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40" windowWidth="18960" windowHeight="12825"/>
  </bookViews>
  <sheets>
    <sheet name="Mise_en_commun" sheetId="1" r:id="rId1"/>
    <sheet name="Classement" sheetId="4"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xlnm.Print_Titles" localSheetId="0">Mise_en_commun!$B:$B</definedName>
    <definedName name="Notes_coeur">Mise_en_commun!#REF!</definedName>
    <definedName name="Valeurs_notes">Mise_en_commun!#REF!</definedName>
    <definedName name="_xlnm.Print_Area" localSheetId="0">Mise_en_commun!$B$1:$T$85</definedName>
  </definedNames>
  <calcPr calcId="145621"/>
</workbook>
</file>

<file path=xl/calcChain.xml><?xml version="1.0" encoding="utf-8"?>
<calcChain xmlns="http://schemas.openxmlformats.org/spreadsheetml/2006/main">
  <c r="I10" i="4" l="1"/>
  <c r="I9" i="4"/>
  <c r="I8" i="4"/>
  <c r="I7" i="4"/>
  <c r="I6" i="4"/>
  <c r="H10" i="4"/>
  <c r="H9" i="4"/>
  <c r="H8" i="4"/>
  <c r="H7" i="4"/>
  <c r="H6" i="4"/>
  <c r="G10" i="4"/>
  <c r="G9" i="4"/>
  <c r="G8" i="4"/>
  <c r="G7" i="4"/>
  <c r="G6" i="4"/>
  <c r="F10" i="4"/>
  <c r="F9" i="4"/>
  <c r="F8" i="4"/>
  <c r="F7" i="4"/>
  <c r="F6" i="4"/>
  <c r="H5" i="4"/>
  <c r="G5" i="4"/>
  <c r="F5" i="4"/>
  <c r="N37" i="4"/>
  <c r="M37" i="4"/>
  <c r="L37" i="4"/>
  <c r="K37" i="4"/>
  <c r="L1" i="1" l="1"/>
  <c r="H53" i="1" l="1"/>
  <c r="N39" i="1" l="1"/>
  <c r="E39" i="1"/>
  <c r="O61" i="1" l="1"/>
  <c r="O62" i="1"/>
  <c r="O63" i="1"/>
  <c r="O64" i="1"/>
  <c r="O65" i="1"/>
  <c r="O66" i="1"/>
  <c r="O60" i="1"/>
  <c r="O55" i="1"/>
  <c r="O56" i="1"/>
  <c r="O57" i="1"/>
  <c r="O54" i="1"/>
  <c r="I61" i="1"/>
  <c r="I62" i="1"/>
  <c r="I63" i="1"/>
  <c r="I64" i="1"/>
  <c r="I65" i="1"/>
  <c r="I66" i="1"/>
  <c r="I60" i="1"/>
  <c r="I55" i="1"/>
  <c r="I56" i="1"/>
  <c r="I57" i="1"/>
  <c r="I54" i="1"/>
  <c r="O28" i="1"/>
  <c r="O26" i="1"/>
  <c r="O21" i="1"/>
  <c r="O22" i="1"/>
  <c r="O20" i="1"/>
  <c r="I12" i="1"/>
  <c r="O13" i="1"/>
  <c r="O14" i="1"/>
  <c r="O15" i="1"/>
  <c r="O12" i="1"/>
  <c r="I28" i="1"/>
  <c r="I26" i="1"/>
  <c r="I21" i="1"/>
  <c r="I22" i="1"/>
  <c r="I20" i="1"/>
  <c r="I13" i="1" l="1"/>
  <c r="I14" i="1"/>
  <c r="I15" i="1"/>
  <c r="J12" i="1"/>
  <c r="H28" i="1"/>
  <c r="H26" i="1"/>
  <c r="H21" i="1"/>
  <c r="H22" i="1"/>
  <c r="H20" i="1"/>
  <c r="H13" i="1"/>
  <c r="H14" i="1"/>
  <c r="H15" i="1"/>
  <c r="H12" i="1" l="1"/>
  <c r="P61" i="1" l="1"/>
  <c r="P62" i="1"/>
  <c r="P63" i="1"/>
  <c r="P64" i="1"/>
  <c r="P65" i="1"/>
  <c r="P66" i="1"/>
  <c r="P60" i="1"/>
  <c r="P55" i="1"/>
  <c r="P56" i="1"/>
  <c r="P57" i="1"/>
  <c r="P54" i="1"/>
  <c r="P28" i="1"/>
  <c r="P26" i="1"/>
  <c r="P21" i="1"/>
  <c r="P22" i="1"/>
  <c r="P20" i="1"/>
  <c r="P13" i="1"/>
  <c r="P14" i="1"/>
  <c r="P15" i="1"/>
  <c r="P12" i="1"/>
  <c r="Q61" i="1" l="1"/>
  <c r="Q62" i="1"/>
  <c r="Q63" i="1"/>
  <c r="Q64" i="1"/>
  <c r="Q65" i="1"/>
  <c r="Q66" i="1"/>
  <c r="Q60" i="1"/>
  <c r="Q55" i="1"/>
  <c r="Q56" i="1"/>
  <c r="Q57" i="1"/>
  <c r="Q54" i="1" l="1"/>
  <c r="Q28" i="1"/>
  <c r="Q26" i="1"/>
  <c r="Q24" i="1" s="1"/>
  <c r="Q21" i="1"/>
  <c r="Q22" i="1"/>
  <c r="Q20" i="1"/>
  <c r="Q13" i="1"/>
  <c r="Q14" i="1"/>
  <c r="Q15" i="1"/>
  <c r="Q12" i="1"/>
  <c r="R61" i="1"/>
  <c r="R62" i="1"/>
  <c r="R63" i="1"/>
  <c r="R64" i="1"/>
  <c r="R65" i="1"/>
  <c r="R66" i="1"/>
  <c r="R60" i="1"/>
  <c r="R55" i="1"/>
  <c r="R56" i="1"/>
  <c r="R57" i="1"/>
  <c r="R54" i="1"/>
  <c r="R28" i="1"/>
  <c r="R26" i="1"/>
  <c r="R21" i="1"/>
  <c r="R22" i="1"/>
  <c r="R20" i="1"/>
  <c r="R13" i="1"/>
  <c r="R14" i="1"/>
  <c r="R15" i="1"/>
  <c r="R12" i="1"/>
  <c r="Q11" i="1" l="1"/>
  <c r="J61" i="1"/>
  <c r="J62" i="1"/>
  <c r="J63" i="1"/>
  <c r="J64" i="1"/>
  <c r="J65" i="1"/>
  <c r="J66" i="1"/>
  <c r="J60" i="1"/>
  <c r="J55" i="1"/>
  <c r="J56" i="1"/>
  <c r="J57" i="1"/>
  <c r="J54" i="1"/>
  <c r="J28" i="1" l="1"/>
  <c r="J26" i="1"/>
  <c r="J21" i="1"/>
  <c r="J22" i="1"/>
  <c r="J20" i="1"/>
  <c r="J13" i="1"/>
  <c r="J14" i="1"/>
  <c r="J15" i="1"/>
  <c r="S61" i="1"/>
  <c r="S62" i="1"/>
  <c r="S63" i="1"/>
  <c r="S64" i="1"/>
  <c r="S65" i="1"/>
  <c r="S66" i="1"/>
  <c r="S60" i="1"/>
  <c r="S55" i="1"/>
  <c r="S56" i="1"/>
  <c r="S57" i="1"/>
  <c r="S54" i="1"/>
  <c r="S28" i="1"/>
  <c r="S26" i="1"/>
  <c r="S21" i="1"/>
  <c r="S22" i="1"/>
  <c r="S20" i="1"/>
  <c r="S13" i="1"/>
  <c r="S14" i="1"/>
  <c r="S15" i="1"/>
  <c r="S12" i="1"/>
  <c r="K61" i="1" l="1"/>
  <c r="K62" i="1"/>
  <c r="K63" i="1"/>
  <c r="K64" i="1"/>
  <c r="K65" i="1"/>
  <c r="K66" i="1"/>
  <c r="K60" i="1"/>
  <c r="K57" i="1"/>
  <c r="K55" i="1"/>
  <c r="K56" i="1"/>
  <c r="K54" i="1"/>
  <c r="K28" i="1" l="1"/>
  <c r="K26" i="1"/>
  <c r="K21" i="1"/>
  <c r="K22" i="1"/>
  <c r="K20" i="1"/>
  <c r="K13" i="1"/>
  <c r="K14" i="1"/>
  <c r="K15" i="1"/>
  <c r="K12" i="1"/>
  <c r="L70" i="1" l="1"/>
  <c r="L72" i="1"/>
  <c r="L69" i="1"/>
  <c r="L61" i="1"/>
  <c r="L62" i="1"/>
  <c r="L63" i="1"/>
  <c r="L64" i="1"/>
  <c r="L65" i="1"/>
  <c r="L66" i="1"/>
  <c r="L60" i="1"/>
  <c r="L55" i="1"/>
  <c r="L56" i="1"/>
  <c r="L57" i="1"/>
  <c r="L54" i="1"/>
  <c r="L49" i="1"/>
  <c r="L50" i="1"/>
  <c r="L51" i="1"/>
  <c r="L48" i="1"/>
  <c r="L41" i="1"/>
  <c r="L42" i="1"/>
  <c r="L43" i="1"/>
  <c r="L40" i="1"/>
  <c r="L39" i="1" l="1"/>
  <c r="C70" i="1"/>
  <c r="C72" i="1"/>
  <c r="C69" i="1"/>
  <c r="C61" i="1"/>
  <c r="C62" i="1"/>
  <c r="C63" i="1"/>
  <c r="C64" i="1"/>
  <c r="C65" i="1"/>
  <c r="C66" i="1"/>
  <c r="C60" i="1"/>
  <c r="C55" i="1"/>
  <c r="C56" i="1"/>
  <c r="C57" i="1"/>
  <c r="C54" i="1"/>
  <c r="C49" i="1"/>
  <c r="C50" i="1"/>
  <c r="C51" i="1"/>
  <c r="C48" i="1"/>
  <c r="C41" i="1"/>
  <c r="C42" i="1"/>
  <c r="C43" i="1"/>
  <c r="C40" i="1"/>
  <c r="C39" i="1" l="1"/>
  <c r="T61" i="1"/>
  <c r="T62" i="1"/>
  <c r="T63" i="1"/>
  <c r="T64" i="1"/>
  <c r="T65" i="1"/>
  <c r="T66" i="1"/>
  <c r="T60" i="1"/>
  <c r="T55" i="1"/>
  <c r="T56" i="1"/>
  <c r="T57" i="1"/>
  <c r="T54" i="1"/>
  <c r="T28" i="1" l="1"/>
  <c r="T26" i="1"/>
  <c r="T21" i="1"/>
  <c r="T22" i="1"/>
  <c r="T20" i="1"/>
  <c r="T13" i="1"/>
  <c r="T14" i="1"/>
  <c r="T15" i="1"/>
  <c r="T12" i="1"/>
  <c r="M72" i="1" l="1"/>
  <c r="M70" i="1"/>
  <c r="M69" i="1"/>
  <c r="M61" i="1"/>
  <c r="M62" i="1"/>
  <c r="M63" i="1"/>
  <c r="M64" i="1"/>
  <c r="M65" i="1"/>
  <c r="M66" i="1"/>
  <c r="M60" i="1"/>
  <c r="M55" i="1"/>
  <c r="M56" i="1"/>
  <c r="M57" i="1"/>
  <c r="M54" i="1"/>
  <c r="M49" i="1"/>
  <c r="M50" i="1"/>
  <c r="M51" i="1"/>
  <c r="M48" i="1"/>
  <c r="M41" i="1"/>
  <c r="M42" i="1"/>
  <c r="M43" i="1"/>
  <c r="M40" i="1"/>
  <c r="M39" i="1" l="1"/>
  <c r="D70" i="1"/>
  <c r="D72" i="1"/>
  <c r="D69" i="1"/>
  <c r="D61" i="1"/>
  <c r="D62" i="1"/>
  <c r="D63" i="1"/>
  <c r="D64" i="1"/>
  <c r="D65" i="1"/>
  <c r="D66" i="1"/>
  <c r="D60" i="1"/>
  <c r="D55" i="1"/>
  <c r="D56" i="1"/>
  <c r="D57" i="1"/>
  <c r="D54" i="1"/>
  <c r="D49" i="1"/>
  <c r="D50" i="1"/>
  <c r="D51" i="1"/>
  <c r="D48" i="1"/>
  <c r="D41" i="1"/>
  <c r="D42" i="1"/>
  <c r="D43" i="1"/>
  <c r="D40" i="1"/>
  <c r="D39" i="1" l="1"/>
  <c r="E11" i="1" l="1"/>
  <c r="F11" i="1"/>
  <c r="G11" i="1"/>
  <c r="H11" i="1"/>
  <c r="I11" i="1"/>
  <c r="J11" i="1"/>
  <c r="K11" i="1"/>
  <c r="N11" i="1"/>
  <c r="O11" i="1"/>
  <c r="P11" i="1"/>
  <c r="R11" i="1"/>
  <c r="S11" i="1"/>
  <c r="T11" i="1"/>
  <c r="C12" i="1"/>
  <c r="D12" i="1"/>
  <c r="L12" i="1"/>
  <c r="M12" i="1"/>
  <c r="C13" i="1"/>
  <c r="D13" i="1"/>
  <c r="L13" i="1"/>
  <c r="M13" i="1"/>
  <c r="C14" i="1"/>
  <c r="D14" i="1"/>
  <c r="L14" i="1"/>
  <c r="M14" i="1"/>
  <c r="C15" i="1"/>
  <c r="D15" i="1"/>
  <c r="L15" i="1"/>
  <c r="M15" i="1"/>
  <c r="E17" i="1"/>
  <c r="F17" i="1"/>
  <c r="G17" i="1"/>
  <c r="H17" i="1"/>
  <c r="I17" i="1"/>
  <c r="J17" i="1"/>
  <c r="K17" i="1"/>
  <c r="N17" i="1"/>
  <c r="O17" i="1"/>
  <c r="P17" i="1"/>
  <c r="Q17" i="1"/>
  <c r="Q30" i="1" s="1"/>
  <c r="R17" i="1"/>
  <c r="S17" i="1"/>
  <c r="T17" i="1"/>
  <c r="C18" i="1"/>
  <c r="D18" i="1"/>
  <c r="L18" i="1"/>
  <c r="M18" i="1"/>
  <c r="C19" i="1"/>
  <c r="D19" i="1"/>
  <c r="L19" i="1"/>
  <c r="M19" i="1"/>
  <c r="C20" i="1"/>
  <c r="D20" i="1"/>
  <c r="L20" i="1"/>
  <c r="M20" i="1"/>
  <c r="C21" i="1"/>
  <c r="D21" i="1"/>
  <c r="L21" i="1"/>
  <c r="M21" i="1"/>
  <c r="C22" i="1"/>
  <c r="D22" i="1"/>
  <c r="L22" i="1"/>
  <c r="M22" i="1"/>
  <c r="E24" i="1"/>
  <c r="F24" i="1"/>
  <c r="F30" i="1" s="1"/>
  <c r="G24" i="1"/>
  <c r="G30" i="1" s="1"/>
  <c r="H24" i="1"/>
  <c r="I24" i="1"/>
  <c r="J24" i="1"/>
  <c r="K24" i="1"/>
  <c r="N24" i="1"/>
  <c r="O24" i="1"/>
  <c r="P24" i="1"/>
  <c r="R24" i="1"/>
  <c r="S24" i="1"/>
  <c r="T24" i="1"/>
  <c r="C25" i="1"/>
  <c r="D25" i="1"/>
  <c r="L25" i="1"/>
  <c r="M25" i="1"/>
  <c r="C26" i="1"/>
  <c r="D26" i="1"/>
  <c r="L26" i="1"/>
  <c r="M26" i="1"/>
  <c r="C28" i="1"/>
  <c r="D28" i="1"/>
  <c r="L28" i="1"/>
  <c r="M28" i="1"/>
  <c r="N30" i="1" l="1"/>
  <c r="P30" i="1"/>
  <c r="R30" i="1"/>
  <c r="H30" i="1"/>
  <c r="T30" i="1"/>
  <c r="K30" i="1"/>
  <c r="O30" i="1"/>
  <c r="S30" i="1"/>
  <c r="E30" i="1"/>
  <c r="I30" i="1"/>
  <c r="J30" i="1"/>
  <c r="D11" i="1"/>
  <c r="D24" i="1"/>
  <c r="L24" i="1"/>
  <c r="L17" i="1"/>
  <c r="C17" i="1"/>
  <c r="M11" i="1"/>
  <c r="M17" i="1"/>
  <c r="D17" i="1"/>
  <c r="L11" i="1"/>
  <c r="C24" i="1"/>
  <c r="C11" i="1"/>
  <c r="M24" i="1"/>
  <c r="G27" i="4" l="1"/>
  <c r="G35" i="4"/>
  <c r="G28" i="4"/>
  <c r="G29" i="4"/>
  <c r="G33" i="4"/>
  <c r="G13" i="4"/>
  <c r="G34" i="4"/>
  <c r="G12" i="4"/>
  <c r="L32" i="1"/>
  <c r="G11" i="4" s="1"/>
  <c r="G36" i="4"/>
  <c r="G19" i="4"/>
  <c r="G15" i="4"/>
  <c r="G22" i="4"/>
  <c r="M30" i="1"/>
  <c r="G30" i="4"/>
  <c r="G21" i="4"/>
  <c r="G14" i="4"/>
  <c r="G4" i="4"/>
  <c r="F29" i="4"/>
  <c r="C32" i="1"/>
  <c r="G3" i="4" s="1"/>
  <c r="G26" i="4"/>
  <c r="G17" i="4"/>
  <c r="G31" i="4"/>
  <c r="D30" i="1"/>
  <c r="G23" i="4"/>
  <c r="L30" i="1"/>
  <c r="G25" i="4"/>
  <c r="G32" i="4"/>
  <c r="G18" i="4"/>
  <c r="C30" i="1"/>
  <c r="G16" i="4"/>
  <c r="G24" i="4"/>
  <c r="F18" i="4" l="1"/>
  <c r="L35" i="1"/>
  <c r="F14" i="4"/>
  <c r="F13" i="4"/>
  <c r="F31" i="4"/>
  <c r="F23" i="4"/>
  <c r="F26" i="4"/>
  <c r="F36" i="4"/>
  <c r="F33" i="4"/>
  <c r="L31" i="1"/>
  <c r="F11" i="4" s="1"/>
  <c r="C31" i="1"/>
  <c r="F3" i="4" s="1"/>
  <c r="F35" i="4"/>
  <c r="C35" i="1"/>
  <c r="F4" i="4"/>
  <c r="F34" i="4"/>
  <c r="F32" i="4"/>
  <c r="F27" i="4"/>
  <c r="F15" i="4"/>
  <c r="F17" i="4"/>
  <c r="F22" i="4"/>
  <c r="F25" i="4"/>
  <c r="F12" i="4"/>
  <c r="F30" i="4"/>
  <c r="F16" i="4"/>
  <c r="F28" i="4"/>
  <c r="F21" i="4"/>
  <c r="F19" i="4"/>
  <c r="F24" i="4" l="1"/>
  <c r="I20" i="4"/>
  <c r="H20" i="4"/>
  <c r="F20" i="4"/>
  <c r="G20" i="4"/>
  <c r="C33" i="1"/>
  <c r="C84" i="1"/>
  <c r="L33" i="1"/>
  <c r="L84" i="1"/>
  <c r="C34" i="1" l="1"/>
  <c r="L83" i="1"/>
  <c r="C83" i="1"/>
  <c r="L34" i="1"/>
  <c r="P59" i="1" l="1"/>
  <c r="Q59" i="1"/>
  <c r="R59" i="1"/>
  <c r="S59" i="1"/>
  <c r="T59" i="1"/>
  <c r="P53" i="1"/>
  <c r="Q53" i="1"/>
  <c r="R53" i="1"/>
  <c r="S53" i="1"/>
  <c r="T53" i="1"/>
  <c r="Q74" i="1" l="1"/>
  <c r="T74" i="1"/>
  <c r="P74" i="1"/>
  <c r="S74" i="1"/>
  <c r="R74" i="1"/>
  <c r="N68" i="1"/>
  <c r="M68" i="1"/>
  <c r="L68" i="1"/>
  <c r="E68" i="1"/>
  <c r="D68" i="1"/>
  <c r="C68" i="1"/>
  <c r="O59" i="1"/>
  <c r="N59" i="1"/>
  <c r="M59" i="1"/>
  <c r="L59" i="1"/>
  <c r="K59" i="1"/>
  <c r="J59" i="1"/>
  <c r="I59" i="1"/>
  <c r="H59" i="1"/>
  <c r="H74" i="1" s="1"/>
  <c r="G59" i="1"/>
  <c r="F59" i="1"/>
  <c r="E59" i="1"/>
  <c r="D59" i="1"/>
  <c r="C59" i="1"/>
  <c r="O53" i="1"/>
  <c r="N53" i="1"/>
  <c r="M53" i="1"/>
  <c r="L53" i="1"/>
  <c r="K53" i="1"/>
  <c r="J53" i="1"/>
  <c r="I53" i="1"/>
  <c r="G53" i="1"/>
  <c r="F53" i="1"/>
  <c r="E53" i="1"/>
  <c r="D53" i="1"/>
  <c r="C53" i="1"/>
  <c r="N47" i="1"/>
  <c r="M47" i="1"/>
  <c r="L47" i="1"/>
  <c r="E47" i="1"/>
  <c r="D47" i="1"/>
  <c r="C47" i="1"/>
  <c r="N74" i="1" l="1"/>
  <c r="F74" i="1"/>
  <c r="E74" i="1"/>
  <c r="G74" i="1"/>
  <c r="C74" i="1"/>
  <c r="L74" i="1"/>
  <c r="I74" i="1"/>
  <c r="D74" i="1"/>
  <c r="M74" i="1"/>
  <c r="J74" i="1"/>
  <c r="K74" i="1"/>
  <c r="O74" i="1"/>
  <c r="I23" i="4"/>
  <c r="I24" i="4"/>
  <c r="H12" i="4" l="1"/>
  <c r="H30" i="4"/>
  <c r="H32" i="4"/>
  <c r="H14" i="4"/>
  <c r="H35" i="4"/>
  <c r="H27" i="4"/>
  <c r="H19" i="4"/>
  <c r="C76" i="1"/>
  <c r="H3" i="4" s="1"/>
  <c r="H26" i="4"/>
  <c r="H36" i="4"/>
  <c r="H28" i="4"/>
  <c r="H29" i="4"/>
  <c r="H13" i="4"/>
  <c r="H18" i="4"/>
  <c r="H16" i="4"/>
  <c r="H4" i="4"/>
  <c r="H31" i="4"/>
  <c r="H17" i="4"/>
  <c r="H21" i="4"/>
  <c r="H34" i="4"/>
  <c r="H15" i="4"/>
  <c r="H33" i="4"/>
  <c r="H25" i="4"/>
  <c r="H22" i="4"/>
  <c r="L76" i="1"/>
  <c r="H11" i="4" s="1"/>
  <c r="H24" i="4" l="1"/>
  <c r="H23" i="4"/>
  <c r="C80" i="1"/>
  <c r="L80" i="1"/>
  <c r="I25" i="4" l="1"/>
  <c r="I17" i="4"/>
  <c r="I33" i="4"/>
  <c r="I34" i="4" l="1"/>
  <c r="L77" i="1"/>
  <c r="L78" i="1" l="1"/>
  <c r="I11" i="4"/>
  <c r="I29" i="4"/>
  <c r="I13" i="4"/>
  <c r="I22" i="4"/>
  <c r="I19" i="4"/>
  <c r="I35" i="4"/>
  <c r="I5" i="4"/>
  <c r="I4" i="4"/>
  <c r="I21" i="4"/>
  <c r="I27" i="4"/>
  <c r="I14" i="4"/>
  <c r="I30" i="4"/>
  <c r="C77" i="1"/>
  <c r="I16" i="4" l="1"/>
  <c r="I15" i="4"/>
  <c r="I18" i="4"/>
  <c r="I28" i="4"/>
  <c r="I32" i="4"/>
  <c r="I31" i="4"/>
  <c r="I26" i="4"/>
  <c r="C78" i="1"/>
  <c r="L82" i="1" s="1"/>
  <c r="I3" i="4"/>
  <c r="I12" i="4"/>
  <c r="I36" i="4"/>
  <c r="C82" i="1" l="1"/>
</calcChain>
</file>

<file path=xl/sharedStrings.xml><?xml version="1.0" encoding="utf-8"?>
<sst xmlns="http://schemas.openxmlformats.org/spreadsheetml/2006/main" count="217" uniqueCount="182">
  <si>
    <t>Société</t>
  </si>
  <si>
    <t>Résumé</t>
  </si>
  <si>
    <t>TOTAL individuel (sans pondération)</t>
  </si>
  <si>
    <t>Le projet par rapport aux "attentes" de l'IGN</t>
  </si>
  <si>
    <t>Le marché ciblé</t>
  </si>
  <si>
    <t>Le projet par rapport au marché</t>
  </si>
  <si>
    <t>Valeur du partenariat</t>
  </si>
  <si>
    <t>EVALUATION SOCIETE</t>
  </si>
  <si>
    <t>SCORE TOTAL</t>
  </si>
  <si>
    <t>CAP</t>
  </si>
  <si>
    <t>Le projet lui-même</t>
  </si>
  <si>
    <t>Coût/risque</t>
  </si>
  <si>
    <t>Evaluateur marché</t>
  </si>
  <si>
    <t>(PLUS HAUTE – PLUS BASSE)</t>
  </si>
  <si>
    <t>Adéquation du projet par rapport à la thématique de l'appel à projets</t>
  </si>
  <si>
    <t>Contribution du projet à une mission de service public (contribution forte = 5)</t>
  </si>
  <si>
    <t>Cohérence/complémentarité avec l'offre IGN</t>
  </si>
  <si>
    <t>Adéquation entre le marché visé et le positionnement de l'IGN</t>
  </si>
  <si>
    <t>Caractère concurrentiel du marché</t>
  </si>
  <si>
    <t>Pertinence de la réponse apportée par le projet aux problématiques du marché</t>
  </si>
  <si>
    <t>Caractère innovant du projet</t>
  </si>
  <si>
    <t>Potentiel économique du projet dans le marché</t>
  </si>
  <si>
    <t>Réalisme du modèle économique proposé</t>
  </si>
  <si>
    <t>Crédibilité du plan de financement proposé</t>
  </si>
  <si>
    <t>Capacité de la société à distribuer le produit/service proposé</t>
  </si>
  <si>
    <t>Risque (ou contrainte) commercial, juridique, financier mais pas le risque technique (1=risque fort; 5=risque faible)</t>
  </si>
  <si>
    <t>Retour financier possible du projet pour l'IGN</t>
  </si>
  <si>
    <t>Valeur de l'apport de l'IGN au projet</t>
  </si>
  <si>
    <t>IGN-FC</t>
  </si>
  <si>
    <t>Moyenne PARTENAIRE</t>
  </si>
  <si>
    <t>CLASSEMENT CAP + IGN</t>
  </si>
  <si>
    <t>Note biz CAP + IGN</t>
  </si>
  <si>
    <t>Note biz Partenaires</t>
  </si>
  <si>
    <t>oui</t>
  </si>
  <si>
    <t>non</t>
  </si>
  <si>
    <t>par ailleurs</t>
  </si>
  <si>
    <t xml:space="preserve">doute </t>
  </si>
  <si>
    <t>Légende</t>
  </si>
  <si>
    <t>Note de 1 à 5, 1 étant la note la plus basse et 3 la note interdite.</t>
  </si>
  <si>
    <t>Potentialité  du marché adressé par le projet</t>
  </si>
  <si>
    <t>Maturité du marché: en déclin (note 1), émergent (note 5), mature (note 2 ou 4)  (prérequis existants...)</t>
  </si>
  <si>
    <t>Solvabilité ou propension à payer de la cible</t>
  </si>
  <si>
    <t xml:space="preserve">ASPECTS MARCHE </t>
  </si>
  <si>
    <t>Principaux champs du formulaire à partir desquels évaluer le critère</t>
  </si>
  <si>
    <t>Résumé, Description technique du projet (déjà réalisé, à réaliser), Processus de production</t>
  </si>
  <si>
    <t>Description technique du projet (déjà réalisé, à réaliser), stade de maturité, processus de production</t>
  </si>
  <si>
    <t>Compétences, expériences et motivations</t>
  </si>
  <si>
    <t>Le projet est-il faisable dans des conditions acceptables pour l'IGN et ses partenaires?</t>
  </si>
  <si>
    <r>
      <t xml:space="preserve">Pertinence de la solution technique proposée pour répondre à la problématique </t>
    </r>
    <r>
      <rPr>
        <i/>
        <sz val="10"/>
        <color rgb="FF000000"/>
        <rFont val="Calibri"/>
        <family val="2"/>
      </rPr>
      <t xml:space="preserve">(pas pertinent: 1, peu pertinent:2, semble ok:4, super:5) </t>
    </r>
  </si>
  <si>
    <r>
      <t xml:space="preserve">Niveau de définition du projet </t>
    </r>
    <r>
      <rPr>
        <i/>
        <sz val="10"/>
        <color rgb="FF000000"/>
        <rFont val="Calibri"/>
        <family val="2"/>
      </rPr>
      <t>(mal défini, trop d'incertitudes:1, pas complètement défini:2, bien défini:4, très bien défini, plan de travail très clair:5)</t>
    </r>
  </si>
  <si>
    <r>
      <t xml:space="preserve">Caractère innovant du projet </t>
    </r>
    <r>
      <rPr>
        <i/>
        <sz val="10"/>
        <color rgb="FF000000"/>
        <rFont val="Calibri"/>
        <family val="2"/>
      </rPr>
      <t>(déjà vu et trop vu:1, déjà vu mais...:2, assez innovant:4, très innovant:5)</t>
    </r>
  </si>
  <si>
    <r>
      <t xml:space="preserve">Compétence technique présente au sein de la société sur le projet </t>
    </r>
    <r>
      <rPr>
        <i/>
        <sz val="10"/>
        <color rgb="FF000000"/>
        <rFont val="Calibri"/>
        <family val="2"/>
      </rPr>
      <t>(selon le formulaire ou ce qu'on sait de la boite, ils ne sauront pas faire:1, pas sûr qu'ils sachent faire:2, de bonnes chances qu'ils sachent faire:4, ils sauront faire:5)</t>
    </r>
  </si>
  <si>
    <t>L'aide de l'IGN</t>
  </si>
  <si>
    <t>Section "En quoi IGNfab sera-t-il utile au projet"</t>
  </si>
  <si>
    <r>
      <t>Caractère structurant de l'apport demandé à l'IGN pour le projet</t>
    </r>
    <r>
      <rPr>
        <i/>
        <sz val="10"/>
        <color rgb="FF000000"/>
        <rFont val="Calibri"/>
        <family val="2"/>
      </rPr>
      <t xml:space="preserve"> (ils n'ont pas besoin de l'IGN:1, intérêt de l'apport IGN pas clair ou faible:2, apport IGN important pour le projet:4, apport IGN crucial:5)</t>
    </r>
  </si>
  <si>
    <r>
      <t xml:space="preserve">Mise en valeur des apports possibles (données, technos) de l'IGN </t>
    </r>
    <r>
      <rPr>
        <i/>
        <sz val="10"/>
        <color rgb="FF000000"/>
        <rFont val="Calibri"/>
        <family val="2"/>
      </rPr>
      <t>(aucune utilisation de donnée/techno IGN:1, faible:2, bonne:4, on en rêvait:5)</t>
    </r>
  </si>
  <si>
    <t>connaissance de l'IGN…</t>
  </si>
  <si>
    <r>
      <t>Capacité de l'IGN à apporter les compétences/savoir-faire nécessaires</t>
    </r>
    <r>
      <rPr>
        <i/>
        <sz val="10"/>
        <color rgb="FF000000"/>
        <rFont val="Calibri"/>
        <family val="2"/>
      </rPr>
      <t xml:space="preserve"> (pas d'expertise IGN:1, expertise IGN faible ou pas dispo:2, bonne expertise IGN:4, très bonne expertise et dispo:5)</t>
    </r>
  </si>
  <si>
    <r>
      <t xml:space="preserve">Capacité de l'IGN  à mobiliser les briques matérielles et logicielles ou données nécessaires </t>
    </r>
    <r>
      <rPr>
        <i/>
        <sz val="10"/>
        <color rgb="FF000000"/>
        <rFont val="Calibri"/>
        <family val="2"/>
      </rPr>
      <t>(briques pas dispo:1, briques-prototypes de recherche:2, briques opérationnelles:4, briques opérationnelles et faciles à partager:5)</t>
    </r>
  </si>
  <si>
    <t>A combien estimez-vous le temps d'arrivée à maturité du projet? + Description du projet /partie  à réaliser</t>
  </si>
  <si>
    <r>
      <t>Faisabilité dans un temps compatible avec IGN</t>
    </r>
    <r>
      <rPr>
        <i/>
        <sz val="11"/>
        <color rgb="FF000000"/>
        <rFont val="Calibri"/>
        <family val="2"/>
        <charset val="1"/>
      </rPr>
      <t xml:space="preserve">fab, </t>
    </r>
    <r>
      <rPr>
        <sz val="11"/>
        <color rgb="FF000000"/>
        <rFont val="Calibri"/>
        <family val="2"/>
      </rPr>
      <t>à savoir 6 à 18 mois</t>
    </r>
    <r>
      <rPr>
        <i/>
        <sz val="11"/>
        <color rgb="FF000000"/>
        <rFont val="Calibri"/>
        <family val="2"/>
        <charset val="1"/>
      </rPr>
      <t xml:space="preserve"> </t>
    </r>
    <r>
      <rPr>
        <i/>
        <sz val="10"/>
        <color rgb="FF000000"/>
        <rFont val="Calibri"/>
        <family val="2"/>
      </rPr>
      <t>(irréaliste dans ce calendrier:1, peu réaliste:2, crédible:4, très crédible:5)</t>
    </r>
  </si>
  <si>
    <t>Section "En quoi IGNfab sera-t-il utile au projet" + appréciation IGNo-centrée</t>
  </si>
  <si>
    <r>
      <t xml:space="preserve">Charge pour l'IGN </t>
    </r>
    <r>
      <rPr>
        <i/>
        <sz val="10"/>
        <color rgb="FF000000"/>
        <rFont val="Calibri"/>
        <family val="2"/>
      </rPr>
      <t>(10 h.ans ou 0 h.m: 1 , 1 à 5 h.ans:2 , qqs h.m: 4 , 1 à 3 h.m: 5)</t>
    </r>
  </si>
  <si>
    <t>Identifiez-vous des risques éventuels…</t>
  </si>
  <si>
    <r>
      <t xml:space="preserve">Niveau de risque </t>
    </r>
    <r>
      <rPr>
        <u/>
        <sz val="11"/>
        <color rgb="FF000000"/>
        <rFont val="Calibri"/>
        <family val="2"/>
      </rPr>
      <t>technique</t>
    </r>
    <r>
      <rPr>
        <sz val="11"/>
        <color rgb="FF000000"/>
        <rFont val="Calibri"/>
        <family val="2"/>
        <charset val="1"/>
      </rPr>
      <t xml:space="preserve"> </t>
    </r>
    <r>
      <rPr>
        <i/>
        <sz val="10"/>
        <color rgb="FF000000"/>
        <rFont val="Calibri"/>
        <family val="2"/>
      </rPr>
      <t>(aucune chance que ça marche techniquement:1, on a des doutes que ça puisse le faire:2, de bonnes chances que ça marche techniquement:4, ça marchera techniquement:5)</t>
    </r>
  </si>
  <si>
    <t>Note "coup de cœur" (caractère innovant, intérêt technique, pertinence, …) : valeur 1 sans coup de cœur, 5 avec gros coup de cœur</t>
  </si>
  <si>
    <r>
      <t xml:space="preserve">Adéquation entre la taille du projet et la taille/résultats de l'entreprise </t>
    </r>
    <r>
      <rPr>
        <i/>
        <sz val="10"/>
        <color rgb="FF000000"/>
        <rFont val="Calibri"/>
        <family val="2"/>
      </rPr>
      <t>(projet bcp trop gros pour la société:1 , peut-être trop gros pour la boite:2, apparemment gérable pour la boite:4, très bien dimensionné pour la boite:5)</t>
    </r>
  </si>
  <si>
    <r>
      <t xml:space="preserve">Adhérence du projet avec la stratégie ou le domaine d'activité de l'entreprise </t>
    </r>
    <r>
      <rPr>
        <i/>
        <sz val="10"/>
        <color rgb="FF000000"/>
        <rFont val="Calibri"/>
        <family val="2"/>
      </rPr>
      <t>(rien à voir avec leur métier / leur stratégie:1 , à la marge de leur métier:2, a priori en phase avec leur stratégie/leur métier:4 , en plein cœur de métier:5)</t>
    </r>
  </si>
  <si>
    <r>
      <t xml:space="preserve">Evolution de la société : </t>
    </r>
    <r>
      <rPr>
        <i/>
        <sz val="10"/>
        <color rgb="FF000000"/>
        <rFont val="Calibri"/>
        <family val="2"/>
      </rPr>
      <t>(en déclin :1 , stagne/a du mal à décoller:2, en croissance :4, croissante forte:5) Rq: tenir compte qu'une stagnation peut aussi s'expliquer par un changement de modèle économique (ex: passer de la presta à la vente d'un produit ou service)</t>
    </r>
  </si>
  <si>
    <r>
      <t xml:space="preserve">Historique des relations avec l'entreprise </t>
    </r>
    <r>
      <rPr>
        <i/>
        <sz val="10"/>
        <color rgb="FF000000"/>
        <rFont val="Calibri"/>
        <family val="2"/>
      </rPr>
      <t>(très mauvaise expérience:1 , expérience pas top:2 , pas de relation antérieure:4, bonnes relations antérieures:5)</t>
    </r>
    <r>
      <rPr>
        <sz val="11"/>
        <color rgb="FF000000"/>
        <rFont val="Calibri"/>
        <family val="2"/>
        <charset val="1"/>
      </rPr>
      <t xml:space="preserve">
</t>
    </r>
  </si>
  <si>
    <t>Note Technique IGN</t>
  </si>
  <si>
    <t>Note Technique partenaire</t>
  </si>
  <si>
    <t>CLASSEMENT SOCIETE+MARCHE (IGN + Cap + partenaires)</t>
  </si>
  <si>
    <t>Note "coup de cœur"</t>
  </si>
  <si>
    <t>Numero</t>
  </si>
  <si>
    <t>Nom</t>
  </si>
  <si>
    <t>Classement Moyen</t>
  </si>
  <si>
    <r>
      <t>Note moyenne IGN</t>
    </r>
    <r>
      <rPr>
        <b/>
        <i/>
        <sz val="11"/>
        <color rgb="FF000000"/>
        <rFont val="Calibri"/>
        <family val="2"/>
      </rPr>
      <t>fab</t>
    </r>
    <r>
      <rPr>
        <b/>
        <sz val="11"/>
        <color rgb="FF000000"/>
        <rFont val="Calibri"/>
        <family val="2"/>
        <charset val="1"/>
      </rPr>
      <t xml:space="preserve"> </t>
    </r>
  </si>
  <si>
    <t xml:space="preserve">Note moyenne partenaires </t>
  </si>
  <si>
    <t xml:space="preserve">Thématique synthétique </t>
  </si>
  <si>
    <t>08_ECOV</t>
  </si>
  <si>
    <t>Si ecov dispose déjà d'une technologie brevetée et opérationnelle, notre société souhaite tirer parti des ressources de l’IGNFab et de ses partenaires pour le développement d’un sous-projet qui permettrait d'améliorer le process inhérent au déploiement des stations. 
L'objectif in fine serait donc de prototyper et tester en conditions réelles, sur la base des projets d’ecov un outil web permettant la conception de réseaux de stations de covoiturage.</t>
  </si>
  <si>
    <t>Titre</t>
  </si>
  <si>
    <t>Numérotation initiale</t>
  </si>
  <si>
    <t>MOBILITE covoiturage</t>
  </si>
  <si>
    <t>Création d’un outil de conception de stations de covoiturage</t>
  </si>
  <si>
    <t>OU positioner les stations de covoiturage ?</t>
  </si>
  <si>
    <t>Synthèse FL</t>
  </si>
  <si>
    <t>12_HERVE_ANGLADE</t>
  </si>
  <si>
    <t>27_SHADDL</t>
  </si>
  <si>
    <t>03_C_MOBILITE</t>
  </si>
  <si>
    <t>31_TOTEM_MOBI</t>
  </si>
  <si>
    <t>16_KNOT</t>
  </si>
  <si>
    <t>MOBILITE -Optimisation</t>
  </si>
  <si>
    <t>25_QUCIT</t>
  </si>
  <si>
    <t>05_E_COMPENDIUM</t>
  </si>
  <si>
    <t>06_EAMS</t>
  </si>
  <si>
    <t>04_COLAS</t>
  </si>
  <si>
    <t>14_I_TOPO</t>
  </si>
  <si>
    <t>17_LAVILLE_AND_CO</t>
  </si>
  <si>
    <t>01_APIMKA</t>
  </si>
  <si>
    <t>02_ATADI</t>
  </si>
  <si>
    <t>26_SETUR</t>
  </si>
  <si>
    <t>29_SMIILE</t>
  </si>
  <si>
    <t>07_ECODELE</t>
  </si>
  <si>
    <t>13_HESPUL</t>
  </si>
  <si>
    <t>11_HAPPS</t>
  </si>
  <si>
    <t>18_LKSPATIALIST</t>
  </si>
  <si>
    <t>33_URBAN_AND_YOU</t>
  </si>
  <si>
    <t>24_PORT_PARALLELE_GREEN_MAP</t>
  </si>
  <si>
    <t>15_KERMAP</t>
  </si>
  <si>
    <t>22_PIXSTART</t>
  </si>
  <si>
    <t>09_EEGLE</t>
  </si>
  <si>
    <t>30_TOOLZ</t>
  </si>
  <si>
    <t>32_TWIST_ENGINE</t>
  </si>
  <si>
    <t>28_SMARTGREENCHARGE</t>
  </si>
  <si>
    <t>34_ZAK_AREA</t>
  </si>
  <si>
    <t>10_GEOKAPS</t>
  </si>
  <si>
    <t>23_PORT_PARALLELE_BIO_SENTINELLE</t>
  </si>
  <si>
    <t>19_MEED_GROUP</t>
  </si>
  <si>
    <t>20_NEXTCAIRN</t>
  </si>
  <si>
    <t>21_ONTRACKS</t>
  </si>
  <si>
    <t>Le projet avec l'IGN est de lever les verrous technologiques qui permettent le développement de la partie applicative de la solution sur la partie cartographie et itinérance.</t>
  </si>
  <si>
    <t>onTracks, la solution intuitive de guidage</t>
  </si>
  <si>
    <t>Guidage par bracelet</t>
  </si>
  <si>
    <t>PSACLAY</t>
  </si>
  <si>
    <t>CEREMA</t>
  </si>
  <si>
    <t>FABMOB</t>
  </si>
  <si>
    <t>MOVEO</t>
  </si>
  <si>
    <t>IFSTTAR</t>
  </si>
  <si>
    <t>RENNES</t>
  </si>
  <si>
    <t>BOOST</t>
  </si>
  <si>
    <t>VITRY</t>
  </si>
  <si>
    <t>GREEN</t>
  </si>
  <si>
    <t>FL</t>
  </si>
  <si>
    <t>ES</t>
  </si>
  <si>
    <t>MOYENNE DES NOTES TECHNIQUES</t>
  </si>
  <si>
    <t>CLASSEMENT TECHNIQUE</t>
  </si>
  <si>
    <t xml:space="preserve">Moyenne CAP + IGN </t>
  </si>
  <si>
    <t>Moyenne CAP + IGN + PARTENAIRES (Moyenne Note CAP et IGN sur 110, Moyenne  Note partenaire sur 55 )</t>
  </si>
  <si>
    <t>MOYENNE DES NOTES TECHNIQUES (IGN + partenair,  note sur 60</t>
  </si>
  <si>
    <t>Numérotation colonnne</t>
  </si>
  <si>
    <t>A recevoir</t>
  </si>
  <si>
    <t>ok</t>
  </si>
  <si>
    <t>Doute</t>
  </si>
  <si>
    <t>A entendre avant d'en supprimer 2 sur 4</t>
  </si>
  <si>
    <t>C</t>
  </si>
  <si>
    <t>L</t>
  </si>
  <si>
    <t>U</t>
  </si>
  <si>
    <t>AD</t>
  </si>
  <si>
    <t>AM</t>
  </si>
  <si>
    <t>AV</t>
  </si>
  <si>
    <t>BE</t>
  </si>
  <si>
    <t>BN</t>
  </si>
  <si>
    <t>BW</t>
  </si>
  <si>
    <t>CF</t>
  </si>
  <si>
    <t>CO</t>
  </si>
  <si>
    <t>CX</t>
  </si>
  <si>
    <t>DG</t>
  </si>
  <si>
    <t>DP</t>
  </si>
  <si>
    <t>DY</t>
  </si>
  <si>
    <t>EH</t>
  </si>
  <si>
    <t>EQ</t>
  </si>
  <si>
    <t>EZ</t>
  </si>
  <si>
    <t>FI</t>
  </si>
  <si>
    <t>FR</t>
  </si>
  <si>
    <t>GA</t>
  </si>
  <si>
    <t>GS</t>
  </si>
  <si>
    <t>HB</t>
  </si>
  <si>
    <t>HK</t>
  </si>
  <si>
    <t>HT</t>
  </si>
  <si>
    <t>IC</t>
  </si>
  <si>
    <t>IL</t>
  </si>
  <si>
    <t>IU</t>
  </si>
  <si>
    <t>JD</t>
  </si>
  <si>
    <t>JM</t>
  </si>
  <si>
    <t>JV</t>
  </si>
  <si>
    <t>KE</t>
  </si>
  <si>
    <t>KN</t>
  </si>
  <si>
    <t>GJ</t>
  </si>
  <si>
    <t>Abandonné</t>
  </si>
  <si>
    <t>Sélection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</si>
</sst>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0.00\ &quot;€&quot;;[Red]\-#,##0.00\ &quot;€&quot;"/>
    <numFmt numFmtId="164" formatCode="0.0"/>
  </numFmts>
  <fonts count="29" x14ac:knownFonts="1">
    <font>
      <sz val="11"/>
      <color rgb="FF000000"/>
      <name val="Calibri"/>
      <family val="2"/>
      <charset val="1"/>
    </font>
    <font>
      <sz val="11"/>
      <color theme="1"/>
      <name val="Calibri"/>
      <family val="2"/>
      <scheme val="minor"/>
    </font>
    <font>
      <b/>
      <sz val="11"/>
      <color rgb="FF000000"/>
      <name val="Calibri"/>
      <family val="2"/>
      <charset val="1"/>
    </font>
    <font>
      <b/>
      <i/>
      <sz val="11"/>
      <color rgb="FF000000"/>
      <name val="Calibri"/>
      <family val="2"/>
      <charset val="1"/>
    </font>
    <font>
      <sz val="11"/>
      <name val="Calibri"/>
      <family val="2"/>
      <charset val="1"/>
    </font>
    <font>
      <i/>
      <sz val="11"/>
      <color rgb="FF000000"/>
      <name val="Calibri"/>
      <family val="2"/>
      <charset val="1"/>
    </font>
    <font>
      <b/>
      <sz val="11"/>
      <color rgb="FFFF0000"/>
      <name val="Calibri"/>
      <family val="2"/>
      <charset val="1"/>
    </font>
    <font>
      <b/>
      <sz val="11"/>
      <name val="Calibri"/>
      <family val="2"/>
      <charset val="1"/>
    </font>
    <font>
      <sz val="11"/>
      <color rgb="FF000000"/>
      <name val="Calibri"/>
      <family val="2"/>
      <charset val="1"/>
    </font>
    <font>
      <b/>
      <sz val="11"/>
      <color theme="1"/>
      <name val="Calibri"/>
      <family val="2"/>
      <scheme val="minor"/>
    </font>
    <font>
      <b/>
      <sz val="11"/>
      <color rgb="FF000000"/>
      <name val="Calibri"/>
      <family val="2"/>
    </font>
    <font>
      <b/>
      <i/>
      <sz val="11"/>
      <color rgb="FF000000"/>
      <name val="Calibri"/>
      <family val="2"/>
    </font>
    <font>
      <sz val="14"/>
      <color rgb="FF000000"/>
      <name val="Calibri"/>
      <family val="2"/>
      <charset val="1"/>
    </font>
    <font>
      <b/>
      <sz val="14"/>
      <color rgb="FF000000"/>
      <name val="Calibri"/>
      <family val="2"/>
      <charset val="1"/>
    </font>
    <font>
      <b/>
      <sz val="14"/>
      <color rgb="FF000000"/>
      <name val="Calibri"/>
      <family val="2"/>
    </font>
    <font>
      <i/>
      <sz val="11"/>
      <color rgb="FF000000"/>
      <name val="Calibri"/>
      <family val="2"/>
    </font>
    <font>
      <i/>
      <sz val="10"/>
      <color rgb="FF000000"/>
      <name val="Calibri"/>
      <family val="2"/>
    </font>
    <font>
      <sz val="11"/>
      <color rgb="FF000000"/>
      <name val="Calibri"/>
      <family val="2"/>
    </font>
    <font>
      <u/>
      <sz val="11"/>
      <color rgb="FF000000"/>
      <name val="Calibri"/>
      <family val="2"/>
    </font>
    <font>
      <sz val="11"/>
      <name val="Calibri"/>
      <family val="2"/>
      <scheme val="minor"/>
    </font>
    <font>
      <sz val="11"/>
      <name val="Calibri"/>
      <family val="2"/>
    </font>
    <font>
      <b/>
      <sz val="16"/>
      <color rgb="FF000000"/>
      <name val="Calibri"/>
      <family val="2"/>
    </font>
    <font>
      <b/>
      <sz val="18"/>
      <color rgb="FF000000"/>
      <name val="Calibri"/>
      <family val="2"/>
    </font>
    <font>
      <sz val="11"/>
      <color rgb="FFFF0000"/>
      <name val="Calibri"/>
      <family val="2"/>
    </font>
    <font>
      <sz val="11"/>
      <color rgb="FFFF0000"/>
      <name val="Calibri"/>
      <family val="2"/>
      <charset val="1"/>
    </font>
    <font>
      <b/>
      <sz val="11"/>
      <color rgb="FFFF0000"/>
      <name val="Calibri"/>
      <family val="2"/>
    </font>
    <font>
      <b/>
      <sz val="11"/>
      <name val="Calibri"/>
      <family val="2"/>
    </font>
    <font>
      <sz val="16"/>
      <color rgb="FF000000"/>
      <name val="Calibri"/>
      <family val="2"/>
      <charset val="1"/>
    </font>
    <font>
      <sz val="16"/>
      <color rgb="FF000000"/>
      <name val="Calibri"/>
      <family val="2"/>
    </font>
  </fonts>
  <fills count="25">
    <fill>
      <patternFill patternType="none"/>
    </fill>
    <fill>
      <patternFill patternType="gray125"/>
    </fill>
    <fill>
      <patternFill patternType="solid">
        <fgColor rgb="FF92D050"/>
        <bgColor rgb="FFC0C0C0"/>
      </patternFill>
    </fill>
    <fill>
      <patternFill patternType="solid">
        <fgColor rgb="FF00B0F0"/>
        <bgColor rgb="FF00B8FF"/>
      </patternFill>
    </fill>
    <fill>
      <patternFill patternType="solid">
        <fgColor rgb="FFFFC000"/>
        <bgColor rgb="FFFF950E"/>
      </patternFill>
    </fill>
    <fill>
      <patternFill patternType="solid">
        <fgColor rgb="FFFFFF66"/>
        <bgColor rgb="FFFFFF00"/>
      </patternFill>
    </fill>
    <fill>
      <patternFill patternType="solid">
        <fgColor theme="8" tint="0.59999389629810485"/>
        <bgColor indexed="64"/>
      </patternFill>
    </fill>
    <fill>
      <patternFill patternType="solid">
        <fgColor theme="0"/>
        <bgColor indexed="64"/>
      </patternFill>
    </fill>
    <fill>
      <patternFill patternType="solid">
        <fgColor rgb="FFFFC000"/>
        <bgColor indexed="64"/>
      </patternFill>
    </fill>
    <fill>
      <patternFill patternType="solid">
        <fgColor rgb="FFFFC000"/>
        <bgColor rgb="FFFFC000"/>
      </patternFill>
    </fill>
    <fill>
      <patternFill patternType="solid">
        <fgColor rgb="FFFFC000"/>
        <bgColor rgb="FFFFCC00"/>
      </patternFill>
    </fill>
    <fill>
      <patternFill patternType="solid">
        <fgColor rgb="FF00B0F0"/>
        <bgColor rgb="FF00B0F0"/>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24994659260841701"/>
        <bgColor rgb="FFFF950E"/>
      </patternFill>
    </fill>
    <fill>
      <patternFill patternType="solid">
        <fgColor theme="8" tint="0.59996337778862885"/>
        <bgColor rgb="FF00B8FF"/>
      </patternFill>
    </fill>
    <fill>
      <patternFill patternType="solid">
        <fgColor theme="9" tint="-0.24994659260841701"/>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6" tint="0.39994506668294322"/>
        <bgColor indexed="64"/>
      </patternFill>
    </fill>
  </fills>
  <borders count="72">
    <border>
      <left/>
      <right/>
      <top/>
      <bottom/>
      <diagonal/>
    </border>
    <border>
      <left style="thick">
        <color auto="1"/>
      </left>
      <right style="thick">
        <color auto="1"/>
      </right>
      <top style="hair">
        <color auto="1"/>
      </top>
      <bottom style="hair">
        <color auto="1"/>
      </bottom>
      <diagonal/>
    </border>
    <border>
      <left style="hair">
        <color auto="1"/>
      </left>
      <right style="thick">
        <color auto="1"/>
      </right>
      <top style="hair">
        <color auto="1"/>
      </top>
      <bottom style="hair">
        <color auto="1"/>
      </bottom>
      <diagonal/>
    </border>
    <border>
      <left style="hair">
        <color auto="1"/>
      </left>
      <right style="hair">
        <color auto="1"/>
      </right>
      <top style="hair">
        <color auto="1"/>
      </top>
      <bottom style="hair">
        <color auto="1"/>
      </bottom>
      <diagonal/>
    </border>
    <border>
      <left style="thick">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style="thick">
        <color auto="1"/>
      </left>
      <right/>
      <top style="hair">
        <color auto="1"/>
      </top>
      <bottom style="hair">
        <color auto="1"/>
      </bottom>
      <diagonal/>
    </border>
    <border>
      <left style="thin">
        <color auto="1"/>
      </left>
      <right style="thin">
        <color auto="1"/>
      </right>
      <top style="thin">
        <color auto="1"/>
      </top>
      <bottom style="thin">
        <color auto="1"/>
      </bottom>
      <diagonal/>
    </border>
    <border>
      <left/>
      <right style="hair">
        <color auto="1"/>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right style="thick">
        <color auto="1"/>
      </right>
      <top style="thick">
        <color auto="1"/>
      </top>
      <bottom style="thick">
        <color auto="1"/>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right/>
      <top style="thick">
        <color auto="1"/>
      </top>
      <bottom style="thick">
        <color auto="1"/>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style="thick">
        <color auto="1"/>
      </left>
      <right style="hair">
        <color auto="1"/>
      </right>
      <top style="hair">
        <color auto="1"/>
      </top>
      <bottom/>
      <diagonal/>
    </border>
    <border>
      <left style="hair">
        <color auto="1"/>
      </left>
      <right style="thick">
        <color auto="1"/>
      </right>
      <top style="hair">
        <color auto="1"/>
      </top>
      <bottom/>
      <diagonal/>
    </border>
    <border>
      <left style="medium">
        <color indexed="64"/>
      </left>
      <right style="hair">
        <color auto="1"/>
      </right>
      <top style="medium">
        <color indexed="64"/>
      </top>
      <bottom style="hair">
        <color auto="1"/>
      </bottom>
      <diagonal/>
    </border>
    <border>
      <left style="hair">
        <color auto="1"/>
      </left>
      <right style="hair">
        <color auto="1"/>
      </right>
      <top style="medium">
        <color indexed="64"/>
      </top>
      <bottom style="hair">
        <color auto="1"/>
      </bottom>
      <diagonal/>
    </border>
    <border>
      <left style="hair">
        <color auto="1"/>
      </left>
      <right style="medium">
        <color indexed="64"/>
      </right>
      <top style="medium">
        <color indexed="64"/>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hair">
        <color auto="1"/>
      </bottom>
      <diagonal/>
    </border>
    <border>
      <left/>
      <right style="medium">
        <color indexed="64"/>
      </right>
      <top/>
      <bottom/>
      <diagonal/>
    </border>
    <border>
      <left style="medium">
        <color indexed="64"/>
      </left>
      <right/>
      <top/>
      <bottom/>
      <diagonal/>
    </border>
    <border>
      <left style="medium">
        <color indexed="64"/>
      </left>
      <right style="thick">
        <color auto="1"/>
      </right>
      <top style="hair">
        <color auto="1"/>
      </top>
      <bottom style="hair">
        <color auto="1"/>
      </bottom>
      <diagonal/>
    </border>
    <border>
      <left style="thick">
        <color auto="1"/>
      </left>
      <right style="medium">
        <color indexed="64"/>
      </right>
      <top style="hair">
        <color auto="1"/>
      </top>
      <bottom style="hair">
        <color auto="1"/>
      </bottom>
      <diagonal/>
    </border>
    <border>
      <left style="thin">
        <color auto="1"/>
      </left>
      <right/>
      <top style="thin">
        <color auto="1"/>
      </top>
      <bottom style="thin">
        <color indexed="64"/>
      </bottom>
      <diagonal/>
    </border>
    <border>
      <left style="thin">
        <color auto="1"/>
      </left>
      <right/>
      <top/>
      <bottom style="thin">
        <color indexed="64"/>
      </bottom>
      <diagonal/>
    </border>
    <border>
      <left style="thin">
        <color indexed="64"/>
      </left>
      <right style="thin">
        <color indexed="64"/>
      </right>
      <top/>
      <bottom style="thin">
        <color indexed="64"/>
      </bottom>
      <diagonal/>
    </border>
    <border>
      <left style="medium">
        <color indexed="64"/>
      </left>
      <right/>
      <top style="hair">
        <color auto="1"/>
      </top>
      <bottom/>
      <diagonal/>
    </border>
    <border>
      <left/>
      <right/>
      <top style="hair">
        <color auto="1"/>
      </top>
      <bottom/>
      <diagonal/>
    </border>
    <border>
      <left/>
      <right style="medium">
        <color indexed="64"/>
      </right>
      <top style="hair">
        <color auto="1"/>
      </top>
      <bottom/>
      <diagonal/>
    </border>
    <border>
      <left style="medium">
        <color indexed="64"/>
      </left>
      <right/>
      <top style="medium">
        <color indexed="64"/>
      </top>
      <bottom style="hair">
        <color auto="1"/>
      </bottom>
      <diagonal/>
    </border>
    <border>
      <left/>
      <right/>
      <top style="medium">
        <color indexed="64"/>
      </top>
      <bottom style="hair">
        <color auto="1"/>
      </bottom>
      <diagonal/>
    </border>
    <border>
      <left/>
      <right style="medium">
        <color indexed="64"/>
      </right>
      <top style="medium">
        <color indexed="64"/>
      </top>
      <bottom style="hair">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top style="medium">
        <color indexed="64"/>
      </top>
      <bottom style="thin">
        <color indexed="64"/>
      </bottom>
      <diagonal/>
    </border>
    <border>
      <left style="thin">
        <color auto="1"/>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bottom style="thin">
        <color auto="1"/>
      </bottom>
      <diagonal/>
    </border>
    <border>
      <left/>
      <right/>
      <top style="thick">
        <color auto="1"/>
      </top>
      <bottom/>
      <diagonal/>
    </border>
    <border>
      <left style="medium">
        <color indexed="64"/>
      </left>
      <right/>
      <top/>
      <bottom style="hair">
        <color auto="1"/>
      </bottom>
      <diagonal/>
    </border>
    <border>
      <left/>
      <right style="medium">
        <color indexed="64"/>
      </right>
      <top/>
      <bottom style="hair">
        <color auto="1"/>
      </bottom>
      <diagonal/>
    </border>
    <border>
      <left/>
      <right style="hair">
        <color auto="1"/>
      </right>
      <top style="hair">
        <color auto="1"/>
      </top>
      <bottom/>
      <diagonal/>
    </border>
    <border>
      <left/>
      <right style="hair">
        <color auto="1"/>
      </right>
      <top style="medium">
        <color indexed="64"/>
      </top>
      <bottom style="hair">
        <color auto="1"/>
      </bottom>
      <diagonal/>
    </border>
    <border>
      <left/>
      <right style="thick">
        <color auto="1"/>
      </right>
      <top/>
      <bottom/>
      <diagonal/>
    </border>
    <border>
      <left/>
      <right/>
      <top style="hair">
        <color auto="1"/>
      </top>
      <bottom style="thick">
        <color auto="1"/>
      </bottom>
      <diagonal/>
    </border>
    <border>
      <left/>
      <right style="medium">
        <color indexed="64"/>
      </right>
      <top style="hair">
        <color auto="1"/>
      </top>
      <bottom style="thick">
        <color auto="1"/>
      </bottom>
      <diagonal/>
    </border>
    <border>
      <left style="thick">
        <color auto="1"/>
      </left>
      <right/>
      <top style="hair">
        <color auto="1"/>
      </top>
      <bottom style="thick">
        <color auto="1"/>
      </bottom>
      <diagonal/>
    </border>
    <border>
      <left style="thick">
        <color auto="1"/>
      </left>
      <right/>
      <top/>
      <bottom/>
      <diagonal/>
    </border>
    <border>
      <left/>
      <right/>
      <top style="thick">
        <color auto="1"/>
      </top>
      <bottom style="hair">
        <color auto="1"/>
      </bottom>
      <diagonal/>
    </border>
    <border>
      <left/>
      <right style="thick">
        <color auto="1"/>
      </right>
      <top style="thick">
        <color auto="1"/>
      </top>
      <bottom style="hair">
        <color auto="1"/>
      </bottom>
      <diagonal/>
    </border>
    <border>
      <left style="thick">
        <color auto="1"/>
      </left>
      <right/>
      <top style="thick">
        <color auto="1"/>
      </top>
      <bottom style="hair">
        <color auto="1"/>
      </bottom>
      <diagonal/>
    </border>
    <border>
      <left/>
      <right style="thin">
        <color auto="1"/>
      </right>
      <top style="medium">
        <color indexed="64"/>
      </top>
      <bottom style="medium">
        <color indexed="64"/>
      </bottom>
      <diagonal/>
    </border>
    <border>
      <left/>
      <right/>
      <top style="thin">
        <color auto="1"/>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s>
  <cellStyleXfs count="4">
    <xf numFmtId="0" fontId="0" fillId="0" borderId="0"/>
    <xf numFmtId="0" fontId="8" fillId="0" borderId="0"/>
    <xf numFmtId="0" fontId="1" fillId="0" borderId="0"/>
    <xf numFmtId="9" fontId="1" fillId="0" borderId="0" applyFont="0" applyFill="0" applyBorder="0" applyAlignment="0" applyProtection="0"/>
  </cellStyleXfs>
  <cellXfs count="303">
    <xf numFmtId="0" fontId="0" fillId="0" borderId="0" xfId="0"/>
    <xf numFmtId="0" fontId="0" fillId="0" borderId="0" xfId="0" applyBorder="1" applyAlignment="1">
      <alignment horizontal="center"/>
    </xf>
    <xf numFmtId="0" fontId="0" fillId="0" borderId="0" xfId="0" applyFont="1" applyBorder="1" applyAlignment="1">
      <alignment vertical="top"/>
    </xf>
    <xf numFmtId="0" fontId="0" fillId="3" borderId="2" xfId="0" applyFont="1" applyFill="1" applyBorder="1" applyAlignment="1">
      <alignment horizontal="center"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vertical="center"/>
    </xf>
    <xf numFmtId="0" fontId="4" fillId="0" borderId="4" xfId="0" applyFont="1" applyBorder="1" applyAlignment="1">
      <alignment horizontal="center" vertical="center"/>
    </xf>
    <xf numFmtId="0" fontId="4" fillId="0" borderId="2" xfId="0" applyFont="1" applyBorder="1" applyAlignment="1">
      <alignment horizontal="center" vertical="center"/>
    </xf>
    <xf numFmtId="0" fontId="4" fillId="0" borderId="3" xfId="1" applyFont="1" applyBorder="1" applyAlignment="1">
      <alignment horizontal="center" vertical="center"/>
    </xf>
    <xf numFmtId="0" fontId="4" fillId="4" borderId="3" xfId="0" applyFont="1" applyFill="1" applyBorder="1" applyAlignment="1">
      <alignment horizontal="center" vertical="center"/>
    </xf>
    <xf numFmtId="0" fontId="10" fillId="0" borderId="0" xfId="0" applyFont="1"/>
    <xf numFmtId="0" fontId="0" fillId="3" borderId="5" xfId="1" applyFont="1" applyFill="1" applyBorder="1" applyAlignment="1">
      <alignment horizontal="center" vertical="top" wrapText="1"/>
    </xf>
    <xf numFmtId="0" fontId="0" fillId="0" borderId="5" xfId="0" applyBorder="1" applyAlignment="1">
      <alignment horizontal="center" vertical="center"/>
    </xf>
    <xf numFmtId="0" fontId="0" fillId="4" borderId="7" xfId="0" applyFont="1" applyFill="1" applyBorder="1" applyAlignment="1">
      <alignment horizontal="center" vertical="top"/>
    </xf>
    <xf numFmtId="0" fontId="0" fillId="4" borderId="3" xfId="0" applyFont="1" applyFill="1" applyBorder="1" applyAlignment="1">
      <alignment horizontal="center" vertical="top"/>
    </xf>
    <xf numFmtId="0" fontId="0" fillId="9" borderId="3" xfId="0" applyFill="1" applyBorder="1" applyAlignment="1">
      <alignment horizontal="center" vertical="center"/>
    </xf>
    <xf numFmtId="0" fontId="0" fillId="0" borderId="3" xfId="0" applyBorder="1" applyAlignment="1">
      <alignment horizontal="center" vertical="center" wrapText="1"/>
    </xf>
    <xf numFmtId="0" fontId="0" fillId="0" borderId="0" xfId="0"/>
    <xf numFmtId="0" fontId="0" fillId="0" borderId="3" xfId="0" applyFill="1" applyBorder="1" applyAlignment="1">
      <alignment horizontal="center" vertical="center" wrapText="1"/>
    </xf>
    <xf numFmtId="164" fontId="0" fillId="6" borderId="3" xfId="0" applyNumberFormat="1" applyFill="1" applyBorder="1" applyAlignment="1">
      <alignment horizontal="center" vertical="center"/>
    </xf>
    <xf numFmtId="164" fontId="0" fillId="0" borderId="3" xfId="0" applyNumberFormat="1" applyBorder="1" applyAlignment="1">
      <alignment horizontal="center" vertical="center"/>
    </xf>
    <xf numFmtId="164" fontId="9" fillId="6" borderId="3" xfId="0" applyNumberFormat="1" applyFont="1" applyFill="1" applyBorder="1" applyAlignment="1">
      <alignment horizontal="center" vertical="center"/>
    </xf>
    <xf numFmtId="0" fontId="11" fillId="0" borderId="2" xfId="0" applyFont="1" applyFill="1" applyBorder="1" applyAlignment="1">
      <alignment horizontal="right" vertical="top"/>
    </xf>
    <xf numFmtId="0" fontId="0" fillId="10" borderId="3" xfId="0" applyFill="1" applyBorder="1" applyAlignment="1">
      <alignment horizontal="center" vertical="center" wrapText="1"/>
    </xf>
    <xf numFmtId="0" fontId="0" fillId="11" borderId="3" xfId="0" applyFill="1" applyBorder="1" applyAlignment="1">
      <alignment horizontal="center" vertical="top"/>
    </xf>
    <xf numFmtId="0" fontId="0" fillId="11" borderId="3" xfId="1" applyFont="1" applyFill="1" applyBorder="1" applyAlignment="1">
      <alignment horizontal="center" vertical="top" wrapText="1"/>
    </xf>
    <xf numFmtId="0" fontId="0" fillId="0" borderId="6" xfId="0" applyBorder="1" applyAlignment="1">
      <alignment horizontal="center" vertical="center"/>
    </xf>
    <xf numFmtId="0" fontId="4" fillId="0" borderId="3" xfId="0" applyFont="1" applyBorder="1" applyAlignment="1">
      <alignment horizontal="center" vertical="center"/>
    </xf>
    <xf numFmtId="0" fontId="4" fillId="8" borderId="3" xfId="0" applyFont="1" applyFill="1" applyBorder="1" applyAlignment="1">
      <alignment horizontal="center" vertical="center"/>
    </xf>
    <xf numFmtId="0" fontId="0" fillId="0" borderId="0" xfId="0" applyAlignment="1">
      <alignment wrapText="1"/>
    </xf>
    <xf numFmtId="0" fontId="11" fillId="12" borderId="0" xfId="0" applyFont="1" applyFill="1" applyAlignment="1" applyProtection="1">
      <alignment vertical="top" wrapText="1"/>
      <protection locked="0"/>
    </xf>
    <xf numFmtId="0" fontId="15" fillId="12" borderId="0" xfId="0" applyFont="1" applyFill="1" applyAlignment="1" applyProtection="1">
      <alignment vertical="top" wrapText="1"/>
      <protection locked="0"/>
    </xf>
    <xf numFmtId="0" fontId="16" fillId="12" borderId="0" xfId="0" applyFont="1" applyFill="1" applyAlignment="1" applyProtection="1">
      <alignment vertical="center" wrapText="1"/>
      <protection locked="0"/>
    </xf>
    <xf numFmtId="0" fontId="15" fillId="12" borderId="0" xfId="0" applyFont="1" applyFill="1" applyAlignment="1" applyProtection="1">
      <alignment vertical="center" wrapText="1"/>
      <protection locked="0"/>
    </xf>
    <xf numFmtId="0" fontId="15" fillId="12" borderId="0" xfId="0" applyFont="1" applyFill="1" applyAlignment="1" applyProtection="1">
      <alignment vertical="center"/>
      <protection locked="0"/>
    </xf>
    <xf numFmtId="0" fontId="4" fillId="0" borderId="3" xfId="0" applyFont="1" applyBorder="1" applyAlignment="1" applyProtection="1">
      <alignment horizontal="center" vertical="center"/>
      <protection locked="0"/>
    </xf>
    <xf numFmtId="0" fontId="0" fillId="0" borderId="5" xfId="1" applyFont="1" applyFill="1" applyBorder="1" applyAlignment="1">
      <alignment horizontal="center" vertical="top" wrapText="1"/>
    </xf>
    <xf numFmtId="0" fontId="0" fillId="0" borderId="2" xfId="0" applyFont="1" applyFill="1" applyBorder="1" applyAlignment="1">
      <alignment horizontal="center" vertical="top" wrapText="1"/>
    </xf>
    <xf numFmtId="0" fontId="0" fillId="0" borderId="6" xfId="1" applyFont="1" applyFill="1" applyBorder="1" applyAlignment="1">
      <alignment horizontal="center" vertical="top" wrapText="1"/>
    </xf>
    <xf numFmtId="0" fontId="4" fillId="4" borderId="9" xfId="0" applyFont="1" applyFill="1" applyBorder="1" applyAlignment="1">
      <alignment horizontal="center" vertical="center"/>
    </xf>
    <xf numFmtId="0" fontId="4" fillId="4" borderId="5" xfId="0" applyFont="1" applyFill="1" applyBorder="1" applyAlignment="1">
      <alignment horizontal="center" vertical="center"/>
    </xf>
    <xf numFmtId="0" fontId="4" fillId="0" borderId="9"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0" fillId="13" borderId="2" xfId="0" applyFill="1" applyBorder="1" applyAlignment="1">
      <alignment horizontal="center" vertical="center"/>
    </xf>
    <xf numFmtId="1" fontId="0" fillId="8" borderId="3" xfId="0" applyNumberFormat="1" applyFill="1" applyBorder="1" applyAlignment="1">
      <alignment horizontal="center" vertical="center"/>
    </xf>
    <xf numFmtId="0" fontId="4" fillId="0" borderId="3" xfId="0" applyFont="1" applyBorder="1" applyAlignment="1" applyProtection="1">
      <alignment horizontal="center" vertical="center"/>
      <protection locked="0"/>
    </xf>
    <xf numFmtId="0" fontId="0" fillId="14" borderId="3" xfId="0" applyFill="1" applyBorder="1" applyAlignment="1">
      <alignment horizontal="center" vertical="center"/>
    </xf>
    <xf numFmtId="0" fontId="4" fillId="14" borderId="3" xfId="1" applyFont="1" applyFill="1" applyBorder="1" applyAlignment="1">
      <alignment horizontal="center" vertical="center"/>
    </xf>
    <xf numFmtId="0" fontId="4" fillId="14" borderId="3" xfId="0" applyFont="1" applyFill="1" applyBorder="1" applyAlignment="1">
      <alignment horizontal="center" vertical="center"/>
    </xf>
    <xf numFmtId="164" fontId="0" fillId="14" borderId="3" xfId="0" applyNumberFormat="1" applyFill="1" applyBorder="1" applyAlignment="1">
      <alignment horizontal="center" vertical="center"/>
    </xf>
    <xf numFmtId="0" fontId="0" fillId="14" borderId="3" xfId="0" applyFill="1" applyBorder="1" applyAlignment="1">
      <alignment horizontal="center" vertical="center" wrapText="1"/>
    </xf>
    <xf numFmtId="164" fontId="0" fillId="0" borderId="3" xfId="0" applyNumberFormat="1" applyFill="1" applyBorder="1" applyAlignment="1">
      <alignment horizontal="center" vertical="center"/>
    </xf>
    <xf numFmtId="0" fontId="4" fillId="0" borderId="19" xfId="0" applyFont="1" applyBorder="1" applyAlignment="1">
      <alignment horizontal="center" vertical="center"/>
    </xf>
    <xf numFmtId="0" fontId="4" fillId="0" borderId="6" xfId="1" applyFont="1" applyBorder="1" applyAlignment="1">
      <alignment horizontal="center" vertical="center"/>
    </xf>
    <xf numFmtId="0" fontId="4" fillId="0" borderId="20" xfId="0" applyFont="1" applyBorder="1" applyAlignment="1">
      <alignment horizontal="center" vertical="center"/>
    </xf>
    <xf numFmtId="0" fontId="4" fillId="4" borderId="21" xfId="0" applyFont="1" applyFill="1" applyBorder="1" applyAlignment="1">
      <alignment horizontal="center" vertical="center"/>
    </xf>
    <xf numFmtId="0" fontId="4" fillId="4" borderId="22" xfId="0" applyFont="1" applyFill="1" applyBorder="1" applyAlignment="1">
      <alignment horizontal="center" vertical="center"/>
    </xf>
    <xf numFmtId="0" fontId="0" fillId="13" borderId="24" xfId="0" applyFill="1" applyBorder="1" applyAlignment="1">
      <alignment horizontal="center" vertical="center"/>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0" fillId="0" borderId="27" xfId="0" applyBorder="1"/>
    <xf numFmtId="0" fontId="0" fillId="0" borderId="0" xfId="0" applyBorder="1"/>
    <xf numFmtId="0" fontId="0" fillId="0" borderId="26" xfId="0" applyBorder="1"/>
    <xf numFmtId="0" fontId="0" fillId="11" borderId="25" xfId="0" applyFill="1" applyBorder="1" applyAlignment="1">
      <alignment horizontal="center" vertical="top"/>
    </xf>
    <xf numFmtId="0" fontId="0" fillId="11" borderId="24" xfId="0" applyFont="1" applyFill="1" applyBorder="1" applyAlignment="1">
      <alignment horizontal="center" vertical="top" wrapText="1"/>
    </xf>
    <xf numFmtId="164" fontId="0" fillId="6" borderId="25" xfId="0" applyNumberFormat="1" applyFill="1" applyBorder="1" applyAlignment="1">
      <alignment horizontal="center" vertical="center"/>
    </xf>
    <xf numFmtId="164" fontId="0" fillId="6" borderId="24" xfId="0" applyNumberFormat="1" applyFill="1" applyBorder="1" applyAlignment="1">
      <alignment horizontal="center" vertical="center"/>
    </xf>
    <xf numFmtId="164" fontId="0" fillId="0" borderId="24" xfId="0" applyNumberFormat="1" applyBorder="1" applyAlignment="1">
      <alignment horizontal="center" vertical="center"/>
    </xf>
    <xf numFmtId="164" fontId="0" fillId="0" borderId="25" xfId="0" applyNumberFormat="1" applyBorder="1" applyAlignment="1">
      <alignment horizontal="center" vertical="center"/>
    </xf>
    <xf numFmtId="164" fontId="0" fillId="14" borderId="24" xfId="0" applyNumberFormat="1" applyFill="1" applyBorder="1" applyAlignment="1">
      <alignment horizontal="center" vertical="center"/>
    </xf>
    <xf numFmtId="0" fontId="0" fillId="10" borderId="24" xfId="0" applyFill="1" applyBorder="1" applyAlignment="1">
      <alignment horizontal="center" vertical="center" wrapText="1"/>
    </xf>
    <xf numFmtId="0" fontId="0" fillId="0" borderId="27" xfId="0" applyBorder="1" applyAlignment="1">
      <alignment horizontal="center"/>
    </xf>
    <xf numFmtId="0" fontId="0" fillId="0" borderId="26" xfId="0" applyBorder="1" applyAlignment="1">
      <alignment horizontal="center"/>
    </xf>
    <xf numFmtId="0" fontId="4" fillId="0" borderId="25" xfId="0" applyFont="1" applyBorder="1" applyAlignment="1" applyProtection="1">
      <alignment horizontal="center" vertical="center"/>
      <protection locked="0"/>
    </xf>
    <xf numFmtId="0" fontId="0" fillId="0" borderId="24" xfId="0" applyNumberFormat="1" applyBorder="1" applyAlignment="1">
      <alignment horizontal="center" vertical="center"/>
    </xf>
    <xf numFmtId="0" fontId="19" fillId="0" borderId="25" xfId="2" applyFont="1" applyBorder="1" applyAlignment="1">
      <alignment horizontal="center" vertical="center" wrapText="1"/>
    </xf>
    <xf numFmtId="164" fontId="0" fillId="13" borderId="24" xfId="0" applyNumberFormat="1" applyFill="1" applyBorder="1" applyAlignment="1">
      <alignment horizontal="center" vertical="center"/>
    </xf>
    <xf numFmtId="0" fontId="19" fillId="0" borderId="25" xfId="2" applyFont="1" applyBorder="1" applyAlignment="1">
      <alignment horizontal="center" vertical="center"/>
    </xf>
    <xf numFmtId="0" fontId="20" fillId="10" borderId="25" xfId="0" applyFont="1" applyFill="1" applyBorder="1" applyAlignment="1">
      <alignment horizontal="center" vertical="center" wrapText="1"/>
    </xf>
    <xf numFmtId="164" fontId="20" fillId="0" borderId="25" xfId="0" applyNumberFormat="1" applyFont="1" applyBorder="1" applyAlignment="1">
      <alignment horizontal="center" vertical="center"/>
    </xf>
    <xf numFmtId="1" fontId="20" fillId="8" borderId="25" xfId="0" applyNumberFormat="1" applyFont="1" applyFill="1" applyBorder="1" applyAlignment="1">
      <alignment horizontal="center" vertical="center"/>
    </xf>
    <xf numFmtId="164" fontId="19" fillId="6" borderId="25" xfId="0" applyNumberFormat="1" applyFont="1" applyFill="1" applyBorder="1" applyAlignment="1">
      <alignment horizontal="center" vertical="center"/>
    </xf>
    <xf numFmtId="0" fontId="4" fillId="15" borderId="3" xfId="1" applyFont="1" applyFill="1" applyBorder="1" applyAlignment="1">
      <alignment horizontal="center" vertical="center"/>
    </xf>
    <xf numFmtId="0" fontId="0" fillId="15" borderId="3" xfId="0" applyNumberFormat="1" applyFill="1" applyBorder="1" applyAlignment="1">
      <alignment horizontal="center" vertical="center"/>
    </xf>
    <xf numFmtId="0" fontId="14" fillId="0" borderId="39" xfId="0" applyFont="1" applyBorder="1"/>
    <xf numFmtId="0" fontId="14" fillId="0" borderId="39" xfId="0" applyFont="1" applyBorder="1" applyAlignment="1">
      <alignment horizontal="center"/>
    </xf>
    <xf numFmtId="0" fontId="14" fillId="0" borderId="40" xfId="0" applyFont="1" applyBorder="1" applyAlignment="1">
      <alignment horizontal="center"/>
    </xf>
    <xf numFmtId="0" fontId="13" fillId="0" borderId="41" xfId="0" applyFont="1" applyBorder="1" applyAlignment="1">
      <alignment horizontal="center"/>
    </xf>
    <xf numFmtId="0" fontId="13" fillId="0" borderId="42" xfId="0" applyFont="1" applyBorder="1" applyAlignment="1">
      <alignment horizontal="center"/>
    </xf>
    <xf numFmtId="0" fontId="13" fillId="0" borderId="40" xfId="0" applyFont="1" applyFill="1" applyBorder="1" applyAlignment="1">
      <alignment horizontal="center"/>
    </xf>
    <xf numFmtId="0" fontId="13" fillId="0" borderId="41" xfId="0" applyFont="1" applyFill="1" applyBorder="1" applyAlignment="1">
      <alignment horizontal="center"/>
    </xf>
    <xf numFmtId="0" fontId="13" fillId="0" borderId="43" xfId="0" applyFont="1" applyFill="1" applyBorder="1" applyAlignment="1">
      <alignment horizontal="center"/>
    </xf>
    <xf numFmtId="0" fontId="21" fillId="0" borderId="44" xfId="0" applyFont="1" applyBorder="1" applyAlignment="1">
      <alignment horizontal="center"/>
    </xf>
    <xf numFmtId="0" fontId="21" fillId="0" borderId="45" xfId="0" applyFont="1" applyBorder="1" applyAlignment="1">
      <alignment horizontal="center"/>
    </xf>
    <xf numFmtId="0" fontId="22" fillId="0" borderId="45" xfId="0" applyFont="1" applyBorder="1" applyAlignment="1">
      <alignment horizontal="center"/>
    </xf>
    <xf numFmtId="0" fontId="0" fillId="16" borderId="44" xfId="0" applyFill="1" applyBorder="1" applyAlignment="1">
      <alignment horizontal="center"/>
    </xf>
    <xf numFmtId="0" fontId="21" fillId="0" borderId="47" xfId="0" applyFont="1" applyBorder="1" applyAlignment="1">
      <alignment horizontal="center"/>
    </xf>
    <xf numFmtId="0" fontId="21" fillId="0" borderId="30" xfId="0" applyFont="1" applyBorder="1" applyAlignment="1">
      <alignment horizontal="center"/>
    </xf>
    <xf numFmtId="0" fontId="22" fillId="0" borderId="30" xfId="0" applyFont="1" applyBorder="1" applyAlignment="1">
      <alignment horizontal="center"/>
    </xf>
    <xf numFmtId="0" fontId="0" fillId="17" borderId="8" xfId="0" applyFill="1" applyBorder="1" applyAlignment="1">
      <alignment horizontal="center"/>
    </xf>
    <xf numFmtId="0" fontId="0" fillId="8" borderId="30" xfId="0" applyFill="1" applyBorder="1" applyAlignment="1">
      <alignment horizontal="center"/>
    </xf>
    <xf numFmtId="0" fontId="21" fillId="0" borderId="48" xfId="0" applyFont="1" applyBorder="1" applyAlignment="1">
      <alignment horizontal="center"/>
    </xf>
    <xf numFmtId="0" fontId="21" fillId="0" borderId="49" xfId="0" applyFont="1" applyBorder="1" applyAlignment="1">
      <alignment horizontal="center"/>
    </xf>
    <xf numFmtId="0" fontId="22" fillId="0" borderId="49" xfId="0" applyFont="1" applyBorder="1" applyAlignment="1">
      <alignment horizontal="center"/>
    </xf>
    <xf numFmtId="0" fontId="21" fillId="0" borderId="51" xfId="0" applyFont="1" applyBorder="1" applyAlignment="1">
      <alignment horizontal="center"/>
    </xf>
    <xf numFmtId="0" fontId="21" fillId="0" borderId="31" xfId="0" applyFont="1" applyBorder="1" applyAlignment="1">
      <alignment horizontal="center"/>
    </xf>
    <xf numFmtId="0" fontId="22" fillId="0" borderId="31" xfId="0" applyFont="1" applyBorder="1" applyAlignment="1">
      <alignment horizontal="center"/>
    </xf>
    <xf numFmtId="0" fontId="0" fillId="0" borderId="48" xfId="0" applyBorder="1" applyAlignment="1">
      <alignment horizontal="center"/>
    </xf>
    <xf numFmtId="0" fontId="0" fillId="0" borderId="0" xfId="0" applyFont="1" applyBorder="1"/>
    <xf numFmtId="0" fontId="0" fillId="0" borderId="0" xfId="0" applyFill="1"/>
    <xf numFmtId="1" fontId="9" fillId="6" borderId="25" xfId="0" applyNumberFormat="1" applyFont="1" applyFill="1" applyBorder="1" applyAlignment="1">
      <alignment horizontal="center" vertical="center"/>
    </xf>
    <xf numFmtId="1" fontId="9" fillId="6" borderId="3" xfId="0" applyNumberFormat="1" applyFont="1" applyFill="1" applyBorder="1" applyAlignment="1">
      <alignment horizontal="center" vertical="center"/>
    </xf>
    <xf numFmtId="1" fontId="9" fillId="6" borderId="24" xfId="0" applyNumberFormat="1" applyFont="1" applyFill="1" applyBorder="1" applyAlignment="1">
      <alignment horizontal="center" vertical="center"/>
    </xf>
    <xf numFmtId="8" fontId="0" fillId="11" borderId="3" xfId="1" applyNumberFormat="1" applyFont="1" applyFill="1" applyBorder="1" applyAlignment="1">
      <alignment horizontal="center" vertical="top" wrapText="1"/>
    </xf>
    <xf numFmtId="0" fontId="0" fillId="19" borderId="3" xfId="0" applyFont="1" applyFill="1" applyBorder="1" applyAlignment="1">
      <alignment horizontal="center" vertical="top"/>
    </xf>
    <xf numFmtId="0" fontId="4" fillId="19" borderId="3" xfId="0" applyFont="1" applyFill="1" applyBorder="1" applyAlignment="1">
      <alignment horizontal="center" vertical="center"/>
    </xf>
    <xf numFmtId="0" fontId="4" fillId="19" borderId="5" xfId="0" applyFont="1" applyFill="1" applyBorder="1" applyAlignment="1">
      <alignment horizontal="center" vertical="center"/>
    </xf>
    <xf numFmtId="0" fontId="0" fillId="20" borderId="5" xfId="1" applyFont="1" applyFill="1" applyBorder="1" applyAlignment="1">
      <alignment horizontal="center" vertical="top" wrapText="1"/>
    </xf>
    <xf numFmtId="0" fontId="4" fillId="19" borderId="22" xfId="0" applyFont="1" applyFill="1" applyBorder="1" applyAlignment="1">
      <alignment horizontal="center" vertical="center"/>
    </xf>
    <xf numFmtId="0" fontId="4" fillId="19" borderId="23" xfId="0" applyFont="1" applyFill="1" applyBorder="1" applyAlignment="1">
      <alignment horizontal="center" vertical="center"/>
    </xf>
    <xf numFmtId="0" fontId="4" fillId="8" borderId="3" xfId="0" applyFont="1" applyFill="1" applyBorder="1" applyAlignment="1" applyProtection="1">
      <alignment horizontal="center" vertical="center"/>
      <protection locked="0"/>
    </xf>
    <xf numFmtId="0" fontId="4" fillId="8" borderId="25" xfId="0" applyFont="1" applyFill="1" applyBorder="1" applyAlignment="1" applyProtection="1">
      <alignment horizontal="center" vertical="center"/>
      <protection locked="0"/>
    </xf>
    <xf numFmtId="0" fontId="4" fillId="8" borderId="9" xfId="0" applyFont="1" applyFill="1" applyBorder="1" applyAlignment="1" applyProtection="1">
      <alignment horizontal="center" vertical="center"/>
      <protection locked="0"/>
    </xf>
    <xf numFmtId="0" fontId="4" fillId="21" borderId="3" xfId="0" applyFont="1" applyFill="1" applyBorder="1" applyAlignment="1">
      <alignment horizontal="center" vertical="center"/>
    </xf>
    <xf numFmtId="0" fontId="4" fillId="21" borderId="3" xfId="1" applyFont="1" applyFill="1" applyBorder="1" applyAlignment="1">
      <alignment horizontal="center" vertical="center"/>
    </xf>
    <xf numFmtId="0" fontId="4" fillId="21" borderId="24" xfId="0" applyFont="1" applyFill="1" applyBorder="1" applyAlignment="1">
      <alignment horizontal="center" vertical="center"/>
    </xf>
    <xf numFmtId="1" fontId="0" fillId="8" borderId="9" xfId="0" applyNumberFormat="1" applyFill="1" applyBorder="1" applyAlignment="1">
      <alignment horizontal="center" vertical="center"/>
    </xf>
    <xf numFmtId="0" fontId="0" fillId="0" borderId="0" xfId="0" applyBorder="1" applyAlignment="1">
      <alignment horizontal="center"/>
    </xf>
    <xf numFmtId="0" fontId="0" fillId="8" borderId="3" xfId="0" applyFill="1" applyBorder="1" applyAlignment="1">
      <alignment horizontal="center" vertical="center" wrapText="1"/>
    </xf>
    <xf numFmtId="0" fontId="19" fillId="8" borderId="25" xfId="2" applyFont="1" applyFill="1" applyBorder="1" applyAlignment="1">
      <alignment horizontal="center" vertical="center" wrapText="1"/>
    </xf>
    <xf numFmtId="0" fontId="0" fillId="0" borderId="3" xfId="0" applyFill="1" applyBorder="1" applyAlignment="1">
      <alignment horizontal="center" vertical="center"/>
    </xf>
    <xf numFmtId="164" fontId="0" fillId="0" borderId="24" xfId="0" applyNumberFormat="1" applyFill="1" applyBorder="1" applyAlignment="1">
      <alignment horizontal="center" vertical="center"/>
    </xf>
    <xf numFmtId="164" fontId="0" fillId="13" borderId="3" xfId="0" applyNumberFormat="1" applyFill="1" applyBorder="1" applyAlignment="1">
      <alignment horizontal="center" vertical="center"/>
    </xf>
    <xf numFmtId="0" fontId="0" fillId="13" borderId="3" xfId="0" applyFill="1" applyBorder="1" applyAlignment="1">
      <alignment horizontal="center" vertical="center" wrapText="1"/>
    </xf>
    <xf numFmtId="0" fontId="0" fillId="0" borderId="53" xfId="0" applyBorder="1" applyAlignment="1">
      <alignment horizontal="center"/>
    </xf>
    <xf numFmtId="0" fontId="0" fillId="0" borderId="14" xfId="0" applyBorder="1" applyAlignment="1">
      <alignment horizontal="center"/>
    </xf>
    <xf numFmtId="0" fontId="0" fillId="0" borderId="54" xfId="0" applyBorder="1" applyAlignment="1">
      <alignment horizontal="center"/>
    </xf>
    <xf numFmtId="0" fontId="0" fillId="20" borderId="10" xfId="1" applyFont="1" applyFill="1" applyBorder="1" applyAlignment="1">
      <alignment horizontal="center" vertical="top" wrapText="1"/>
    </xf>
    <xf numFmtId="0" fontId="0" fillId="0" borderId="9" xfId="1" applyFont="1" applyFill="1" applyBorder="1" applyAlignment="1">
      <alignment horizontal="center" vertical="top" wrapText="1"/>
    </xf>
    <xf numFmtId="0" fontId="0" fillId="4" borderId="9" xfId="0" applyFont="1" applyFill="1" applyBorder="1" applyAlignment="1">
      <alignment horizontal="center" vertical="top"/>
    </xf>
    <xf numFmtId="0" fontId="4" fillId="0" borderId="9" xfId="1"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pplyProtection="1">
      <alignment horizontal="center" vertical="center"/>
      <protection locked="0"/>
    </xf>
    <xf numFmtId="0" fontId="4" fillId="0" borderId="55" xfId="0" applyFont="1" applyBorder="1" applyAlignment="1">
      <alignment horizontal="center" vertical="center"/>
    </xf>
    <xf numFmtId="0" fontId="4" fillId="4" borderId="56" xfId="0" applyFont="1" applyFill="1" applyBorder="1" applyAlignment="1">
      <alignment horizontal="center" vertical="center"/>
    </xf>
    <xf numFmtId="0" fontId="4" fillId="8" borderId="10" xfId="0" applyFont="1" applyFill="1" applyBorder="1" applyAlignment="1" applyProtection="1">
      <alignment horizontal="center" vertical="center"/>
      <protection locked="0"/>
    </xf>
    <xf numFmtId="0" fontId="0" fillId="0" borderId="9" xfId="0" applyBorder="1" applyAlignment="1">
      <alignment horizontal="center" vertical="center"/>
    </xf>
    <xf numFmtId="0" fontId="0" fillId="11" borderId="9" xfId="0" applyFill="1" applyBorder="1" applyAlignment="1">
      <alignment horizontal="center" vertical="top"/>
    </xf>
    <xf numFmtId="164" fontId="0" fillId="6" borderId="9" xfId="0" applyNumberFormat="1" applyFill="1" applyBorder="1" applyAlignment="1">
      <alignment horizontal="center" vertical="center"/>
    </xf>
    <xf numFmtId="164" fontId="0" fillId="0" borderId="9" xfId="0" applyNumberFormat="1" applyBorder="1" applyAlignment="1">
      <alignment horizontal="center" vertical="center"/>
    </xf>
    <xf numFmtId="164" fontId="9" fillId="6" borderId="9" xfId="0" applyNumberFormat="1" applyFont="1" applyFill="1" applyBorder="1" applyAlignment="1">
      <alignment horizontal="center" vertical="center"/>
    </xf>
    <xf numFmtId="0" fontId="0" fillId="10" borderId="9" xfId="0" applyFill="1" applyBorder="1" applyAlignment="1">
      <alignment horizontal="center" vertical="center" wrapText="1"/>
    </xf>
    <xf numFmtId="0" fontId="1" fillId="0" borderId="9" xfId="2" applyBorder="1" applyAlignment="1">
      <alignment horizontal="center" vertical="center"/>
    </xf>
    <xf numFmtId="0" fontId="1" fillId="0" borderId="9" xfId="2" applyBorder="1" applyAlignment="1">
      <alignment horizontal="center" vertical="center" wrapText="1"/>
    </xf>
    <xf numFmtId="1" fontId="9" fillId="6" borderId="9" xfId="0" applyNumberFormat="1" applyFont="1" applyFill="1" applyBorder="1" applyAlignment="1">
      <alignment horizontal="center" vertical="center"/>
    </xf>
    <xf numFmtId="0" fontId="12" fillId="0" borderId="16" xfId="0" applyFont="1" applyBorder="1"/>
    <xf numFmtId="0" fontId="0" fillId="0" borderId="44" xfId="0" applyFill="1" applyBorder="1" applyAlignment="1">
      <alignment horizontal="center"/>
    </xf>
    <xf numFmtId="0" fontId="0" fillId="0" borderId="46" xfId="0" applyFill="1" applyBorder="1" applyAlignment="1">
      <alignment horizontal="center"/>
    </xf>
    <xf numFmtId="0" fontId="0" fillId="0" borderId="45" xfId="0" applyFill="1" applyBorder="1" applyAlignment="1">
      <alignment horizontal="center"/>
    </xf>
    <xf numFmtId="0" fontId="0" fillId="0" borderId="47" xfId="0" applyFill="1" applyBorder="1" applyAlignment="1">
      <alignment horizontal="center"/>
    </xf>
    <xf numFmtId="0" fontId="0" fillId="0" borderId="8" xfId="0" applyFill="1" applyBorder="1" applyAlignment="1">
      <alignment horizontal="center"/>
    </xf>
    <xf numFmtId="0" fontId="0" fillId="0" borderId="30" xfId="0"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2" xfId="0" applyFont="1" applyBorder="1"/>
    <xf numFmtId="0" fontId="0" fillId="0" borderId="2" xfId="0" applyFont="1" applyFill="1" applyBorder="1"/>
    <xf numFmtId="0" fontId="0" fillId="0" borderId="57" xfId="0" applyFill="1" applyBorder="1" applyAlignment="1">
      <alignment horizontal="left"/>
    </xf>
    <xf numFmtId="0" fontId="2" fillId="0" borderId="57" xfId="0" applyFont="1" applyBorder="1" applyAlignment="1" applyProtection="1">
      <alignment vertical="top" wrapText="1"/>
      <protection locked="0"/>
    </xf>
    <xf numFmtId="0" fontId="3" fillId="0" borderId="57" xfId="0" applyFont="1" applyBorder="1" applyAlignment="1" applyProtection="1">
      <alignment vertical="top" wrapText="1"/>
      <protection locked="0"/>
    </xf>
    <xf numFmtId="0" fontId="0" fillId="0" borderId="2" xfId="0" applyFont="1" applyBorder="1" applyAlignment="1" applyProtection="1">
      <alignment wrapText="1"/>
      <protection locked="0"/>
    </xf>
    <xf numFmtId="0" fontId="0" fillId="0" borderId="57" xfId="0" applyBorder="1" applyAlignment="1" applyProtection="1">
      <alignment vertical="center" wrapText="1"/>
      <protection locked="0"/>
    </xf>
    <xf numFmtId="0" fontId="0" fillId="0" borderId="2" xfId="0" applyFont="1" applyBorder="1" applyAlignment="1">
      <alignment wrapText="1"/>
    </xf>
    <xf numFmtId="0" fontId="3" fillId="0" borderId="57" xfId="0" applyFont="1" applyBorder="1" applyAlignment="1" applyProtection="1">
      <alignment wrapText="1"/>
      <protection locked="0"/>
    </xf>
    <xf numFmtId="0" fontId="0" fillId="0" borderId="2" xfId="0" applyFont="1" applyBorder="1" applyAlignment="1" applyProtection="1">
      <alignment vertical="center" wrapText="1"/>
      <protection locked="0"/>
    </xf>
    <xf numFmtId="0" fontId="3" fillId="0" borderId="57" xfId="0" applyFont="1" applyBorder="1" applyAlignment="1" applyProtection="1">
      <alignment vertical="center" wrapText="1"/>
      <protection locked="0"/>
    </xf>
    <xf numFmtId="0" fontId="2" fillId="0" borderId="2" xfId="0" applyFont="1" applyBorder="1"/>
    <xf numFmtId="0" fontId="2" fillId="0" borderId="2" xfId="0" applyFont="1" applyBorder="1" applyAlignment="1">
      <alignment wrapText="1"/>
    </xf>
    <xf numFmtId="0" fontId="6" fillId="0" borderId="2" xfId="0" applyFont="1" applyBorder="1"/>
    <xf numFmtId="20" fontId="2" fillId="0" borderId="2" xfId="0" applyNumberFormat="1" applyFont="1" applyBorder="1"/>
    <xf numFmtId="0" fontId="0" fillId="0" borderId="57" xfId="0" applyBorder="1"/>
    <xf numFmtId="0" fontId="9" fillId="6" borderId="2" xfId="0" applyFont="1" applyFill="1" applyBorder="1"/>
    <xf numFmtId="0" fontId="9" fillId="7" borderId="2" xfId="0" applyFont="1" applyFill="1" applyBorder="1"/>
    <xf numFmtId="0" fontId="0" fillId="0" borderId="2" xfId="0" applyBorder="1" applyAlignment="1" applyProtection="1">
      <alignment vertical="top" wrapText="1"/>
      <protection locked="0"/>
    </xf>
    <xf numFmtId="0" fontId="0" fillId="0" borderId="2" xfId="0" applyFont="1" applyBorder="1" applyAlignment="1" applyProtection="1">
      <alignment vertical="top" wrapText="1"/>
      <protection locked="0"/>
    </xf>
    <xf numFmtId="0" fontId="3" fillId="0" borderId="2" xfId="0" applyFont="1" applyBorder="1" applyAlignment="1">
      <alignment vertical="top" wrapText="1"/>
    </xf>
    <xf numFmtId="0" fontId="0" fillId="0" borderId="2" xfId="0" applyFont="1" applyBorder="1" applyAlignment="1">
      <alignment vertical="center" wrapText="1"/>
    </xf>
    <xf numFmtId="0" fontId="0" fillId="0" borderId="2" xfId="0" applyFont="1" applyBorder="1" applyAlignment="1">
      <alignment vertical="center"/>
    </xf>
    <xf numFmtId="0" fontId="0" fillId="0" borderId="2" xfId="0" applyBorder="1"/>
    <xf numFmtId="0" fontId="10" fillId="0" borderId="2" xfId="0" applyFont="1" applyBorder="1"/>
    <xf numFmtId="0" fontId="10" fillId="0" borderId="57" xfId="0" applyFont="1" applyBorder="1" applyAlignment="1">
      <alignment vertical="center" wrapText="1"/>
    </xf>
    <xf numFmtId="0" fontId="26" fillId="0" borderId="2" xfId="0" applyFont="1" applyBorder="1" applyAlignment="1">
      <alignment horizontal="center" vertical="center" wrapText="1"/>
    </xf>
    <xf numFmtId="0" fontId="25" fillId="0" borderId="2" xfId="0" applyFont="1" applyBorder="1" applyAlignment="1">
      <alignment horizontal="left" vertical="center" wrapText="1"/>
    </xf>
    <xf numFmtId="0" fontId="25" fillId="0" borderId="57" xfId="0" applyFont="1" applyBorder="1"/>
    <xf numFmtId="0" fontId="0" fillId="0" borderId="12" xfId="0" applyFont="1" applyBorder="1"/>
    <xf numFmtId="0" fontId="0" fillId="0" borderId="14" xfId="0" applyBorder="1"/>
    <xf numFmtId="0" fontId="0" fillId="0" borderId="14" xfId="0" applyFont="1" applyBorder="1"/>
    <xf numFmtId="0" fontId="2" fillId="0" borderId="62" xfId="0" applyFont="1" applyBorder="1" applyAlignment="1">
      <alignment horizontal="center" wrapText="1"/>
    </xf>
    <xf numFmtId="0" fontId="2" fillId="0" borderId="63" xfId="0" applyFont="1" applyBorder="1" applyAlignment="1">
      <alignment horizontal="center" wrapText="1"/>
    </xf>
    <xf numFmtId="0" fontId="2" fillId="0" borderId="64" xfId="0" applyFont="1" applyBorder="1" applyAlignment="1">
      <alignment horizontal="center" wrapText="1"/>
    </xf>
    <xf numFmtId="0" fontId="0" fillId="0" borderId="4" xfId="0" applyBorder="1" applyAlignment="1">
      <alignment horizontal="center" vertical="center"/>
    </xf>
    <xf numFmtId="0" fontId="12" fillId="22" borderId="16" xfId="0" applyFont="1" applyFill="1" applyBorder="1"/>
    <xf numFmtId="0" fontId="2" fillId="23" borderId="4" xfId="0" applyFont="1" applyFill="1" applyBorder="1" applyAlignment="1">
      <alignment horizontal="center" vertical="center"/>
    </xf>
    <xf numFmtId="0" fontId="2" fillId="23" borderId="3" xfId="0" applyFont="1" applyFill="1" applyBorder="1" applyAlignment="1">
      <alignment horizontal="center" vertical="center"/>
    </xf>
    <xf numFmtId="0" fontId="2" fillId="23" borderId="5" xfId="0" applyFont="1" applyFill="1" applyBorder="1" applyAlignment="1">
      <alignment horizontal="center" vertical="center"/>
    </xf>
    <xf numFmtId="0" fontId="27" fillId="0" borderId="48" xfId="0" applyFont="1" applyBorder="1" applyAlignment="1">
      <alignment horizontal="center"/>
    </xf>
    <xf numFmtId="0" fontId="0" fillId="16" borderId="47" xfId="0" applyFill="1" applyBorder="1" applyAlignment="1">
      <alignment horizontal="center"/>
    </xf>
    <xf numFmtId="0" fontId="0" fillId="16" borderId="8" xfId="0" applyFill="1" applyBorder="1" applyAlignment="1">
      <alignment horizontal="center"/>
    </xf>
    <xf numFmtId="0" fontId="0" fillId="17" borderId="46" xfId="0" applyFill="1" applyBorder="1" applyAlignment="1">
      <alignment horizontal="center"/>
    </xf>
    <xf numFmtId="0" fontId="0" fillId="17" borderId="50" xfId="0" applyFill="1" applyBorder="1" applyAlignment="1">
      <alignment horizontal="center"/>
    </xf>
    <xf numFmtId="0" fontId="0" fillId="8" borderId="8" xfId="0" applyFill="1" applyBorder="1" applyAlignment="1">
      <alignment horizontal="center"/>
    </xf>
    <xf numFmtId="0" fontId="0" fillId="8" borderId="50" xfId="0" applyFill="1" applyBorder="1" applyAlignment="1">
      <alignment horizontal="center"/>
    </xf>
    <xf numFmtId="0" fontId="12" fillId="16" borderId="30" xfId="0" applyFont="1" applyFill="1" applyBorder="1" applyAlignment="1">
      <alignment horizontal="center"/>
    </xf>
    <xf numFmtId="0" fontId="0" fillId="16" borderId="30" xfId="0" applyFill="1" applyBorder="1" applyAlignment="1">
      <alignment horizontal="center"/>
    </xf>
    <xf numFmtId="0" fontId="0" fillId="8" borderId="46" xfId="0" applyFill="1" applyBorder="1" applyAlignment="1">
      <alignment horizontal="center"/>
    </xf>
    <xf numFmtId="0" fontId="0" fillId="24" borderId="44" xfId="0" applyFill="1" applyBorder="1" applyAlignment="1">
      <alignment horizontal="center"/>
    </xf>
    <xf numFmtId="0" fontId="0" fillId="24" borderId="30" xfId="0" applyFill="1" applyBorder="1" applyAlignment="1">
      <alignment horizontal="center"/>
    </xf>
    <xf numFmtId="0" fontId="0" fillId="24" borderId="47" xfId="0" applyFill="1" applyBorder="1" applyAlignment="1">
      <alignment horizontal="center"/>
    </xf>
    <xf numFmtId="0" fontId="27" fillId="16" borderId="44" xfId="0" applyFont="1" applyFill="1" applyBorder="1" applyAlignment="1">
      <alignment horizontal="center"/>
    </xf>
    <xf numFmtId="0" fontId="13" fillId="0" borderId="0" xfId="0" applyFont="1" applyFill="1" applyBorder="1" applyAlignment="1">
      <alignment horizontal="center"/>
    </xf>
    <xf numFmtId="0" fontId="0" fillId="0" borderId="0" xfId="0" applyAlignment="1">
      <alignment horizontal="center"/>
    </xf>
    <xf numFmtId="0" fontId="14" fillId="0" borderId="65" xfId="0" applyFont="1" applyBorder="1" applyAlignment="1">
      <alignment horizontal="center"/>
    </xf>
    <xf numFmtId="1" fontId="27" fillId="0" borderId="31" xfId="0" applyNumberFormat="1" applyFont="1" applyBorder="1" applyAlignment="1">
      <alignment horizontal="center"/>
    </xf>
    <xf numFmtId="2" fontId="27" fillId="0" borderId="8" xfId="0" applyNumberFormat="1" applyFont="1" applyBorder="1" applyAlignment="1">
      <alignment horizontal="center"/>
    </xf>
    <xf numFmtId="1" fontId="27" fillId="0" borderId="8" xfId="0" applyNumberFormat="1" applyFont="1" applyBorder="1" applyAlignment="1">
      <alignment horizontal="center"/>
    </xf>
    <xf numFmtId="0" fontId="12" fillId="0" borderId="66" xfId="0" applyFont="1" applyBorder="1" applyAlignment="1">
      <alignment horizontal="center"/>
    </xf>
    <xf numFmtId="1" fontId="0" fillId="0" borderId="66" xfId="0" applyNumberFormat="1" applyBorder="1" applyAlignment="1">
      <alignment horizontal="center"/>
    </xf>
    <xf numFmtId="2" fontId="0" fillId="0" borderId="66" xfId="0" applyNumberFormat="1" applyBorder="1" applyAlignment="1">
      <alignment horizontal="center"/>
    </xf>
    <xf numFmtId="0" fontId="0" fillId="0" borderId="66" xfId="0" applyNumberFormat="1" applyBorder="1" applyAlignment="1">
      <alignment horizontal="center"/>
    </xf>
    <xf numFmtId="2" fontId="27" fillId="0" borderId="32" xfId="0" applyNumberFormat="1" applyFont="1" applyBorder="1" applyAlignment="1">
      <alignment horizontal="center"/>
    </xf>
    <xf numFmtId="1" fontId="27" fillId="0" borderId="49" xfId="0" applyNumberFormat="1" applyFont="1" applyBorder="1" applyAlignment="1">
      <alignment horizontal="center"/>
    </xf>
    <xf numFmtId="2" fontId="27" fillId="0" borderId="50" xfId="0" applyNumberFormat="1" applyFont="1" applyBorder="1" applyAlignment="1">
      <alignment horizontal="center"/>
    </xf>
    <xf numFmtId="2" fontId="21" fillId="0" borderId="67" xfId="0" applyNumberFormat="1" applyFont="1" applyBorder="1" applyAlignment="1">
      <alignment horizontal="center"/>
    </xf>
    <xf numFmtId="2" fontId="28" fillId="0" borderId="68" xfId="0" applyNumberFormat="1" applyFont="1" applyBorder="1" applyAlignment="1">
      <alignment horizontal="center"/>
    </xf>
    <xf numFmtId="2" fontId="28" fillId="0" borderId="69" xfId="0" applyNumberFormat="1" applyFont="1" applyBorder="1" applyAlignment="1">
      <alignment horizontal="center"/>
    </xf>
    <xf numFmtId="2" fontId="28" fillId="0" borderId="70" xfId="0" applyNumberFormat="1" applyFont="1" applyBorder="1" applyAlignment="1">
      <alignment horizontal="center"/>
    </xf>
    <xf numFmtId="0" fontId="28" fillId="0" borderId="69" xfId="0" applyNumberFormat="1" applyFont="1" applyBorder="1" applyAlignment="1">
      <alignment horizontal="center"/>
    </xf>
    <xf numFmtId="2" fontId="21" fillId="0" borderId="71" xfId="0" applyNumberFormat="1" applyFont="1" applyBorder="1" applyAlignment="1">
      <alignment horizontal="center"/>
    </xf>
    <xf numFmtId="2" fontId="28" fillId="0" borderId="71" xfId="0" applyNumberFormat="1" applyFont="1" applyBorder="1" applyAlignment="1">
      <alignment horizontal="center"/>
    </xf>
    <xf numFmtId="2" fontId="28" fillId="0" borderId="67" xfId="0" applyNumberFormat="1" applyFont="1" applyBorder="1" applyAlignment="1">
      <alignment horizontal="center"/>
    </xf>
    <xf numFmtId="2" fontId="21" fillId="0" borderId="69" xfId="0" applyNumberFormat="1" applyFont="1" applyBorder="1" applyAlignment="1">
      <alignment horizontal="center"/>
    </xf>
    <xf numFmtId="0" fontId="21" fillId="0" borderId="67" xfId="0" applyNumberFormat="1" applyFont="1" applyBorder="1" applyAlignment="1">
      <alignment horizontal="center"/>
    </xf>
    <xf numFmtId="0" fontId="28" fillId="0" borderId="70" xfId="0" applyNumberFormat="1" applyFont="1" applyBorder="1" applyAlignment="1">
      <alignment horizontal="center"/>
    </xf>
    <xf numFmtId="0" fontId="28" fillId="0" borderId="68" xfId="0" applyNumberFormat="1" applyFont="1" applyBorder="1" applyAlignment="1">
      <alignment horizontal="center"/>
    </xf>
    <xf numFmtId="0" fontId="21" fillId="0" borderId="68" xfId="0" applyNumberFormat="1" applyFont="1" applyBorder="1" applyAlignment="1">
      <alignment horizontal="center"/>
    </xf>
    <xf numFmtId="0" fontId="21" fillId="0" borderId="69" xfId="0" applyNumberFormat="1" applyFont="1" applyBorder="1" applyAlignment="1">
      <alignment horizontal="center"/>
    </xf>
    <xf numFmtId="0" fontId="28" fillId="0" borderId="71" xfId="0" applyNumberFormat="1" applyFont="1" applyBorder="1" applyAlignment="1">
      <alignment horizontal="center"/>
    </xf>
    <xf numFmtId="0" fontId="28" fillId="0" borderId="67" xfId="0" applyNumberFormat="1" applyFont="1" applyBorder="1" applyAlignment="1">
      <alignment horizontal="center"/>
    </xf>
    <xf numFmtId="2" fontId="27" fillId="0" borderId="46" xfId="0" applyNumberFormat="1" applyFont="1" applyBorder="1" applyAlignment="1">
      <alignment horizontal="center"/>
    </xf>
    <xf numFmtId="0" fontId="12" fillId="0" borderId="0" xfId="0" applyFont="1"/>
    <xf numFmtId="0" fontId="2" fillId="22" borderId="17" xfId="0" applyFont="1" applyFill="1" applyBorder="1" applyAlignment="1">
      <alignment horizontal="center" wrapText="1"/>
    </xf>
    <xf numFmtId="0" fontId="0" fillId="22" borderId="36" xfId="0" applyFill="1" applyBorder="1" applyAlignment="1">
      <alignment horizontal="center" vertical="center"/>
    </xf>
    <xf numFmtId="0" fontId="0" fillId="22" borderId="37" xfId="0" applyFill="1" applyBorder="1" applyAlignment="1">
      <alignment horizontal="center" vertical="center"/>
    </xf>
    <xf numFmtId="0" fontId="0" fillId="22" borderId="38" xfId="0" applyFill="1" applyBorder="1" applyAlignment="1">
      <alignment horizontal="center" vertical="center"/>
    </xf>
    <xf numFmtId="2" fontId="2" fillId="0" borderId="60" xfId="0" applyNumberFormat="1" applyFont="1" applyBorder="1" applyAlignment="1">
      <alignment horizontal="center" vertical="center"/>
    </xf>
    <xf numFmtId="2" fontId="2" fillId="0" borderId="58" xfId="0" applyNumberFormat="1" applyFont="1" applyBorder="1" applyAlignment="1">
      <alignment horizontal="center" vertical="center"/>
    </xf>
    <xf numFmtId="2" fontId="2" fillId="0" borderId="59" xfId="0" applyNumberFormat="1" applyFont="1" applyBorder="1" applyAlignment="1">
      <alignment horizontal="center" vertical="center"/>
    </xf>
    <xf numFmtId="0" fontId="0" fillId="0" borderId="28" xfId="0" applyFont="1" applyBorder="1" applyAlignment="1">
      <alignment horizontal="center" vertical="center"/>
    </xf>
    <xf numFmtId="0" fontId="0" fillId="0" borderId="1" xfId="0" applyFont="1" applyBorder="1" applyAlignment="1">
      <alignment horizontal="center" vertical="center"/>
    </xf>
    <xf numFmtId="0" fontId="0" fillId="0" borderId="29" xfId="0" applyFont="1" applyBorder="1" applyAlignment="1">
      <alignment horizontal="center" vertical="center"/>
    </xf>
    <xf numFmtId="0" fontId="0" fillId="0" borderId="28" xfId="0" applyBorder="1" applyAlignment="1">
      <alignment horizontal="center"/>
    </xf>
    <xf numFmtId="0" fontId="0" fillId="0" borderId="1" xfId="0" applyBorder="1" applyAlignment="1">
      <alignment horizontal="center"/>
    </xf>
    <xf numFmtId="0" fontId="0" fillId="0" borderId="29" xfId="0" applyBorder="1" applyAlignment="1">
      <alignment horizontal="center"/>
    </xf>
    <xf numFmtId="2" fontId="0" fillId="0" borderId="28" xfId="0" applyNumberFormat="1" applyBorder="1" applyAlignment="1">
      <alignment horizontal="center"/>
    </xf>
    <xf numFmtId="2" fontId="0" fillId="0" borderId="1" xfId="0" applyNumberFormat="1" applyBorder="1" applyAlignment="1">
      <alignment horizontal="center"/>
    </xf>
    <xf numFmtId="2" fontId="0" fillId="0" borderId="29" xfId="0" applyNumberFormat="1" applyBorder="1" applyAlignment="1">
      <alignment horizontal="center"/>
    </xf>
    <xf numFmtId="0" fontId="2" fillId="0" borderId="18" xfId="0" applyFont="1" applyBorder="1" applyAlignment="1">
      <alignment horizontal="center" wrapText="1"/>
    </xf>
    <xf numFmtId="0" fontId="2" fillId="0" borderId="16" xfId="0" applyFont="1" applyBorder="1" applyAlignment="1">
      <alignment horizontal="center" wrapText="1"/>
    </xf>
    <xf numFmtId="0" fontId="2" fillId="0" borderId="12" xfId="0" applyFont="1" applyBorder="1" applyAlignment="1">
      <alignment horizontal="center" wrapText="1"/>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0" fillId="0" borderId="15" xfId="0" applyFont="1" applyBorder="1" applyAlignment="1">
      <alignment horizontal="left" vertical="top" wrapText="1"/>
    </xf>
    <xf numFmtId="0" fontId="0" fillId="2" borderId="11" xfId="0" applyFill="1" applyBorder="1" applyAlignment="1">
      <alignment horizontal="center"/>
    </xf>
    <xf numFmtId="2" fontId="2" fillId="0" borderId="4" xfId="0" applyNumberFormat="1" applyFont="1" applyBorder="1" applyAlignment="1">
      <alignment horizontal="center" vertical="center"/>
    </xf>
    <xf numFmtId="2" fontId="2" fillId="0" borderId="3" xfId="0" applyNumberFormat="1" applyFont="1" applyBorder="1" applyAlignment="1">
      <alignment horizontal="center" vertical="center"/>
    </xf>
    <xf numFmtId="0" fontId="7" fillId="5" borderId="28" xfId="0" applyFont="1" applyFill="1" applyBorder="1" applyAlignment="1">
      <alignment horizontal="center" vertical="center"/>
    </xf>
    <xf numFmtId="0" fontId="7" fillId="5" borderId="1" xfId="0" applyFont="1" applyFill="1" applyBorder="1" applyAlignment="1">
      <alignment horizontal="center" vertical="center"/>
    </xf>
    <xf numFmtId="0" fontId="7" fillId="5" borderId="29" xfId="0" applyFont="1" applyFill="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2" fontId="0" fillId="0" borderId="33" xfId="0" applyNumberFormat="1" applyBorder="1" applyAlignment="1">
      <alignment horizontal="center" vertical="center"/>
    </xf>
    <xf numFmtId="2" fontId="0" fillId="0" borderId="34" xfId="0" applyNumberFormat="1" applyBorder="1" applyAlignment="1">
      <alignment horizontal="center" vertical="center"/>
    </xf>
    <xf numFmtId="2" fontId="0" fillId="0" borderId="35" xfId="0" applyNumberFormat="1" applyBorder="1" applyAlignment="1">
      <alignment horizontal="center" vertical="center"/>
    </xf>
    <xf numFmtId="0" fontId="2" fillId="0" borderId="61" xfId="0" applyFont="1" applyBorder="1" applyAlignment="1">
      <alignment horizontal="center" wrapText="1"/>
    </xf>
    <xf numFmtId="0" fontId="2" fillId="0" borderId="0" xfId="0" applyFont="1" applyBorder="1" applyAlignment="1">
      <alignment horizontal="center" wrapText="1"/>
    </xf>
    <xf numFmtId="0" fontId="2" fillId="0" borderId="57" xfId="0" applyFont="1" applyBorder="1" applyAlignment="1">
      <alignment horizontal="center" wrapText="1"/>
    </xf>
    <xf numFmtId="0" fontId="24" fillId="18" borderId="7" xfId="0" applyFont="1" applyFill="1" applyBorder="1" applyAlignment="1">
      <alignment horizontal="center"/>
    </xf>
    <xf numFmtId="0" fontId="24" fillId="18" borderId="10" xfId="0" applyFont="1" applyFill="1" applyBorder="1" applyAlignment="1">
      <alignment horizontal="center"/>
    </xf>
    <xf numFmtId="0" fontId="24" fillId="18" borderId="11" xfId="0" applyFont="1" applyFill="1" applyBorder="1" applyAlignment="1">
      <alignment horizontal="center"/>
    </xf>
    <xf numFmtId="2" fontId="2" fillId="0" borderId="5" xfId="0" applyNumberFormat="1" applyFont="1" applyBorder="1" applyAlignment="1">
      <alignment horizontal="center" vertical="center"/>
    </xf>
    <xf numFmtId="0" fontId="2" fillId="0" borderId="5" xfId="0" applyFont="1" applyBorder="1" applyAlignment="1">
      <alignment horizontal="center" vertical="center"/>
    </xf>
    <xf numFmtId="0" fontId="0" fillId="18" borderId="10" xfId="0" applyFill="1" applyBorder="1" applyAlignment="1">
      <alignment horizontal="center"/>
    </xf>
    <xf numFmtId="0" fontId="0" fillId="18" borderId="11" xfId="0" applyFill="1" applyBorder="1" applyAlignment="1">
      <alignment horizontal="center"/>
    </xf>
    <xf numFmtId="0" fontId="2" fillId="0" borderId="17" xfId="0" applyFont="1" applyBorder="1" applyAlignment="1">
      <alignment horizontal="center" wrapText="1"/>
    </xf>
    <xf numFmtId="0" fontId="0" fillId="2" borderId="1" xfId="0" applyFill="1" applyBorder="1" applyAlignment="1">
      <alignment horizontal="center"/>
    </xf>
    <xf numFmtId="0" fontId="0" fillId="0" borderId="11" xfId="0" applyFont="1" applyBorder="1" applyAlignment="1">
      <alignment horizontal="center" vertical="center"/>
    </xf>
    <xf numFmtId="0" fontId="7" fillId="5" borderId="11" xfId="0" applyFont="1" applyFill="1" applyBorder="1" applyAlignment="1">
      <alignment horizontal="center" vertical="center"/>
    </xf>
    <xf numFmtId="0" fontId="0" fillId="0" borderId="11" xfId="0" applyBorder="1" applyAlignment="1">
      <alignment horizontal="center"/>
    </xf>
    <xf numFmtId="2" fontId="0" fillId="0" borderId="11" xfId="0" applyNumberFormat="1" applyBorder="1" applyAlignment="1">
      <alignment horizontal="center"/>
    </xf>
    <xf numFmtId="0" fontId="23" fillId="18" borderId="10" xfId="0" applyFont="1" applyFill="1" applyBorder="1" applyAlignment="1">
      <alignment horizontal="center"/>
    </xf>
    <xf numFmtId="0" fontId="0" fillId="0" borderId="52" xfId="0" applyBorder="1" applyAlignment="1">
      <alignment horizontal="center"/>
    </xf>
    <xf numFmtId="164" fontId="0" fillId="0" borderId="52" xfId="0" applyNumberFormat="1" applyBorder="1" applyAlignment="1">
      <alignment horizontal="center"/>
    </xf>
    <xf numFmtId="0" fontId="0" fillId="0" borderId="0" xfId="0" applyBorder="1" applyAlignment="1">
      <alignment horizontal="center"/>
    </xf>
  </cellXfs>
  <cellStyles count="4">
    <cellStyle name="Normal" xfId="0" builtinId="0"/>
    <cellStyle name="Normal 2" xfId="2"/>
    <cellStyle name="Pourcentage 2" xfId="3"/>
    <cellStyle name="TableStyleLight1" xfId="1"/>
  </cellStyles>
  <dxfs count="19">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C8526"/>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8FF"/>
      <rgbColor rgb="FFCCFFFF"/>
      <rgbColor rgb="FFCCFFCC"/>
      <rgbColor rgb="FFFFFF66"/>
      <rgbColor rgb="FF99CCFF"/>
      <rgbColor rgb="FFFF99CC"/>
      <rgbColor rgb="FFCC99FF"/>
      <rgbColor rgb="FFFFCC99"/>
      <rgbColor rgb="FF3366FF"/>
      <rgbColor rgb="FF00B0F0"/>
      <rgbColor rgb="FF92D050"/>
      <rgbColor rgb="FFFFC000"/>
      <rgbColor rgb="FFFF950E"/>
      <rgbColor rgb="FFFF6600"/>
      <rgbColor rgb="FF666699"/>
      <rgbColor rgb="FF969696"/>
      <rgbColor rgb="FF003366"/>
      <rgbColor rgb="FF339966"/>
      <rgbColor rgb="FF003300"/>
      <rgbColor rgb="FF333300"/>
      <rgbColor rgb="FFDC2300"/>
      <rgbColor rgb="FF993366"/>
      <rgbColor rgb="FF333399"/>
      <rgbColor rgb="FF333333"/>
      <rgbColor rgb="00003366"/>
      <rgbColor rgb="00339966"/>
      <rgbColor rgb="00003300"/>
      <rgbColor rgb="00333300"/>
      <rgbColor rgb="00993300"/>
      <rgbColor rgb="00993366"/>
      <rgbColor rgb="00333399"/>
      <rgbColor rgb="00333333"/>
    </indexedColors>
    <mruColors>
      <color rgb="FFCCECFF"/>
      <color rgb="FFFFCCFF"/>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 Type="http://schemas.openxmlformats.org/officeDocument/2006/relationships/externalLink" Target="externalLinks/externalLink1.xml"/><Relationship Id="rId21" Type="http://schemas.openxmlformats.org/officeDocument/2006/relationships/theme" Target="theme/theme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calcChain" Target="calcChain.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sharedStrings" Target="sharedStrings.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AP4_IGNFAB/NOTATIONS_AAP4/NOTATION_IGNFAB_FL/08_ECOV/Grille_analyse_IGN_Techniqu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AP4_IGNFAB/NOTATIONS_AAP4/NOTATION_BOOSTERPACA/21_ONTRACKS/Grille_analyse_partenaire.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AAP4_IGNFAB/NOTATIONS_AAP4/NOTATION_RENNES/21_ONTRACKS/Grille_analyse_partenair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AAP4_IGNFAB/NOTATIONS_AAP4/NOTATION_IFSTTAR/21_ONTRACKS/Grille_analyse_partenaire.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AP4_IGNFAB/NOTATIONS_AAP4/NOTATION_FABRIQUEMOBILITES/21_ONTRACKS/Grille_analyse_partenaire.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AP4_IGNFAB/NOTATIONS_AAP4/NOTATION_PARISSACLAY/21_ONTRACKS/Grille_analyse_partenaire.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AAP4_IGNFAB/NOTATIONS_AAP4/NOTATION_CAPDIGITAL/08_ECOV/Grille_analyse_partenaire.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AAP4_IGNFAB/NOTATIONS_AAP4/NOTATION_IGN_SMK_FC/08_ECOV/Grille_analyse_IGN_Marche.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AAP4_IGNFAB/NOTATIONS_AAP4/NOTATION_CAPDIGITAL/21_ONTRACKS/Grille_analyse_partenaire.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AAP4_IGNFAB/NOTATIONS_AAP4/NOTATION_IGN_SMK_FC/21_ONTRACKS/Grille_analyse_IGN_March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AP4_IGNFAB/NOTATIONS_AAP4/NOTATION_IGNFAB_ES/08_ECOV/Grille_analyse_IGN_Techniq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AP4_IGNFAB/NOTATIONS_AAP4/NOTATION_VITRY/08_ECOV/Grille_analyse_partenair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AP4_IGNFAB/NOTATIONS_AAP4/NOTATION_GREENTECH/08_ECOV/Grille_analyse_partenair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P4_IGNFAB/NOTATIONS_AAP4/NOTATION_MOVEO/08_ECOV/Grille_analyse_partenair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AP4_IGNFAB/NOTATIONS_AAP4/NOTATION_CEREMA/08_ECOV/Grille_analyse_partenair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AP4_IGNFAB/NOTATIONS_AAP4/NOTATION_IGNFAB_FL/21_ONTRACKS/Grille_analyse_IGN_Techniqu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AP4_IGNFAB/NOTATIONS_AAP4/NOTATION_IGNFAB_ES/21_ONTRACKS/Grille_analyse_IGN_Techniqu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AP4_IGNFAB/NOTATIONS_AAP4/NOTATION_GREENTECH/21_ONTRACKS/Grille_analyse_partenai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technique (SAI)"/>
    </sheetNames>
    <sheetDataSet>
      <sheetData sheetId="0">
        <row r="3">
          <cell r="C3">
            <v>4</v>
          </cell>
        </row>
        <row r="4">
          <cell r="C4">
            <v>4</v>
          </cell>
        </row>
        <row r="5">
          <cell r="C5">
            <v>4</v>
          </cell>
        </row>
        <row r="6">
          <cell r="C6">
            <v>4</v>
          </cell>
        </row>
        <row r="9">
          <cell r="C9">
            <v>2</v>
          </cell>
        </row>
        <row r="10">
          <cell r="C10">
            <v>2</v>
          </cell>
        </row>
        <row r="11">
          <cell r="C11">
            <v>2</v>
          </cell>
        </row>
        <row r="12">
          <cell r="C12">
            <v>4</v>
          </cell>
        </row>
        <row r="13">
          <cell r="C13">
            <v>4</v>
          </cell>
        </row>
        <row r="16">
          <cell r="C16">
            <v>2</v>
          </cell>
        </row>
        <row r="17">
          <cell r="C17">
            <v>2</v>
          </cell>
        </row>
        <row r="20">
          <cell r="C20">
            <v>4</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commerciale (Part.)"/>
      <sheetName val="Evaluation technique (Part.)"/>
    </sheetNames>
    <sheetDataSet>
      <sheetData sheetId="0">
        <row r="4">
          <cell r="C4">
            <v>4</v>
          </cell>
        </row>
        <row r="5">
          <cell r="C5">
            <v>4</v>
          </cell>
        </row>
        <row r="6">
          <cell r="C6">
            <v>4</v>
          </cell>
        </row>
        <row r="7">
          <cell r="C7">
            <v>1</v>
          </cell>
        </row>
        <row r="10">
          <cell r="C10">
            <v>4</v>
          </cell>
        </row>
        <row r="11">
          <cell r="C11">
            <v>4</v>
          </cell>
        </row>
        <row r="12">
          <cell r="C12">
            <v>4</v>
          </cell>
        </row>
        <row r="13">
          <cell r="C13">
            <v>4</v>
          </cell>
        </row>
        <row r="14">
          <cell r="C14">
            <v>2</v>
          </cell>
        </row>
        <row r="15">
          <cell r="C15">
            <v>4</v>
          </cell>
        </row>
        <row r="16">
          <cell r="C16">
            <v>2</v>
          </cell>
        </row>
      </sheetData>
      <sheetData sheetId="1">
        <row r="3">
          <cell r="C3">
            <v>4</v>
          </cell>
        </row>
        <row r="4">
          <cell r="C4">
            <v>2</v>
          </cell>
        </row>
        <row r="5">
          <cell r="C5">
            <v>4</v>
          </cell>
        </row>
        <row r="6">
          <cell r="C6">
            <v>2</v>
          </cell>
        </row>
        <row r="9">
          <cell r="C9">
            <v>2</v>
          </cell>
        </row>
        <row r="10">
          <cell r="C10">
            <v>1</v>
          </cell>
        </row>
        <row r="11">
          <cell r="C11">
            <v>1</v>
          </cell>
        </row>
        <row r="14">
          <cell r="C14">
            <v>4</v>
          </cell>
        </row>
        <row r="16">
          <cell r="C16">
            <v>2</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commerciale (Part.)"/>
      <sheetName val="Evaluation technique (Part.)"/>
    </sheetNames>
    <sheetDataSet>
      <sheetData sheetId="0">
        <row r="4">
          <cell r="C4">
            <v>0</v>
          </cell>
        </row>
        <row r="5">
          <cell r="C5">
            <v>0</v>
          </cell>
        </row>
        <row r="6">
          <cell r="C6">
            <v>0</v>
          </cell>
        </row>
        <row r="7">
          <cell r="C7">
            <v>0</v>
          </cell>
        </row>
        <row r="10">
          <cell r="C10">
            <v>0</v>
          </cell>
        </row>
        <row r="11">
          <cell r="C11">
            <v>0</v>
          </cell>
        </row>
        <row r="12">
          <cell r="C12">
            <v>0</v>
          </cell>
        </row>
        <row r="13">
          <cell r="C13">
            <v>0</v>
          </cell>
        </row>
        <row r="14">
          <cell r="C14">
            <v>0</v>
          </cell>
        </row>
        <row r="15">
          <cell r="C15">
            <v>0</v>
          </cell>
        </row>
        <row r="16">
          <cell r="C16">
            <v>0</v>
          </cell>
        </row>
      </sheetData>
      <sheetData sheetId="1">
        <row r="3">
          <cell r="C3">
            <v>2</v>
          </cell>
        </row>
        <row r="4">
          <cell r="C4">
            <v>4</v>
          </cell>
        </row>
        <row r="5">
          <cell r="C5">
            <v>4</v>
          </cell>
        </row>
        <row r="6">
          <cell r="C6">
            <v>4</v>
          </cell>
        </row>
        <row r="9">
          <cell r="C9">
            <v>2</v>
          </cell>
        </row>
        <row r="10">
          <cell r="C10">
            <v>2</v>
          </cell>
        </row>
        <row r="11">
          <cell r="C11">
            <v>4</v>
          </cell>
        </row>
        <row r="14">
          <cell r="C14">
            <v>4</v>
          </cell>
        </row>
        <row r="16">
          <cell r="C16">
            <v>2</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commerciale (Part.)"/>
      <sheetName val="Evaluation technique (Part.)"/>
    </sheetNames>
    <sheetDataSet>
      <sheetData sheetId="0">
        <row r="4">
          <cell r="C4">
            <v>4</v>
          </cell>
        </row>
        <row r="5">
          <cell r="C5">
            <v>4</v>
          </cell>
        </row>
        <row r="6">
          <cell r="C6">
            <v>4</v>
          </cell>
        </row>
        <row r="7">
          <cell r="C7">
            <v>2</v>
          </cell>
        </row>
        <row r="10">
          <cell r="C10">
            <v>4</v>
          </cell>
        </row>
        <row r="11">
          <cell r="C11">
            <v>4</v>
          </cell>
        </row>
        <row r="12">
          <cell r="C12">
            <v>4</v>
          </cell>
        </row>
        <row r="13">
          <cell r="C13">
            <v>2</v>
          </cell>
        </row>
        <row r="14">
          <cell r="C14">
            <v>2</v>
          </cell>
        </row>
        <row r="15">
          <cell r="C15">
            <v>4</v>
          </cell>
        </row>
        <row r="16">
          <cell r="C16">
            <v>2</v>
          </cell>
        </row>
      </sheetData>
      <sheetData sheetId="1">
        <row r="3">
          <cell r="C3">
            <v>4</v>
          </cell>
        </row>
        <row r="4">
          <cell r="C4">
            <v>4</v>
          </cell>
        </row>
        <row r="5">
          <cell r="C5">
            <v>4</v>
          </cell>
        </row>
        <row r="6">
          <cell r="C6">
            <v>5</v>
          </cell>
        </row>
        <row r="9">
          <cell r="C9">
            <v>4</v>
          </cell>
        </row>
        <row r="10">
          <cell r="C10">
            <v>2</v>
          </cell>
        </row>
        <row r="11">
          <cell r="C11">
            <v>4</v>
          </cell>
        </row>
        <row r="14">
          <cell r="C14">
            <v>5</v>
          </cell>
        </row>
        <row r="16">
          <cell r="C16">
            <v>4</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commerciale (Part.)"/>
      <sheetName val="Evaluation technique (Part.)"/>
    </sheetNames>
    <sheetDataSet>
      <sheetData sheetId="0">
        <row r="4">
          <cell r="C4">
            <v>2</v>
          </cell>
        </row>
        <row r="5">
          <cell r="C5">
            <v>2</v>
          </cell>
        </row>
        <row r="6">
          <cell r="C6">
            <v>2</v>
          </cell>
        </row>
        <row r="7">
          <cell r="C7">
            <v>1</v>
          </cell>
        </row>
        <row r="10">
          <cell r="C10">
            <v>2</v>
          </cell>
        </row>
        <row r="11">
          <cell r="C11">
            <v>2</v>
          </cell>
        </row>
        <row r="12">
          <cell r="C12">
            <v>1</v>
          </cell>
        </row>
        <row r="13">
          <cell r="C13">
            <v>2</v>
          </cell>
        </row>
        <row r="14">
          <cell r="C14">
            <v>1</v>
          </cell>
        </row>
        <row r="15">
          <cell r="C15">
            <v>1</v>
          </cell>
        </row>
        <row r="16">
          <cell r="C16">
            <v>1</v>
          </cell>
        </row>
      </sheetData>
      <sheetData sheetId="1">
        <row r="3">
          <cell r="C3">
            <v>4</v>
          </cell>
        </row>
        <row r="4">
          <cell r="C4">
            <v>4</v>
          </cell>
        </row>
        <row r="5">
          <cell r="C5">
            <v>2</v>
          </cell>
        </row>
        <row r="6">
          <cell r="C6">
            <v>2</v>
          </cell>
        </row>
        <row r="9">
          <cell r="C9">
            <v>4</v>
          </cell>
        </row>
        <row r="10">
          <cell r="C10">
            <v>1</v>
          </cell>
        </row>
        <row r="11">
          <cell r="C11">
            <v>4</v>
          </cell>
        </row>
        <row r="14">
          <cell r="C14">
            <v>2</v>
          </cell>
        </row>
        <row r="16">
          <cell r="C16">
            <v>1</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commerciale (Part.)"/>
      <sheetName val="Evaluation technique (Part.)"/>
    </sheetNames>
    <sheetDataSet>
      <sheetData sheetId="0">
        <row r="4">
          <cell r="C4">
            <v>2</v>
          </cell>
        </row>
        <row r="5">
          <cell r="C5">
            <v>4</v>
          </cell>
        </row>
        <row r="6">
          <cell r="C6">
            <v>2</v>
          </cell>
        </row>
        <row r="7">
          <cell r="C7">
            <v>1</v>
          </cell>
        </row>
        <row r="10">
          <cell r="C10">
            <v>2</v>
          </cell>
        </row>
        <row r="11">
          <cell r="C11">
            <v>1</v>
          </cell>
        </row>
        <row r="12">
          <cell r="C12">
            <v>2</v>
          </cell>
        </row>
        <row r="13">
          <cell r="C13">
            <v>2</v>
          </cell>
        </row>
        <row r="14">
          <cell r="C14">
            <v>2</v>
          </cell>
        </row>
        <row r="15">
          <cell r="C15">
            <v>2</v>
          </cell>
        </row>
        <row r="16">
          <cell r="C16">
            <v>2</v>
          </cell>
        </row>
      </sheetData>
      <sheetData sheetId="1">
        <row r="3">
          <cell r="C3">
            <v>2</v>
          </cell>
        </row>
        <row r="4">
          <cell r="C4">
            <v>4</v>
          </cell>
        </row>
        <row r="5">
          <cell r="C5">
            <v>2</v>
          </cell>
        </row>
        <row r="6">
          <cell r="C6">
            <v>4</v>
          </cell>
        </row>
        <row r="9">
          <cell r="C9">
            <v>2</v>
          </cell>
        </row>
        <row r="10">
          <cell r="C10">
            <v>2</v>
          </cell>
        </row>
        <row r="11">
          <cell r="C11">
            <v>4</v>
          </cell>
        </row>
        <row r="14">
          <cell r="C14">
            <v>4</v>
          </cell>
        </row>
        <row r="16">
          <cell r="C16">
            <v>1</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de la société (Cap)"/>
      <sheetName val="Evaluation commerciale (Cap)"/>
    </sheetNames>
    <sheetDataSet>
      <sheetData sheetId="0">
        <row r="3">
          <cell r="C3">
            <v>5</v>
          </cell>
        </row>
        <row r="4">
          <cell r="C4">
            <v>5</v>
          </cell>
        </row>
        <row r="5">
          <cell r="C5">
            <v>2</v>
          </cell>
        </row>
        <row r="6">
          <cell r="C6">
            <v>4</v>
          </cell>
        </row>
      </sheetData>
      <sheetData sheetId="1">
        <row r="3">
          <cell r="C3">
            <v>5</v>
          </cell>
        </row>
        <row r="4">
          <cell r="C4">
            <v>4</v>
          </cell>
        </row>
        <row r="5">
          <cell r="C5">
            <v>2</v>
          </cell>
        </row>
        <row r="6">
          <cell r="C6">
            <v>4</v>
          </cell>
        </row>
        <row r="9">
          <cell r="C9">
            <v>4</v>
          </cell>
        </row>
        <row r="10">
          <cell r="C10">
            <v>4</v>
          </cell>
        </row>
        <row r="11">
          <cell r="C11">
            <v>4</v>
          </cell>
        </row>
        <row r="12">
          <cell r="C12">
            <v>2</v>
          </cell>
        </row>
        <row r="15">
          <cell r="C15">
            <v>5</v>
          </cell>
        </row>
        <row r="16">
          <cell r="C16">
            <v>5</v>
          </cell>
        </row>
        <row r="17">
          <cell r="C17">
            <v>4</v>
          </cell>
        </row>
        <row r="18">
          <cell r="C18">
            <v>1</v>
          </cell>
        </row>
        <row r="19">
          <cell r="C19">
            <v>2</v>
          </cell>
        </row>
        <row r="20">
          <cell r="C20">
            <v>4</v>
          </cell>
        </row>
        <row r="21">
          <cell r="C21">
            <v>2</v>
          </cell>
        </row>
        <row r="24">
          <cell r="C24">
            <v>1</v>
          </cell>
        </row>
        <row r="25">
          <cell r="C25">
            <v>4</v>
          </cell>
        </row>
        <row r="27">
          <cell r="C27">
            <v>4</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de la société (DPC)"/>
      <sheetName val="Evaluation commerciale (DPC)"/>
    </sheetNames>
    <sheetDataSet>
      <sheetData sheetId="0">
        <row r="3">
          <cell r="C3">
            <v>5</v>
          </cell>
        </row>
        <row r="4">
          <cell r="C4">
            <v>5</v>
          </cell>
        </row>
        <row r="5">
          <cell r="C5">
            <v>5</v>
          </cell>
        </row>
        <row r="6">
          <cell r="C6">
            <v>4</v>
          </cell>
        </row>
      </sheetData>
      <sheetData sheetId="1">
        <row r="3">
          <cell r="C3">
            <v>5</v>
          </cell>
        </row>
        <row r="4">
          <cell r="C4">
            <v>5</v>
          </cell>
        </row>
        <row r="5">
          <cell r="C5">
            <v>4</v>
          </cell>
        </row>
        <row r="6">
          <cell r="C6">
            <v>5</v>
          </cell>
        </row>
        <row r="9">
          <cell r="C9">
            <v>2</v>
          </cell>
        </row>
        <row r="10">
          <cell r="C10">
            <v>2</v>
          </cell>
        </row>
        <row r="11">
          <cell r="C11">
            <v>4</v>
          </cell>
        </row>
        <row r="12">
          <cell r="C12">
            <v>2</v>
          </cell>
        </row>
        <row r="15">
          <cell r="C15">
            <v>4</v>
          </cell>
        </row>
        <row r="16">
          <cell r="C16">
            <v>4</v>
          </cell>
        </row>
        <row r="17">
          <cell r="C17">
            <v>4</v>
          </cell>
        </row>
        <row r="18">
          <cell r="C18">
            <v>4</v>
          </cell>
        </row>
        <row r="19">
          <cell r="C19">
            <v>4</v>
          </cell>
        </row>
        <row r="20">
          <cell r="C20">
            <v>4</v>
          </cell>
        </row>
        <row r="21">
          <cell r="C21">
            <v>4</v>
          </cell>
        </row>
        <row r="24">
          <cell r="C24">
            <v>2</v>
          </cell>
        </row>
        <row r="25">
          <cell r="C25">
            <v>4</v>
          </cell>
        </row>
        <row r="27">
          <cell r="C27">
            <v>5</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de la société (Cap)"/>
      <sheetName val="Evaluation commerciale (Cap)"/>
    </sheetNames>
    <sheetDataSet>
      <sheetData sheetId="0">
        <row r="3">
          <cell r="C3">
            <v>4</v>
          </cell>
        </row>
        <row r="4">
          <cell r="C4">
            <v>5</v>
          </cell>
        </row>
        <row r="5">
          <cell r="C5">
            <v>2</v>
          </cell>
        </row>
        <row r="6">
          <cell r="C6">
            <v>4</v>
          </cell>
        </row>
      </sheetData>
      <sheetData sheetId="1">
        <row r="3">
          <cell r="C3">
            <v>2</v>
          </cell>
        </row>
        <row r="4">
          <cell r="C4">
            <v>1</v>
          </cell>
        </row>
        <row r="5">
          <cell r="C5">
            <v>4</v>
          </cell>
        </row>
        <row r="6">
          <cell r="C6">
            <v>4</v>
          </cell>
        </row>
        <row r="9">
          <cell r="C9">
            <v>4</v>
          </cell>
        </row>
        <row r="10">
          <cell r="C10">
            <v>2</v>
          </cell>
        </row>
        <row r="11">
          <cell r="C11">
            <v>4</v>
          </cell>
        </row>
        <row r="12">
          <cell r="C12">
            <v>2</v>
          </cell>
        </row>
        <row r="15">
          <cell r="C15">
            <v>5</v>
          </cell>
        </row>
        <row r="16">
          <cell r="C16">
            <v>5</v>
          </cell>
        </row>
        <row r="17">
          <cell r="C17">
            <v>2</v>
          </cell>
        </row>
        <row r="18">
          <cell r="C18">
            <v>4</v>
          </cell>
        </row>
        <row r="19">
          <cell r="C19">
            <v>4</v>
          </cell>
        </row>
        <row r="20">
          <cell r="C20">
            <v>5</v>
          </cell>
        </row>
        <row r="21">
          <cell r="C21">
            <v>2</v>
          </cell>
        </row>
        <row r="24">
          <cell r="C24">
            <v>4</v>
          </cell>
        </row>
        <row r="25">
          <cell r="C25">
            <v>5</v>
          </cell>
        </row>
        <row r="27">
          <cell r="C27">
            <v>4</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de la société (DPC)"/>
      <sheetName val="Evaluation commerciale (DPC)"/>
    </sheetNames>
    <sheetDataSet>
      <sheetData sheetId="0">
        <row r="3">
          <cell r="C3">
            <v>2</v>
          </cell>
        </row>
        <row r="4">
          <cell r="C4">
            <v>4</v>
          </cell>
        </row>
        <row r="5">
          <cell r="C5">
            <v>1</v>
          </cell>
        </row>
        <row r="6">
          <cell r="C6">
            <v>4</v>
          </cell>
        </row>
      </sheetData>
      <sheetData sheetId="1">
        <row r="3">
          <cell r="C3">
            <v>2</v>
          </cell>
        </row>
        <row r="4">
          <cell r="C4">
            <v>4</v>
          </cell>
        </row>
        <row r="5">
          <cell r="C5">
            <v>4</v>
          </cell>
        </row>
        <row r="6">
          <cell r="C6">
            <v>5</v>
          </cell>
        </row>
        <row r="9">
          <cell r="C9">
            <v>4</v>
          </cell>
        </row>
        <row r="10">
          <cell r="C10">
            <v>4</v>
          </cell>
        </row>
        <row r="11">
          <cell r="C11">
            <v>4</v>
          </cell>
        </row>
        <row r="12">
          <cell r="C12">
            <v>2</v>
          </cell>
        </row>
        <row r="15">
          <cell r="C15">
            <v>4</v>
          </cell>
        </row>
        <row r="16">
          <cell r="C16">
            <v>4</v>
          </cell>
        </row>
        <row r="17">
          <cell r="C17">
            <v>4</v>
          </cell>
        </row>
        <row r="18">
          <cell r="C18">
            <v>4</v>
          </cell>
        </row>
        <row r="19">
          <cell r="C19">
            <v>2</v>
          </cell>
        </row>
        <row r="20">
          <cell r="C20">
            <v>2</v>
          </cell>
        </row>
        <row r="21">
          <cell r="C21">
            <v>2</v>
          </cell>
        </row>
        <row r="24">
          <cell r="C24">
            <v>4</v>
          </cell>
        </row>
        <row r="25">
          <cell r="C25">
            <v>2</v>
          </cell>
        </row>
        <row r="27">
          <cell r="C27">
            <v>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technique (SAI)"/>
    </sheetNames>
    <sheetDataSet>
      <sheetData sheetId="0">
        <row r="3">
          <cell r="C3">
            <v>4</v>
          </cell>
        </row>
        <row r="4">
          <cell r="C4">
            <v>4</v>
          </cell>
        </row>
        <row r="5">
          <cell r="C5">
            <v>2</v>
          </cell>
        </row>
        <row r="6">
          <cell r="C6">
            <v>4</v>
          </cell>
        </row>
        <row r="9">
          <cell r="C9">
            <v>4</v>
          </cell>
        </row>
        <row r="10">
          <cell r="C10">
            <v>2</v>
          </cell>
        </row>
        <row r="11">
          <cell r="C11">
            <v>5</v>
          </cell>
        </row>
        <row r="12">
          <cell r="C12">
            <v>5</v>
          </cell>
        </row>
        <row r="13">
          <cell r="C13">
            <v>4</v>
          </cell>
        </row>
        <row r="16">
          <cell r="C16">
            <v>2</v>
          </cell>
        </row>
        <row r="17">
          <cell r="C17">
            <v>4</v>
          </cell>
        </row>
        <row r="20">
          <cell r="C20">
            <v>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technique (Part.)"/>
    </sheetNames>
    <sheetDataSet>
      <sheetData sheetId="0">
        <row r="3">
          <cell r="C3">
            <v>1</v>
          </cell>
        </row>
        <row r="4">
          <cell r="C4">
            <v>5</v>
          </cell>
        </row>
        <row r="5">
          <cell r="C5">
            <v>1</v>
          </cell>
        </row>
        <row r="6">
          <cell r="C6">
            <v>5</v>
          </cell>
        </row>
        <row r="9">
          <cell r="C9">
            <v>1</v>
          </cell>
        </row>
        <row r="10">
          <cell r="C10">
            <v>1</v>
          </cell>
        </row>
        <row r="11">
          <cell r="C11">
            <v>4</v>
          </cell>
        </row>
        <row r="14">
          <cell r="C14">
            <v>2</v>
          </cell>
        </row>
        <row r="16">
          <cell r="C16">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commerciale (Part.)"/>
      <sheetName val="Evaluation technique (Part.)"/>
    </sheetNames>
    <sheetDataSet>
      <sheetData sheetId="0">
        <row r="4">
          <cell r="C4">
            <v>2</v>
          </cell>
        </row>
        <row r="5">
          <cell r="C5">
            <v>2</v>
          </cell>
        </row>
        <row r="6">
          <cell r="C6">
            <v>2</v>
          </cell>
        </row>
        <row r="7">
          <cell r="C7">
            <v>2</v>
          </cell>
        </row>
        <row r="10">
          <cell r="C10">
            <v>2</v>
          </cell>
        </row>
        <row r="11">
          <cell r="C11">
            <v>2</v>
          </cell>
        </row>
        <row r="12">
          <cell r="C12">
            <v>2</v>
          </cell>
        </row>
        <row r="13">
          <cell r="C13">
            <v>2</v>
          </cell>
        </row>
        <row r="14">
          <cell r="C14">
            <v>4</v>
          </cell>
        </row>
        <row r="15">
          <cell r="C15">
            <v>4</v>
          </cell>
        </row>
        <row r="16">
          <cell r="C16">
            <v>2</v>
          </cell>
        </row>
      </sheetData>
      <sheetData sheetId="1">
        <row r="3">
          <cell r="C3">
            <v>4</v>
          </cell>
        </row>
        <row r="4">
          <cell r="C4">
            <v>2</v>
          </cell>
        </row>
        <row r="5">
          <cell r="C5">
            <v>2</v>
          </cell>
        </row>
        <row r="6">
          <cell r="C6">
            <v>2</v>
          </cell>
        </row>
        <row r="9">
          <cell r="C9">
            <v>1</v>
          </cell>
        </row>
        <row r="10">
          <cell r="C10">
            <v>1</v>
          </cell>
        </row>
        <row r="11">
          <cell r="C11">
            <v>4</v>
          </cell>
        </row>
        <row r="14">
          <cell r="C14">
            <v>4</v>
          </cell>
        </row>
        <row r="16">
          <cell r="C16">
            <v>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commerciale (Part.)"/>
      <sheetName val="Evaluation technique (Part.)"/>
    </sheetNames>
    <sheetDataSet>
      <sheetData sheetId="0">
        <row r="4">
          <cell r="C4">
            <v>5</v>
          </cell>
        </row>
        <row r="5">
          <cell r="C5">
            <v>2</v>
          </cell>
        </row>
        <row r="6">
          <cell r="C6">
            <v>2</v>
          </cell>
        </row>
        <row r="7">
          <cell r="C7">
            <v>1</v>
          </cell>
        </row>
        <row r="10">
          <cell r="C10">
            <v>5</v>
          </cell>
        </row>
        <row r="11">
          <cell r="C11">
            <v>4</v>
          </cell>
        </row>
        <row r="12">
          <cell r="C12">
            <v>4</v>
          </cell>
        </row>
        <row r="13">
          <cell r="C13">
            <v>4</v>
          </cell>
        </row>
        <row r="14">
          <cell r="C14">
            <v>4</v>
          </cell>
        </row>
        <row r="15">
          <cell r="C15">
            <v>4</v>
          </cell>
        </row>
        <row r="16">
          <cell r="C16">
            <v>2</v>
          </cell>
        </row>
      </sheetData>
      <sheetData sheetId="1">
        <row r="3">
          <cell r="C3">
            <v>5</v>
          </cell>
        </row>
        <row r="4">
          <cell r="C4">
            <v>5</v>
          </cell>
        </row>
        <row r="5">
          <cell r="C5">
            <v>4</v>
          </cell>
        </row>
        <row r="6">
          <cell r="C6">
            <v>4</v>
          </cell>
        </row>
        <row r="9">
          <cell r="C9">
            <v>4</v>
          </cell>
        </row>
        <row r="10">
          <cell r="C10">
            <v>4</v>
          </cell>
        </row>
        <row r="11">
          <cell r="C11">
            <v>4</v>
          </cell>
        </row>
        <row r="14">
          <cell r="C14">
            <v>4</v>
          </cell>
        </row>
        <row r="16">
          <cell r="C16">
            <v>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commerciale (Part.)"/>
      <sheetName val="Evaluation technique (Part.)"/>
    </sheetNames>
    <sheetDataSet>
      <sheetData sheetId="0">
        <row r="4">
          <cell r="C4">
            <v>0</v>
          </cell>
        </row>
        <row r="5">
          <cell r="C5">
            <v>0</v>
          </cell>
        </row>
        <row r="6">
          <cell r="C6">
            <v>0</v>
          </cell>
        </row>
        <row r="7">
          <cell r="C7">
            <v>0</v>
          </cell>
        </row>
        <row r="10">
          <cell r="C10">
            <v>0</v>
          </cell>
        </row>
        <row r="11">
          <cell r="C11">
            <v>0</v>
          </cell>
        </row>
        <row r="12">
          <cell r="C12">
            <v>0</v>
          </cell>
        </row>
        <row r="13">
          <cell r="C13">
            <v>0</v>
          </cell>
        </row>
        <row r="14">
          <cell r="C14">
            <v>0</v>
          </cell>
        </row>
        <row r="15">
          <cell r="C15">
            <v>0</v>
          </cell>
        </row>
        <row r="16">
          <cell r="C16">
            <v>0</v>
          </cell>
        </row>
      </sheetData>
      <sheetData sheetId="1">
        <row r="3">
          <cell r="C3">
            <v>4</v>
          </cell>
        </row>
        <row r="4">
          <cell r="C4">
            <v>2</v>
          </cell>
        </row>
        <row r="5">
          <cell r="C5">
            <v>5</v>
          </cell>
        </row>
        <row r="6">
          <cell r="C6">
            <v>4</v>
          </cell>
        </row>
        <row r="9">
          <cell r="C9">
            <v>2</v>
          </cell>
        </row>
        <row r="10">
          <cell r="C10">
            <v>2</v>
          </cell>
        </row>
        <row r="11">
          <cell r="C11">
            <v>4</v>
          </cell>
        </row>
        <row r="14">
          <cell r="C14">
            <v>4</v>
          </cell>
        </row>
        <row r="16">
          <cell r="C16">
            <v>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technique (SAI)"/>
    </sheetNames>
    <sheetDataSet>
      <sheetData sheetId="0">
        <row r="3">
          <cell r="C3">
            <v>4</v>
          </cell>
        </row>
        <row r="4">
          <cell r="C4">
            <v>5</v>
          </cell>
        </row>
        <row r="5">
          <cell r="C5">
            <v>4</v>
          </cell>
        </row>
        <row r="6">
          <cell r="C6">
            <v>4</v>
          </cell>
        </row>
        <row r="9">
          <cell r="C9">
            <v>4</v>
          </cell>
        </row>
        <row r="10">
          <cell r="C10">
            <v>4</v>
          </cell>
        </row>
        <row r="11">
          <cell r="C11">
            <v>4</v>
          </cell>
        </row>
        <row r="12">
          <cell r="C12">
            <v>4</v>
          </cell>
        </row>
        <row r="13">
          <cell r="C13">
            <v>4</v>
          </cell>
        </row>
        <row r="16">
          <cell r="C16">
            <v>5</v>
          </cell>
        </row>
        <row r="17">
          <cell r="C17">
            <v>4</v>
          </cell>
        </row>
        <row r="20">
          <cell r="C20">
            <v>5</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technique (SAI)"/>
    </sheetNames>
    <sheetDataSet>
      <sheetData sheetId="0">
        <row r="3">
          <cell r="C3">
            <v>4</v>
          </cell>
        </row>
        <row r="4">
          <cell r="C4">
            <v>2</v>
          </cell>
        </row>
        <row r="5">
          <cell r="C5">
            <v>4</v>
          </cell>
        </row>
        <row r="6">
          <cell r="C6">
            <v>4</v>
          </cell>
        </row>
        <row r="9">
          <cell r="C9">
            <v>2</v>
          </cell>
        </row>
        <row r="10">
          <cell r="C10">
            <v>2</v>
          </cell>
        </row>
        <row r="11">
          <cell r="C11">
            <v>2</v>
          </cell>
        </row>
        <row r="12">
          <cell r="C12">
            <v>4</v>
          </cell>
        </row>
        <row r="13">
          <cell r="C13">
            <v>4</v>
          </cell>
        </row>
        <row r="16">
          <cell r="C16">
            <v>4</v>
          </cell>
        </row>
        <row r="17">
          <cell r="C17">
            <v>2</v>
          </cell>
        </row>
        <row r="20">
          <cell r="C20">
            <v>4</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commerciale (Part.)"/>
      <sheetName val="Evaluation technique (Part.)"/>
    </sheetNames>
    <sheetDataSet>
      <sheetData sheetId="0">
        <row r="4">
          <cell r="C4">
            <v>4</v>
          </cell>
        </row>
        <row r="5">
          <cell r="C5">
            <v>4</v>
          </cell>
        </row>
        <row r="6">
          <cell r="C6">
            <v>4</v>
          </cell>
        </row>
        <row r="7">
          <cell r="C7">
            <v>2</v>
          </cell>
        </row>
        <row r="10">
          <cell r="C10">
            <v>4</v>
          </cell>
        </row>
        <row r="11">
          <cell r="C11">
            <v>4</v>
          </cell>
        </row>
        <row r="12">
          <cell r="C12">
            <v>2</v>
          </cell>
        </row>
        <row r="13">
          <cell r="C13">
            <v>1</v>
          </cell>
        </row>
        <row r="14">
          <cell r="C14">
            <v>1</v>
          </cell>
        </row>
        <row r="15">
          <cell r="C15">
            <v>2</v>
          </cell>
        </row>
        <row r="16">
          <cell r="C16">
            <v>2</v>
          </cell>
        </row>
      </sheetData>
      <sheetData sheetId="1">
        <row r="3">
          <cell r="C3">
            <v>4</v>
          </cell>
        </row>
        <row r="4">
          <cell r="C4">
            <v>2</v>
          </cell>
        </row>
        <row r="5">
          <cell r="C5">
            <v>4</v>
          </cell>
        </row>
        <row r="6">
          <cell r="C6">
            <v>2</v>
          </cell>
        </row>
        <row r="9">
          <cell r="C9">
            <v>2</v>
          </cell>
        </row>
        <row r="10">
          <cell r="C10">
            <v>1</v>
          </cell>
        </row>
        <row r="11">
          <cell r="C11">
            <v>2</v>
          </cell>
        </row>
        <row r="14">
          <cell r="C14">
            <v>2</v>
          </cell>
        </row>
        <row r="16">
          <cell r="C16">
            <v>1</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S107"/>
  <sheetViews>
    <sheetView tabSelected="1" topLeftCell="B1" zoomScale="84" zoomScaleNormal="84" workbookViewId="0">
      <pane xSplit="1" ySplit="2" topLeftCell="C66" activePane="bottomRight" state="frozen"/>
      <selection activeCell="B1" sqref="B1"/>
      <selection pane="topRight" activeCell="C1" sqref="C1"/>
      <selection pane="bottomLeft" activeCell="B2" sqref="B2"/>
      <selection pane="bottomRight" activeCell="U3" sqref="U1:IQ1048576"/>
    </sheetView>
  </sheetViews>
  <sheetFormatPr baseColWidth="10" defaultColWidth="9.140625" defaultRowHeight="15" outlineLevelRow="1" x14ac:dyDescent="0.25"/>
  <cols>
    <col min="1" max="1" width="43.140625" hidden="1" customWidth="1"/>
    <col min="2" max="2" width="47.140625" style="128" customWidth="1"/>
    <col min="3" max="3" width="6.5703125" style="1" customWidth="1"/>
    <col min="4" max="4" width="7.42578125" style="1" customWidth="1"/>
    <col min="5" max="5" width="10.85546875" style="1" hidden="1" customWidth="1"/>
    <col min="6" max="6" width="8.85546875" style="1" hidden="1" customWidth="1"/>
    <col min="7" max="7" width="9.7109375" style="1" hidden="1" customWidth="1"/>
    <col min="8" max="8" width="10.5703125" style="1" customWidth="1"/>
    <col min="9" max="9" width="7.5703125" style="1" customWidth="1"/>
    <col min="10" max="10" width="8.28515625" style="1" customWidth="1"/>
    <col min="11" max="11" width="8.5703125" customWidth="1"/>
    <col min="12" max="13" width="10.5703125" style="18" customWidth="1"/>
    <col min="14" max="14" width="9.140625" style="18" hidden="1" customWidth="1"/>
    <col min="15" max="15" width="10.85546875" style="18" customWidth="1"/>
    <col min="16" max="17" width="10.28515625" style="18" customWidth="1"/>
    <col min="18" max="18" width="9.140625" style="18" customWidth="1"/>
    <col min="19" max="19" width="10.28515625" style="18" customWidth="1"/>
    <col min="20" max="20" width="11" style="18" customWidth="1"/>
    <col min="21" max="25" width="9.140625" customWidth="1"/>
  </cols>
  <sheetData>
    <row r="1" spans="1:20" s="18" customFormat="1" ht="30" customHeight="1" thickTop="1" thickBot="1" x14ac:dyDescent="0.35">
      <c r="B1" s="201" t="s">
        <v>141</v>
      </c>
      <c r="C1" s="250">
        <v>1</v>
      </c>
      <c r="D1" s="250"/>
      <c r="E1" s="250"/>
      <c r="F1" s="250"/>
      <c r="G1" s="250"/>
      <c r="H1" s="250"/>
      <c r="I1" s="250"/>
      <c r="J1" s="250"/>
      <c r="K1" s="250"/>
      <c r="L1" s="250" t="e">
        <f>1+#REF!</f>
        <v>#REF!</v>
      </c>
      <c r="M1" s="250"/>
      <c r="N1" s="250"/>
      <c r="O1" s="250"/>
      <c r="P1" s="250"/>
      <c r="Q1" s="250"/>
      <c r="R1" s="250"/>
      <c r="S1" s="250"/>
      <c r="T1" s="250"/>
    </row>
    <row r="2" spans="1:20" ht="30" customHeight="1" thickTop="1" thickBot="1" x14ac:dyDescent="0.35">
      <c r="A2" s="18"/>
      <c r="B2" s="156" t="s">
        <v>0</v>
      </c>
      <c r="C2" s="293" t="s">
        <v>80</v>
      </c>
      <c r="D2" s="293"/>
      <c r="E2" s="293"/>
      <c r="F2" s="293"/>
      <c r="G2" s="293"/>
      <c r="H2" s="293"/>
      <c r="I2" s="293"/>
      <c r="J2" s="293"/>
      <c r="K2" s="293"/>
      <c r="L2" s="293" t="s">
        <v>121</v>
      </c>
      <c r="M2" s="293"/>
      <c r="N2" s="293"/>
      <c r="O2" s="293"/>
      <c r="P2" s="293"/>
      <c r="Q2" s="293"/>
      <c r="R2" s="293"/>
      <c r="S2" s="293"/>
      <c r="T2" s="293"/>
    </row>
    <row r="3" spans="1:20" s="195" customFormat="1" ht="6.75" customHeight="1" thickTop="1" x14ac:dyDescent="0.25">
      <c r="B3" s="196"/>
      <c r="C3" s="197"/>
      <c r="D3" s="197"/>
      <c r="E3" s="197"/>
      <c r="F3" s="197"/>
      <c r="G3" s="197"/>
      <c r="H3" s="197"/>
      <c r="I3" s="197"/>
      <c r="J3" s="197"/>
      <c r="K3" s="198"/>
      <c r="L3" s="199"/>
      <c r="M3" s="197"/>
      <c r="N3" s="197"/>
      <c r="O3" s="197"/>
      <c r="P3" s="197"/>
      <c r="Q3" s="197"/>
      <c r="R3" s="197"/>
      <c r="S3" s="197"/>
      <c r="T3" s="198"/>
    </row>
    <row r="4" spans="1:20" s="18" customFormat="1" ht="33" customHeight="1" x14ac:dyDescent="0.25">
      <c r="B4" s="109" t="s">
        <v>82</v>
      </c>
      <c r="C4" s="283" t="s">
        <v>85</v>
      </c>
      <c r="D4" s="284"/>
      <c r="E4" s="284"/>
      <c r="F4" s="284"/>
      <c r="G4" s="284"/>
      <c r="H4" s="284"/>
      <c r="I4" s="284"/>
      <c r="J4" s="284"/>
      <c r="K4" s="285"/>
      <c r="L4" s="283" t="s">
        <v>123</v>
      </c>
      <c r="M4" s="284"/>
      <c r="N4" s="284"/>
      <c r="O4" s="284"/>
      <c r="P4" s="284"/>
      <c r="Q4" s="284"/>
      <c r="R4" s="284"/>
      <c r="S4" s="284"/>
      <c r="T4" s="285"/>
    </row>
    <row r="5" spans="1:20" ht="122.25" customHeight="1" x14ac:dyDescent="0.25">
      <c r="A5" s="18"/>
      <c r="B5" s="2" t="s">
        <v>1</v>
      </c>
      <c r="C5" s="269" t="s">
        <v>81</v>
      </c>
      <c r="D5" s="270"/>
      <c r="E5" s="270"/>
      <c r="F5" s="270"/>
      <c r="G5" s="270"/>
      <c r="H5" s="270"/>
      <c r="I5" s="270"/>
      <c r="J5" s="270"/>
      <c r="K5" s="271"/>
      <c r="L5" s="269" t="s">
        <v>122</v>
      </c>
      <c r="M5" s="270"/>
      <c r="N5" s="270"/>
      <c r="O5" s="270"/>
      <c r="P5" s="270"/>
      <c r="Q5" s="270"/>
      <c r="R5" s="270"/>
      <c r="S5" s="270"/>
      <c r="T5" s="271"/>
    </row>
    <row r="6" spans="1:20" x14ac:dyDescent="0.25">
      <c r="A6" s="18"/>
      <c r="B6" s="165" t="s">
        <v>83</v>
      </c>
      <c r="C6" s="272">
        <v>8</v>
      </c>
      <c r="D6" s="294"/>
      <c r="E6" s="294"/>
      <c r="F6" s="294"/>
      <c r="G6" s="294"/>
      <c r="H6" s="294"/>
      <c r="I6" s="294"/>
      <c r="J6" s="294"/>
      <c r="K6" s="294"/>
      <c r="L6" s="294">
        <v>21</v>
      </c>
      <c r="M6" s="294"/>
      <c r="N6" s="294"/>
      <c r="O6" s="294"/>
      <c r="P6" s="294"/>
      <c r="Q6" s="294"/>
      <c r="R6" s="294"/>
      <c r="S6" s="294"/>
      <c r="T6" s="294"/>
    </row>
    <row r="7" spans="1:20" s="110" customFormat="1" x14ac:dyDescent="0.25">
      <c r="B7" s="166" t="s">
        <v>79</v>
      </c>
      <c r="C7" s="287" t="s">
        <v>84</v>
      </c>
      <c r="D7" s="287"/>
      <c r="E7" s="287"/>
      <c r="F7" s="287"/>
      <c r="G7" s="287"/>
      <c r="H7" s="287"/>
      <c r="I7" s="287"/>
      <c r="J7" s="287"/>
      <c r="K7" s="288"/>
      <c r="L7" s="286" t="s">
        <v>93</v>
      </c>
      <c r="M7" s="287"/>
      <c r="N7" s="287"/>
      <c r="O7" s="287"/>
      <c r="P7" s="287"/>
      <c r="Q7" s="287"/>
      <c r="R7" s="287"/>
      <c r="S7" s="287"/>
      <c r="T7" s="288"/>
    </row>
    <row r="8" spans="1:20" s="110" customFormat="1" x14ac:dyDescent="0.25">
      <c r="B8" s="167" t="s">
        <v>87</v>
      </c>
      <c r="C8" s="299" t="s">
        <v>86</v>
      </c>
      <c r="D8" s="291"/>
      <c r="E8" s="291"/>
      <c r="F8" s="291"/>
      <c r="G8" s="291"/>
      <c r="H8" s="291"/>
      <c r="I8" s="291"/>
      <c r="J8" s="291"/>
      <c r="K8" s="292"/>
      <c r="L8" s="286" t="s">
        <v>124</v>
      </c>
      <c r="M8" s="287"/>
      <c r="N8" s="287"/>
      <c r="O8" s="287"/>
      <c r="P8" s="287"/>
      <c r="Q8" s="287"/>
      <c r="R8" s="287"/>
      <c r="S8" s="287"/>
      <c r="T8" s="288"/>
    </row>
    <row r="9" spans="1:20" s="18" customFormat="1" x14ac:dyDescent="0.25">
      <c r="B9" s="23"/>
      <c r="C9" s="138" t="s">
        <v>134</v>
      </c>
      <c r="D9" s="118" t="s">
        <v>135</v>
      </c>
      <c r="E9" s="12"/>
      <c r="F9" s="12"/>
      <c r="G9" s="12"/>
      <c r="H9" s="12" t="s">
        <v>132</v>
      </c>
      <c r="I9" s="12" t="s">
        <v>133</v>
      </c>
      <c r="J9" s="12" t="s">
        <v>128</v>
      </c>
      <c r="K9" s="12" t="s">
        <v>126</v>
      </c>
      <c r="L9" s="118" t="s">
        <v>134</v>
      </c>
      <c r="M9" s="118" t="s">
        <v>135</v>
      </c>
      <c r="N9" s="12"/>
      <c r="O9" s="12" t="s">
        <v>133</v>
      </c>
      <c r="P9" s="12" t="s">
        <v>131</v>
      </c>
      <c r="Q9" s="12" t="s">
        <v>130</v>
      </c>
      <c r="R9" s="12" t="s">
        <v>129</v>
      </c>
      <c r="S9" s="12" t="s">
        <v>127</v>
      </c>
      <c r="T9" s="3" t="s">
        <v>125</v>
      </c>
    </row>
    <row r="10" spans="1:20" ht="18.75" customHeight="1" x14ac:dyDescent="0.25">
      <c r="A10" s="31" t="s">
        <v>43</v>
      </c>
      <c r="B10" s="168" t="s">
        <v>47</v>
      </c>
      <c r="C10" s="139"/>
      <c r="D10" s="37"/>
      <c r="E10" s="37"/>
      <c r="F10" s="37"/>
      <c r="G10" s="37"/>
      <c r="H10" s="37"/>
      <c r="I10" s="37"/>
      <c r="J10" s="37"/>
      <c r="K10" s="38"/>
      <c r="L10" s="39"/>
      <c r="M10" s="37"/>
      <c r="N10" s="37"/>
      <c r="O10" s="37"/>
      <c r="P10" s="37"/>
      <c r="Q10" s="37"/>
      <c r="R10" s="37"/>
      <c r="S10" s="37"/>
      <c r="T10" s="38"/>
    </row>
    <row r="11" spans="1:20" ht="25.5" customHeight="1" x14ac:dyDescent="0.25">
      <c r="A11" s="32"/>
      <c r="B11" s="169" t="s">
        <v>10</v>
      </c>
      <c r="C11" s="140">
        <f>SUM(C12:C15)</f>
        <v>16</v>
      </c>
      <c r="D11" s="15">
        <f>SUM(D12:D15)</f>
        <v>14</v>
      </c>
      <c r="E11" s="15">
        <f t="shared" ref="E11:K11" si="0">SUM(E12:E15)</f>
        <v>0</v>
      </c>
      <c r="F11" s="15">
        <f t="shared" si="0"/>
        <v>0</v>
      </c>
      <c r="G11" s="15">
        <f t="shared" si="0"/>
        <v>0</v>
      </c>
      <c r="H11" s="115">
        <f t="shared" si="0"/>
        <v>12</v>
      </c>
      <c r="I11" s="115">
        <f t="shared" si="0"/>
        <v>10</v>
      </c>
      <c r="J11" s="115">
        <f t="shared" si="0"/>
        <v>18</v>
      </c>
      <c r="K11" s="115">
        <f t="shared" si="0"/>
        <v>15</v>
      </c>
      <c r="L11" s="14">
        <f t="shared" ref="L11:P11" si="1">SUM(L12:L15)</f>
        <v>17</v>
      </c>
      <c r="M11" s="15">
        <f t="shared" si="1"/>
        <v>14</v>
      </c>
      <c r="N11" s="15">
        <f t="shared" si="1"/>
        <v>0</v>
      </c>
      <c r="O11" s="115">
        <f t="shared" si="1"/>
        <v>12</v>
      </c>
      <c r="P11" s="115">
        <f t="shared" si="1"/>
        <v>12</v>
      </c>
      <c r="Q11" s="115">
        <f t="shared" ref="Q11:T11" si="2">SUM(Q12:Q15)</f>
        <v>14</v>
      </c>
      <c r="R11" s="115">
        <f t="shared" si="2"/>
        <v>17</v>
      </c>
      <c r="S11" s="115">
        <f t="shared" si="2"/>
        <v>12</v>
      </c>
      <c r="T11" s="115">
        <f t="shared" si="2"/>
        <v>12</v>
      </c>
    </row>
    <row r="12" spans="1:20" ht="41.25" customHeight="1" outlineLevel="1" x14ac:dyDescent="0.25">
      <c r="A12" s="33" t="s">
        <v>44</v>
      </c>
      <c r="B12" s="170" t="s">
        <v>48</v>
      </c>
      <c r="C12" s="141">
        <f>'[1]Evaluation technique (SAI)'!$C3</f>
        <v>4</v>
      </c>
      <c r="D12" s="9">
        <f>'[2]Evaluation technique (SAI)'!$C3</f>
        <v>4</v>
      </c>
      <c r="E12" s="28"/>
      <c r="F12" s="28"/>
      <c r="G12" s="28"/>
      <c r="H12" s="9">
        <f>'[3]Evaluation technique (Part.)'!$C3</f>
        <v>1</v>
      </c>
      <c r="I12" s="28">
        <f>'[4]Evaluation technique (Part.)'!$C3</f>
        <v>4</v>
      </c>
      <c r="J12" s="28">
        <f>'[5]Evaluation technique (Part.)'!$C3</f>
        <v>5</v>
      </c>
      <c r="K12" s="46">
        <f>'[6]Evaluation technique (Part.)'!$C3</f>
        <v>4</v>
      </c>
      <c r="L12" s="43">
        <f>'[7]Evaluation technique (SAI)'!$C3</f>
        <v>4</v>
      </c>
      <c r="M12" s="42">
        <f>'[8]Evaluation technique (SAI)'!$C3</f>
        <v>4</v>
      </c>
      <c r="N12" s="5"/>
      <c r="O12" s="9">
        <f>'[9]Evaluation technique (Part.)'!$C3</f>
        <v>4</v>
      </c>
      <c r="P12" s="9">
        <f>'[10]Evaluation technique (Part.)'!$C3</f>
        <v>4</v>
      </c>
      <c r="Q12" s="9">
        <f>'[11]Evaluation technique (Part.)'!$C3</f>
        <v>2</v>
      </c>
      <c r="R12" s="9">
        <f>'[12]Evaluation technique (Part.)'!$C3</f>
        <v>4</v>
      </c>
      <c r="S12" s="9">
        <f>'[13]Evaluation technique (Part.)'!$C3</f>
        <v>4</v>
      </c>
      <c r="T12" s="4">
        <f>'[14]Evaluation technique (Part.)'!$C3</f>
        <v>2</v>
      </c>
    </row>
    <row r="13" spans="1:20" ht="42.75" customHeight="1" outlineLevel="1" x14ac:dyDescent="0.25">
      <c r="A13" s="33" t="s">
        <v>45</v>
      </c>
      <c r="B13" s="171" t="s">
        <v>49</v>
      </c>
      <c r="C13" s="141">
        <f>'[1]Evaluation technique (SAI)'!$C4</f>
        <v>4</v>
      </c>
      <c r="D13" s="9">
        <f>'[2]Evaluation technique (SAI)'!$C4</f>
        <v>4</v>
      </c>
      <c r="E13" s="28"/>
      <c r="F13" s="28"/>
      <c r="G13" s="28"/>
      <c r="H13" s="9">
        <f>'[3]Evaluation technique (Part.)'!$C4</f>
        <v>5</v>
      </c>
      <c r="I13" s="28">
        <f>'[4]Evaluation technique (Part.)'!$C4</f>
        <v>2</v>
      </c>
      <c r="J13" s="28">
        <f>'[5]Evaluation technique (Part.)'!$C4</f>
        <v>5</v>
      </c>
      <c r="K13" s="46">
        <f>'[6]Evaluation technique (Part.)'!$C4</f>
        <v>2</v>
      </c>
      <c r="L13" s="43">
        <f>'[7]Evaluation technique (SAI)'!$C4</f>
        <v>5</v>
      </c>
      <c r="M13" s="42">
        <f>'[8]Evaluation technique (SAI)'!$C4</f>
        <v>2</v>
      </c>
      <c r="N13" s="5"/>
      <c r="O13" s="9">
        <f>'[9]Evaluation technique (Part.)'!$C4</f>
        <v>2</v>
      </c>
      <c r="P13" s="9">
        <f>'[10]Evaluation technique (Part.)'!$C4</f>
        <v>2</v>
      </c>
      <c r="Q13" s="9">
        <f>'[11]Evaluation technique (Part.)'!$C4</f>
        <v>4</v>
      </c>
      <c r="R13" s="9">
        <f>'[12]Evaluation technique (Part.)'!$C4</f>
        <v>4</v>
      </c>
      <c r="S13" s="9">
        <f>'[13]Evaluation technique (Part.)'!$C4</f>
        <v>4</v>
      </c>
      <c r="T13" s="4">
        <f>'[14]Evaluation technique (Part.)'!$C4</f>
        <v>4</v>
      </c>
    </row>
    <row r="14" spans="1:20" s="18" customFormat="1" ht="38.25" customHeight="1" outlineLevel="1" x14ac:dyDescent="0.25">
      <c r="A14" s="33" t="s">
        <v>20</v>
      </c>
      <c r="B14" s="171" t="s">
        <v>50</v>
      </c>
      <c r="C14" s="141">
        <f>'[1]Evaluation technique (SAI)'!$C5</f>
        <v>4</v>
      </c>
      <c r="D14" s="9">
        <f>'[2]Evaluation technique (SAI)'!$C5</f>
        <v>2</v>
      </c>
      <c r="E14" s="28"/>
      <c r="F14" s="28"/>
      <c r="G14" s="28"/>
      <c r="H14" s="9">
        <f>'[3]Evaluation technique (Part.)'!$C5</f>
        <v>1</v>
      </c>
      <c r="I14" s="28">
        <f>'[4]Evaluation technique (Part.)'!$C5</f>
        <v>2</v>
      </c>
      <c r="J14" s="28">
        <f>'[5]Evaluation technique (Part.)'!$C5</f>
        <v>4</v>
      </c>
      <c r="K14" s="46">
        <f>'[6]Evaluation technique (Part.)'!$C5</f>
        <v>5</v>
      </c>
      <c r="L14" s="43">
        <f>'[7]Evaluation technique (SAI)'!$C5</f>
        <v>4</v>
      </c>
      <c r="M14" s="42">
        <f>'[8]Evaluation technique (SAI)'!$C5</f>
        <v>4</v>
      </c>
      <c r="N14" s="5"/>
      <c r="O14" s="9">
        <f>'[9]Evaluation technique (Part.)'!$C5</f>
        <v>4</v>
      </c>
      <c r="P14" s="9">
        <f>'[10]Evaluation technique (Part.)'!$C5</f>
        <v>4</v>
      </c>
      <c r="Q14" s="9">
        <f>'[11]Evaluation technique (Part.)'!$C5</f>
        <v>4</v>
      </c>
      <c r="R14" s="9">
        <f>'[12]Evaluation technique (Part.)'!$C5</f>
        <v>4</v>
      </c>
      <c r="S14" s="9">
        <f>'[13]Evaluation technique (Part.)'!$C5</f>
        <v>2</v>
      </c>
      <c r="T14" s="4">
        <f>'[14]Evaluation technique (Part.)'!$C5</f>
        <v>2</v>
      </c>
    </row>
    <row r="15" spans="1:20" ht="42" customHeight="1" outlineLevel="1" x14ac:dyDescent="0.25">
      <c r="A15" s="33" t="s">
        <v>46</v>
      </c>
      <c r="B15" s="170" t="s">
        <v>51</v>
      </c>
      <c r="C15" s="141">
        <f>'[1]Evaluation technique (SAI)'!$C6</f>
        <v>4</v>
      </c>
      <c r="D15" s="9">
        <f>'[2]Evaluation technique (SAI)'!$C6</f>
        <v>4</v>
      </c>
      <c r="E15" s="28"/>
      <c r="F15" s="28"/>
      <c r="G15" s="28"/>
      <c r="H15" s="9">
        <f>'[3]Evaluation technique (Part.)'!$C6</f>
        <v>5</v>
      </c>
      <c r="I15" s="28">
        <f>'[4]Evaluation technique (Part.)'!$C6</f>
        <v>2</v>
      </c>
      <c r="J15" s="28">
        <f>'[5]Evaluation technique (Part.)'!$C6</f>
        <v>4</v>
      </c>
      <c r="K15" s="46">
        <f>'[6]Evaluation technique (Part.)'!$C6</f>
        <v>4</v>
      </c>
      <c r="L15" s="43">
        <f>'[7]Evaluation technique (SAI)'!$C6</f>
        <v>4</v>
      </c>
      <c r="M15" s="42">
        <f>'[8]Evaluation technique (SAI)'!$C6</f>
        <v>4</v>
      </c>
      <c r="N15" s="5"/>
      <c r="O15" s="9">
        <f>'[9]Evaluation technique (Part.)'!$C6</f>
        <v>2</v>
      </c>
      <c r="P15" s="9">
        <f>'[10]Evaluation technique (Part.)'!$C6</f>
        <v>2</v>
      </c>
      <c r="Q15" s="9">
        <f>'[11]Evaluation technique (Part.)'!$C6</f>
        <v>4</v>
      </c>
      <c r="R15" s="9">
        <f>'[12]Evaluation technique (Part.)'!$C6</f>
        <v>5</v>
      </c>
      <c r="S15" s="9">
        <f>'[13]Evaluation technique (Part.)'!$C6</f>
        <v>2</v>
      </c>
      <c r="T15" s="4">
        <f>'[14]Evaluation technique (Part.)'!$C6</f>
        <v>4</v>
      </c>
    </row>
    <row r="16" spans="1:20" x14ac:dyDescent="0.25">
      <c r="A16" s="18"/>
      <c r="B16" s="172"/>
      <c r="C16" s="142"/>
      <c r="D16" s="5"/>
      <c r="E16" s="5"/>
      <c r="F16" s="9"/>
      <c r="G16" s="9"/>
      <c r="H16" s="9"/>
      <c r="I16" s="9"/>
      <c r="J16" s="9"/>
      <c r="K16" s="8"/>
      <c r="L16" s="7"/>
      <c r="M16" s="5"/>
      <c r="N16" s="5"/>
      <c r="O16" s="9"/>
      <c r="P16" s="9"/>
      <c r="Q16" s="9"/>
      <c r="R16" s="9"/>
      <c r="S16" s="9"/>
      <c r="T16" s="8"/>
    </row>
    <row r="17" spans="1:20" x14ac:dyDescent="0.25">
      <c r="A17" s="34"/>
      <c r="B17" s="173" t="s">
        <v>52</v>
      </c>
      <c r="C17" s="40">
        <f>SUM(C18:C22)</f>
        <v>14</v>
      </c>
      <c r="D17" s="41">
        <f t="shared" ref="D17:K17" si="3">SUM(D18:D22)</f>
        <v>20</v>
      </c>
      <c r="E17" s="10">
        <f t="shared" si="3"/>
        <v>0</v>
      </c>
      <c r="F17" s="10">
        <f t="shared" si="3"/>
        <v>0</v>
      </c>
      <c r="G17" s="10">
        <f t="shared" si="3"/>
        <v>0</v>
      </c>
      <c r="H17" s="115">
        <f t="shared" si="3"/>
        <v>6</v>
      </c>
      <c r="I17" s="115">
        <f t="shared" si="3"/>
        <v>6</v>
      </c>
      <c r="J17" s="115">
        <f t="shared" si="3"/>
        <v>12</v>
      </c>
      <c r="K17" s="115">
        <f t="shared" si="3"/>
        <v>8</v>
      </c>
      <c r="L17" s="40">
        <f t="shared" ref="L17" si="4">SUM(L18:L22)</f>
        <v>20</v>
      </c>
      <c r="M17" s="10">
        <f t="shared" ref="M17:T17" si="5">SUM(M18:M22)</f>
        <v>14</v>
      </c>
      <c r="N17" s="10">
        <f t="shared" si="5"/>
        <v>0</v>
      </c>
      <c r="O17" s="116">
        <f t="shared" si="5"/>
        <v>5</v>
      </c>
      <c r="P17" s="116">
        <f t="shared" si="5"/>
        <v>4</v>
      </c>
      <c r="Q17" s="116">
        <f t="shared" si="5"/>
        <v>8</v>
      </c>
      <c r="R17" s="116">
        <f t="shared" si="5"/>
        <v>10</v>
      </c>
      <c r="S17" s="116">
        <f t="shared" si="5"/>
        <v>9</v>
      </c>
      <c r="T17" s="117">
        <f t="shared" si="5"/>
        <v>8</v>
      </c>
    </row>
    <row r="18" spans="1:20" s="6" customFormat="1" ht="44.25" customHeight="1" outlineLevel="1" x14ac:dyDescent="0.2">
      <c r="A18" s="33" t="s">
        <v>53</v>
      </c>
      <c r="B18" s="170" t="s">
        <v>54</v>
      </c>
      <c r="C18" s="143">
        <f>'[1]Evaluation technique (SAI)'!$C9</f>
        <v>2</v>
      </c>
      <c r="D18" s="36">
        <f>'[2]Evaluation technique (SAI)'!$C9</f>
        <v>4</v>
      </c>
      <c r="E18" s="49"/>
      <c r="F18" s="49"/>
      <c r="G18" s="49"/>
      <c r="H18" s="48"/>
      <c r="I18" s="49"/>
      <c r="J18" s="49"/>
      <c r="K18" s="44"/>
      <c r="L18" s="43">
        <f>'[7]Evaluation technique (SAI)'!$C9</f>
        <v>4</v>
      </c>
      <c r="M18" s="42">
        <f>'[8]Evaluation technique (SAI)'!$C9</f>
        <v>2</v>
      </c>
      <c r="N18" s="47"/>
      <c r="O18" s="48"/>
      <c r="P18" s="48"/>
      <c r="Q18" s="48"/>
      <c r="R18" s="48"/>
      <c r="S18" s="48"/>
      <c r="T18" s="44"/>
    </row>
    <row r="19" spans="1:20" ht="41.25" customHeight="1" outlineLevel="1" x14ac:dyDescent="0.25">
      <c r="A19" s="33" t="s">
        <v>53</v>
      </c>
      <c r="B19" s="170" t="s">
        <v>55</v>
      </c>
      <c r="C19" s="143">
        <f>'[1]Evaluation technique (SAI)'!$C10</f>
        <v>2</v>
      </c>
      <c r="D19" s="46">
        <f>'[2]Evaluation technique (SAI)'!$C10</f>
        <v>2</v>
      </c>
      <c r="E19" s="49"/>
      <c r="F19" s="49"/>
      <c r="G19" s="49"/>
      <c r="H19" s="48"/>
      <c r="I19" s="49"/>
      <c r="J19" s="49"/>
      <c r="K19" s="44"/>
      <c r="L19" s="43">
        <f>'[7]Evaluation technique (SAI)'!$C10</f>
        <v>4</v>
      </c>
      <c r="M19" s="42">
        <f>'[8]Evaluation technique (SAI)'!$C10</f>
        <v>2</v>
      </c>
      <c r="N19" s="47"/>
      <c r="O19" s="48"/>
      <c r="P19" s="48"/>
      <c r="Q19" s="48"/>
      <c r="R19" s="48"/>
      <c r="S19" s="48"/>
      <c r="T19" s="44"/>
    </row>
    <row r="20" spans="1:20" ht="53.25" customHeight="1" outlineLevel="1" x14ac:dyDescent="0.25">
      <c r="A20" s="33" t="s">
        <v>56</v>
      </c>
      <c r="B20" s="170" t="s">
        <v>57</v>
      </c>
      <c r="C20" s="143">
        <f>'[1]Evaluation technique (SAI)'!$C11</f>
        <v>2</v>
      </c>
      <c r="D20" s="46">
        <f>'[2]Evaluation technique (SAI)'!$C11</f>
        <v>5</v>
      </c>
      <c r="E20" s="28"/>
      <c r="F20" s="28"/>
      <c r="G20" s="28"/>
      <c r="H20" s="9">
        <f>'[3]Evaluation technique (Part.)'!$C9</f>
        <v>1</v>
      </c>
      <c r="I20" s="28">
        <f>'[4]Evaluation technique (Part.)'!$C9</f>
        <v>1</v>
      </c>
      <c r="J20" s="28">
        <f>'[5]Evaluation technique (Part.)'!$C9</f>
        <v>4</v>
      </c>
      <c r="K20" s="28">
        <f>'[6]Evaluation technique (Part.)'!$C9</f>
        <v>2</v>
      </c>
      <c r="L20" s="43">
        <f>'[7]Evaluation technique (SAI)'!$C11</f>
        <v>4</v>
      </c>
      <c r="M20" s="42">
        <f>'[8]Evaluation technique (SAI)'!$C11</f>
        <v>2</v>
      </c>
      <c r="N20" s="5"/>
      <c r="O20" s="9">
        <f>'[9]Evaluation technique (Part.)'!$C9</f>
        <v>2</v>
      </c>
      <c r="P20" s="9">
        <f>'[10]Evaluation technique (Part.)'!$C9</f>
        <v>2</v>
      </c>
      <c r="Q20" s="9">
        <f>'[11]Evaluation technique (Part.)'!$C9</f>
        <v>2</v>
      </c>
      <c r="R20" s="9">
        <f>'[12]Evaluation technique (Part.)'!$C9</f>
        <v>4</v>
      </c>
      <c r="S20" s="9">
        <f>'[13]Evaluation technique (Part.)'!$C9</f>
        <v>4</v>
      </c>
      <c r="T20" s="4">
        <f>'[14]Evaluation technique (Part.)'!$C9</f>
        <v>2</v>
      </c>
    </row>
    <row r="21" spans="1:20" s="6" customFormat="1" ht="42" customHeight="1" outlineLevel="1" x14ac:dyDescent="0.2">
      <c r="A21" s="33" t="s">
        <v>56</v>
      </c>
      <c r="B21" s="170" t="s">
        <v>58</v>
      </c>
      <c r="C21" s="143">
        <f>'[1]Evaluation technique (SAI)'!$C12</f>
        <v>4</v>
      </c>
      <c r="D21" s="46">
        <f>'[2]Evaluation technique (SAI)'!$C12</f>
        <v>5</v>
      </c>
      <c r="E21" s="28"/>
      <c r="F21" s="28"/>
      <c r="G21" s="28"/>
      <c r="H21" s="9">
        <f>'[3]Evaluation technique (Part.)'!$C10</f>
        <v>1</v>
      </c>
      <c r="I21" s="28">
        <f>'[4]Evaluation technique (Part.)'!$C10</f>
        <v>1</v>
      </c>
      <c r="J21" s="28">
        <f>'[5]Evaluation technique (Part.)'!$C10</f>
        <v>4</v>
      </c>
      <c r="K21" s="28">
        <f>'[6]Evaluation technique (Part.)'!$C10</f>
        <v>2</v>
      </c>
      <c r="L21" s="43">
        <f>'[7]Evaluation technique (SAI)'!$C12</f>
        <v>4</v>
      </c>
      <c r="M21" s="42">
        <f>'[8]Evaluation technique (SAI)'!$C12</f>
        <v>4</v>
      </c>
      <c r="N21" s="5"/>
      <c r="O21" s="9">
        <f>'[9]Evaluation technique (Part.)'!$C10</f>
        <v>1</v>
      </c>
      <c r="P21" s="9">
        <f>'[10]Evaluation technique (Part.)'!$C10</f>
        <v>1</v>
      </c>
      <c r="Q21" s="9">
        <f>'[11]Evaluation technique (Part.)'!$C10</f>
        <v>2</v>
      </c>
      <c r="R21" s="9">
        <f>'[12]Evaluation technique (Part.)'!$C10</f>
        <v>2</v>
      </c>
      <c r="S21" s="9">
        <f>'[13]Evaluation technique (Part.)'!$C10</f>
        <v>1</v>
      </c>
      <c r="T21" s="4">
        <f>'[14]Evaluation technique (Part.)'!$C10</f>
        <v>2</v>
      </c>
    </row>
    <row r="22" spans="1:20" ht="42.75" outlineLevel="1" x14ac:dyDescent="0.25">
      <c r="A22" s="33" t="s">
        <v>59</v>
      </c>
      <c r="B22" s="174" t="s">
        <v>60</v>
      </c>
      <c r="C22" s="143">
        <f>'[1]Evaluation technique (SAI)'!$C13</f>
        <v>4</v>
      </c>
      <c r="D22" s="46">
        <f>'[2]Evaluation technique (SAI)'!$C13</f>
        <v>4</v>
      </c>
      <c r="E22" s="5"/>
      <c r="F22" s="9"/>
      <c r="G22" s="9"/>
      <c r="H22" s="9">
        <f>'[3]Evaluation technique (Part.)'!$C11</f>
        <v>4</v>
      </c>
      <c r="I22" s="28">
        <f>'[4]Evaluation technique (Part.)'!$C11</f>
        <v>4</v>
      </c>
      <c r="J22" s="28">
        <f>'[5]Evaluation technique (Part.)'!$C11</f>
        <v>4</v>
      </c>
      <c r="K22" s="28">
        <f>'[6]Evaluation technique (Part.)'!$C11</f>
        <v>4</v>
      </c>
      <c r="L22" s="43">
        <f>'[7]Evaluation technique (SAI)'!$C13</f>
        <v>4</v>
      </c>
      <c r="M22" s="42">
        <f>'[8]Evaluation technique (SAI)'!$C13</f>
        <v>4</v>
      </c>
      <c r="N22" s="5"/>
      <c r="O22" s="9">
        <f>'[9]Evaluation technique (Part.)'!$C11</f>
        <v>2</v>
      </c>
      <c r="P22" s="9">
        <f>'[10]Evaluation technique (Part.)'!$C11</f>
        <v>1</v>
      </c>
      <c r="Q22" s="9">
        <f>'[11]Evaluation technique (Part.)'!$C11</f>
        <v>4</v>
      </c>
      <c r="R22" s="9">
        <f>'[12]Evaluation technique (Part.)'!$C11</f>
        <v>4</v>
      </c>
      <c r="S22" s="9">
        <f>'[13]Evaluation technique (Part.)'!$C11</f>
        <v>4</v>
      </c>
      <c r="T22" s="4">
        <f>'[14]Evaluation technique (Part.)'!$C11</f>
        <v>4</v>
      </c>
    </row>
    <row r="23" spans="1:20" s="18" customFormat="1" ht="15.75" thickBot="1" x14ac:dyDescent="0.3">
      <c r="A23" s="33"/>
      <c r="B23" s="174"/>
      <c r="C23" s="144"/>
      <c r="D23" s="27"/>
      <c r="E23" s="27"/>
      <c r="F23" s="54"/>
      <c r="G23" s="54"/>
      <c r="H23" s="54"/>
      <c r="I23" s="54"/>
      <c r="J23" s="54"/>
      <c r="K23" s="55"/>
      <c r="L23" s="53"/>
      <c r="M23" s="27"/>
      <c r="N23" s="27"/>
      <c r="O23" s="54"/>
      <c r="P23" s="54"/>
      <c r="Q23" s="54"/>
      <c r="R23" s="54"/>
      <c r="S23" s="54"/>
      <c r="T23" s="55"/>
    </row>
    <row r="24" spans="1:20" x14ac:dyDescent="0.25">
      <c r="A24" s="35"/>
      <c r="B24" s="173" t="s">
        <v>11</v>
      </c>
      <c r="C24" s="145">
        <f>SUM(C25:C26)</f>
        <v>4</v>
      </c>
      <c r="D24" s="57">
        <f>SUM(D25:D26)</f>
        <v>6</v>
      </c>
      <c r="E24" s="57">
        <f t="shared" ref="E24:K24" si="6">SUM(E25:E26)</f>
        <v>0</v>
      </c>
      <c r="F24" s="57">
        <f t="shared" si="6"/>
        <v>0</v>
      </c>
      <c r="G24" s="57">
        <f t="shared" si="6"/>
        <v>0</v>
      </c>
      <c r="H24" s="119">
        <f t="shared" si="6"/>
        <v>2</v>
      </c>
      <c r="I24" s="119">
        <f t="shared" si="6"/>
        <v>4</v>
      </c>
      <c r="J24" s="119">
        <f t="shared" si="6"/>
        <v>4</v>
      </c>
      <c r="K24" s="120">
        <f t="shared" si="6"/>
        <v>4</v>
      </c>
      <c r="L24" s="56">
        <f t="shared" ref="L24:P24" si="7">SUM(L25:L26)</f>
        <v>9</v>
      </c>
      <c r="M24" s="57">
        <f t="shared" si="7"/>
        <v>6</v>
      </c>
      <c r="N24" s="57">
        <f t="shared" si="7"/>
        <v>0</v>
      </c>
      <c r="O24" s="119">
        <f t="shared" si="7"/>
        <v>2</v>
      </c>
      <c r="P24" s="119">
        <f t="shared" si="7"/>
        <v>4</v>
      </c>
      <c r="Q24" s="119">
        <f t="shared" ref="Q24:T24" si="8">SUM(Q25:Q26)</f>
        <v>4</v>
      </c>
      <c r="R24" s="119">
        <f t="shared" si="8"/>
        <v>5</v>
      </c>
      <c r="S24" s="119">
        <f t="shared" si="8"/>
        <v>2</v>
      </c>
      <c r="T24" s="120">
        <f t="shared" si="8"/>
        <v>4</v>
      </c>
    </row>
    <row r="25" spans="1:20" s="6" customFormat="1" ht="41.25" customHeight="1" outlineLevel="1" x14ac:dyDescent="0.25">
      <c r="A25" s="33" t="s">
        <v>61</v>
      </c>
      <c r="B25" s="174" t="s">
        <v>62</v>
      </c>
      <c r="C25" s="143">
        <f>'[1]Evaluation technique (SAI)'!$C16</f>
        <v>2</v>
      </c>
      <c r="D25" s="46">
        <f>'[2]Evaluation technique (SAI)'!$C16</f>
        <v>2</v>
      </c>
      <c r="E25" s="49"/>
      <c r="F25" s="49"/>
      <c r="G25" s="49"/>
      <c r="H25" s="48"/>
      <c r="I25" s="49"/>
      <c r="J25" s="49"/>
      <c r="K25" s="58"/>
      <c r="L25" s="74">
        <f>'[7]Evaluation technique (SAI)'!$C16</f>
        <v>5</v>
      </c>
      <c r="M25" s="42">
        <f>'[8]Evaluation technique (SAI)'!$C16</f>
        <v>4</v>
      </c>
      <c r="N25" s="47"/>
      <c r="O25" s="48"/>
      <c r="P25" s="48"/>
      <c r="Q25" s="48"/>
      <c r="R25" s="48"/>
      <c r="S25" s="48"/>
      <c r="T25" s="58"/>
    </row>
    <row r="26" spans="1:20" s="6" customFormat="1" ht="41.25" customHeight="1" outlineLevel="1" x14ac:dyDescent="0.25">
      <c r="A26" s="33" t="s">
        <v>63</v>
      </c>
      <c r="B26" s="174" t="s">
        <v>64</v>
      </c>
      <c r="C26" s="143">
        <f>'[1]Evaluation technique (SAI)'!$C17</f>
        <v>2</v>
      </c>
      <c r="D26" s="46">
        <f>'[2]Evaluation technique (SAI)'!$C17</f>
        <v>4</v>
      </c>
      <c r="E26" s="28"/>
      <c r="F26" s="28"/>
      <c r="G26" s="28"/>
      <c r="H26" s="9">
        <f>'[3]Evaluation technique (Part.)'!$C14</f>
        <v>2</v>
      </c>
      <c r="I26" s="28">
        <f>'[4]Evaluation technique (Part.)'!$C14</f>
        <v>4</v>
      </c>
      <c r="J26" s="28">
        <f>'[5]Evaluation technique (Part.)'!$C14</f>
        <v>4</v>
      </c>
      <c r="K26" s="59">
        <f>'[6]Evaluation technique (Part.)'!$C14</f>
        <v>4</v>
      </c>
      <c r="L26" s="74">
        <f>'[7]Evaluation technique (SAI)'!$C17</f>
        <v>4</v>
      </c>
      <c r="M26" s="42">
        <f>'[8]Evaluation technique (SAI)'!$C17</f>
        <v>2</v>
      </c>
      <c r="N26" s="5"/>
      <c r="O26" s="9">
        <f>'[9]Evaluation technique (Part.)'!$C14</f>
        <v>2</v>
      </c>
      <c r="P26" s="9">
        <f>'[10]Evaluation technique (Part.)'!$C14</f>
        <v>4</v>
      </c>
      <c r="Q26" s="9">
        <f>'[11]Evaluation technique (Part.)'!$C14</f>
        <v>4</v>
      </c>
      <c r="R26" s="9">
        <f>'[12]Evaluation technique (Part.)'!$C14</f>
        <v>5</v>
      </c>
      <c r="S26" s="9">
        <f>'[13]Evaluation technique (Part.)'!$C14</f>
        <v>2</v>
      </c>
      <c r="T26" s="59">
        <f>'[14]Evaluation technique (Part.)'!$C14</f>
        <v>4</v>
      </c>
    </row>
    <row r="27" spans="1:20" outlineLevel="1" x14ac:dyDescent="0.25">
      <c r="A27" s="18"/>
      <c r="B27" s="172"/>
      <c r="C27" s="142"/>
      <c r="D27" s="5"/>
      <c r="E27" s="5"/>
      <c r="F27" s="9"/>
      <c r="G27" s="9"/>
      <c r="H27" s="9"/>
      <c r="I27" s="9"/>
      <c r="J27" s="9"/>
      <c r="K27" s="59"/>
      <c r="L27" s="60"/>
      <c r="M27" s="5"/>
      <c r="N27" s="5"/>
      <c r="O27" s="9"/>
      <c r="P27" s="9"/>
      <c r="Q27" s="9"/>
      <c r="R27" s="9"/>
      <c r="S27" s="9"/>
      <c r="T27" s="59"/>
    </row>
    <row r="28" spans="1:20" ht="45" outlineLevel="1" x14ac:dyDescent="0.25">
      <c r="A28" s="18"/>
      <c r="B28" s="175" t="s">
        <v>65</v>
      </c>
      <c r="C28" s="146">
        <f>'[1]Evaluation technique (SAI)'!$C20</f>
        <v>4</v>
      </c>
      <c r="D28" s="121">
        <f>'[2]Evaluation technique (SAI)'!$C20</f>
        <v>4</v>
      </c>
      <c r="E28" s="29"/>
      <c r="F28" s="29"/>
      <c r="G28" s="29"/>
      <c r="H28" s="124">
        <f>'[3]Evaluation technique (Part.)'!$C16</f>
        <v>1</v>
      </c>
      <c r="I28" s="124">
        <f>'[4]Evaluation technique (Part.)'!$C16</f>
        <v>1</v>
      </c>
      <c r="J28" s="84">
        <f>'[5]Evaluation technique (Part.)'!$C16</f>
        <v>0</v>
      </c>
      <c r="K28" s="84">
        <f>'[6]Evaluation technique (Part.)'!$C16</f>
        <v>0</v>
      </c>
      <c r="L28" s="122">
        <f>'[7]Evaluation technique (SAI)'!$C20</f>
        <v>5</v>
      </c>
      <c r="M28" s="123">
        <f>'[8]Evaluation technique (SAI)'!$C20</f>
        <v>4</v>
      </c>
      <c r="N28" s="16"/>
      <c r="O28" s="125">
        <f>'[9]Evaluation technique (Part.)'!$C16</f>
        <v>1</v>
      </c>
      <c r="P28" s="125">
        <f>'[10]Evaluation technique (Part.)'!$C16</f>
        <v>2</v>
      </c>
      <c r="Q28" s="125">
        <f>'[11]Evaluation technique (Part.)'!$C16</f>
        <v>2</v>
      </c>
      <c r="R28" s="125">
        <f>'[12]Evaluation technique (Part.)'!$C16</f>
        <v>4</v>
      </c>
      <c r="S28" s="125">
        <f>'[13]Evaluation technique (Part.)'!$C16</f>
        <v>1</v>
      </c>
      <c r="T28" s="126">
        <f>'[14]Evaluation technique (Part.)'!$C16</f>
        <v>1</v>
      </c>
    </row>
    <row r="29" spans="1:20" ht="14.25" customHeight="1" x14ac:dyDescent="0.25">
      <c r="A29" s="18"/>
      <c r="B29" s="165"/>
      <c r="C29" s="200"/>
      <c r="D29" s="5"/>
      <c r="E29" s="5"/>
      <c r="F29" s="5"/>
      <c r="G29" s="5"/>
      <c r="H29" s="5"/>
      <c r="I29" s="5"/>
      <c r="J29" s="5"/>
      <c r="K29" s="13"/>
      <c r="L29" s="200"/>
      <c r="M29" s="5"/>
      <c r="N29" s="5"/>
      <c r="O29" s="5"/>
      <c r="P29" s="5"/>
      <c r="Q29" s="5"/>
      <c r="R29" s="5"/>
      <c r="S29" s="5"/>
      <c r="T29" s="13"/>
    </row>
    <row r="30" spans="1:20" x14ac:dyDescent="0.25">
      <c r="A30" s="18"/>
      <c r="B30" s="176" t="s">
        <v>2</v>
      </c>
      <c r="C30" s="202">
        <f t="shared" ref="C30:K30" si="9">SUM(C11,C17,C24,C28)</f>
        <v>38</v>
      </c>
      <c r="D30" s="203">
        <f t="shared" si="9"/>
        <v>44</v>
      </c>
      <c r="E30" s="203">
        <f t="shared" si="9"/>
        <v>0</v>
      </c>
      <c r="F30" s="203">
        <f t="shared" si="9"/>
        <v>0</v>
      </c>
      <c r="G30" s="203">
        <f t="shared" si="9"/>
        <v>0</v>
      </c>
      <c r="H30" s="203">
        <f t="shared" si="9"/>
        <v>21</v>
      </c>
      <c r="I30" s="203">
        <f t="shared" si="9"/>
        <v>21</v>
      </c>
      <c r="J30" s="203">
        <f t="shared" si="9"/>
        <v>34</v>
      </c>
      <c r="K30" s="204">
        <f t="shared" si="9"/>
        <v>27</v>
      </c>
      <c r="L30" s="202">
        <f t="shared" ref="L30:T30" si="10">SUM(L11,L17,L24,L28)</f>
        <v>51</v>
      </c>
      <c r="M30" s="203">
        <f t="shared" si="10"/>
        <v>38</v>
      </c>
      <c r="N30" s="203">
        <f t="shared" si="10"/>
        <v>0</v>
      </c>
      <c r="O30" s="203">
        <f t="shared" si="10"/>
        <v>20</v>
      </c>
      <c r="P30" s="203">
        <f t="shared" si="10"/>
        <v>22</v>
      </c>
      <c r="Q30" s="203">
        <f t="shared" si="10"/>
        <v>28</v>
      </c>
      <c r="R30" s="203">
        <f t="shared" si="10"/>
        <v>36</v>
      </c>
      <c r="S30" s="203">
        <f t="shared" si="10"/>
        <v>24</v>
      </c>
      <c r="T30" s="204">
        <f t="shared" si="10"/>
        <v>25</v>
      </c>
    </row>
    <row r="31" spans="1:20" s="18" customFormat="1" x14ac:dyDescent="0.25">
      <c r="B31" s="176" t="s">
        <v>77</v>
      </c>
      <c r="C31" s="278">
        <f>(C30+D30)/2</f>
        <v>41</v>
      </c>
      <c r="D31" s="279"/>
      <c r="E31" s="279"/>
      <c r="F31" s="279"/>
      <c r="G31" s="279"/>
      <c r="H31" s="279"/>
      <c r="I31" s="279"/>
      <c r="J31" s="279"/>
      <c r="K31" s="290"/>
      <c r="L31" s="278">
        <f t="shared" ref="L31" si="11">(L30+M30)/2</f>
        <v>44.5</v>
      </c>
      <c r="M31" s="279"/>
      <c r="N31" s="279"/>
      <c r="O31" s="279"/>
      <c r="P31" s="279"/>
      <c r="Q31" s="279"/>
      <c r="R31" s="279"/>
      <c r="S31" s="279"/>
      <c r="T31" s="290"/>
    </row>
    <row r="32" spans="1:20" s="18" customFormat="1" x14ac:dyDescent="0.25">
      <c r="B32" s="176" t="s">
        <v>78</v>
      </c>
      <c r="C32" s="273">
        <f>SUM(F30:K30)/COUNTIF(F30:K30,"&gt;0")</f>
        <v>25.75</v>
      </c>
      <c r="D32" s="274"/>
      <c r="E32" s="274"/>
      <c r="F32" s="274"/>
      <c r="G32" s="274"/>
      <c r="H32" s="274"/>
      <c r="I32" s="274"/>
      <c r="J32" s="274"/>
      <c r="K32" s="289"/>
      <c r="L32" s="273">
        <f t="shared" ref="L32" si="12">SUM(O30:T30)/COUNTIF(O30:T30,"&gt;0")</f>
        <v>25.833333333333332</v>
      </c>
      <c r="M32" s="274"/>
      <c r="N32" s="274"/>
      <c r="O32" s="274"/>
      <c r="P32" s="274"/>
      <c r="Q32" s="274"/>
      <c r="R32" s="274"/>
      <c r="S32" s="274"/>
      <c r="T32" s="289"/>
    </row>
    <row r="33" spans="1:20" ht="27" customHeight="1" x14ac:dyDescent="0.25">
      <c r="A33" s="18"/>
      <c r="B33" s="177" t="s">
        <v>140</v>
      </c>
      <c r="C33" s="273">
        <f>(C31/60+C32/45)*30</f>
        <v>37.666666666666664</v>
      </c>
      <c r="D33" s="274"/>
      <c r="E33" s="274"/>
      <c r="F33" s="274"/>
      <c r="G33" s="274"/>
      <c r="H33" s="274"/>
      <c r="I33" s="274"/>
      <c r="J33" s="274"/>
      <c r="K33" s="289"/>
      <c r="L33" s="273">
        <f t="shared" ref="L33" si="13">(L31/60+L32/45)*30</f>
        <v>39.472222222222221</v>
      </c>
      <c r="M33" s="274"/>
      <c r="N33" s="274"/>
      <c r="O33" s="274"/>
      <c r="P33" s="274"/>
      <c r="Q33" s="274"/>
      <c r="R33" s="274"/>
      <c r="S33" s="274"/>
      <c r="T33" s="289"/>
    </row>
    <row r="34" spans="1:20" x14ac:dyDescent="0.25">
      <c r="A34" s="18"/>
      <c r="B34" s="178" t="s">
        <v>137</v>
      </c>
      <c r="C34" s="296">
        <f>RANK(C33,$C$33:$T$33)</f>
        <v>2</v>
      </c>
      <c r="D34" s="276"/>
      <c r="E34" s="276"/>
      <c r="F34" s="276"/>
      <c r="G34" s="276"/>
      <c r="H34" s="276"/>
      <c r="I34" s="276"/>
      <c r="J34" s="276"/>
      <c r="K34" s="277"/>
      <c r="L34" s="275">
        <f>RANK(L33,$C$33:$T$33)</f>
        <v>1</v>
      </c>
      <c r="M34" s="276"/>
      <c r="N34" s="276"/>
      <c r="O34" s="276"/>
      <c r="P34" s="276"/>
      <c r="Q34" s="276"/>
      <c r="R34" s="276"/>
      <c r="S34" s="276"/>
      <c r="T34" s="277"/>
    </row>
    <row r="35" spans="1:20" x14ac:dyDescent="0.25">
      <c r="A35" s="18"/>
      <c r="B35" s="179" t="s">
        <v>13</v>
      </c>
      <c r="C35" s="295">
        <f>MAX(C30:K30)-SMALL(C30:K30,COUNTIF(C30:K30,0)+1)</f>
        <v>23</v>
      </c>
      <c r="D35" s="258"/>
      <c r="E35" s="258"/>
      <c r="F35" s="258"/>
      <c r="G35" s="258"/>
      <c r="H35" s="258"/>
      <c r="I35" s="258"/>
      <c r="J35" s="258"/>
      <c r="K35" s="259"/>
      <c r="L35" s="257">
        <f t="shared" ref="L35" si="14">MAX(L30:T30)-SMALL(L30:T30,COUNTIF(L30:T30,0)+1)</f>
        <v>31</v>
      </c>
      <c r="M35" s="258"/>
      <c r="N35" s="258"/>
      <c r="O35" s="258"/>
      <c r="P35" s="258"/>
      <c r="Q35" s="258"/>
      <c r="R35" s="258"/>
      <c r="S35" s="258"/>
      <c r="T35" s="259"/>
    </row>
    <row r="36" spans="1:20" ht="16.5" customHeight="1" x14ac:dyDescent="0.25">
      <c r="A36" s="18"/>
      <c r="B36" s="180"/>
      <c r="C36" s="62"/>
      <c r="D36" s="62"/>
      <c r="E36" s="62"/>
      <c r="F36" s="62"/>
      <c r="G36" s="62"/>
      <c r="H36" s="62"/>
      <c r="I36" s="62"/>
      <c r="J36" s="62"/>
      <c r="K36" s="63"/>
      <c r="L36" s="61"/>
      <c r="M36" s="62"/>
      <c r="N36" s="62"/>
      <c r="O36" s="62"/>
      <c r="P36" s="62"/>
      <c r="Q36" s="62"/>
      <c r="R36" s="62"/>
      <c r="S36" s="62"/>
      <c r="T36" s="63"/>
    </row>
    <row r="37" spans="1:20" ht="28.5" customHeight="1" x14ac:dyDescent="0.25">
      <c r="A37" s="18"/>
      <c r="B37" s="23" t="s">
        <v>12</v>
      </c>
      <c r="C37" s="148" t="s">
        <v>9</v>
      </c>
      <c r="D37" s="25" t="s">
        <v>28</v>
      </c>
      <c r="E37" s="25"/>
      <c r="F37" s="26"/>
      <c r="G37" s="26"/>
      <c r="H37" s="26"/>
      <c r="I37" s="26" t="s">
        <v>133</v>
      </c>
      <c r="J37" s="114" t="s">
        <v>128</v>
      </c>
      <c r="K37" s="65" t="s">
        <v>126</v>
      </c>
      <c r="L37" s="64" t="s">
        <v>9</v>
      </c>
      <c r="M37" s="25" t="s">
        <v>28</v>
      </c>
      <c r="N37" s="25"/>
      <c r="O37" s="26" t="s">
        <v>133</v>
      </c>
      <c r="P37" s="26" t="s">
        <v>131</v>
      </c>
      <c r="Q37" s="26" t="s">
        <v>130</v>
      </c>
      <c r="R37" s="26" t="s">
        <v>129</v>
      </c>
      <c r="S37" s="26" t="s">
        <v>127</v>
      </c>
      <c r="T37" s="3" t="s">
        <v>125</v>
      </c>
    </row>
    <row r="38" spans="1:20" x14ac:dyDescent="0.25">
      <c r="A38" s="18"/>
      <c r="B38" s="181" t="s">
        <v>7</v>
      </c>
      <c r="C38" s="149"/>
      <c r="D38" s="20"/>
      <c r="E38" s="20"/>
      <c r="F38" s="20"/>
      <c r="G38" s="20"/>
      <c r="H38" s="20"/>
      <c r="I38" s="20"/>
      <c r="J38" s="20"/>
      <c r="K38" s="67"/>
      <c r="L38" s="66"/>
      <c r="M38" s="20"/>
      <c r="N38" s="20"/>
      <c r="O38" s="20"/>
      <c r="P38" s="20"/>
      <c r="Q38" s="20"/>
      <c r="R38" s="20"/>
      <c r="S38" s="20"/>
      <c r="T38" s="67"/>
    </row>
    <row r="39" spans="1:20" s="18" customFormat="1" x14ac:dyDescent="0.25">
      <c r="B39" s="182" t="s">
        <v>0</v>
      </c>
      <c r="C39" s="127">
        <f>SUM(C40:C43)</f>
        <v>16</v>
      </c>
      <c r="D39" s="127">
        <f>SUM(D40:D43)</f>
        <v>19</v>
      </c>
      <c r="E39" s="45">
        <f>SUM(E35:E38)</f>
        <v>0</v>
      </c>
      <c r="F39" s="19"/>
      <c r="G39" s="21"/>
      <c r="H39" s="49"/>
      <c r="I39" s="49"/>
      <c r="J39" s="49"/>
      <c r="K39" s="49"/>
      <c r="L39" s="81">
        <f>SUM(L40:L43)</f>
        <v>15</v>
      </c>
      <c r="M39" s="45">
        <f>SUM(M40:M43)</f>
        <v>11</v>
      </c>
      <c r="N39" s="45">
        <f>SUM(N35:N38)</f>
        <v>0</v>
      </c>
      <c r="O39" s="49"/>
      <c r="P39" s="49"/>
      <c r="Q39" s="49"/>
      <c r="R39" s="49"/>
      <c r="S39" s="49"/>
      <c r="T39" s="49"/>
    </row>
    <row r="40" spans="1:20" ht="68.25" outlineLevel="1" x14ac:dyDescent="0.25">
      <c r="A40" s="18"/>
      <c r="B40" s="183" t="s">
        <v>66</v>
      </c>
      <c r="C40" s="143">
        <f>'[15]Evaluation de la société (Cap)'!$C3</f>
        <v>5</v>
      </c>
      <c r="D40" s="28">
        <f>'[16]Evaluation de la société (DPC)'!$C3</f>
        <v>5</v>
      </c>
      <c r="E40" s="28"/>
      <c r="F40" s="28"/>
      <c r="G40" s="28"/>
      <c r="H40" s="49"/>
      <c r="I40" s="49"/>
      <c r="J40" s="49"/>
      <c r="K40" s="49"/>
      <c r="L40" s="76">
        <f>'[17]Evaluation de la société (Cap)'!$C3</f>
        <v>4</v>
      </c>
      <c r="M40" s="5">
        <f>'[18]Evaluation de la société (DPC)'!$C3</f>
        <v>2</v>
      </c>
      <c r="N40" s="21"/>
      <c r="O40" s="49"/>
      <c r="P40" s="49"/>
      <c r="Q40" s="49"/>
      <c r="R40" s="49"/>
      <c r="S40" s="49"/>
      <c r="T40" s="49"/>
    </row>
    <row r="41" spans="1:20" ht="68.25" outlineLevel="1" x14ac:dyDescent="0.25">
      <c r="A41" s="18"/>
      <c r="B41" s="183" t="s">
        <v>67</v>
      </c>
      <c r="C41" s="143">
        <f>'[15]Evaluation de la société (Cap)'!$C4</f>
        <v>5</v>
      </c>
      <c r="D41" s="28">
        <f>'[16]Evaluation de la société (DPC)'!$C4</f>
        <v>5</v>
      </c>
      <c r="E41" s="28"/>
      <c r="F41" s="28"/>
      <c r="G41" s="28"/>
      <c r="H41" s="49"/>
      <c r="I41" s="49"/>
      <c r="J41" s="49"/>
      <c r="K41" s="49"/>
      <c r="L41" s="76">
        <f>'[17]Evaluation de la société (Cap)'!$C4</f>
        <v>5</v>
      </c>
      <c r="M41" s="5">
        <f>'[18]Evaluation de la société (DPC)'!$C4</f>
        <v>4</v>
      </c>
      <c r="N41" s="21"/>
      <c r="O41" s="49"/>
      <c r="P41" s="49"/>
      <c r="Q41" s="49"/>
      <c r="R41" s="49"/>
      <c r="S41" s="49"/>
      <c r="T41" s="49"/>
    </row>
    <row r="42" spans="1:20" ht="66" outlineLevel="1" x14ac:dyDescent="0.25">
      <c r="A42" s="18"/>
      <c r="B42" s="184" t="s">
        <v>68</v>
      </c>
      <c r="C42" s="143">
        <f>'[15]Evaluation de la société (Cap)'!$C5</f>
        <v>2</v>
      </c>
      <c r="D42" s="28">
        <f>'[16]Evaluation de la société (DPC)'!$C5</f>
        <v>5</v>
      </c>
      <c r="E42" s="21"/>
      <c r="F42" s="21"/>
      <c r="G42" s="28"/>
      <c r="H42" s="49"/>
      <c r="I42" s="49"/>
      <c r="J42" s="49"/>
      <c r="K42" s="49"/>
      <c r="L42" s="76">
        <f>'[17]Evaluation de la société (Cap)'!$C5</f>
        <v>2</v>
      </c>
      <c r="M42" s="5">
        <f>'[18]Evaluation de la société (DPC)'!$C5</f>
        <v>1</v>
      </c>
      <c r="N42" s="21"/>
      <c r="O42" s="49"/>
      <c r="P42" s="49"/>
      <c r="Q42" s="49"/>
      <c r="R42" s="49"/>
      <c r="S42" s="49"/>
      <c r="T42" s="49"/>
    </row>
    <row r="43" spans="1:20" ht="57.75" outlineLevel="1" x14ac:dyDescent="0.25">
      <c r="A43" s="18"/>
      <c r="B43" s="184" t="s">
        <v>69</v>
      </c>
      <c r="C43" s="143">
        <f>'[15]Evaluation de la société (Cap)'!$C6</f>
        <v>4</v>
      </c>
      <c r="D43" s="28">
        <f>'[16]Evaluation de la société (DPC)'!$C6</f>
        <v>4</v>
      </c>
      <c r="E43" s="28"/>
      <c r="F43" s="28"/>
      <c r="G43" s="28"/>
      <c r="H43" s="49"/>
      <c r="I43" s="49"/>
      <c r="J43" s="49"/>
      <c r="K43" s="49"/>
      <c r="L43" s="76">
        <f>'[17]Evaluation de la société (Cap)'!$C6</f>
        <v>4</v>
      </c>
      <c r="M43" s="5">
        <f>'[18]Evaluation de la société (DPC)'!$C6</f>
        <v>4</v>
      </c>
      <c r="N43" s="21"/>
      <c r="O43" s="49"/>
      <c r="P43" s="49"/>
      <c r="Q43" s="49"/>
      <c r="R43" s="49"/>
      <c r="S43" s="49"/>
      <c r="T43" s="49"/>
    </row>
    <row r="44" spans="1:20" s="11" customFormat="1" ht="9" customHeight="1" x14ac:dyDescent="0.25">
      <c r="B44" s="182"/>
      <c r="C44" s="150"/>
      <c r="D44" s="21"/>
      <c r="E44" s="21"/>
      <c r="F44" s="21"/>
      <c r="G44" s="21"/>
      <c r="H44" s="21"/>
      <c r="I44" s="21"/>
      <c r="J44" s="21"/>
      <c r="K44" s="68"/>
      <c r="L44" s="80"/>
      <c r="M44" s="21"/>
      <c r="N44" s="21"/>
      <c r="O44" s="21"/>
      <c r="P44" s="21"/>
      <c r="Q44" s="21"/>
      <c r="R44" s="21"/>
      <c r="S44" s="21"/>
      <c r="T44" s="68"/>
    </row>
    <row r="45" spans="1:20" ht="7.5" customHeight="1" x14ac:dyDescent="0.25">
      <c r="A45" s="18"/>
      <c r="B45" s="182"/>
      <c r="C45" s="150"/>
      <c r="D45" s="21"/>
      <c r="E45" s="21"/>
      <c r="F45" s="21"/>
      <c r="G45" s="21"/>
      <c r="H45" s="21"/>
      <c r="I45" s="21"/>
      <c r="J45" s="21"/>
      <c r="K45" s="68"/>
      <c r="L45" s="80"/>
      <c r="M45" s="21"/>
      <c r="N45" s="21"/>
      <c r="O45" s="21"/>
      <c r="P45" s="21"/>
      <c r="Q45" s="21"/>
      <c r="R45" s="21"/>
      <c r="S45" s="21"/>
      <c r="T45" s="68"/>
    </row>
    <row r="46" spans="1:20" x14ac:dyDescent="0.25">
      <c r="A46" s="18"/>
      <c r="B46" s="181" t="s">
        <v>42</v>
      </c>
      <c r="C46" s="151"/>
      <c r="D46" s="22"/>
      <c r="E46" s="22"/>
      <c r="F46" s="22"/>
      <c r="G46" s="22"/>
      <c r="H46" s="22"/>
      <c r="I46" s="22" t="s">
        <v>133</v>
      </c>
      <c r="J46" s="22" t="s">
        <v>128</v>
      </c>
      <c r="K46" s="22" t="s">
        <v>126</v>
      </c>
      <c r="L46" s="82"/>
      <c r="M46" s="22"/>
      <c r="N46" s="22"/>
      <c r="O46" s="22" t="s">
        <v>133</v>
      </c>
      <c r="P46" s="22" t="s">
        <v>131</v>
      </c>
      <c r="Q46" s="22" t="s">
        <v>130</v>
      </c>
      <c r="R46" s="22" t="s">
        <v>129</v>
      </c>
      <c r="S46" s="22" t="s">
        <v>127</v>
      </c>
      <c r="T46" s="22" t="s">
        <v>125</v>
      </c>
    </row>
    <row r="47" spans="1:20" x14ac:dyDescent="0.25">
      <c r="A47" s="18"/>
      <c r="B47" s="185" t="s">
        <v>3</v>
      </c>
      <c r="C47" s="152">
        <f t="shared" ref="C47:E47" si="15">SUM(C48:C51)</f>
        <v>15</v>
      </c>
      <c r="D47" s="24">
        <f t="shared" si="15"/>
        <v>19</v>
      </c>
      <c r="E47" s="24">
        <f t="shared" si="15"/>
        <v>0</v>
      </c>
      <c r="F47" s="19"/>
      <c r="G47" s="21"/>
      <c r="H47" s="49"/>
      <c r="I47" s="49"/>
      <c r="J47" s="49"/>
      <c r="K47" s="70"/>
      <c r="L47" s="79">
        <f>SUM(L48:L51)</f>
        <v>11</v>
      </c>
      <c r="M47" s="24">
        <f>SUM(M48:M51)</f>
        <v>15</v>
      </c>
      <c r="N47" s="24">
        <f>SUM(N48:N51)</f>
        <v>0</v>
      </c>
      <c r="O47" s="51"/>
      <c r="P47" s="50"/>
      <c r="Q47" s="50"/>
      <c r="R47" s="50"/>
      <c r="S47" s="51"/>
      <c r="T47" s="77"/>
    </row>
    <row r="48" spans="1:20" ht="30" outlineLevel="1" x14ac:dyDescent="0.25">
      <c r="A48" s="18"/>
      <c r="B48" s="172" t="s">
        <v>14</v>
      </c>
      <c r="C48" s="143">
        <f>'[15]Evaluation commerciale (Cap)'!$C3</f>
        <v>5</v>
      </c>
      <c r="D48" s="28">
        <f>'[16]Evaluation commerciale (DPC)'!$C3</f>
        <v>5</v>
      </c>
      <c r="E48" s="28"/>
      <c r="F48" s="49"/>
      <c r="G48" s="49"/>
      <c r="H48" s="49"/>
      <c r="I48" s="49"/>
      <c r="J48" s="49"/>
      <c r="K48" s="70"/>
      <c r="L48" s="78">
        <f>'[17]Evaluation commerciale (Cap)'!$C3</f>
        <v>2</v>
      </c>
      <c r="M48" s="5">
        <f>'[18]Evaluation commerciale (DPC)'!$C3</f>
        <v>2</v>
      </c>
      <c r="N48" s="5"/>
      <c r="O48" s="51"/>
      <c r="P48" s="50"/>
      <c r="Q48" s="50"/>
      <c r="R48" s="50"/>
      <c r="S48" s="51"/>
      <c r="T48" s="77"/>
    </row>
    <row r="49" spans="1:20" ht="30" outlineLevel="1" x14ac:dyDescent="0.25">
      <c r="A49" s="18"/>
      <c r="B49" s="186" t="s">
        <v>15</v>
      </c>
      <c r="C49" s="143">
        <f>'[15]Evaluation commerciale (Cap)'!$C4</f>
        <v>4</v>
      </c>
      <c r="D49" s="28">
        <f>'[16]Evaluation commerciale (DPC)'!$C4</f>
        <v>5</v>
      </c>
      <c r="E49" s="28"/>
      <c r="F49" s="49"/>
      <c r="G49" s="49"/>
      <c r="H49" s="49"/>
      <c r="I49" s="49"/>
      <c r="J49" s="49"/>
      <c r="K49" s="70"/>
      <c r="L49" s="78">
        <f>'[17]Evaluation commerciale (Cap)'!$C4</f>
        <v>1</v>
      </c>
      <c r="M49" s="5">
        <f>'[18]Evaluation commerciale (DPC)'!$C4</f>
        <v>4</v>
      </c>
      <c r="N49" s="5"/>
      <c r="O49" s="51"/>
      <c r="P49" s="50"/>
      <c r="Q49" s="50"/>
      <c r="R49" s="50"/>
      <c r="S49" s="51"/>
      <c r="T49" s="77"/>
    </row>
    <row r="50" spans="1:20" outlineLevel="1" x14ac:dyDescent="0.25">
      <c r="A50" s="18"/>
      <c r="B50" s="186" t="s">
        <v>16</v>
      </c>
      <c r="C50" s="143">
        <f>'[15]Evaluation commerciale (Cap)'!$C5</f>
        <v>2</v>
      </c>
      <c r="D50" s="28">
        <f>'[16]Evaluation commerciale (DPC)'!$C5</f>
        <v>4</v>
      </c>
      <c r="E50" s="28"/>
      <c r="F50" s="49"/>
      <c r="G50" s="49"/>
      <c r="H50" s="49"/>
      <c r="I50" s="49"/>
      <c r="J50" s="49"/>
      <c r="K50" s="70"/>
      <c r="L50" s="78">
        <f>'[17]Evaluation commerciale (Cap)'!$C5</f>
        <v>4</v>
      </c>
      <c r="M50" s="5">
        <f>'[18]Evaluation commerciale (DPC)'!$C5</f>
        <v>4</v>
      </c>
      <c r="N50" s="5"/>
      <c r="O50" s="51"/>
      <c r="P50" s="50"/>
      <c r="Q50" s="50"/>
      <c r="R50" s="50"/>
      <c r="S50" s="51"/>
      <c r="T50" s="77"/>
    </row>
    <row r="51" spans="1:20" ht="30" outlineLevel="1" x14ac:dyDescent="0.25">
      <c r="A51" s="18"/>
      <c r="B51" s="172" t="s">
        <v>17</v>
      </c>
      <c r="C51" s="143">
        <f>'[15]Evaluation commerciale (Cap)'!$C6</f>
        <v>4</v>
      </c>
      <c r="D51" s="28">
        <f>'[16]Evaluation commerciale (DPC)'!$C6</f>
        <v>5</v>
      </c>
      <c r="E51" s="28"/>
      <c r="F51" s="49"/>
      <c r="G51" s="49"/>
      <c r="H51" s="49"/>
      <c r="I51" s="49"/>
      <c r="J51" s="49"/>
      <c r="K51" s="70"/>
      <c r="L51" s="78">
        <f>'[17]Evaluation commerciale (Cap)'!$C6</f>
        <v>4</v>
      </c>
      <c r="M51" s="5">
        <f>'[18]Evaluation commerciale (DPC)'!$C6</f>
        <v>5</v>
      </c>
      <c r="N51" s="17"/>
      <c r="O51" s="51"/>
      <c r="P51" s="50"/>
      <c r="Q51" s="50"/>
      <c r="R51" s="50"/>
      <c r="S51" s="51"/>
      <c r="T51" s="77"/>
    </row>
    <row r="52" spans="1:20" ht="14.25" customHeight="1" x14ac:dyDescent="0.25">
      <c r="A52" s="18"/>
      <c r="B52" s="186"/>
      <c r="C52" s="153"/>
      <c r="D52" s="5"/>
      <c r="E52" s="5"/>
      <c r="F52" s="21"/>
      <c r="G52" s="21"/>
      <c r="H52" s="21"/>
      <c r="I52" s="21"/>
      <c r="J52" s="5"/>
      <c r="K52" s="68"/>
      <c r="L52" s="78"/>
      <c r="M52" s="5"/>
      <c r="N52" s="5"/>
      <c r="O52" s="21"/>
      <c r="P52" s="21"/>
      <c r="Q52" s="21"/>
      <c r="R52" s="21"/>
      <c r="S52" s="5"/>
      <c r="T52" s="68"/>
    </row>
    <row r="53" spans="1:20" x14ac:dyDescent="0.25">
      <c r="A53" s="18"/>
      <c r="B53" s="185" t="s">
        <v>4</v>
      </c>
      <c r="C53" s="152">
        <f t="shared" ref="C53:K53" si="16">SUM(C54:C57)</f>
        <v>14</v>
      </c>
      <c r="D53" s="24">
        <f t="shared" si="16"/>
        <v>10</v>
      </c>
      <c r="E53" s="24">
        <f t="shared" si="16"/>
        <v>0</v>
      </c>
      <c r="F53" s="24">
        <f t="shared" si="16"/>
        <v>0</v>
      </c>
      <c r="G53" s="24">
        <f t="shared" si="16"/>
        <v>0</v>
      </c>
      <c r="H53" s="24">
        <f t="shared" si="16"/>
        <v>0</v>
      </c>
      <c r="I53" s="24">
        <f t="shared" si="16"/>
        <v>8</v>
      </c>
      <c r="J53" s="24">
        <f t="shared" si="16"/>
        <v>10</v>
      </c>
      <c r="K53" s="71">
        <f t="shared" si="16"/>
        <v>0</v>
      </c>
      <c r="L53" s="79">
        <f t="shared" ref="L53:O53" si="17">SUM(L54:L57)</f>
        <v>12</v>
      </c>
      <c r="M53" s="24">
        <f t="shared" si="17"/>
        <v>14</v>
      </c>
      <c r="N53" s="24">
        <f t="shared" si="17"/>
        <v>0</v>
      </c>
      <c r="O53" s="24">
        <f t="shared" si="17"/>
        <v>14</v>
      </c>
      <c r="P53" s="24">
        <f t="shared" ref="P53:T53" si="18">SUM(P54:P57)</f>
        <v>13</v>
      </c>
      <c r="Q53" s="24">
        <f t="shared" si="18"/>
        <v>0</v>
      </c>
      <c r="R53" s="24">
        <f t="shared" si="18"/>
        <v>14</v>
      </c>
      <c r="S53" s="24">
        <f t="shared" si="18"/>
        <v>7</v>
      </c>
      <c r="T53" s="71">
        <f t="shared" si="18"/>
        <v>9</v>
      </c>
    </row>
    <row r="54" spans="1:20" outlineLevel="1" x14ac:dyDescent="0.25">
      <c r="A54" s="18"/>
      <c r="B54" s="172" t="s">
        <v>39</v>
      </c>
      <c r="C54" s="143">
        <f>'[15]Evaluation commerciale (Cap)'!$C9</f>
        <v>4</v>
      </c>
      <c r="D54" s="28">
        <f>'[16]Evaluation commerciale (DPC)'!$C9</f>
        <v>2</v>
      </c>
      <c r="E54" s="28"/>
      <c r="F54" s="28"/>
      <c r="G54" s="28"/>
      <c r="H54" s="49"/>
      <c r="I54" s="28">
        <f>'[4]Evaluation commerciale (Part.)'!$C4</f>
        <v>2</v>
      </c>
      <c r="J54" s="28">
        <f>'[5]Evaluation commerciale (Part.)'!$C4</f>
        <v>5</v>
      </c>
      <c r="K54" s="84">
        <f>'[6]Evaluation commerciale (Part.)'!$C4</f>
        <v>0</v>
      </c>
      <c r="L54" s="76">
        <f>'[17]Evaluation commerciale (Cap)'!$C9</f>
        <v>4</v>
      </c>
      <c r="M54" s="17">
        <f>'[18]Evaluation commerciale (DPC)'!$C9</f>
        <v>4</v>
      </c>
      <c r="N54" s="17"/>
      <c r="O54" s="17">
        <f>'[9]Evaluation commerciale (Part.)'!$C4</f>
        <v>4</v>
      </c>
      <c r="P54" s="17">
        <f>'[10]Evaluation commerciale (Part.)'!$C4</f>
        <v>4</v>
      </c>
      <c r="Q54" s="83">
        <f>'[11]Evaluation commerciale (Part.)'!$C4</f>
        <v>0</v>
      </c>
      <c r="R54" s="17">
        <f>'[12]Evaluation commerciale (Part.)'!$C4</f>
        <v>4</v>
      </c>
      <c r="S54" s="17">
        <f>'[13]Evaluation commerciale (Part.)'!$C4</f>
        <v>2</v>
      </c>
      <c r="T54" s="75">
        <f>'[14]Evaluation commerciale (Part.)'!$C4</f>
        <v>2</v>
      </c>
    </row>
    <row r="55" spans="1:20" ht="45" outlineLevel="1" x14ac:dyDescent="0.25">
      <c r="A55" s="18"/>
      <c r="B55" s="172" t="s">
        <v>40</v>
      </c>
      <c r="C55" s="143">
        <f>'[15]Evaluation commerciale (Cap)'!$C10</f>
        <v>4</v>
      </c>
      <c r="D55" s="28">
        <f>'[16]Evaluation commerciale (DPC)'!$C10</f>
        <v>2</v>
      </c>
      <c r="E55" s="28"/>
      <c r="F55" s="28"/>
      <c r="G55" s="28"/>
      <c r="H55" s="49"/>
      <c r="I55" s="28">
        <f>'[4]Evaluation commerciale (Part.)'!$C5</f>
        <v>2</v>
      </c>
      <c r="J55" s="28">
        <f>'[5]Evaluation commerciale (Part.)'!$C5</f>
        <v>2</v>
      </c>
      <c r="K55" s="84">
        <f>'[6]Evaluation commerciale (Part.)'!$C5</f>
        <v>0</v>
      </c>
      <c r="L55" s="76">
        <f>'[17]Evaluation commerciale (Cap)'!$C10</f>
        <v>2</v>
      </c>
      <c r="M55" s="17">
        <f>'[18]Evaluation commerciale (DPC)'!$C10</f>
        <v>4</v>
      </c>
      <c r="N55" s="17"/>
      <c r="O55" s="17">
        <f>'[9]Evaluation commerciale (Part.)'!$C5</f>
        <v>4</v>
      </c>
      <c r="P55" s="17">
        <f>'[10]Evaluation commerciale (Part.)'!$C5</f>
        <v>4</v>
      </c>
      <c r="Q55" s="83">
        <f>'[11]Evaluation commerciale (Part.)'!$C5</f>
        <v>0</v>
      </c>
      <c r="R55" s="17">
        <f>'[12]Evaluation commerciale (Part.)'!$C5</f>
        <v>4</v>
      </c>
      <c r="S55" s="17">
        <f>'[13]Evaluation commerciale (Part.)'!$C5</f>
        <v>2</v>
      </c>
      <c r="T55" s="75">
        <f>'[14]Evaluation commerciale (Part.)'!$C5</f>
        <v>4</v>
      </c>
    </row>
    <row r="56" spans="1:20" outlineLevel="1" x14ac:dyDescent="0.25">
      <c r="A56" s="18"/>
      <c r="B56" s="172" t="s">
        <v>41</v>
      </c>
      <c r="C56" s="143">
        <f>'[15]Evaluation commerciale (Cap)'!$C11</f>
        <v>4</v>
      </c>
      <c r="D56" s="28">
        <f>'[16]Evaluation commerciale (DPC)'!$C11</f>
        <v>4</v>
      </c>
      <c r="E56" s="28"/>
      <c r="F56" s="28"/>
      <c r="G56" s="28"/>
      <c r="H56" s="49"/>
      <c r="I56" s="28">
        <f>'[4]Evaluation commerciale (Part.)'!$C6</f>
        <v>2</v>
      </c>
      <c r="J56" s="28">
        <f>'[5]Evaluation commerciale (Part.)'!$C6</f>
        <v>2</v>
      </c>
      <c r="K56" s="84">
        <f>'[6]Evaluation commerciale (Part.)'!$C6</f>
        <v>0</v>
      </c>
      <c r="L56" s="76">
        <f>'[17]Evaluation commerciale (Cap)'!$C11</f>
        <v>4</v>
      </c>
      <c r="M56" s="17">
        <f>'[18]Evaluation commerciale (DPC)'!$C11</f>
        <v>4</v>
      </c>
      <c r="N56" s="17"/>
      <c r="O56" s="17">
        <f>'[9]Evaluation commerciale (Part.)'!$C6</f>
        <v>4</v>
      </c>
      <c r="P56" s="17">
        <f>'[10]Evaluation commerciale (Part.)'!$C6</f>
        <v>4</v>
      </c>
      <c r="Q56" s="83">
        <f>'[11]Evaluation commerciale (Part.)'!$C6</f>
        <v>0</v>
      </c>
      <c r="R56" s="17">
        <f>'[12]Evaluation commerciale (Part.)'!$C6</f>
        <v>4</v>
      </c>
      <c r="S56" s="17">
        <f>'[13]Evaluation commerciale (Part.)'!$C6</f>
        <v>2</v>
      </c>
      <c r="T56" s="75">
        <f>'[14]Evaluation commerciale (Part.)'!$C6</f>
        <v>2</v>
      </c>
    </row>
    <row r="57" spans="1:20" outlineLevel="1" x14ac:dyDescent="0.25">
      <c r="A57" s="18"/>
      <c r="B57" s="172" t="s">
        <v>18</v>
      </c>
      <c r="C57" s="143">
        <f>'[15]Evaluation commerciale (Cap)'!$C12</f>
        <v>2</v>
      </c>
      <c r="D57" s="28">
        <f>'[16]Evaluation commerciale (DPC)'!$C12</f>
        <v>2</v>
      </c>
      <c r="E57" s="28"/>
      <c r="F57" s="28"/>
      <c r="G57" s="28"/>
      <c r="H57" s="49"/>
      <c r="I57" s="28">
        <f>'[4]Evaluation commerciale (Part.)'!$C7</f>
        <v>2</v>
      </c>
      <c r="J57" s="28">
        <f>'[5]Evaluation commerciale (Part.)'!$C7</f>
        <v>1</v>
      </c>
      <c r="K57" s="84">
        <f>'[6]Evaluation commerciale (Part.)'!$C7</f>
        <v>0</v>
      </c>
      <c r="L57" s="76">
        <f>'[17]Evaluation commerciale (Cap)'!$C12</f>
        <v>2</v>
      </c>
      <c r="M57" s="17">
        <f>'[18]Evaluation commerciale (DPC)'!$C12</f>
        <v>2</v>
      </c>
      <c r="N57" s="17"/>
      <c r="O57" s="17">
        <f>'[9]Evaluation commerciale (Part.)'!$C7</f>
        <v>2</v>
      </c>
      <c r="P57" s="17">
        <f>'[10]Evaluation commerciale (Part.)'!$C7</f>
        <v>1</v>
      </c>
      <c r="Q57" s="83">
        <f>'[11]Evaluation commerciale (Part.)'!$C7</f>
        <v>0</v>
      </c>
      <c r="R57" s="17">
        <f>'[12]Evaluation commerciale (Part.)'!$C7</f>
        <v>2</v>
      </c>
      <c r="S57" s="17">
        <f>'[13]Evaluation commerciale (Part.)'!$C7</f>
        <v>1</v>
      </c>
      <c r="T57" s="75">
        <f>'[14]Evaluation commerciale (Part.)'!$C7</f>
        <v>1</v>
      </c>
    </row>
    <row r="58" spans="1:20" ht="18.75" customHeight="1" x14ac:dyDescent="0.25">
      <c r="A58" s="18"/>
      <c r="B58" s="172"/>
      <c r="C58" s="153"/>
      <c r="D58" s="5"/>
      <c r="E58" s="5"/>
      <c r="F58" s="5"/>
      <c r="G58" s="21"/>
      <c r="H58" s="21"/>
      <c r="I58" s="21"/>
      <c r="J58" s="5"/>
      <c r="K58" s="68"/>
      <c r="L58" s="78"/>
      <c r="M58" s="5"/>
      <c r="N58" s="5"/>
      <c r="O58" s="5"/>
      <c r="P58" s="21"/>
      <c r="Q58" s="21"/>
      <c r="R58" s="21"/>
      <c r="S58" s="5"/>
      <c r="T58" s="68"/>
    </row>
    <row r="59" spans="1:20" x14ac:dyDescent="0.25">
      <c r="A59" s="18"/>
      <c r="B59" s="185" t="s">
        <v>5</v>
      </c>
      <c r="C59" s="152">
        <f>SUM(C60:C66)</f>
        <v>23</v>
      </c>
      <c r="D59" s="24">
        <f>SUM(D60:D66)</f>
        <v>28</v>
      </c>
      <c r="E59" s="24">
        <f t="shared" ref="E59:K59" si="19">SUM(E60:E66)</f>
        <v>0</v>
      </c>
      <c r="F59" s="24">
        <f t="shared" si="19"/>
        <v>0</v>
      </c>
      <c r="G59" s="24">
        <f t="shared" si="19"/>
        <v>0</v>
      </c>
      <c r="H59" s="24">
        <f t="shared" si="19"/>
        <v>0</v>
      </c>
      <c r="I59" s="24">
        <f t="shared" si="19"/>
        <v>18</v>
      </c>
      <c r="J59" s="24">
        <f t="shared" si="19"/>
        <v>27</v>
      </c>
      <c r="K59" s="71">
        <f t="shared" si="19"/>
        <v>0</v>
      </c>
      <c r="L59" s="79">
        <f>SUM(L60:L66)</f>
        <v>27</v>
      </c>
      <c r="M59" s="24">
        <f>SUM(M60:M66)</f>
        <v>22</v>
      </c>
      <c r="N59" s="24">
        <f>SUM(N60:N66)</f>
        <v>0</v>
      </c>
      <c r="O59" s="24">
        <f>SUM(O60:O66)</f>
        <v>16</v>
      </c>
      <c r="P59" s="24">
        <f t="shared" ref="P59:T59" si="20">SUM(P60:P66)</f>
        <v>24</v>
      </c>
      <c r="Q59" s="24">
        <f t="shared" si="20"/>
        <v>0</v>
      </c>
      <c r="R59" s="24">
        <f t="shared" si="20"/>
        <v>22</v>
      </c>
      <c r="S59" s="24">
        <f t="shared" si="20"/>
        <v>10</v>
      </c>
      <c r="T59" s="71">
        <f t="shared" si="20"/>
        <v>13</v>
      </c>
    </row>
    <row r="60" spans="1:20" ht="30" outlineLevel="1" x14ac:dyDescent="0.25">
      <c r="A60" s="18"/>
      <c r="B60" s="172" t="s">
        <v>19</v>
      </c>
      <c r="C60" s="143">
        <f>'[15]Evaluation commerciale (Cap)'!$C15</f>
        <v>5</v>
      </c>
      <c r="D60" s="28">
        <f>'[16]Evaluation commerciale (DPC)'!$C15</f>
        <v>4</v>
      </c>
      <c r="E60" s="28"/>
      <c r="F60" s="28"/>
      <c r="G60" s="28"/>
      <c r="H60" s="49"/>
      <c r="I60" s="28">
        <f>'[4]Evaluation commerciale (Part.)'!$C10</f>
        <v>2</v>
      </c>
      <c r="J60" s="28">
        <f>'[5]Evaluation commerciale (Part.)'!$C10</f>
        <v>5</v>
      </c>
      <c r="K60" s="84">
        <f>'[6]Evaluation commerciale (Part.)'!$C10</f>
        <v>0</v>
      </c>
      <c r="L60" s="76">
        <f>'[17]Evaluation commerciale (Cap)'!$C15</f>
        <v>5</v>
      </c>
      <c r="M60" s="17">
        <f>'[18]Evaluation commerciale (DPC)'!$C15</f>
        <v>4</v>
      </c>
      <c r="N60" s="17"/>
      <c r="O60" s="17">
        <f>'[9]Evaluation commerciale (Part.)'!$C10</f>
        <v>4</v>
      </c>
      <c r="P60" s="17">
        <f>'[10]Evaluation commerciale (Part.)'!$C10</f>
        <v>4</v>
      </c>
      <c r="Q60" s="83">
        <f>'[11]Evaluation commerciale (Part.)'!$C10</f>
        <v>0</v>
      </c>
      <c r="R60" s="17">
        <f>'[12]Evaluation commerciale (Part.)'!$C10</f>
        <v>4</v>
      </c>
      <c r="S60" s="17">
        <f>'[13]Evaluation commerciale (Part.)'!$C10</f>
        <v>2</v>
      </c>
      <c r="T60" s="75">
        <f>'[14]Evaluation commerciale (Part.)'!$C10</f>
        <v>2</v>
      </c>
    </row>
    <row r="61" spans="1:20" outlineLevel="1" x14ac:dyDescent="0.25">
      <c r="A61" s="18"/>
      <c r="B61" s="186" t="s">
        <v>20</v>
      </c>
      <c r="C61" s="143">
        <f>'[15]Evaluation commerciale (Cap)'!$C16</f>
        <v>5</v>
      </c>
      <c r="D61" s="28">
        <f>'[16]Evaluation commerciale (DPC)'!$C16</f>
        <v>4</v>
      </c>
      <c r="E61" s="28"/>
      <c r="F61" s="28"/>
      <c r="G61" s="28"/>
      <c r="H61" s="49"/>
      <c r="I61" s="28">
        <f>'[4]Evaluation commerciale (Part.)'!$C11</f>
        <v>2</v>
      </c>
      <c r="J61" s="28">
        <f>'[5]Evaluation commerciale (Part.)'!$C11</f>
        <v>4</v>
      </c>
      <c r="K61" s="84">
        <f>'[6]Evaluation commerciale (Part.)'!$C11</f>
        <v>0</v>
      </c>
      <c r="L61" s="76">
        <f>'[17]Evaluation commerciale (Cap)'!$C16</f>
        <v>5</v>
      </c>
      <c r="M61" s="17">
        <f>'[18]Evaluation commerciale (DPC)'!$C16</f>
        <v>4</v>
      </c>
      <c r="N61" s="17"/>
      <c r="O61" s="17">
        <f>'[9]Evaluation commerciale (Part.)'!$C11</f>
        <v>4</v>
      </c>
      <c r="P61" s="17">
        <f>'[10]Evaluation commerciale (Part.)'!$C11</f>
        <v>4</v>
      </c>
      <c r="Q61" s="83">
        <f>'[11]Evaluation commerciale (Part.)'!$C11</f>
        <v>0</v>
      </c>
      <c r="R61" s="17">
        <f>'[12]Evaluation commerciale (Part.)'!$C11</f>
        <v>4</v>
      </c>
      <c r="S61" s="17">
        <f>'[13]Evaluation commerciale (Part.)'!$C11</f>
        <v>2</v>
      </c>
      <c r="T61" s="75">
        <f>'[14]Evaluation commerciale (Part.)'!$C11</f>
        <v>1</v>
      </c>
    </row>
    <row r="62" spans="1:20" outlineLevel="1" x14ac:dyDescent="0.25">
      <c r="A62" s="18"/>
      <c r="B62" s="172" t="s">
        <v>21</v>
      </c>
      <c r="C62" s="143">
        <f>'[15]Evaluation commerciale (Cap)'!$C17</f>
        <v>4</v>
      </c>
      <c r="D62" s="28">
        <f>'[16]Evaluation commerciale (DPC)'!$C17</f>
        <v>4</v>
      </c>
      <c r="E62" s="28"/>
      <c r="F62" s="28"/>
      <c r="G62" s="28"/>
      <c r="H62" s="49"/>
      <c r="I62" s="28">
        <f>'[4]Evaluation commerciale (Part.)'!$C12</f>
        <v>2</v>
      </c>
      <c r="J62" s="28">
        <f>'[5]Evaluation commerciale (Part.)'!$C12</f>
        <v>4</v>
      </c>
      <c r="K62" s="84">
        <f>'[6]Evaluation commerciale (Part.)'!$C12</f>
        <v>0</v>
      </c>
      <c r="L62" s="76">
        <f>'[17]Evaluation commerciale (Cap)'!$C17</f>
        <v>2</v>
      </c>
      <c r="M62" s="17">
        <f>'[18]Evaluation commerciale (DPC)'!$C17</f>
        <v>4</v>
      </c>
      <c r="N62" s="17"/>
      <c r="O62" s="17">
        <f>'[9]Evaluation commerciale (Part.)'!$C12</f>
        <v>2</v>
      </c>
      <c r="P62" s="17">
        <f>'[10]Evaluation commerciale (Part.)'!$C12</f>
        <v>4</v>
      </c>
      <c r="Q62" s="83">
        <f>'[11]Evaluation commerciale (Part.)'!$C12</f>
        <v>0</v>
      </c>
      <c r="R62" s="17">
        <f>'[12]Evaluation commerciale (Part.)'!$C12</f>
        <v>4</v>
      </c>
      <c r="S62" s="17">
        <f>'[13]Evaluation commerciale (Part.)'!$C12</f>
        <v>1</v>
      </c>
      <c r="T62" s="75">
        <f>'[14]Evaluation commerciale (Part.)'!$C12</f>
        <v>2</v>
      </c>
    </row>
    <row r="63" spans="1:20" outlineLevel="1" x14ac:dyDescent="0.25">
      <c r="A63" s="18"/>
      <c r="B63" s="172" t="s">
        <v>22</v>
      </c>
      <c r="C63" s="143">
        <f>'[15]Evaluation commerciale (Cap)'!$C18</f>
        <v>1</v>
      </c>
      <c r="D63" s="28">
        <f>'[16]Evaluation commerciale (DPC)'!$C18</f>
        <v>4</v>
      </c>
      <c r="E63" s="28"/>
      <c r="F63" s="28"/>
      <c r="G63" s="28"/>
      <c r="H63" s="49"/>
      <c r="I63" s="28">
        <f>'[4]Evaluation commerciale (Part.)'!$C13</f>
        <v>2</v>
      </c>
      <c r="J63" s="28">
        <f>'[5]Evaluation commerciale (Part.)'!$C13</f>
        <v>4</v>
      </c>
      <c r="K63" s="84">
        <f>'[6]Evaluation commerciale (Part.)'!$C13</f>
        <v>0</v>
      </c>
      <c r="L63" s="76">
        <f>'[17]Evaluation commerciale (Cap)'!$C18</f>
        <v>4</v>
      </c>
      <c r="M63" s="17">
        <f>'[18]Evaluation commerciale (DPC)'!$C18</f>
        <v>4</v>
      </c>
      <c r="N63" s="17"/>
      <c r="O63" s="17">
        <f>'[9]Evaluation commerciale (Part.)'!$C13</f>
        <v>1</v>
      </c>
      <c r="P63" s="17">
        <f>'[10]Evaluation commerciale (Part.)'!$C13</f>
        <v>4</v>
      </c>
      <c r="Q63" s="83">
        <f>'[11]Evaluation commerciale (Part.)'!$C13</f>
        <v>0</v>
      </c>
      <c r="R63" s="17">
        <f>'[12]Evaluation commerciale (Part.)'!$C13</f>
        <v>2</v>
      </c>
      <c r="S63" s="17">
        <f>'[13]Evaluation commerciale (Part.)'!$C13</f>
        <v>2</v>
      </c>
      <c r="T63" s="75">
        <f>'[14]Evaluation commerciale (Part.)'!$C13</f>
        <v>2</v>
      </c>
    </row>
    <row r="64" spans="1:20" outlineLevel="1" x14ac:dyDescent="0.25">
      <c r="A64" s="18"/>
      <c r="B64" s="172" t="s">
        <v>23</v>
      </c>
      <c r="C64" s="143">
        <f>'[15]Evaluation commerciale (Cap)'!$C19</f>
        <v>2</v>
      </c>
      <c r="D64" s="28">
        <f>'[16]Evaluation commerciale (DPC)'!$C19</f>
        <v>4</v>
      </c>
      <c r="E64" s="28"/>
      <c r="F64" s="28"/>
      <c r="G64" s="28"/>
      <c r="H64" s="49"/>
      <c r="I64" s="28">
        <f>'[4]Evaluation commerciale (Part.)'!$C14</f>
        <v>4</v>
      </c>
      <c r="J64" s="28">
        <f>'[5]Evaluation commerciale (Part.)'!$C14</f>
        <v>4</v>
      </c>
      <c r="K64" s="84">
        <f>'[6]Evaluation commerciale (Part.)'!$C14</f>
        <v>0</v>
      </c>
      <c r="L64" s="76">
        <f>'[17]Evaluation commerciale (Cap)'!$C19</f>
        <v>4</v>
      </c>
      <c r="M64" s="17">
        <f>'[18]Evaluation commerciale (DPC)'!$C19</f>
        <v>2</v>
      </c>
      <c r="N64" s="17"/>
      <c r="O64" s="17">
        <f>'[9]Evaluation commerciale (Part.)'!$C14</f>
        <v>1</v>
      </c>
      <c r="P64" s="17">
        <f>'[10]Evaluation commerciale (Part.)'!$C14</f>
        <v>2</v>
      </c>
      <c r="Q64" s="83">
        <f>'[11]Evaluation commerciale (Part.)'!$C14</f>
        <v>0</v>
      </c>
      <c r="R64" s="17">
        <f>'[12]Evaluation commerciale (Part.)'!$C14</f>
        <v>2</v>
      </c>
      <c r="S64" s="17">
        <f>'[13]Evaluation commerciale (Part.)'!$C14</f>
        <v>1</v>
      </c>
      <c r="T64" s="75">
        <f>'[14]Evaluation commerciale (Part.)'!$C14</f>
        <v>2</v>
      </c>
    </row>
    <row r="65" spans="1:20" ht="30" outlineLevel="1" x14ac:dyDescent="0.25">
      <c r="A65" s="18"/>
      <c r="B65" s="172" t="s">
        <v>24</v>
      </c>
      <c r="C65" s="143">
        <f>'[15]Evaluation commerciale (Cap)'!$C20</f>
        <v>4</v>
      </c>
      <c r="D65" s="28">
        <f>'[16]Evaluation commerciale (DPC)'!$C20</f>
        <v>4</v>
      </c>
      <c r="E65" s="28"/>
      <c r="F65" s="28"/>
      <c r="G65" s="28"/>
      <c r="H65" s="49"/>
      <c r="I65" s="28">
        <f>'[4]Evaluation commerciale (Part.)'!$C15</f>
        <v>4</v>
      </c>
      <c r="J65" s="28">
        <f>'[5]Evaluation commerciale (Part.)'!$C15</f>
        <v>4</v>
      </c>
      <c r="K65" s="84">
        <f>'[6]Evaluation commerciale (Part.)'!$C15</f>
        <v>0</v>
      </c>
      <c r="L65" s="76">
        <f>'[17]Evaluation commerciale (Cap)'!$C20</f>
        <v>5</v>
      </c>
      <c r="M65" s="17">
        <f>'[18]Evaluation commerciale (DPC)'!$C20</f>
        <v>2</v>
      </c>
      <c r="N65" s="17"/>
      <c r="O65" s="17">
        <f>'[9]Evaluation commerciale (Part.)'!$C15</f>
        <v>2</v>
      </c>
      <c r="P65" s="17">
        <f>'[10]Evaluation commerciale (Part.)'!$C15</f>
        <v>4</v>
      </c>
      <c r="Q65" s="83">
        <f>'[11]Evaluation commerciale (Part.)'!$C15</f>
        <v>0</v>
      </c>
      <c r="R65" s="17">
        <f>'[12]Evaluation commerciale (Part.)'!$C15</f>
        <v>4</v>
      </c>
      <c r="S65" s="17">
        <f>'[13]Evaluation commerciale (Part.)'!$C15</f>
        <v>1</v>
      </c>
      <c r="T65" s="75">
        <f>'[14]Evaluation commerciale (Part.)'!$C15</f>
        <v>2</v>
      </c>
    </row>
    <row r="66" spans="1:20" ht="45" outlineLevel="1" x14ac:dyDescent="0.25">
      <c r="A66" s="18"/>
      <c r="B66" s="172" t="s">
        <v>25</v>
      </c>
      <c r="C66" s="143">
        <f>'[15]Evaluation commerciale (Cap)'!$C21</f>
        <v>2</v>
      </c>
      <c r="D66" s="28">
        <f>'[16]Evaluation commerciale (DPC)'!$C21</f>
        <v>4</v>
      </c>
      <c r="E66" s="28"/>
      <c r="F66" s="28"/>
      <c r="G66" s="28"/>
      <c r="H66" s="49"/>
      <c r="I66" s="28">
        <f>'[4]Evaluation commerciale (Part.)'!$C16</f>
        <v>2</v>
      </c>
      <c r="J66" s="28">
        <f>'[5]Evaluation commerciale (Part.)'!$C16</f>
        <v>2</v>
      </c>
      <c r="K66" s="84">
        <f>'[6]Evaluation commerciale (Part.)'!$C16</f>
        <v>0</v>
      </c>
      <c r="L66" s="76">
        <f>'[17]Evaluation commerciale (Cap)'!$C21</f>
        <v>2</v>
      </c>
      <c r="M66" s="17">
        <f>'[18]Evaluation commerciale (DPC)'!$C21</f>
        <v>2</v>
      </c>
      <c r="N66" s="17"/>
      <c r="O66" s="17">
        <f>'[9]Evaluation commerciale (Part.)'!$C16</f>
        <v>2</v>
      </c>
      <c r="P66" s="17">
        <f>'[10]Evaluation commerciale (Part.)'!$C16</f>
        <v>2</v>
      </c>
      <c r="Q66" s="83">
        <f>'[11]Evaluation commerciale (Part.)'!$C16</f>
        <v>0</v>
      </c>
      <c r="R66" s="17">
        <f>'[12]Evaluation commerciale (Part.)'!$C16</f>
        <v>2</v>
      </c>
      <c r="S66" s="17">
        <f>'[13]Evaluation commerciale (Part.)'!$C16</f>
        <v>1</v>
      </c>
      <c r="T66" s="75">
        <f>'[14]Evaluation commerciale (Part.)'!$C16</f>
        <v>2</v>
      </c>
    </row>
    <row r="67" spans="1:20" ht="15.75" customHeight="1" x14ac:dyDescent="0.25">
      <c r="A67" s="18"/>
      <c r="B67" s="172"/>
      <c r="C67" s="154"/>
      <c r="D67" s="17"/>
      <c r="E67" s="17"/>
      <c r="F67" s="21"/>
      <c r="G67" s="21"/>
      <c r="H67" s="21"/>
      <c r="I67" s="21"/>
      <c r="J67" s="17"/>
      <c r="K67" s="68"/>
      <c r="L67" s="76"/>
      <c r="M67" s="17"/>
      <c r="N67" s="17"/>
      <c r="O67" s="21"/>
      <c r="P67" s="21"/>
      <c r="Q67" s="21"/>
      <c r="R67" s="21"/>
      <c r="S67" s="17"/>
      <c r="T67" s="68"/>
    </row>
    <row r="68" spans="1:20" x14ac:dyDescent="0.25">
      <c r="A68" s="18"/>
      <c r="B68" s="185" t="s">
        <v>6</v>
      </c>
      <c r="C68" s="152">
        <f t="shared" ref="C68:E68" si="21">SUM(C69:C70)</f>
        <v>5</v>
      </c>
      <c r="D68" s="24">
        <f t="shared" si="21"/>
        <v>6</v>
      </c>
      <c r="E68" s="24">
        <f t="shared" si="21"/>
        <v>0</v>
      </c>
      <c r="F68" s="21"/>
      <c r="G68" s="21"/>
      <c r="H68" s="49"/>
      <c r="I68" s="49"/>
      <c r="J68" s="49"/>
      <c r="K68" s="70"/>
      <c r="L68" s="79">
        <f>SUM(L69:L70)</f>
        <v>9</v>
      </c>
      <c r="M68" s="24">
        <f>SUM(M69:M70)</f>
        <v>6</v>
      </c>
      <c r="N68" s="24">
        <f>SUM(N69:N70)</f>
        <v>0</v>
      </c>
      <c r="O68" s="133"/>
      <c r="P68" s="133"/>
      <c r="Q68" s="133"/>
      <c r="R68" s="133"/>
      <c r="S68" s="134"/>
      <c r="T68" s="77"/>
    </row>
    <row r="69" spans="1:20" outlineLevel="1" x14ac:dyDescent="0.25">
      <c r="A69" s="18"/>
      <c r="B69" s="186" t="s">
        <v>26</v>
      </c>
      <c r="C69" s="143">
        <f>'[15]Evaluation commerciale (Cap)'!$C24</f>
        <v>1</v>
      </c>
      <c r="D69" s="28">
        <f>'[16]Evaluation commerciale (DPC)'!$C24</f>
        <v>2</v>
      </c>
      <c r="E69" s="28"/>
      <c r="F69" s="49"/>
      <c r="G69" s="49"/>
      <c r="H69" s="49"/>
      <c r="I69" s="49"/>
      <c r="J69" s="49"/>
      <c r="K69" s="70"/>
      <c r="L69" s="76">
        <f>'[17]Evaluation commerciale (Cap)'!$C24</f>
        <v>4</v>
      </c>
      <c r="M69" s="17">
        <f>'[18]Evaluation commerciale (DPC)'!$C24</f>
        <v>4</v>
      </c>
      <c r="N69" s="17"/>
      <c r="O69" s="50"/>
      <c r="P69" s="50"/>
      <c r="Q69" s="50"/>
      <c r="R69" s="50"/>
      <c r="S69" s="51"/>
      <c r="T69" s="77"/>
    </row>
    <row r="70" spans="1:20" outlineLevel="1" x14ac:dyDescent="0.25">
      <c r="A70" s="18"/>
      <c r="B70" s="172" t="s">
        <v>27</v>
      </c>
      <c r="C70" s="143">
        <f>'[15]Evaluation commerciale (Cap)'!$C25</f>
        <v>4</v>
      </c>
      <c r="D70" s="28">
        <f>'[16]Evaluation commerciale (DPC)'!$C25</f>
        <v>4</v>
      </c>
      <c r="E70" s="28"/>
      <c r="F70" s="49"/>
      <c r="G70" s="49"/>
      <c r="H70" s="49"/>
      <c r="I70" s="49"/>
      <c r="J70" s="49"/>
      <c r="K70" s="70"/>
      <c r="L70" s="76">
        <f>'[17]Evaluation commerciale (Cap)'!$C25</f>
        <v>5</v>
      </c>
      <c r="M70" s="17">
        <f>'[18]Evaluation commerciale (DPC)'!$C25</f>
        <v>2</v>
      </c>
      <c r="N70" s="17"/>
      <c r="O70" s="50"/>
      <c r="P70" s="50"/>
      <c r="Q70" s="50"/>
      <c r="R70" s="50"/>
      <c r="S70" s="51"/>
      <c r="T70" s="77"/>
    </row>
    <row r="71" spans="1:20" outlineLevel="1" x14ac:dyDescent="0.25">
      <c r="A71" s="18"/>
      <c r="B71" s="172"/>
      <c r="C71" s="147"/>
      <c r="D71" s="28"/>
      <c r="E71" s="5"/>
      <c r="F71" s="50"/>
      <c r="G71" s="50"/>
      <c r="H71" s="52"/>
      <c r="I71" s="52"/>
      <c r="J71" s="131"/>
      <c r="K71" s="132"/>
      <c r="L71" s="76"/>
      <c r="M71" s="17"/>
      <c r="N71" s="5"/>
      <c r="O71" s="52"/>
      <c r="P71" s="52"/>
      <c r="Q71" s="52"/>
      <c r="R71" s="52"/>
      <c r="S71" s="131"/>
      <c r="T71" s="132"/>
    </row>
    <row r="72" spans="1:20" outlineLevel="1" x14ac:dyDescent="0.25">
      <c r="A72" s="18"/>
      <c r="B72" s="187" t="s">
        <v>73</v>
      </c>
      <c r="C72" s="146">
        <f>'[15]Evaluation commerciale (Cap)'!$C27</f>
        <v>4</v>
      </c>
      <c r="D72" s="29">
        <f>'[16]Evaluation commerciale (DPC)'!$C27</f>
        <v>5</v>
      </c>
      <c r="E72" s="29"/>
      <c r="F72" s="50"/>
      <c r="G72" s="50"/>
      <c r="H72" s="50"/>
      <c r="I72" s="50"/>
      <c r="J72" s="50"/>
      <c r="K72" s="70"/>
      <c r="L72" s="130">
        <f>'[17]Evaluation commerciale (Cap)'!$C27</f>
        <v>4</v>
      </c>
      <c r="M72" s="129">
        <f>'[18]Evaluation commerciale (DPC)'!$C27</f>
        <v>4</v>
      </c>
      <c r="N72" s="5"/>
      <c r="O72" s="50"/>
      <c r="P72" s="50"/>
      <c r="Q72" s="50"/>
      <c r="R72" s="50"/>
      <c r="S72" s="51"/>
      <c r="T72" s="77"/>
    </row>
    <row r="73" spans="1:20" ht="17.25" customHeight="1" x14ac:dyDescent="0.25">
      <c r="A73" s="18"/>
      <c r="B73" s="188"/>
      <c r="C73" s="150"/>
      <c r="D73" s="21"/>
      <c r="E73" s="21"/>
      <c r="F73" s="21"/>
      <c r="G73" s="21"/>
      <c r="H73" s="21"/>
      <c r="I73" s="21"/>
      <c r="J73" s="21"/>
      <c r="K73" s="68"/>
      <c r="L73" s="69"/>
      <c r="M73" s="21"/>
      <c r="N73" s="21"/>
      <c r="O73" s="21"/>
      <c r="P73" s="21"/>
      <c r="Q73" s="21"/>
      <c r="R73" s="21"/>
      <c r="S73" s="21"/>
      <c r="T73" s="68"/>
    </row>
    <row r="74" spans="1:20" x14ac:dyDescent="0.25">
      <c r="A74" s="18"/>
      <c r="B74" s="181" t="s">
        <v>8</v>
      </c>
      <c r="C74" s="155">
        <f>SUM(C72,C68,C59,C53,C47)+C39</f>
        <v>77</v>
      </c>
      <c r="D74" s="112">
        <f t="shared" ref="D74:K74" si="22">SUM(D72,D68,D59,D53,D47)+D39</f>
        <v>87</v>
      </c>
      <c r="E74" s="112">
        <f t="shared" si="22"/>
        <v>0</v>
      </c>
      <c r="F74" s="112">
        <f t="shared" si="22"/>
        <v>0</v>
      </c>
      <c r="G74" s="112">
        <f t="shared" si="22"/>
        <v>0</v>
      </c>
      <c r="H74" s="112">
        <f t="shared" si="22"/>
        <v>0</v>
      </c>
      <c r="I74" s="112">
        <f t="shared" si="22"/>
        <v>26</v>
      </c>
      <c r="J74" s="112">
        <f t="shared" si="22"/>
        <v>37</v>
      </c>
      <c r="K74" s="113">
        <f t="shared" si="22"/>
        <v>0</v>
      </c>
      <c r="L74" s="111">
        <f>SUM(L72,L68,L59,L53,L47)+L39</f>
        <v>78</v>
      </c>
      <c r="M74" s="112">
        <f t="shared" ref="M74:T74" si="23">SUM(M72,M68,M59,M53,M47)+M39</f>
        <v>72</v>
      </c>
      <c r="N74" s="112">
        <f t="shared" si="23"/>
        <v>0</v>
      </c>
      <c r="O74" s="112">
        <f t="shared" si="23"/>
        <v>30</v>
      </c>
      <c r="P74" s="112">
        <f t="shared" si="23"/>
        <v>37</v>
      </c>
      <c r="Q74" s="112">
        <f t="shared" si="23"/>
        <v>0</v>
      </c>
      <c r="R74" s="112">
        <f t="shared" si="23"/>
        <v>36</v>
      </c>
      <c r="S74" s="112">
        <f t="shared" si="23"/>
        <v>17</v>
      </c>
      <c r="T74" s="113">
        <f t="shared" si="23"/>
        <v>22</v>
      </c>
    </row>
    <row r="75" spans="1:20" s="18" customFormat="1" ht="7.5" customHeight="1" x14ac:dyDescent="0.25">
      <c r="B75" s="180"/>
      <c r="C75" s="128"/>
      <c r="D75" s="1"/>
      <c r="E75" s="1"/>
      <c r="F75" s="1"/>
      <c r="G75" s="1"/>
      <c r="H75" s="1"/>
      <c r="I75" s="1"/>
      <c r="J75" s="1"/>
      <c r="K75" s="73"/>
      <c r="L75" s="72"/>
      <c r="M75" s="1"/>
      <c r="N75" s="1"/>
      <c r="O75" s="1"/>
      <c r="P75" s="1"/>
      <c r="Q75" s="1"/>
      <c r="R75" s="1"/>
      <c r="S75" s="1"/>
      <c r="T75" s="73"/>
    </row>
    <row r="76" spans="1:20" x14ac:dyDescent="0.25">
      <c r="A76" s="18"/>
      <c r="B76" s="189" t="s">
        <v>138</v>
      </c>
      <c r="C76" s="297">
        <f>SUM(C74:D74)/COUNTIF(C74:D74,"&gt;0")</f>
        <v>82</v>
      </c>
      <c r="D76" s="261"/>
      <c r="E76" s="261"/>
      <c r="F76" s="261"/>
      <c r="G76" s="261"/>
      <c r="H76" s="261"/>
      <c r="I76" s="261"/>
      <c r="J76" s="261"/>
      <c r="K76" s="262"/>
      <c r="L76" s="260">
        <f>SUM(L74:M74)/COUNTIF(L74:M74,"&gt;0")</f>
        <v>75</v>
      </c>
      <c r="M76" s="261"/>
      <c r="N76" s="261"/>
      <c r="O76" s="261"/>
      <c r="P76" s="261"/>
      <c r="Q76" s="261"/>
      <c r="R76" s="261"/>
      <c r="S76" s="261"/>
      <c r="T76" s="262"/>
    </row>
    <row r="77" spans="1:20" x14ac:dyDescent="0.25">
      <c r="A77" s="18"/>
      <c r="B77" s="189" t="s">
        <v>29</v>
      </c>
      <c r="C77" s="298">
        <f>IFERROR(SUM(F$74:K$74)/COUNTIF(F$74:K$74,"&gt;0"),0)</f>
        <v>31.5</v>
      </c>
      <c r="D77" s="264"/>
      <c r="E77" s="264"/>
      <c r="F77" s="264"/>
      <c r="G77" s="264"/>
      <c r="H77" s="264"/>
      <c r="I77" s="264"/>
      <c r="J77" s="264"/>
      <c r="K77" s="265"/>
      <c r="L77" s="263">
        <f>IFERROR(SUM(O$74:T$74)/COUNTIF(O$74:T$74,"&gt;0"),0)</f>
        <v>28.4</v>
      </c>
      <c r="M77" s="264"/>
      <c r="N77" s="264"/>
      <c r="O77" s="264"/>
      <c r="P77" s="264"/>
      <c r="Q77" s="264"/>
      <c r="R77" s="264"/>
      <c r="S77" s="264"/>
      <c r="T77" s="265"/>
    </row>
    <row r="78" spans="1:20" s="6" customFormat="1" ht="47.25" customHeight="1" x14ac:dyDescent="0.25">
      <c r="B78" s="190" t="s">
        <v>139</v>
      </c>
      <c r="C78" s="281">
        <f>C76 +C77</f>
        <v>113.5</v>
      </c>
      <c r="D78" s="281"/>
      <c r="E78" s="281"/>
      <c r="F78" s="281"/>
      <c r="G78" s="281"/>
      <c r="H78" s="281"/>
      <c r="I78" s="281"/>
      <c r="J78" s="281"/>
      <c r="K78" s="282"/>
      <c r="L78" s="280">
        <f t="shared" ref="L78" si="24">L76 +L77</f>
        <v>103.4</v>
      </c>
      <c r="M78" s="281"/>
      <c r="N78" s="281"/>
      <c r="O78" s="281"/>
      <c r="P78" s="281"/>
      <c r="Q78" s="281"/>
      <c r="R78" s="281"/>
      <c r="S78" s="281"/>
      <c r="T78" s="282"/>
    </row>
    <row r="79" spans="1:20" ht="8.25" customHeight="1" x14ac:dyDescent="0.25">
      <c r="A79" s="18"/>
      <c r="B79" s="180"/>
      <c r="C79" s="128"/>
      <c r="K79" s="73"/>
      <c r="L79" s="72"/>
      <c r="M79" s="1"/>
      <c r="N79" s="1"/>
      <c r="O79" s="1"/>
      <c r="P79" s="1"/>
      <c r="Q79" s="1"/>
      <c r="R79" s="1"/>
      <c r="S79" s="1"/>
      <c r="T79" s="73"/>
    </row>
    <row r="80" spans="1:20" ht="15" hidden="1" customHeight="1" x14ac:dyDescent="0.25">
      <c r="A80" s="18"/>
      <c r="B80" s="189" t="s">
        <v>30</v>
      </c>
      <c r="C80" s="297">
        <f>RANK(C76,$C$76:$T$76)</f>
        <v>1</v>
      </c>
      <c r="D80" s="261"/>
      <c r="E80" s="261"/>
      <c r="F80" s="261"/>
      <c r="G80" s="261"/>
      <c r="H80" s="261"/>
      <c r="I80" s="261"/>
      <c r="J80" s="261"/>
      <c r="K80" s="262"/>
      <c r="L80" s="260">
        <f>RANK(L76,$C$76:$T$76)</f>
        <v>2</v>
      </c>
      <c r="M80" s="261"/>
      <c r="N80" s="261"/>
      <c r="O80" s="261"/>
      <c r="P80" s="261"/>
      <c r="Q80" s="261"/>
      <c r="R80" s="261"/>
      <c r="S80" s="261"/>
      <c r="T80" s="262"/>
    </row>
    <row r="81" spans="1:20" s="18" customFormat="1" ht="7.5" customHeight="1" thickBot="1" x14ac:dyDescent="0.3">
      <c r="B81" s="189"/>
      <c r="C81" s="136"/>
      <c r="D81" s="136"/>
      <c r="E81" s="136"/>
      <c r="F81" s="136"/>
      <c r="G81" s="136"/>
      <c r="H81" s="136"/>
      <c r="I81" s="136"/>
      <c r="J81" s="136"/>
      <c r="K81" s="137"/>
      <c r="L81" s="135"/>
      <c r="M81" s="136"/>
      <c r="N81" s="136"/>
      <c r="O81" s="136"/>
      <c r="P81" s="136"/>
      <c r="Q81" s="136"/>
      <c r="R81" s="136"/>
      <c r="S81" s="136"/>
      <c r="T81" s="137"/>
    </row>
    <row r="82" spans="1:20" ht="39" customHeight="1" thickBot="1" x14ac:dyDescent="0.3">
      <c r="A82" s="18"/>
      <c r="B82" s="191" t="s">
        <v>72</v>
      </c>
      <c r="C82" s="252">
        <f>RANK(C78,$C$78:$T$78)</f>
        <v>1</v>
      </c>
      <c r="D82" s="252"/>
      <c r="E82" s="252"/>
      <c r="F82" s="252"/>
      <c r="G82" s="252"/>
      <c r="H82" s="252"/>
      <c r="I82" s="252"/>
      <c r="J82" s="252"/>
      <c r="K82" s="253"/>
      <c r="L82" s="251">
        <f>RANK(L78,$C$78:$T$78)</f>
        <v>2</v>
      </c>
      <c r="M82" s="252"/>
      <c r="N82" s="252"/>
      <c r="O82" s="252"/>
      <c r="P82" s="252"/>
      <c r="Q82" s="252"/>
      <c r="R82" s="252"/>
      <c r="S82" s="252"/>
      <c r="T82" s="253"/>
    </row>
    <row r="83" spans="1:20" s="18" customFormat="1" ht="30.75" customHeight="1" x14ac:dyDescent="0.25">
      <c r="B83" s="192" t="s">
        <v>137</v>
      </c>
      <c r="C83" s="252">
        <f>RANK(C33,$C$33:$T$33)</f>
        <v>2</v>
      </c>
      <c r="D83" s="252"/>
      <c r="E83" s="252"/>
      <c r="F83" s="252"/>
      <c r="G83" s="252"/>
      <c r="H83" s="252"/>
      <c r="I83" s="252"/>
      <c r="J83" s="252"/>
      <c r="K83" s="253"/>
      <c r="L83" s="251">
        <f>RANK(L33,$C$33:$T$33)</f>
        <v>1</v>
      </c>
      <c r="M83" s="252"/>
      <c r="N83" s="252"/>
      <c r="O83" s="252"/>
      <c r="P83" s="252"/>
      <c r="Q83" s="252"/>
      <c r="R83" s="252"/>
      <c r="S83" s="252"/>
      <c r="T83" s="253"/>
    </row>
    <row r="84" spans="1:20" s="18" customFormat="1" ht="27.75" customHeight="1" thickBot="1" x14ac:dyDescent="0.3">
      <c r="B84" s="193" t="s">
        <v>136</v>
      </c>
      <c r="C84" s="254">
        <f>(C31/60+C32/45)*30</f>
        <v>37.666666666666664</v>
      </c>
      <c r="D84" s="255"/>
      <c r="E84" s="255"/>
      <c r="F84" s="255"/>
      <c r="G84" s="255"/>
      <c r="H84" s="255"/>
      <c r="I84" s="255"/>
      <c r="J84" s="255"/>
      <c r="K84" s="256"/>
      <c r="L84" s="254">
        <f t="shared" ref="L84" si="25">(L31/60+L32/45)*30</f>
        <v>39.472222222222221</v>
      </c>
      <c r="M84" s="255"/>
      <c r="N84" s="255"/>
      <c r="O84" s="255"/>
      <c r="P84" s="255"/>
      <c r="Q84" s="255"/>
      <c r="R84" s="255"/>
      <c r="S84" s="255"/>
      <c r="T84" s="256"/>
    </row>
    <row r="85" spans="1:20" s="18" customFormat="1" ht="30" customHeight="1" thickTop="1" thickBot="1" x14ac:dyDescent="0.3">
      <c r="B85" s="194" t="s">
        <v>0</v>
      </c>
      <c r="C85" s="267" t="s">
        <v>80</v>
      </c>
      <c r="D85" s="267"/>
      <c r="E85" s="267"/>
      <c r="F85" s="267"/>
      <c r="G85" s="267"/>
      <c r="H85" s="267"/>
      <c r="I85" s="267"/>
      <c r="J85" s="267"/>
      <c r="K85" s="268"/>
      <c r="L85" s="266" t="s">
        <v>121</v>
      </c>
      <c r="M85" s="267"/>
      <c r="N85" s="267"/>
      <c r="O85" s="267"/>
      <c r="P85" s="267"/>
      <c r="Q85" s="267"/>
      <c r="R85" s="267"/>
      <c r="S85" s="267"/>
      <c r="T85" s="268"/>
    </row>
    <row r="86" spans="1:20" s="18" customFormat="1" ht="19.5" customHeight="1" thickTop="1" x14ac:dyDescent="0.25">
      <c r="B86" s="62"/>
      <c r="C86" s="301"/>
      <c r="D86" s="301"/>
      <c r="E86" s="301"/>
      <c r="F86" s="301"/>
      <c r="G86" s="301"/>
      <c r="H86" s="301"/>
      <c r="I86" s="301"/>
      <c r="J86" s="301"/>
      <c r="K86" s="301"/>
      <c r="L86" s="300"/>
      <c r="M86" s="300"/>
      <c r="N86" s="300"/>
      <c r="O86" s="300"/>
      <c r="P86" s="300"/>
      <c r="Q86" s="300"/>
      <c r="R86" s="300"/>
      <c r="S86" s="300"/>
      <c r="T86" s="300"/>
    </row>
    <row r="87" spans="1:20" s="18" customFormat="1" x14ac:dyDescent="0.25">
      <c r="B87" s="62"/>
      <c r="C87" s="302"/>
      <c r="D87" s="302"/>
      <c r="E87" s="302"/>
      <c r="F87" s="302"/>
      <c r="G87" s="302"/>
      <c r="H87" s="302"/>
      <c r="I87" s="302"/>
      <c r="J87" s="302"/>
      <c r="K87" s="302"/>
      <c r="L87" s="302"/>
      <c r="M87" s="302"/>
      <c r="N87" s="302"/>
      <c r="O87" s="302"/>
      <c r="P87" s="302"/>
      <c r="Q87" s="302"/>
      <c r="R87" s="302"/>
      <c r="S87" s="302"/>
      <c r="T87" s="302"/>
    </row>
    <row r="88" spans="1:20" x14ac:dyDescent="0.25">
      <c r="A88" s="18"/>
      <c r="B88" s="62"/>
      <c r="C88" s="128"/>
      <c r="K88" s="1"/>
    </row>
    <row r="89" spans="1:20" x14ac:dyDescent="0.25">
      <c r="C89" s="128"/>
    </row>
    <row r="90" spans="1:20" x14ac:dyDescent="0.25">
      <c r="C90" s="128"/>
    </row>
    <row r="91" spans="1:20" x14ac:dyDescent="0.25">
      <c r="C91" s="128"/>
    </row>
    <row r="92" spans="1:20" x14ac:dyDescent="0.25">
      <c r="C92" s="128"/>
    </row>
    <row r="93" spans="1:20" x14ac:dyDescent="0.25">
      <c r="C93" s="128"/>
    </row>
    <row r="94" spans="1:20" x14ac:dyDescent="0.25">
      <c r="C94" s="128"/>
    </row>
    <row r="95" spans="1:20" x14ac:dyDescent="0.25">
      <c r="C95" s="128"/>
    </row>
    <row r="96" spans="1:20" x14ac:dyDescent="0.25">
      <c r="C96" s="128"/>
    </row>
    <row r="97" spans="1:3" x14ac:dyDescent="0.25">
      <c r="C97" s="128"/>
    </row>
    <row r="98" spans="1:3" x14ac:dyDescent="0.25">
      <c r="C98" s="128"/>
    </row>
    <row r="104" spans="1:3" x14ac:dyDescent="0.25">
      <c r="A104" s="11" t="s">
        <v>37</v>
      </c>
    </row>
    <row r="105" spans="1:3" ht="19.5" customHeight="1" x14ac:dyDescent="0.25">
      <c r="A105" s="30" t="s">
        <v>38</v>
      </c>
    </row>
    <row r="106" spans="1:3" x14ac:dyDescent="0.25">
      <c r="A106" s="18"/>
    </row>
    <row r="107" spans="1:3" x14ac:dyDescent="0.25">
      <c r="A107" s="18"/>
    </row>
  </sheetData>
  <mergeCells count="44">
    <mergeCell ref="C85:K85"/>
    <mergeCell ref="L85:T85"/>
    <mergeCell ref="C87:K87"/>
    <mergeCell ref="L87:T87"/>
    <mergeCell ref="C86:K86"/>
    <mergeCell ref="L86:T86"/>
    <mergeCell ref="C82:K82"/>
    <mergeCell ref="L78:T78"/>
    <mergeCell ref="L82:T82"/>
    <mergeCell ref="C2:K2"/>
    <mergeCell ref="C35:K35"/>
    <mergeCell ref="C34:K34"/>
    <mergeCell ref="C33:K33"/>
    <mergeCell ref="C6:K6"/>
    <mergeCell ref="C5:K5"/>
    <mergeCell ref="C76:K76"/>
    <mergeCell ref="C77:K77"/>
    <mergeCell ref="C80:K80"/>
    <mergeCell ref="C31:K31"/>
    <mergeCell ref="C32:K32"/>
    <mergeCell ref="C78:K78"/>
    <mergeCell ref="C4:K4"/>
    <mergeCell ref="C7:K7"/>
    <mergeCell ref="C8:K8"/>
    <mergeCell ref="L35:T35"/>
    <mergeCell ref="L76:T76"/>
    <mergeCell ref="L77:T77"/>
    <mergeCell ref="L80:T80"/>
    <mergeCell ref="L2:T2"/>
    <mergeCell ref="L5:T5"/>
    <mergeCell ref="L6:T6"/>
    <mergeCell ref="L33:T33"/>
    <mergeCell ref="L34:T34"/>
    <mergeCell ref="L31:T31"/>
    <mergeCell ref="L32:T32"/>
    <mergeCell ref="L4:T4"/>
    <mergeCell ref="L7:T7"/>
    <mergeCell ref="L8:T8"/>
    <mergeCell ref="C84:K84"/>
    <mergeCell ref="L84:T84"/>
    <mergeCell ref="C83:K83"/>
    <mergeCell ref="L83:T83"/>
    <mergeCell ref="C1:K1"/>
    <mergeCell ref="L1:T1"/>
  </mergeCells>
  <conditionalFormatting sqref="C18:C22">
    <cfRule type="containsBlanks" dxfId="18" priority="683">
      <formula>LEN(TRIM(C18))=0</formula>
    </cfRule>
    <cfRule type="containsBlanks" priority="684">
      <formula>LEN(TRIM(C18))=0</formula>
    </cfRule>
  </conditionalFormatting>
  <conditionalFormatting sqref="C25:C26">
    <cfRule type="containsBlanks" dxfId="17" priority="681">
      <formula>LEN(TRIM(C25))=0</formula>
    </cfRule>
    <cfRule type="containsBlanks" priority="682">
      <formula>LEN(TRIM(C25))=0</formula>
    </cfRule>
  </conditionalFormatting>
  <conditionalFormatting sqref="D18:D22">
    <cfRule type="containsBlanks" dxfId="16" priority="677">
      <formula>LEN(TRIM(D18))=0</formula>
    </cfRule>
    <cfRule type="containsBlanks" priority="678">
      <formula>LEN(TRIM(D18))=0</formula>
    </cfRule>
  </conditionalFormatting>
  <conditionalFormatting sqref="D25:D26">
    <cfRule type="containsBlanks" dxfId="15" priority="675">
      <formula>LEN(TRIM(D25))=0</formula>
    </cfRule>
    <cfRule type="containsBlanks" priority="676">
      <formula>LEN(TRIM(D25))=0</formula>
    </cfRule>
  </conditionalFormatting>
  <conditionalFormatting sqref="M12:M15">
    <cfRule type="containsBlanks" dxfId="14" priority="551">
      <formula>LEN(TRIM(M12))=0</formula>
    </cfRule>
    <cfRule type="containsBlanks" priority="552">
      <formula>LEN(TRIM(M12))=0</formula>
    </cfRule>
  </conditionalFormatting>
  <conditionalFormatting sqref="M18:M22">
    <cfRule type="containsBlanks" dxfId="13" priority="547">
      <formula>LEN(TRIM(M18))=0</formula>
    </cfRule>
    <cfRule type="containsBlanks" priority="548">
      <formula>LEN(TRIM(M18))=0</formula>
    </cfRule>
  </conditionalFormatting>
  <conditionalFormatting sqref="M25:M26">
    <cfRule type="containsBlanks" dxfId="12" priority="543">
      <formula>LEN(TRIM(M25))=0</formula>
    </cfRule>
    <cfRule type="containsBlanks" priority="544">
      <formula>LEN(TRIM(M25))=0</formula>
    </cfRule>
  </conditionalFormatting>
  <conditionalFormatting sqref="M28">
    <cfRule type="containsBlanks" dxfId="11" priority="539">
      <formula>LEN(TRIM(M28))=0</formula>
    </cfRule>
    <cfRule type="containsBlanks" priority="540">
      <formula>LEN(TRIM(M28))=0</formula>
    </cfRule>
  </conditionalFormatting>
  <conditionalFormatting sqref="L12:L15">
    <cfRule type="containsBlanks" dxfId="10" priority="537">
      <formula>LEN(TRIM(L12))=0</formula>
    </cfRule>
    <cfRule type="containsBlanks" priority="538">
      <formula>LEN(TRIM(L12))=0</formula>
    </cfRule>
  </conditionalFormatting>
  <conditionalFormatting sqref="L18:L22">
    <cfRule type="containsBlanks" dxfId="9" priority="535">
      <formula>LEN(TRIM(L18))=0</formula>
    </cfRule>
    <cfRule type="containsBlanks" priority="536">
      <formula>LEN(TRIM(L18))=0</formula>
    </cfRule>
  </conditionalFormatting>
  <conditionalFormatting sqref="L25:L26">
    <cfRule type="containsBlanks" dxfId="8" priority="533">
      <formula>LEN(TRIM(L25))=0</formula>
    </cfRule>
    <cfRule type="containsBlanks" priority="534">
      <formula>LEN(TRIM(L25))=0</formula>
    </cfRule>
  </conditionalFormatting>
  <conditionalFormatting sqref="L28">
    <cfRule type="containsBlanks" dxfId="7" priority="529">
      <formula>LEN(TRIM(L28))=0</formula>
    </cfRule>
    <cfRule type="containsBlanks" priority="530">
      <formula>LEN(TRIM(L28))=0</formula>
    </cfRule>
  </conditionalFormatting>
  <conditionalFormatting sqref="C40:C43">
    <cfRule type="containsBlanks" dxfId="6" priority="75">
      <formula>LEN(TRIM(C40))=0</formula>
    </cfRule>
    <cfRule type="containsBlanks" priority="76">
      <formula>LEN(TRIM(C40))=0</formula>
    </cfRule>
  </conditionalFormatting>
  <conditionalFormatting sqref="C48:C51">
    <cfRule type="containsBlanks" dxfId="5" priority="65">
      <formula>LEN(TRIM(C48))=0</formula>
    </cfRule>
    <cfRule type="containsBlanks" priority="66">
      <formula>LEN(TRIM(C48))=0</formula>
    </cfRule>
  </conditionalFormatting>
  <conditionalFormatting sqref="C54:C57">
    <cfRule type="containsBlanks" dxfId="4" priority="63">
      <formula>LEN(TRIM(C54))=0</formula>
    </cfRule>
    <cfRule type="containsBlanks" priority="64">
      <formula>LEN(TRIM(C54))=0</formula>
    </cfRule>
  </conditionalFormatting>
  <conditionalFormatting sqref="C60:C66">
    <cfRule type="containsBlanks" dxfId="3" priority="61">
      <formula>LEN(TRIM(C60))=0</formula>
    </cfRule>
    <cfRule type="containsBlanks" priority="62">
      <formula>LEN(TRIM(C60))=0</formula>
    </cfRule>
  </conditionalFormatting>
  <conditionalFormatting sqref="C69:C70 C72">
    <cfRule type="containsBlanks" dxfId="2" priority="59">
      <formula>LEN(TRIM(C69))=0</formula>
    </cfRule>
    <cfRule type="containsBlanks" priority="60">
      <formula>LEN(TRIM(C69))=0</formula>
    </cfRule>
  </conditionalFormatting>
  <conditionalFormatting sqref="D28">
    <cfRule type="containsBlanks" dxfId="1" priority="25">
      <formula>LEN(TRIM(D28))=0</formula>
    </cfRule>
    <cfRule type="containsBlanks" priority="26">
      <formula>LEN(TRIM(D28))=0</formula>
    </cfRule>
  </conditionalFormatting>
  <conditionalFormatting sqref="C28">
    <cfRule type="containsBlanks" dxfId="0" priority="22">
      <formula>LEN(TRIM(C28))=0</formula>
    </cfRule>
    <cfRule type="containsBlanks" priority="23">
      <formula>LEN(TRIM(C28))=0</formula>
    </cfRule>
  </conditionalFormatting>
  <conditionalFormatting sqref="C34:T34">
    <cfRule type="colorScale" priority="908">
      <colorScale>
        <cfvo type="min"/>
        <cfvo type="max"/>
        <color rgb="FFFFEF9C"/>
        <color rgb="FF63BE7B"/>
      </colorScale>
    </cfRule>
  </conditionalFormatting>
  <conditionalFormatting sqref="C80:T81">
    <cfRule type="colorScale" priority="909">
      <colorScale>
        <cfvo type="min"/>
        <cfvo type="max"/>
        <color rgb="FFFFEF9C"/>
        <color rgb="FF63BE7B"/>
      </colorScale>
    </cfRule>
  </conditionalFormatting>
  <conditionalFormatting sqref="C82:T82">
    <cfRule type="colorScale" priority="910">
      <colorScale>
        <cfvo type="min"/>
        <cfvo type="max"/>
        <color rgb="FFFFEF9C"/>
        <color rgb="FF63BE7B"/>
      </colorScale>
    </cfRule>
  </conditionalFormatting>
  <conditionalFormatting sqref="C83:T83">
    <cfRule type="colorScale" priority="911">
      <colorScale>
        <cfvo type="min"/>
        <cfvo type="max"/>
        <color rgb="FFFFEF9C"/>
        <color rgb="FF63BE7B"/>
      </colorScale>
    </cfRule>
  </conditionalFormatting>
  <dataValidations count="2">
    <dataValidation type="list" allowBlank="1" showInputMessage="1" showErrorMessage="1" errorTitle="Mauvaise valeur" error="1, 2, 4, 5 sont possibles_x000a_0, 3 sont impossibles" promptTitle="Notes possibles" prompt="1, 2, 4, 5" sqref="C18:D22 C40:D43 K40:K41 C69:D72 E69:J70 E18:G21 C28:D28 K26 H47:J47 C12:G15 L28:M28 L18:M22 L12:M15 L25:M26 C54:K57 I12:K15 I18:J22 C48:J51 I25:J26 C25:G26 E40:F41 K20:K22 E43:K43 G40:J42 H68:J68 C60:K66">
      <formula1>Valeurs_notes</formula1>
    </dataValidation>
    <dataValidation type="list" allowBlank="1" showInputMessage="1" showErrorMessage="1" errorTitle="Value invalide" error="0 ou 1 valeurs possibles" promptTitle="Notes coupe de coeur" prompt="0, 1" sqref="E28:K28 E72">
      <formula1>Notes_coeur</formula1>
    </dataValidation>
  </dataValidations>
  <pageMargins left="0.25" right="0.25" top="0.75" bottom="0.75" header="0.3" footer="0.3"/>
  <pageSetup paperSize="8" scale="64" firstPageNumber="0" fitToWidth="0" fitToHeight="2" orientation="landscape" r:id="rId1"/>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1"/>
  <sheetViews>
    <sheetView zoomScale="60" zoomScaleNormal="60" workbookViewId="0">
      <selection activeCell="P26" sqref="P26"/>
    </sheetView>
  </sheetViews>
  <sheetFormatPr baseColWidth="10" defaultRowHeight="15" x14ac:dyDescent="0.25"/>
  <cols>
    <col min="1" max="1" width="15.42578125" customWidth="1"/>
    <col min="2" max="2" width="20.85546875" customWidth="1"/>
    <col min="3" max="3" width="49.85546875" customWidth="1"/>
    <col min="4" max="4" width="28.5703125" style="18" customWidth="1"/>
    <col min="5" max="5" width="15.42578125" style="18" customWidth="1"/>
    <col min="6" max="6" width="24.5703125" style="220" customWidth="1"/>
    <col min="7" max="7" width="29.85546875" style="220" customWidth="1"/>
    <col min="8" max="8" width="22.7109375" style="220" customWidth="1"/>
    <col min="9" max="9" width="24.5703125" style="220" customWidth="1"/>
    <col min="10" max="10" width="5.28515625" customWidth="1"/>
    <col min="11" max="11" width="16.28515625" customWidth="1"/>
    <col min="12" max="12" width="11.7109375" customWidth="1"/>
    <col min="14" max="14" width="14.7109375" customWidth="1"/>
  </cols>
  <sheetData>
    <row r="1" spans="2:18" ht="18.75" customHeight="1" thickBot="1" x14ac:dyDescent="0.35">
      <c r="K1" s="249" t="s">
        <v>181</v>
      </c>
    </row>
    <row r="2" spans="2:18" ht="19.5" thickBot="1" x14ac:dyDescent="0.35">
      <c r="B2" s="85" t="s">
        <v>74</v>
      </c>
      <c r="C2" s="86" t="s">
        <v>75</v>
      </c>
      <c r="D2" s="87" t="s">
        <v>76</v>
      </c>
      <c r="E2" s="221"/>
      <c r="F2" s="88" t="s">
        <v>70</v>
      </c>
      <c r="G2" s="88" t="s">
        <v>71</v>
      </c>
      <c r="H2" s="88" t="s">
        <v>31</v>
      </c>
      <c r="I2" s="89" t="s">
        <v>32</v>
      </c>
      <c r="J2" s="18"/>
      <c r="K2" s="90" t="s">
        <v>33</v>
      </c>
      <c r="L2" s="91" t="s">
        <v>34</v>
      </c>
      <c r="M2" s="91" t="s">
        <v>36</v>
      </c>
      <c r="N2" s="92" t="s">
        <v>35</v>
      </c>
      <c r="P2" s="219" t="s">
        <v>33</v>
      </c>
      <c r="Q2" s="219" t="s">
        <v>34</v>
      </c>
      <c r="R2" s="219" t="s">
        <v>144</v>
      </c>
    </row>
    <row r="3" spans="2:18" ht="22.5" customHeight="1" thickBot="1" x14ac:dyDescent="0.4">
      <c r="B3" s="93">
        <v>1</v>
      </c>
      <c r="C3" s="94" t="s">
        <v>80</v>
      </c>
      <c r="D3" s="95"/>
      <c r="E3" s="95" t="s">
        <v>146</v>
      </c>
      <c r="F3" s="222">
        <f>Mise_en_commun!C31</f>
        <v>41</v>
      </c>
      <c r="G3" s="248">
        <f>Mise_en_commun!C32</f>
        <v>25.75</v>
      </c>
      <c r="H3" s="241">
        <f>Mise_en_commun!C76</f>
        <v>82</v>
      </c>
      <c r="I3" s="232">
        <f>Mise_en_commun!C77</f>
        <v>31.5</v>
      </c>
      <c r="J3" s="18"/>
      <c r="K3" s="96">
        <v>1</v>
      </c>
      <c r="L3" s="161"/>
      <c r="M3" s="158"/>
      <c r="N3" s="159"/>
      <c r="P3" s="218" t="s">
        <v>143</v>
      </c>
      <c r="Q3" s="100"/>
      <c r="R3" s="101"/>
    </row>
    <row r="4" spans="2:18" ht="22.5" customHeight="1" x14ac:dyDescent="0.35">
      <c r="B4" s="97">
        <v>2</v>
      </c>
      <c r="C4" s="98" t="s">
        <v>88</v>
      </c>
      <c r="D4" s="99"/>
      <c r="E4" s="107" t="s">
        <v>147</v>
      </c>
      <c r="F4" s="222" t="e">
        <f>Mise_en_commun!#REF!</f>
        <v>#REF!</v>
      </c>
      <c r="G4" s="248" t="e">
        <f>Mise_en_commun!#REF!</f>
        <v>#REF!</v>
      </c>
      <c r="H4" s="241" t="e">
        <f>Mise_en_commun!#REF!</f>
        <v>#REF!</v>
      </c>
      <c r="I4" s="232" t="e">
        <f>Mise_en_commun!#REF!</f>
        <v>#REF!</v>
      </c>
      <c r="J4" s="18"/>
      <c r="K4" s="160"/>
      <c r="L4" s="100"/>
      <c r="M4" s="161"/>
      <c r="N4" s="162"/>
      <c r="P4" s="215">
        <v>1</v>
      </c>
      <c r="Q4" t="s">
        <v>145</v>
      </c>
    </row>
    <row r="5" spans="2:18" ht="24" thickBot="1" x14ac:dyDescent="0.4">
      <c r="B5" s="97">
        <v>3</v>
      </c>
      <c r="C5" s="98" t="s">
        <v>89</v>
      </c>
      <c r="D5" s="99"/>
      <c r="E5" s="107" t="s">
        <v>148</v>
      </c>
      <c r="F5" s="222" t="e">
        <f>Mise_en_commun!#REF!</f>
        <v>#REF!</v>
      </c>
      <c r="G5" s="223" t="e">
        <f>Mise_en_commun!#REF!</f>
        <v>#REF!</v>
      </c>
      <c r="H5" s="242" t="e">
        <f>Mise_en_commun!#REF!</f>
        <v>#REF!</v>
      </c>
      <c r="I5" s="235" t="e">
        <f>Mise_en_commun!#REF!</f>
        <v>#REF!</v>
      </c>
      <c r="J5" s="18"/>
      <c r="K5" s="160"/>
      <c r="L5" s="100"/>
      <c r="M5" s="161"/>
      <c r="N5" s="162"/>
    </row>
    <row r="6" spans="2:18" ht="23.25" x14ac:dyDescent="0.35">
      <c r="B6" s="97">
        <v>4</v>
      </c>
      <c r="C6" s="98" t="s">
        <v>90</v>
      </c>
      <c r="D6" s="99"/>
      <c r="E6" s="99" t="s">
        <v>149</v>
      </c>
      <c r="F6" s="224" t="e">
        <f>Mise_en_commun!#REF!</f>
        <v>#REF!</v>
      </c>
      <c r="G6" s="223" t="e">
        <f>Mise_en_commun!#REF!</f>
        <v>#REF!</v>
      </c>
      <c r="H6" s="241" t="e">
        <f>Mise_en_commun!#REF!</f>
        <v>#REF!</v>
      </c>
      <c r="I6" s="232" t="e">
        <f>Mise_en_commun!#REF!</f>
        <v>#REF!</v>
      </c>
      <c r="J6" s="18"/>
      <c r="K6" s="157"/>
      <c r="L6" s="100"/>
      <c r="M6" s="161"/>
      <c r="N6" s="157"/>
    </row>
    <row r="7" spans="2:18" ht="24" thickBot="1" x14ac:dyDescent="0.4">
      <c r="B7" s="102">
        <v>5</v>
      </c>
      <c r="C7" s="103" t="s">
        <v>91</v>
      </c>
      <c r="D7" s="104"/>
      <c r="E7" s="104" t="s">
        <v>150</v>
      </c>
      <c r="F7" s="230" t="e">
        <f>Mise_en_commun!#REF!</f>
        <v>#REF!</v>
      </c>
      <c r="G7" s="231" t="e">
        <f>Mise_en_commun!#REF!</f>
        <v>#REF!</v>
      </c>
      <c r="H7" s="243" t="e">
        <f>Mise_en_commun!#REF!</f>
        <v>#REF!</v>
      </c>
      <c r="I7" s="233" t="e">
        <f>Mise_en_commun!#REF!</f>
        <v>#REF!</v>
      </c>
      <c r="J7" s="18"/>
      <c r="K7" s="163"/>
      <c r="L7" s="100"/>
      <c r="M7" s="211"/>
      <c r="N7" s="164"/>
    </row>
    <row r="8" spans="2:18" ht="23.25" x14ac:dyDescent="0.35">
      <c r="B8" s="105">
        <v>6</v>
      </c>
      <c r="C8" s="106" t="s">
        <v>92</v>
      </c>
      <c r="D8" s="107"/>
      <c r="E8" s="107" t="s">
        <v>151</v>
      </c>
      <c r="F8" s="222" t="e">
        <f>Mise_en_commun!#REF!</f>
        <v>#REF!</v>
      </c>
      <c r="G8" s="229" t="e">
        <f>Mise_en_commun!#REF!</f>
        <v>#REF!</v>
      </c>
      <c r="H8" s="236" t="e">
        <f>Mise_en_commun!#REF!</f>
        <v>#REF!</v>
      </c>
      <c r="I8" s="234" t="e">
        <f>Mise_en_commun!#REF!</f>
        <v>#REF!</v>
      </c>
      <c r="J8" s="18"/>
      <c r="K8" s="215">
        <v>1</v>
      </c>
      <c r="L8" s="158"/>
      <c r="M8" s="214"/>
      <c r="N8" s="159"/>
    </row>
    <row r="9" spans="2:18" ht="24" thickBot="1" x14ac:dyDescent="0.4">
      <c r="B9" s="97">
        <v>7</v>
      </c>
      <c r="C9" s="106" t="s">
        <v>119</v>
      </c>
      <c r="D9" s="107"/>
      <c r="E9" s="107" t="s">
        <v>152</v>
      </c>
      <c r="F9" s="222" t="e">
        <f>Mise_en_commun!#REF!</f>
        <v>#REF!</v>
      </c>
      <c r="G9" s="223" t="e">
        <f>Mise_en_commun!#REF!</f>
        <v>#REF!</v>
      </c>
      <c r="H9" s="242" t="e">
        <f>Mise_en_commun!#REF!</f>
        <v>#REF!</v>
      </c>
      <c r="I9" s="235" t="e">
        <f>Mise_en_commun!#REF!</f>
        <v>#REF!</v>
      </c>
      <c r="J9" s="18"/>
      <c r="K9" s="160"/>
      <c r="L9" s="100"/>
      <c r="M9" s="161"/>
      <c r="N9" s="162"/>
    </row>
    <row r="10" spans="2:18" ht="24" thickBot="1" x14ac:dyDescent="0.4">
      <c r="B10" s="97">
        <v>8</v>
      </c>
      <c r="C10" s="98" t="s">
        <v>120</v>
      </c>
      <c r="D10" s="99"/>
      <c r="E10" s="99" t="s">
        <v>153</v>
      </c>
      <c r="F10" s="222" t="e">
        <f>Mise_en_commun!#REF!</f>
        <v>#REF!</v>
      </c>
      <c r="G10" s="223" t="e">
        <f>Mise_en_commun!#REF!</f>
        <v>#REF!</v>
      </c>
      <c r="H10" s="242" t="e">
        <f>Mise_en_commun!#REF!</f>
        <v>#REF!</v>
      </c>
      <c r="I10" s="235" t="e">
        <f>Mise_en_commun!#REF!</f>
        <v>#REF!</v>
      </c>
      <c r="J10" s="18"/>
      <c r="K10" s="157"/>
      <c r="L10" s="100"/>
      <c r="M10" s="210"/>
      <c r="N10" s="162"/>
    </row>
    <row r="11" spans="2:18" ht="24" thickBot="1" x14ac:dyDescent="0.4">
      <c r="B11" s="97">
        <v>9</v>
      </c>
      <c r="C11" s="98" t="s">
        <v>121</v>
      </c>
      <c r="D11" s="99"/>
      <c r="E11" s="99" t="s">
        <v>154</v>
      </c>
      <c r="F11" s="222">
        <f>Mise_en_commun!L31</f>
        <v>44.5</v>
      </c>
      <c r="G11" s="223">
        <f>Mise_en_commun!L32</f>
        <v>25.833333333333332</v>
      </c>
      <c r="H11" s="242">
        <f>Mise_en_commun!L76</f>
        <v>75</v>
      </c>
      <c r="I11" s="235">
        <f>Mise_en_commun!L77</f>
        <v>28.4</v>
      </c>
      <c r="J11" s="18"/>
      <c r="K11" s="206">
        <v>1</v>
      </c>
      <c r="L11" s="161"/>
      <c r="M11" s="161"/>
      <c r="N11" s="157"/>
    </row>
    <row r="12" spans="2:18" ht="24" thickBot="1" x14ac:dyDescent="0.4">
      <c r="B12" s="102">
        <v>10</v>
      </c>
      <c r="C12" s="103" t="s">
        <v>94</v>
      </c>
      <c r="D12" s="104"/>
      <c r="E12" s="104" t="s">
        <v>155</v>
      </c>
      <c r="F12" s="230" t="e">
        <f>Mise_en_commun!#REF!</f>
        <v>#REF!</v>
      </c>
      <c r="G12" s="231" t="e">
        <f>Mise_en_commun!#REF!</f>
        <v>#REF!</v>
      </c>
      <c r="H12" s="243" t="e">
        <f>Mise_en_commun!#REF!</f>
        <v>#REF!</v>
      </c>
      <c r="I12" s="233" t="e">
        <f>Mise_en_commun!#REF!</f>
        <v>#REF!</v>
      </c>
      <c r="J12" s="18"/>
      <c r="K12" s="216">
        <v>1</v>
      </c>
      <c r="L12" s="161"/>
      <c r="M12" s="101"/>
      <c r="N12" s="157"/>
    </row>
    <row r="13" spans="2:18" ht="23.25" x14ac:dyDescent="0.35">
      <c r="B13" s="93">
        <v>11</v>
      </c>
      <c r="C13" s="94" t="s">
        <v>95</v>
      </c>
      <c r="D13" s="95"/>
      <c r="E13" s="95" t="s">
        <v>156</v>
      </c>
      <c r="F13" s="222" t="e">
        <f>Mise_en_commun!#REF!</f>
        <v>#REF!</v>
      </c>
      <c r="G13" s="229" t="e">
        <f>Mise_en_commun!#REF!</f>
        <v>#REF!</v>
      </c>
      <c r="H13" s="236" t="e">
        <f>Mise_en_commun!#REF!</f>
        <v>#REF!</v>
      </c>
      <c r="I13" s="234" t="e">
        <f>Mise_en_commun!#REF!</f>
        <v>#REF!</v>
      </c>
      <c r="J13" s="18"/>
      <c r="K13" s="157"/>
      <c r="L13" s="208"/>
      <c r="M13" s="158"/>
      <c r="N13" s="159"/>
    </row>
    <row r="14" spans="2:18" ht="24" thickBot="1" x14ac:dyDescent="0.4">
      <c r="B14" s="97">
        <v>12</v>
      </c>
      <c r="C14" s="98" t="s">
        <v>96</v>
      </c>
      <c r="D14" s="99"/>
      <c r="E14" s="99" t="s">
        <v>157</v>
      </c>
      <c r="F14" s="222" t="e">
        <f>Mise_en_commun!#REF!</f>
        <v>#REF!</v>
      </c>
      <c r="G14" s="223" t="e">
        <f>Mise_en_commun!#REF!</f>
        <v>#REF!</v>
      </c>
      <c r="H14" s="242" t="e">
        <f>Mise_en_commun!#REF!</f>
        <v>#REF!</v>
      </c>
      <c r="I14" s="235" t="e">
        <f>Mise_en_commun!#REF!</f>
        <v>#REF!</v>
      </c>
      <c r="J14" s="18"/>
      <c r="K14" s="206">
        <v>1</v>
      </c>
      <c r="L14" s="161"/>
      <c r="M14" s="161"/>
      <c r="N14" s="162"/>
    </row>
    <row r="15" spans="2:18" ht="23.25" x14ac:dyDescent="0.35">
      <c r="B15" s="97">
        <v>13</v>
      </c>
      <c r="C15" s="98" t="s">
        <v>97</v>
      </c>
      <c r="D15" s="99"/>
      <c r="E15" s="99" t="s">
        <v>158</v>
      </c>
      <c r="F15" s="222" t="e">
        <f>Mise_en_commun!#REF!</f>
        <v>#REF!</v>
      </c>
      <c r="G15" s="223" t="e">
        <f>Mise_en_commun!#REF!</f>
        <v>#REF!</v>
      </c>
      <c r="H15" s="242" t="e">
        <f>Mise_en_commun!#REF!</f>
        <v>#REF!</v>
      </c>
      <c r="I15" s="235" t="e">
        <f>Mise_en_commun!#REF!</f>
        <v>#REF!</v>
      </c>
      <c r="J15" s="18"/>
      <c r="K15" s="96">
        <v>1</v>
      </c>
      <c r="L15" s="161"/>
      <c r="M15" s="161"/>
      <c r="N15" s="213"/>
    </row>
    <row r="16" spans="2:18" ht="24" thickBot="1" x14ac:dyDescent="0.4">
      <c r="B16" s="97">
        <v>14</v>
      </c>
      <c r="C16" s="106" t="s">
        <v>98</v>
      </c>
      <c r="D16" s="107"/>
      <c r="E16" s="107" t="s">
        <v>159</v>
      </c>
      <c r="F16" s="222" t="e">
        <f>Mise_en_commun!#REF!</f>
        <v>#REF!</v>
      </c>
      <c r="G16" s="223" t="e">
        <f>Mise_en_commun!#REF!</f>
        <v>#REF!</v>
      </c>
      <c r="H16" s="242" t="e">
        <f>Mise_en_commun!#REF!</f>
        <v>#REF!</v>
      </c>
      <c r="I16" s="235" t="e">
        <f>Mise_en_commun!#REF!</f>
        <v>#REF!</v>
      </c>
      <c r="J16" s="18"/>
      <c r="K16" s="160"/>
      <c r="L16" s="100"/>
      <c r="M16" s="161"/>
      <c r="N16" s="162"/>
    </row>
    <row r="17" spans="2:14" ht="24" thickBot="1" x14ac:dyDescent="0.4">
      <c r="B17" s="102">
        <v>15</v>
      </c>
      <c r="C17" s="103" t="s">
        <v>99</v>
      </c>
      <c r="D17" s="104"/>
      <c r="E17" s="104" t="s">
        <v>160</v>
      </c>
      <c r="F17" s="230" t="e">
        <f>Mise_en_commun!#REF!</f>
        <v>#REF!</v>
      </c>
      <c r="G17" s="231" t="e">
        <f>Mise_en_commun!#REF!</f>
        <v>#REF!</v>
      </c>
      <c r="H17" s="243" t="e">
        <f>Mise_en_commun!#REF!</f>
        <v>#REF!</v>
      </c>
      <c r="I17" s="233" t="e">
        <f>Mise_en_commun!#REF!</f>
        <v>#REF!</v>
      </c>
      <c r="J17" s="18"/>
      <c r="K17" s="157"/>
      <c r="L17" s="209"/>
      <c r="M17" s="162"/>
      <c r="N17" s="164"/>
    </row>
    <row r="18" spans="2:14" ht="24" thickBot="1" x14ac:dyDescent="0.4">
      <c r="B18" s="105">
        <v>16</v>
      </c>
      <c r="C18" s="106" t="s">
        <v>100</v>
      </c>
      <c r="D18" s="107"/>
      <c r="E18" s="107" t="s">
        <v>161</v>
      </c>
      <c r="F18" s="222" t="e">
        <f>Mise_en_commun!#REF!</f>
        <v>#REF!</v>
      </c>
      <c r="G18" s="229" t="e">
        <f>Mise_en_commun!#REF!</f>
        <v>#REF!</v>
      </c>
      <c r="H18" s="236" t="e">
        <f>Mise_en_commun!#REF!</f>
        <v>#REF!</v>
      </c>
      <c r="I18" s="234" t="e">
        <f>Mise_en_commun!#REF!</f>
        <v>#REF!</v>
      </c>
      <c r="J18" s="18"/>
      <c r="K18" s="157"/>
      <c r="L18" s="209"/>
      <c r="M18" s="162"/>
      <c r="N18" s="159"/>
    </row>
    <row r="19" spans="2:14" ht="24" thickBot="1" x14ac:dyDescent="0.4">
      <c r="B19" s="97">
        <v>17</v>
      </c>
      <c r="C19" s="106" t="s">
        <v>101</v>
      </c>
      <c r="D19" s="107"/>
      <c r="E19" s="107" t="s">
        <v>162</v>
      </c>
      <c r="F19" s="222" t="e">
        <f>Mise_en_commun!#REF!</f>
        <v>#REF!</v>
      </c>
      <c r="G19" s="223" t="e">
        <f>Mise_en_commun!#REF!</f>
        <v>#REF!</v>
      </c>
      <c r="H19" s="236" t="e">
        <f>Mise_en_commun!#REF!</f>
        <v>#REF!</v>
      </c>
      <c r="I19" s="234" t="e">
        <f>Mise_en_commun!#REF!</f>
        <v>#REF!</v>
      </c>
      <c r="J19" s="18"/>
      <c r="K19" s="160"/>
      <c r="L19" s="100"/>
      <c r="M19" s="161"/>
      <c r="N19" s="162"/>
    </row>
    <row r="20" spans="2:14" ht="23.25" x14ac:dyDescent="0.35">
      <c r="B20" s="97">
        <v>18</v>
      </c>
      <c r="C20" s="98" t="s">
        <v>102</v>
      </c>
      <c r="D20" s="99"/>
      <c r="E20" s="99" t="s">
        <v>163</v>
      </c>
      <c r="F20" s="222" t="e">
        <f>Mise_en_commun!#REF!</f>
        <v>#REF!</v>
      </c>
      <c r="G20" s="223" t="e">
        <f>Mise_en_commun!#REF!</f>
        <v>#REF!</v>
      </c>
      <c r="H20" s="236" t="e">
        <f>Mise_en_commun!#REF!</f>
        <v>#REF!</v>
      </c>
      <c r="I20" s="236" t="e">
        <f>Mise_en_commun!#REF!</f>
        <v>#REF!</v>
      </c>
      <c r="J20" s="18"/>
      <c r="K20" s="157"/>
      <c r="L20" s="161"/>
      <c r="M20" s="210"/>
      <c r="N20" s="101"/>
    </row>
    <row r="21" spans="2:14" ht="23.25" x14ac:dyDescent="0.35">
      <c r="B21" s="97">
        <v>19</v>
      </c>
      <c r="C21" s="98" t="s">
        <v>103</v>
      </c>
      <c r="D21" s="99"/>
      <c r="E21" s="99" t="s">
        <v>164</v>
      </c>
      <c r="F21" s="222" t="e">
        <f>Mise_en_commun!#REF!</f>
        <v>#REF!</v>
      </c>
      <c r="G21" s="223" t="e">
        <f>Mise_en_commun!#REF!</f>
        <v>#REF!</v>
      </c>
      <c r="H21" s="236" t="e">
        <f>Mise_en_commun!#REF!</f>
        <v>#REF!</v>
      </c>
      <c r="I21" s="234" t="e">
        <f>Mise_en_commun!#REF!</f>
        <v>#REF!</v>
      </c>
      <c r="J21" s="18"/>
      <c r="K21" s="217">
        <v>1</v>
      </c>
      <c r="L21" s="161"/>
      <c r="M21" s="210"/>
      <c r="N21" s="162"/>
    </row>
    <row r="22" spans="2:14" ht="24" thickBot="1" x14ac:dyDescent="0.4">
      <c r="B22" s="102">
        <v>20</v>
      </c>
      <c r="C22" s="103" t="s">
        <v>104</v>
      </c>
      <c r="D22" s="104"/>
      <c r="E22" s="104" t="s">
        <v>165</v>
      </c>
      <c r="F22" s="230" t="e">
        <f>Mise_en_commun!#REF!</f>
        <v>#REF!</v>
      </c>
      <c r="G22" s="231" t="e">
        <f>Mise_en_commun!#REF!</f>
        <v>#REF!</v>
      </c>
      <c r="H22" s="244" t="e">
        <f>Mise_en_commun!#REF!</f>
        <v>#REF!</v>
      </c>
      <c r="I22" s="237" t="e">
        <f>Mise_en_commun!#REF!</f>
        <v>#REF!</v>
      </c>
      <c r="J22" s="18"/>
      <c r="K22" s="163"/>
      <c r="L22" s="100"/>
      <c r="M22" s="162"/>
      <c r="N22" s="164"/>
    </row>
    <row r="23" spans="2:14" ht="23.25" x14ac:dyDescent="0.35">
      <c r="B23" s="93">
        <v>21</v>
      </c>
      <c r="C23" s="94" t="s">
        <v>106</v>
      </c>
      <c r="D23" s="95"/>
      <c r="E23" s="95" t="s">
        <v>166</v>
      </c>
      <c r="F23" s="222" t="e">
        <f>Mise_en_commun!#REF!</f>
        <v>#REF!</v>
      </c>
      <c r="G23" s="229" t="e">
        <f>Mise_en_commun!#REF!</f>
        <v>#REF!</v>
      </c>
      <c r="H23" s="245" t="e">
        <f>Mise_en_commun!#REF!</f>
        <v>#REF!</v>
      </c>
      <c r="I23" s="232" t="e">
        <f>Mise_en_commun!#REF!</f>
        <v>#REF!</v>
      </c>
      <c r="J23" s="18"/>
      <c r="K23" s="96">
        <v>1</v>
      </c>
      <c r="L23" s="158"/>
      <c r="M23" s="158"/>
      <c r="N23" s="159"/>
    </row>
    <row r="24" spans="2:14" ht="23.25" x14ac:dyDescent="0.35">
      <c r="B24" s="97">
        <v>22</v>
      </c>
      <c r="C24" s="106" t="s">
        <v>105</v>
      </c>
      <c r="D24" s="107"/>
      <c r="E24" s="107" t="s">
        <v>179</v>
      </c>
      <c r="F24" s="222" t="e">
        <f>Mise_en_commun!#REF!</f>
        <v>#REF!</v>
      </c>
      <c r="G24" s="223" t="e">
        <f>Mise_en_commun!#REF!</f>
        <v>#REF!</v>
      </c>
      <c r="H24" s="236" t="e">
        <f>Mise_en_commun!#REF!</f>
        <v>#REF!</v>
      </c>
      <c r="I24" s="234" t="e">
        <f>Mise_en_commun!#REF!</f>
        <v>#REF!</v>
      </c>
      <c r="J24" s="18"/>
      <c r="K24" s="206">
        <v>1</v>
      </c>
      <c r="L24" s="161"/>
      <c r="M24" s="161"/>
      <c r="N24" s="162"/>
    </row>
    <row r="25" spans="2:14" ht="23.25" x14ac:dyDescent="0.35">
      <c r="B25" s="97">
        <v>23</v>
      </c>
      <c r="C25" s="98" t="s">
        <v>107</v>
      </c>
      <c r="D25" s="99"/>
      <c r="E25" s="99" t="s">
        <v>167</v>
      </c>
      <c r="F25" s="222" t="e">
        <f>Mise_en_commun!#REF!</f>
        <v>#REF!</v>
      </c>
      <c r="G25" s="223" t="e">
        <f>Mise_en_commun!#REF!</f>
        <v>#REF!</v>
      </c>
      <c r="H25" s="236" t="e">
        <f>Mise_en_commun!#REF!</f>
        <v>#REF!</v>
      </c>
      <c r="I25" s="234" t="e">
        <f>Mise_en_commun!#REF!</f>
        <v>#REF!</v>
      </c>
      <c r="J25" s="18"/>
      <c r="K25" s="207">
        <v>1</v>
      </c>
      <c r="L25" s="161"/>
      <c r="M25" s="162"/>
      <c r="N25" s="162"/>
    </row>
    <row r="26" spans="2:14" ht="24" thickBot="1" x14ac:dyDescent="0.4">
      <c r="B26" s="97">
        <v>24</v>
      </c>
      <c r="C26" s="98" t="s">
        <v>108</v>
      </c>
      <c r="D26" s="99"/>
      <c r="E26" s="99" t="s">
        <v>168</v>
      </c>
      <c r="F26" s="222" t="e">
        <f>Mise_en_commun!#REF!</f>
        <v>#REF!</v>
      </c>
      <c r="G26" s="223" t="e">
        <f>Mise_en_commun!#REF!</f>
        <v>#REF!</v>
      </c>
      <c r="H26" s="236" t="e">
        <f>Mise_en_commun!#REF!</f>
        <v>#REF!</v>
      </c>
      <c r="I26" s="234" t="e">
        <f>Mise_en_commun!#REF!</f>
        <v>#REF!</v>
      </c>
      <c r="J26" s="18"/>
      <c r="K26" s="206">
        <v>1</v>
      </c>
      <c r="L26" s="161"/>
      <c r="M26" s="162"/>
      <c r="N26" s="162"/>
    </row>
    <row r="27" spans="2:14" ht="24" thickBot="1" x14ac:dyDescent="0.4">
      <c r="B27" s="102">
        <v>25</v>
      </c>
      <c r="C27" s="103" t="s">
        <v>109</v>
      </c>
      <c r="D27" s="104"/>
      <c r="E27" s="104" t="s">
        <v>169</v>
      </c>
      <c r="F27" s="230" t="e">
        <f>Mise_en_commun!#REF!</f>
        <v>#REF!</v>
      </c>
      <c r="G27" s="231" t="e">
        <f>Mise_en_commun!#REF!</f>
        <v>#REF!</v>
      </c>
      <c r="H27" s="246" t="e">
        <f>Mise_en_commun!#REF!</f>
        <v>#REF!</v>
      </c>
      <c r="I27" s="238" t="e">
        <f>Mise_en_commun!#REF!</f>
        <v>#REF!</v>
      </c>
      <c r="J27" s="18"/>
      <c r="K27" s="157"/>
      <c r="L27" s="209"/>
      <c r="M27" s="101"/>
      <c r="N27" s="162"/>
    </row>
    <row r="28" spans="2:14" ht="23.25" x14ac:dyDescent="0.35">
      <c r="B28" s="105">
        <v>26</v>
      </c>
      <c r="C28" s="106" t="s">
        <v>110</v>
      </c>
      <c r="D28" s="107"/>
      <c r="E28" s="107" t="s">
        <v>170</v>
      </c>
      <c r="F28" s="222" t="e">
        <f>Mise_en_commun!#REF!</f>
        <v>#REF!</v>
      </c>
      <c r="G28" s="229" t="e">
        <f>Mise_en_commun!#REF!</f>
        <v>#REF!</v>
      </c>
      <c r="H28" s="236" t="e">
        <f>Mise_en_commun!#REF!</f>
        <v>#REF!</v>
      </c>
      <c r="I28" s="234" t="e">
        <f>Mise_en_commun!#REF!</f>
        <v>#REF!</v>
      </c>
      <c r="J28" s="18"/>
      <c r="K28" s="217">
        <v>1</v>
      </c>
      <c r="L28" s="158"/>
      <c r="M28" s="101"/>
      <c r="N28" s="162"/>
    </row>
    <row r="29" spans="2:14" ht="24" thickBot="1" x14ac:dyDescent="0.4">
      <c r="B29" s="97">
        <v>27</v>
      </c>
      <c r="C29" s="98" t="s">
        <v>111</v>
      </c>
      <c r="D29" s="99"/>
      <c r="E29" s="99" t="s">
        <v>171</v>
      </c>
      <c r="F29" s="222" t="e">
        <f>Mise_en_commun!#REF!</f>
        <v>#REF!</v>
      </c>
      <c r="G29" s="223" t="e">
        <f>Mise_en_commun!#REF!</f>
        <v>#REF!</v>
      </c>
      <c r="H29" s="236" t="e">
        <f>Mise_en_commun!#REF!</f>
        <v>#REF!</v>
      </c>
      <c r="I29" s="234" t="e">
        <f>Mise_en_commun!#REF!</f>
        <v>#REF!</v>
      </c>
      <c r="J29" s="18"/>
      <c r="K29" s="160"/>
      <c r="L29" s="100"/>
      <c r="M29" s="161"/>
      <c r="N29" s="162"/>
    </row>
    <row r="30" spans="2:14" ht="24" thickBot="1" x14ac:dyDescent="0.4">
      <c r="B30" s="97">
        <v>28</v>
      </c>
      <c r="C30" s="106" t="s">
        <v>112</v>
      </c>
      <c r="D30" s="107"/>
      <c r="E30" s="107" t="s">
        <v>172</v>
      </c>
      <c r="F30" s="222" t="e">
        <f>Mise_en_commun!#REF!</f>
        <v>#REF!</v>
      </c>
      <c r="G30" s="223" t="e">
        <f>Mise_en_commun!#REF!</f>
        <v>#REF!</v>
      </c>
      <c r="H30" s="236" t="e">
        <f>Mise_en_commun!#REF!</f>
        <v>#REF!</v>
      </c>
      <c r="I30" s="234" t="e">
        <f>Mise_en_commun!#REF!</f>
        <v>#REF!</v>
      </c>
      <c r="J30" s="18"/>
      <c r="K30" s="157"/>
      <c r="L30" s="100"/>
      <c r="M30" s="161"/>
      <c r="N30" s="213"/>
    </row>
    <row r="31" spans="2:14" ht="23.25" x14ac:dyDescent="0.35">
      <c r="B31" s="97">
        <v>29</v>
      </c>
      <c r="C31" s="98" t="s">
        <v>113</v>
      </c>
      <c r="D31" s="99"/>
      <c r="E31" s="99" t="s">
        <v>173</v>
      </c>
      <c r="F31" s="222" t="e">
        <f>Mise_en_commun!#REF!</f>
        <v>#REF!</v>
      </c>
      <c r="G31" s="223" t="e">
        <f>Mise_en_commun!#REF!</f>
        <v>#REF!</v>
      </c>
      <c r="H31" s="236" t="e">
        <f>Mise_en_commun!#REF!</f>
        <v>#REF!</v>
      </c>
      <c r="I31" s="234" t="e">
        <f>Mise_en_commun!#REF!</f>
        <v>#REF!</v>
      </c>
      <c r="J31" s="18"/>
      <c r="K31" s="157"/>
      <c r="L31" s="100"/>
      <c r="M31" s="101"/>
      <c r="N31" s="162"/>
    </row>
    <row r="32" spans="2:14" ht="24" thickBot="1" x14ac:dyDescent="0.4">
      <c r="B32" s="102">
        <v>30</v>
      </c>
      <c r="C32" s="103" t="s">
        <v>114</v>
      </c>
      <c r="D32" s="104"/>
      <c r="E32" s="104" t="s">
        <v>174</v>
      </c>
      <c r="F32" s="230" t="e">
        <f>Mise_en_commun!#REF!</f>
        <v>#REF!</v>
      </c>
      <c r="G32" s="231" t="e">
        <f>Mise_en_commun!#REF!</f>
        <v>#REF!</v>
      </c>
      <c r="H32" s="246" t="e">
        <f>Mise_en_commun!#REF!</f>
        <v>#REF!</v>
      </c>
      <c r="I32" s="238" t="e">
        <f>Mise_en_commun!#REF!</f>
        <v>#REF!</v>
      </c>
      <c r="J32" s="18"/>
      <c r="K32" s="163"/>
      <c r="L32" s="100"/>
      <c r="M32" s="101"/>
      <c r="N32" s="164"/>
    </row>
    <row r="33" spans="2:14" ht="23.25" x14ac:dyDescent="0.35">
      <c r="B33" s="93">
        <v>31</v>
      </c>
      <c r="C33" s="94" t="s">
        <v>115</v>
      </c>
      <c r="D33" s="95"/>
      <c r="E33" s="95" t="s">
        <v>175</v>
      </c>
      <c r="F33" s="222" t="e">
        <f>Mise_en_commun!#REF!</f>
        <v>#REF!</v>
      </c>
      <c r="G33" s="229" t="e">
        <f>Mise_en_commun!#REF!</f>
        <v>#REF!</v>
      </c>
      <c r="H33" s="247" t="e">
        <f>Mise_en_commun!#REF!</f>
        <v>#REF!</v>
      </c>
      <c r="I33" s="239" t="e">
        <f>Mise_en_commun!#REF!</f>
        <v>#REF!</v>
      </c>
      <c r="J33" s="18"/>
      <c r="K33" s="96">
        <v>1</v>
      </c>
      <c r="L33" s="161"/>
      <c r="M33" s="162"/>
      <c r="N33" s="159"/>
    </row>
    <row r="34" spans="2:14" ht="23.25" x14ac:dyDescent="0.35">
      <c r="B34" s="97">
        <v>32</v>
      </c>
      <c r="C34" s="98" t="s">
        <v>116</v>
      </c>
      <c r="D34" s="99"/>
      <c r="E34" s="99" t="s">
        <v>176</v>
      </c>
      <c r="F34" s="222" t="e">
        <f>Mise_en_commun!#REF!</f>
        <v>#REF!</v>
      </c>
      <c r="G34" s="223" t="e">
        <f>Mise_en_commun!#REF!</f>
        <v>#REF!</v>
      </c>
      <c r="H34" s="236" t="e">
        <f>Mise_en_commun!#REF!</f>
        <v>#REF!</v>
      </c>
      <c r="I34" s="234" t="e">
        <f>Mise_en_commun!#REF!</f>
        <v>#REF!</v>
      </c>
      <c r="J34" s="18"/>
      <c r="K34" s="160"/>
      <c r="L34" s="100"/>
      <c r="M34" s="162"/>
      <c r="N34" s="162"/>
    </row>
    <row r="35" spans="2:14" ht="23.25" x14ac:dyDescent="0.35">
      <c r="B35" s="97">
        <v>33</v>
      </c>
      <c r="C35" s="98" t="s">
        <v>117</v>
      </c>
      <c r="D35" s="99"/>
      <c r="E35" s="99" t="s">
        <v>177</v>
      </c>
      <c r="F35" s="222" t="e">
        <f>Mise_en_commun!#REF!</f>
        <v>#REF!</v>
      </c>
      <c r="G35" s="223" t="e">
        <f>Mise_en_commun!#REF!</f>
        <v>#REF!</v>
      </c>
      <c r="H35" s="245" t="e">
        <f>Mise_en_commun!#REF!</f>
        <v>#REF!</v>
      </c>
      <c r="I35" s="240" t="e">
        <f>Mise_en_commun!#REF!</f>
        <v>#REF!</v>
      </c>
      <c r="J35" s="18"/>
      <c r="K35" s="217" t="s">
        <v>180</v>
      </c>
      <c r="L35" s="100"/>
      <c r="M35" s="101"/>
      <c r="N35" s="212" t="s">
        <v>142</v>
      </c>
    </row>
    <row r="36" spans="2:14" ht="23.25" x14ac:dyDescent="0.35">
      <c r="B36" s="97">
        <v>34</v>
      </c>
      <c r="C36" s="98" t="s">
        <v>118</v>
      </c>
      <c r="D36" s="99"/>
      <c r="E36" s="99" t="s">
        <v>178</v>
      </c>
      <c r="F36" s="222" t="e">
        <f>Mise_en_commun!#REF!</f>
        <v>#REF!</v>
      </c>
      <c r="G36" s="223" t="e">
        <f>Mise_en_commun!#REF!</f>
        <v>#REF!</v>
      </c>
      <c r="H36" s="236" t="e">
        <f>Mise_en_commun!#REF!</f>
        <v>#REF!</v>
      </c>
      <c r="I36" s="234" t="e">
        <f>Mise_en_commun!#REF!</f>
        <v>#REF!</v>
      </c>
      <c r="J36" s="18"/>
      <c r="K36" s="160"/>
      <c r="L36" s="100"/>
      <c r="M36" s="101"/>
      <c r="N36" s="101"/>
    </row>
    <row r="37" spans="2:14" ht="21.75" thickBot="1" x14ac:dyDescent="0.4">
      <c r="B37" s="225"/>
      <c r="C37" s="225"/>
      <c r="D37" s="225"/>
      <c r="E37" s="225"/>
      <c r="F37" s="226"/>
      <c r="G37" s="227"/>
      <c r="H37" s="228"/>
      <c r="I37" s="227"/>
      <c r="J37" s="18"/>
      <c r="K37" s="205">
        <f>SUM(K1:K36)</f>
        <v>13</v>
      </c>
      <c r="L37" s="108">
        <f>SUM(L3:L36)</f>
        <v>0</v>
      </c>
      <c r="M37" s="108">
        <f>SUM(M3:M36)</f>
        <v>0</v>
      </c>
      <c r="N37" s="108">
        <f>SUM(N3:N36)</f>
        <v>0</v>
      </c>
    </row>
    <row r="39" spans="2:14" x14ac:dyDescent="0.25">
      <c r="D39"/>
    </row>
    <row r="40" spans="2:14" s="18" customFormat="1" ht="30" customHeight="1" x14ac:dyDescent="0.25">
      <c r="F40" s="220"/>
      <c r="G40" s="220"/>
      <c r="H40" s="220"/>
      <c r="I40" s="220"/>
    </row>
    <row r="41" spans="2:14" x14ac:dyDescent="0.25">
      <c r="D41"/>
    </row>
  </sheetData>
  <sortState ref="B3:N37">
    <sortCondition ref="B3:B37"/>
  </sortState>
  <conditionalFormatting sqref="I3:I4 H3:H16">
    <cfRule type="colorScale" priority="9">
      <colorScale>
        <cfvo type="min"/>
        <cfvo type="max"/>
        <color rgb="FFFCFCFF"/>
        <color rgb="FFF8696B"/>
      </colorScale>
    </cfRule>
  </conditionalFormatting>
  <conditionalFormatting sqref="I5">
    <cfRule type="colorScale" priority="8">
      <colorScale>
        <cfvo type="min"/>
        <cfvo type="max"/>
        <color rgb="FFFCFCFF"/>
        <color rgb="FFF8696B"/>
      </colorScale>
    </cfRule>
  </conditionalFormatting>
  <conditionalFormatting sqref="D3:E32">
    <cfRule type="colorScale" priority="7">
      <colorScale>
        <cfvo type="min"/>
        <cfvo type="percentile" val="50"/>
        <cfvo type="max"/>
        <color rgb="FF63BE7B"/>
        <color rgb="FFFFEB84"/>
        <color rgb="FFF8696B"/>
      </colorScale>
    </cfRule>
  </conditionalFormatting>
  <conditionalFormatting sqref="D3:E36">
    <cfRule type="colorScale" priority="891">
      <colorScale>
        <cfvo type="min"/>
        <cfvo type="percentile" val="50"/>
        <cfvo type="max"/>
        <color rgb="FF63BE7B"/>
        <color rgb="FFFFEB84"/>
        <color rgb="FFF8696B"/>
      </colorScale>
    </cfRule>
  </conditionalFormatting>
  <conditionalFormatting sqref="I6:I16">
    <cfRule type="colorScale" priority="5">
      <colorScale>
        <cfvo type="min"/>
        <cfvo type="max"/>
        <color rgb="FFFCFCFF"/>
        <color rgb="FFF8696B"/>
      </colorScale>
    </cfRule>
  </conditionalFormatting>
  <conditionalFormatting sqref="I3:I36">
    <cfRule type="colorScale" priority="4">
      <colorScale>
        <cfvo type="min"/>
        <cfvo type="percentile" val="50"/>
        <cfvo type="max"/>
        <color rgb="FFF8696B"/>
        <color rgb="FFFFEB84"/>
        <color rgb="FF63BE7B"/>
      </colorScale>
    </cfRule>
  </conditionalFormatting>
  <conditionalFormatting sqref="H3:H36">
    <cfRule type="colorScale" priority="3">
      <colorScale>
        <cfvo type="min"/>
        <cfvo type="percentile" val="50"/>
        <cfvo type="max"/>
        <color rgb="FFF8696B"/>
        <color rgb="FFFFEB84"/>
        <color rgb="FF63BE7B"/>
      </colorScale>
    </cfRule>
  </conditionalFormatting>
  <conditionalFormatting sqref="G3:G36">
    <cfRule type="colorScale" priority="2">
      <colorScale>
        <cfvo type="min"/>
        <cfvo type="percentile" val="50"/>
        <cfvo type="max"/>
        <color rgb="FFF8696B"/>
        <color rgb="FFFFEB84"/>
        <color rgb="FF63BE7B"/>
      </colorScale>
    </cfRule>
  </conditionalFormatting>
  <conditionalFormatting sqref="F3:F3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Mise_en_commun</vt:lpstr>
      <vt:lpstr>Classement</vt:lpstr>
      <vt:lpstr>Mise_en_commun!Impression_des_titres</vt:lpstr>
      <vt:lpstr>Mise_en_commun!Zone_d_impression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Lambert</dc:creator>
  <cp:lastModifiedBy>Francois Lecordix</cp:lastModifiedBy>
  <cp:revision>0</cp:revision>
  <cp:lastPrinted>2017-04-20T06:43:01Z</cp:lastPrinted>
  <dcterms:created xsi:type="dcterms:W3CDTF">2006-09-16T00:00:00Z</dcterms:created>
  <dcterms:modified xsi:type="dcterms:W3CDTF">2018-02-08T13:50:14Z</dcterms:modified>
</cp:coreProperties>
</file>