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vyplan\Desarrollo\AÑO 2018\Proyecto Debito Automatico\Documentos\"/>
    </mc:Choice>
  </mc:AlternateContent>
  <bookViews>
    <workbookView xWindow="0" yWindow="0" windowWidth="28800" windowHeight="12210" activeTab="1"/>
  </bookViews>
  <sheets>
    <sheet name="Encabezado" sheetId="1" r:id="rId1"/>
    <sheet name="Detal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3" i="2"/>
  <c r="H4" i="2"/>
  <c r="H5" i="2"/>
  <c r="H6" i="2"/>
  <c r="H7" i="2"/>
  <c r="H8" i="2"/>
  <c r="H9" i="2"/>
  <c r="H10" i="2"/>
  <c r="H11" i="2"/>
  <c r="H12" i="2"/>
  <c r="H3" i="2"/>
  <c r="P4" i="2"/>
  <c r="P5" i="2"/>
  <c r="P6" i="2"/>
  <c r="P7" i="2"/>
  <c r="P8" i="2"/>
  <c r="P9" i="2"/>
  <c r="P10" i="2"/>
  <c r="P11" i="2"/>
  <c r="P12" i="2"/>
  <c r="P3" i="2"/>
  <c r="O4" i="2"/>
  <c r="O5" i="2"/>
  <c r="O6" i="2"/>
  <c r="O7" i="2"/>
  <c r="O8" i="2"/>
  <c r="O9" i="2"/>
  <c r="O10" i="2"/>
  <c r="O11" i="2"/>
  <c r="O12" i="2"/>
  <c r="O3" i="2"/>
  <c r="N4" i="2"/>
  <c r="N5" i="2"/>
  <c r="N6" i="2"/>
  <c r="N7" i="2"/>
  <c r="N8" i="2"/>
  <c r="N9" i="2"/>
  <c r="N10" i="2"/>
  <c r="N11" i="2"/>
  <c r="N12" i="2"/>
  <c r="N3" i="2"/>
  <c r="M4" i="2"/>
  <c r="M5" i="2"/>
  <c r="M6" i="2"/>
  <c r="M7" i="2"/>
  <c r="M8" i="2"/>
  <c r="M9" i="2"/>
  <c r="M10" i="2"/>
  <c r="M11" i="2"/>
  <c r="M12" i="2"/>
  <c r="M3" i="2"/>
  <c r="G5" i="2"/>
  <c r="J5" i="2"/>
  <c r="K5" i="2"/>
  <c r="L5" i="2"/>
  <c r="Q5" i="2"/>
  <c r="R5" i="2"/>
  <c r="S5" i="2"/>
  <c r="T5" i="2"/>
  <c r="U5" i="2"/>
  <c r="V5" i="2"/>
  <c r="W5" i="2"/>
  <c r="X5" i="2"/>
  <c r="Y5" i="2"/>
  <c r="Z5" i="2"/>
  <c r="G6" i="2"/>
  <c r="J6" i="2"/>
  <c r="K6" i="2"/>
  <c r="L6" i="2"/>
  <c r="Q6" i="2"/>
  <c r="R6" i="2"/>
  <c r="S6" i="2"/>
  <c r="T6" i="2"/>
  <c r="U6" i="2"/>
  <c r="V6" i="2"/>
  <c r="W6" i="2"/>
  <c r="X6" i="2"/>
  <c r="Y6" i="2"/>
  <c r="Z6" i="2"/>
  <c r="G7" i="2"/>
  <c r="J7" i="2"/>
  <c r="K7" i="2"/>
  <c r="L7" i="2"/>
  <c r="Q7" i="2"/>
  <c r="R7" i="2"/>
  <c r="S7" i="2"/>
  <c r="T7" i="2"/>
  <c r="U7" i="2"/>
  <c r="V7" i="2"/>
  <c r="W7" i="2"/>
  <c r="X7" i="2"/>
  <c r="Y7" i="2"/>
  <c r="Z7" i="2"/>
  <c r="G8" i="2"/>
  <c r="J8" i="2"/>
  <c r="K8" i="2"/>
  <c r="L8" i="2"/>
  <c r="Q8" i="2"/>
  <c r="R8" i="2"/>
  <c r="S8" i="2"/>
  <c r="T8" i="2"/>
  <c r="U8" i="2"/>
  <c r="V8" i="2"/>
  <c r="W8" i="2"/>
  <c r="X8" i="2"/>
  <c r="Y8" i="2"/>
  <c r="Z8" i="2"/>
  <c r="G9" i="2"/>
  <c r="J9" i="2"/>
  <c r="K9" i="2"/>
  <c r="L9" i="2"/>
  <c r="Q9" i="2"/>
  <c r="R9" i="2"/>
  <c r="S9" i="2"/>
  <c r="T9" i="2"/>
  <c r="U9" i="2"/>
  <c r="V9" i="2"/>
  <c r="W9" i="2"/>
  <c r="X9" i="2"/>
  <c r="Y9" i="2"/>
  <c r="Z9" i="2"/>
  <c r="G10" i="2"/>
  <c r="J10" i="2"/>
  <c r="K10" i="2"/>
  <c r="L10" i="2"/>
  <c r="Q10" i="2"/>
  <c r="R10" i="2"/>
  <c r="S10" i="2"/>
  <c r="T10" i="2"/>
  <c r="U10" i="2"/>
  <c r="V10" i="2"/>
  <c r="W10" i="2"/>
  <c r="X10" i="2"/>
  <c r="Y10" i="2"/>
  <c r="Z10" i="2"/>
  <c r="G11" i="2"/>
  <c r="J11" i="2"/>
  <c r="K11" i="2"/>
  <c r="L11" i="2"/>
  <c r="Q11" i="2"/>
  <c r="R11" i="2"/>
  <c r="S11" i="2"/>
  <c r="T11" i="2"/>
  <c r="U11" i="2"/>
  <c r="V11" i="2"/>
  <c r="W11" i="2"/>
  <c r="X11" i="2"/>
  <c r="Y11" i="2"/>
  <c r="Z11" i="2"/>
  <c r="G12" i="2"/>
  <c r="J12" i="2"/>
  <c r="K12" i="2"/>
  <c r="L12" i="2"/>
  <c r="Q12" i="2"/>
  <c r="R12" i="2"/>
  <c r="S12" i="2"/>
  <c r="T12" i="2"/>
  <c r="U12" i="2"/>
  <c r="V12" i="2"/>
  <c r="W12" i="2"/>
  <c r="X12" i="2"/>
  <c r="Y12" i="2"/>
  <c r="Z12" i="2"/>
  <c r="D5" i="2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B4" i="2"/>
  <c r="C4" i="2"/>
  <c r="D4" i="2"/>
  <c r="E4" i="2"/>
  <c r="F4" i="2"/>
  <c r="G4" i="2"/>
  <c r="J4" i="2"/>
  <c r="K4" i="2"/>
  <c r="L4" i="2"/>
  <c r="Q4" i="2"/>
  <c r="R4" i="2"/>
  <c r="S4" i="2"/>
  <c r="T4" i="2"/>
  <c r="U4" i="2"/>
  <c r="V4" i="2"/>
  <c r="W4" i="2"/>
  <c r="X4" i="2"/>
  <c r="Y4" i="2"/>
  <c r="Z4" i="2"/>
  <c r="C5" i="2"/>
  <c r="C6" i="2"/>
  <c r="C7" i="2"/>
  <c r="C8" i="2"/>
  <c r="C9" i="2"/>
  <c r="C10" i="2"/>
  <c r="C11" i="2"/>
  <c r="C12" i="2"/>
  <c r="B5" i="2"/>
  <c r="B6" i="2"/>
  <c r="B7" i="2"/>
  <c r="B8" i="2"/>
  <c r="B9" i="2"/>
  <c r="B10" i="2"/>
  <c r="B11" i="2"/>
  <c r="B12" i="2"/>
  <c r="K5" i="1" l="1"/>
  <c r="J5" i="1"/>
  <c r="I5" i="1"/>
  <c r="H5" i="1"/>
  <c r="G5" i="1"/>
  <c r="F5" i="1"/>
  <c r="E5" i="1"/>
  <c r="D5" i="1"/>
  <c r="C5" i="1"/>
  <c r="B5" i="1"/>
  <c r="I4" i="1"/>
  <c r="K4" i="1"/>
  <c r="J4" i="1"/>
  <c r="H4" i="1"/>
  <c r="G4" i="1"/>
  <c r="F4" i="1"/>
  <c r="E4" i="1"/>
  <c r="D4" i="1"/>
  <c r="C4" i="1"/>
  <c r="B4" i="1"/>
  <c r="K3" i="1"/>
  <c r="J3" i="1"/>
  <c r="I3" i="1"/>
  <c r="H3" i="1"/>
  <c r="G3" i="1"/>
  <c r="F3" i="1"/>
  <c r="E3" i="1"/>
  <c r="D3" i="1"/>
  <c r="C3" i="1"/>
  <c r="B3" i="1"/>
  <c r="Z3" i="2" l="1"/>
  <c r="Y3" i="2"/>
  <c r="X3" i="2"/>
  <c r="W3" i="2"/>
  <c r="V3" i="2"/>
  <c r="U3" i="2"/>
  <c r="T3" i="2"/>
  <c r="S3" i="2"/>
  <c r="R3" i="2"/>
  <c r="Q3" i="2"/>
  <c r="L3" i="2"/>
  <c r="K3" i="2"/>
  <c r="J3" i="2"/>
  <c r="G3" i="2"/>
  <c r="F3" i="2"/>
  <c r="E3" i="2"/>
  <c r="D3" i="2"/>
  <c r="C3" i="2"/>
  <c r="B3" i="2"/>
</calcChain>
</file>

<file path=xl/sharedStrings.xml><?xml version="1.0" encoding="utf-8"?>
<sst xmlns="http://schemas.openxmlformats.org/spreadsheetml/2006/main" count="48" uniqueCount="45">
  <si>
    <t>ARCHIVO</t>
  </si>
  <si>
    <t>Tipo de  registro</t>
  </si>
  <si>
    <t>NIT Entidad Recaudadora</t>
  </si>
  <si>
    <t>Nombre de la Entidad Recaudadora</t>
  </si>
  <si>
    <t>Código del Convenio</t>
  </si>
  <si>
    <t>Fecha Generación del Archivo</t>
  </si>
  <si>
    <t>Secuencia de Envío</t>
  </si>
  <si>
    <t>Número de Registros</t>
  </si>
  <si>
    <t>Valor total de transacciones</t>
  </si>
  <si>
    <t>Número de Cuenta Recaudadora</t>
  </si>
  <si>
    <t>Tipo de Cuenta Recaudadora</t>
  </si>
  <si>
    <t>Tipo Real Cuenta</t>
  </si>
  <si>
    <t>Reservado</t>
  </si>
  <si>
    <t>Tipo registro</t>
  </si>
  <si>
    <t>Nit del Pagador</t>
  </si>
  <si>
    <t>Nombre del pagador</t>
  </si>
  <si>
    <t>Banco Cuenta del Pagador</t>
  </si>
  <si>
    <t>Número de la Cuenta a Debitar</t>
  </si>
  <si>
    <t>Tipo de Transacción</t>
  </si>
  <si>
    <t>Valor Transacción</t>
  </si>
  <si>
    <t>Indicador Validación Nit/Cta</t>
  </si>
  <si>
    <t>Referencia1</t>
  </si>
  <si>
    <t>Referencia2</t>
  </si>
  <si>
    <t>Valor Recaudado</t>
  </si>
  <si>
    <t>Valor Comisión</t>
  </si>
  <si>
    <t>Código de Respuesta</t>
  </si>
  <si>
    <t>Fecha de vencimiento o aplicación</t>
  </si>
  <si>
    <t>Períodos facturados</t>
  </si>
  <si>
    <t>Ciclo</t>
  </si>
  <si>
    <t>Canal de Pago</t>
  </si>
  <si>
    <t>Plaza de Recaudo</t>
  </si>
  <si>
    <t>Oficina de Recaudo</t>
  </si>
  <si>
    <r>
      <t xml:space="preserve">Fecha Generación o Envío del Archivo recibido </t>
    </r>
    <r>
      <rPr>
        <b/>
        <sz val="9"/>
        <color theme="0"/>
        <rFont val="Arial"/>
        <family val="2"/>
      </rPr>
      <t>**</t>
    </r>
  </si>
  <si>
    <r>
      <t xml:space="preserve">Secuencia de Envío del archivo recibido </t>
    </r>
    <r>
      <rPr>
        <b/>
        <sz val="9"/>
        <color theme="0"/>
        <rFont val="Arial"/>
        <family val="2"/>
      </rPr>
      <t>**</t>
    </r>
  </si>
  <si>
    <t>10000800147042CHEVYPLAN DEBITO AUT00000000003809920180102A00001527000000587459309000000001652578599057                                                                                                           .</t>
  </si>
  <si>
    <t>10000800147042CHEVYPLAN DEBITO AUT00000000003809920180117A00000001000000000651905000000001652578599057                                                                                                           .</t>
  </si>
  <si>
    <t>10000800147042CHEVYPLAN DEBITO AUT00000000003809920180102A00000007000000000000000000000001652578599057                                                                                                           .</t>
  </si>
  <si>
    <t>Decimales</t>
  </si>
  <si>
    <t>Decimales Comision</t>
  </si>
  <si>
    <t>60000008505564RODRIGUEZ PALMA WILM005600078000000504872599286700000000066868900S1002091                       1002091                       0000000000000000000000000000000D512018030601   012009920180306J      .</t>
  </si>
  <si>
    <t>60001088241285AGUDELO GARCIA ANDRE005600078000000725448318886700000000052760400S667710                        667710                        0000000000000000000000000000000D512018030601   012009920180306J      .</t>
  </si>
  <si>
    <t>60000080055565CUELLO GONZALEZ FAUS005600078000000299143550266700000000065966700S584259                        584259                        0000000000000000000000000000000D552018030601   012009920180306J      .</t>
  </si>
  <si>
    <t>60000007310267GUERRERO PACHON JUAN005600078000000352739990096700000000000000000S1030260                       1030260                       0000000000000000000000000000000OK12018030601   012009920180306K      .</t>
  </si>
  <si>
    <t>60001037946742CEBALLOS OSPINA RAUL005600078000000432597889616700000000000000000S1030902                       1030902                       0000000000000000000000000000000OK12018030601   012009920180306K      .</t>
  </si>
  <si>
    <t>60000028681313PACHECO CRUZ EMILIA 005600078000000426964473196700000000000000000S655888                        655888                        0000000000000000000000000000000OK12018030601   012009920180306K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</si>
</sst>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Font="1" applyFill="1" applyBorder="1" applyAlignment="1">
      <alignment horizontal="justify" vertical="center" wrapText="1"/>
    </xf>
    <xf numFmtId="0" fontId="1" fillId="4" borderId="1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E1" workbookViewId="0">
      <selection activeCell="I10" sqref="I10"/>
    </sheetView>
  </sheetViews>
  <sheetFormatPr baseColWidth="10" defaultColWidth="29" defaultRowHeight="15" customHeight="1" x14ac:dyDescent="0.25"/>
  <cols>
    <col min="1" max="1" width="155" bestFit="1" customWidth="1"/>
  </cols>
  <sheetData>
    <row r="1" spans="1:13" ht="15" customHeight="1" x14ac:dyDescent="0.25">
      <c r="B1" s="6">
        <v>1</v>
      </c>
      <c r="C1" s="6">
        <v>13</v>
      </c>
      <c r="D1" s="6">
        <v>20</v>
      </c>
      <c r="E1" s="6">
        <v>15</v>
      </c>
      <c r="F1" s="6">
        <v>8</v>
      </c>
      <c r="G1" s="6">
        <v>1</v>
      </c>
      <c r="H1" s="6">
        <v>8</v>
      </c>
      <c r="I1" s="6">
        <v>17</v>
      </c>
      <c r="J1" s="6">
        <v>17</v>
      </c>
      <c r="K1" s="6">
        <v>2</v>
      </c>
      <c r="L1" s="6">
        <v>1</v>
      </c>
      <c r="M1" s="6">
        <v>107</v>
      </c>
    </row>
    <row r="2" spans="1:13" ht="15" customHeight="1" x14ac:dyDescent="0.25">
      <c r="A2" s="2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spans="1:13" ht="15" customHeight="1" x14ac:dyDescent="0.25">
      <c r="A3" t="s">
        <v>34</v>
      </c>
      <c r="B3" t="str">
        <f>MID(A3,1,1)</f>
        <v>1</v>
      </c>
      <c r="C3" t="str">
        <f>MID(A3,2,13)</f>
        <v>0000800147042</v>
      </c>
      <c r="D3" t="str">
        <f>MID(A3,15,20)</f>
        <v>CHEVYPLAN DEBITO AUT</v>
      </c>
      <c r="E3" t="str">
        <f>MID(A3,35,15)</f>
        <v>000000000038099</v>
      </c>
      <c r="F3" t="str">
        <f>MID(A3,50,8)</f>
        <v>20180102</v>
      </c>
      <c r="G3" t="str">
        <f>MID(A3,58,1)</f>
        <v>A</v>
      </c>
      <c r="H3" t="str">
        <f>MID(A3,59,8)</f>
        <v>00001527</v>
      </c>
      <c r="I3" t="str">
        <f>MID(A3,67,17)</f>
        <v>00000058745930900</v>
      </c>
      <c r="J3" t="str">
        <f>MID(A3,84,17)</f>
        <v>00000016525785990</v>
      </c>
      <c r="K3" t="str">
        <f>MID(A3,101,2)</f>
        <v>57</v>
      </c>
    </row>
    <row r="4" spans="1:13" ht="15" customHeight="1" x14ac:dyDescent="0.25">
      <c r="A4" t="s">
        <v>35</v>
      </c>
      <c r="B4" t="str">
        <f>MID(A4,1,1)</f>
        <v>1</v>
      </c>
      <c r="C4" t="str">
        <f>MID(A4,2,13)</f>
        <v>0000800147042</v>
      </c>
      <c r="D4" t="str">
        <f>MID(A4,15,20)</f>
        <v>CHEVYPLAN DEBITO AUT</v>
      </c>
      <c r="E4" t="str">
        <f>MID(A4,35,15)</f>
        <v>000000000038099</v>
      </c>
      <c r="F4" t="str">
        <f>MID(A4,50,8)</f>
        <v>20180117</v>
      </c>
      <c r="G4" t="str">
        <f>MID(A4,58,1)</f>
        <v>A</v>
      </c>
      <c r="H4" t="str">
        <f>MID(A4,59,8)</f>
        <v>00000001</v>
      </c>
      <c r="I4" t="str">
        <f>MID(A4,67,17)</f>
        <v>00000000065190500</v>
      </c>
      <c r="J4" t="str">
        <f>MID(A4,84,17)</f>
        <v>00000016525785990</v>
      </c>
      <c r="K4" t="str">
        <f>MID(A4,101,2)</f>
        <v>57</v>
      </c>
    </row>
    <row r="5" spans="1:13" ht="15" customHeight="1" x14ac:dyDescent="0.25">
      <c r="A5" t="s">
        <v>36</v>
      </c>
      <c r="B5" t="str">
        <f>MID(A5,1,1)</f>
        <v>1</v>
      </c>
      <c r="C5" t="str">
        <f>MID(A5,2,13)</f>
        <v>0000800147042</v>
      </c>
      <c r="D5" t="str">
        <f>MID(A5,15,20)</f>
        <v>CHEVYPLAN DEBITO AUT</v>
      </c>
      <c r="E5" t="str">
        <f>MID(A5,35,15)</f>
        <v>000000000038099</v>
      </c>
      <c r="F5" t="str">
        <f>MID(A5,50,8)</f>
        <v>20180102</v>
      </c>
      <c r="G5" t="str">
        <f>MID(A5,58,1)</f>
        <v>A</v>
      </c>
      <c r="H5" t="str">
        <f>MID(A5,59,8)</f>
        <v>00000007</v>
      </c>
      <c r="I5" t="str">
        <f>MID(A5,67,17)</f>
        <v>00000000000000000</v>
      </c>
      <c r="J5" t="str">
        <f>MID(A5,84,17)</f>
        <v>00000016525785990</v>
      </c>
      <c r="K5" t="str">
        <f>MID(A5,101,2)</f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topLeftCell="B1" zoomScaleNormal="100" workbookViewId="0">
      <selection activeCell="C18" sqref="C18"/>
    </sheetView>
  </sheetViews>
  <sheetFormatPr baseColWidth="10" defaultColWidth="31.85546875" defaultRowHeight="15" x14ac:dyDescent="0.25"/>
  <cols>
    <col min="1" max="1" width="185.85546875" bestFit="1" customWidth="1"/>
    <col min="14" max="14" width="9.5703125" bestFit="1" customWidth="1"/>
    <col min="16" max="16" width="17.85546875" bestFit="1" customWidth="1"/>
    <col min="24" max="24" width="40.7109375" bestFit="1" customWidth="1"/>
    <col min="25" max="25" width="35.42578125" bestFit="1" customWidth="1"/>
  </cols>
  <sheetData>
    <row r="1" spans="1:26" ht="15" customHeight="1" x14ac:dyDescent="0.25">
      <c r="B1" s="4">
        <v>1</v>
      </c>
      <c r="C1" s="4">
        <v>13</v>
      </c>
      <c r="D1" s="4">
        <v>20</v>
      </c>
      <c r="E1" s="4">
        <v>9</v>
      </c>
      <c r="F1" s="4">
        <v>17</v>
      </c>
      <c r="G1" s="4">
        <v>2</v>
      </c>
      <c r="H1" s="4">
        <v>17</v>
      </c>
      <c r="I1" s="4"/>
      <c r="J1" s="4">
        <v>1</v>
      </c>
      <c r="K1" s="4">
        <v>30</v>
      </c>
      <c r="L1" s="4">
        <v>30</v>
      </c>
      <c r="M1" s="4">
        <v>17</v>
      </c>
      <c r="N1" s="4">
        <v>2</v>
      </c>
      <c r="O1" s="4">
        <v>14</v>
      </c>
      <c r="P1" s="4"/>
      <c r="Q1" s="4">
        <v>3</v>
      </c>
      <c r="R1" s="4">
        <v>8</v>
      </c>
      <c r="S1" s="4">
        <v>2</v>
      </c>
      <c r="T1" s="4">
        <v>3</v>
      </c>
      <c r="U1" s="4">
        <v>2</v>
      </c>
      <c r="V1" s="4">
        <v>1</v>
      </c>
      <c r="W1" s="4">
        <v>4</v>
      </c>
      <c r="X1" s="4">
        <v>8</v>
      </c>
      <c r="Y1" s="4">
        <v>1</v>
      </c>
      <c r="Z1" s="4">
        <v>7</v>
      </c>
    </row>
    <row r="2" spans="1:26" ht="15" customHeight="1" x14ac:dyDescent="0.25">
      <c r="A2" s="2" t="s">
        <v>0</v>
      </c>
      <c r="B2" s="3" t="s">
        <v>13</v>
      </c>
      <c r="C2" s="1" t="s">
        <v>14</v>
      </c>
      <c r="D2" s="1" t="s">
        <v>15</v>
      </c>
      <c r="E2" s="3" t="s">
        <v>16</v>
      </c>
      <c r="F2" s="1" t="s">
        <v>17</v>
      </c>
      <c r="G2" s="1" t="s">
        <v>18</v>
      </c>
      <c r="H2" s="1" t="s">
        <v>19</v>
      </c>
      <c r="I2" s="1" t="s">
        <v>37</v>
      </c>
      <c r="J2" s="3" t="s">
        <v>20</v>
      </c>
      <c r="K2" s="1" t="s">
        <v>21</v>
      </c>
      <c r="L2" s="1" t="s">
        <v>22</v>
      </c>
      <c r="M2" s="1" t="s">
        <v>23</v>
      </c>
      <c r="N2" s="1" t="s">
        <v>37</v>
      </c>
      <c r="O2" s="1" t="s">
        <v>24</v>
      </c>
      <c r="P2" s="1" t="s">
        <v>38</v>
      </c>
      <c r="Q2" s="1" t="s">
        <v>25</v>
      </c>
      <c r="R2" s="1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  <c r="Z2" s="3" t="s">
        <v>12</v>
      </c>
    </row>
    <row r="3" spans="1:26" x14ac:dyDescent="0.25">
      <c r="A3" t="s">
        <v>39</v>
      </c>
      <c r="B3" t="str">
        <f>MID(A3,1,1)</f>
        <v>6</v>
      </c>
      <c r="C3" t="str">
        <f>MID(A3,2,13)</f>
        <v>0000008505564</v>
      </c>
      <c r="D3" t="str">
        <f>MID(A3,15,20)</f>
        <v>RODRIGUEZ PALMA WILM</v>
      </c>
      <c r="E3" t="str">
        <f>MID(A3,35,9)</f>
        <v>005600078</v>
      </c>
      <c r="F3" t="str">
        <f>MID(A3,44,17)</f>
        <v>00000050487259928</v>
      </c>
      <c r="G3" t="str">
        <f>MID(A3,61,2)</f>
        <v>67</v>
      </c>
      <c r="H3" t="str">
        <f>MID(A3,63,15)</f>
        <v>000000000668689</v>
      </c>
      <c r="I3" t="str">
        <f>MID(A3,78,2)</f>
        <v>00</v>
      </c>
      <c r="J3" t="str">
        <f>MID(A3,80,1)</f>
        <v>S</v>
      </c>
      <c r="K3" t="str">
        <f>MID(A3,81,30)</f>
        <v xml:space="preserve">1002091                       </v>
      </c>
      <c r="L3" t="str">
        <f>MID(A3,111,30)</f>
        <v xml:space="preserve">1002091                       </v>
      </c>
      <c r="M3" t="str">
        <f>MID(A3,141,15)</f>
        <v>000000000000000</v>
      </c>
      <c r="N3" t="str">
        <f>MID(A3,156,2)</f>
        <v>00</v>
      </c>
      <c r="O3" t="str">
        <f>MID(A3,158,12)</f>
        <v>000000000000</v>
      </c>
      <c r="P3" t="str">
        <f>MID(A3,170,2)</f>
        <v>00</v>
      </c>
      <c r="Q3" t="str">
        <f>MID(A3,172,3)</f>
        <v>D51</v>
      </c>
      <c r="R3" t="str">
        <f>MID(A3,175,8)</f>
        <v>20180306</v>
      </c>
      <c r="S3" t="str">
        <f>MID(A3,183,2)</f>
        <v>01</v>
      </c>
      <c r="T3" t="str">
        <f>MID(A3,185,3)</f>
        <v xml:space="preserve">   </v>
      </c>
      <c r="U3" t="str">
        <f>MID(A3,188,2)</f>
        <v>01</v>
      </c>
      <c r="V3" t="str">
        <f>MID(A3,190,1)</f>
        <v>2</v>
      </c>
      <c r="W3" t="str">
        <f>MID(A3,191,4)</f>
        <v>0099</v>
      </c>
      <c r="X3" t="str">
        <f>MID(A3,195,8)</f>
        <v>20180306</v>
      </c>
      <c r="Y3" t="str">
        <f>MID(A3,203,1)</f>
        <v>J</v>
      </c>
      <c r="Z3" t="str">
        <f>MID(A3,204,7)</f>
        <v xml:space="preserve">      .</v>
      </c>
    </row>
    <row r="4" spans="1:26" x14ac:dyDescent="0.25">
      <c r="A4" t="s">
        <v>40</v>
      </c>
      <c r="B4" t="str">
        <f>MID(A4,1,1)</f>
        <v>6</v>
      </c>
      <c r="C4" t="str">
        <f>MID(A4,2,13)</f>
        <v>0001088241285</v>
      </c>
      <c r="D4" t="str">
        <f>MID(A4,15,20)</f>
        <v>AGUDELO GARCIA ANDRE</v>
      </c>
      <c r="E4" t="str">
        <f>MID(A4,35,9)</f>
        <v>005600078</v>
      </c>
      <c r="F4" t="str">
        <f>MID(A4,44,17)</f>
        <v>00000072544831888</v>
      </c>
      <c r="G4" t="str">
        <f>MID(A4,61,2)</f>
        <v>67</v>
      </c>
      <c r="H4" t="str">
        <f t="shared" ref="H4:H12" si="0">MID(A4,63,15)</f>
        <v>000000000527604</v>
      </c>
      <c r="I4" t="str">
        <f t="shared" ref="I4:I12" si="1">MID(A4,78,2)</f>
        <v>00</v>
      </c>
      <c r="J4" t="str">
        <f>MID(A4,80,1)</f>
        <v>S</v>
      </c>
      <c r="K4" t="str">
        <f>MID(A4,81,30)</f>
        <v xml:space="preserve">667710                        </v>
      </c>
      <c r="L4" t="str">
        <f>MID(A4,111,30)</f>
        <v xml:space="preserve">667710                        </v>
      </c>
      <c r="M4" t="str">
        <f t="shared" ref="M4:M12" si="2">MID(A4,141,15)</f>
        <v>000000000000000</v>
      </c>
      <c r="N4" t="str">
        <f t="shared" ref="N4:N12" si="3">MID(A4,156,2)</f>
        <v>00</v>
      </c>
      <c r="O4" t="str">
        <f t="shared" ref="O4:O12" si="4">MID(A4,158,12)</f>
        <v>000000000000</v>
      </c>
      <c r="P4" t="str">
        <f t="shared" ref="P4:P12" si="5">MID(A4,170,2)</f>
        <v>00</v>
      </c>
      <c r="Q4" t="str">
        <f>MID(A4,172,3)</f>
        <v>D51</v>
      </c>
      <c r="R4" t="str">
        <f>MID(A4,175,8)</f>
        <v>20180306</v>
      </c>
      <c r="S4" t="str">
        <f>MID(A4,183,2)</f>
        <v>01</v>
      </c>
      <c r="T4" t="str">
        <f>MID(A4,185,3)</f>
        <v xml:space="preserve">   </v>
      </c>
      <c r="U4" t="str">
        <f>MID(A4,188,2)</f>
        <v>01</v>
      </c>
      <c r="V4" t="str">
        <f>MID(A4,190,1)</f>
        <v>2</v>
      </c>
      <c r="W4" t="str">
        <f>MID(A4,191,4)</f>
        <v>0099</v>
      </c>
      <c r="X4" t="str">
        <f>MID(A4,195,8)</f>
        <v>20180306</v>
      </c>
      <c r="Y4" t="str">
        <f>MID(A4,203,1)</f>
        <v>J</v>
      </c>
      <c r="Z4" t="str">
        <f>MID(A4,204,7)</f>
        <v xml:space="preserve">      .</v>
      </c>
    </row>
    <row r="5" spans="1:26" x14ac:dyDescent="0.25">
      <c r="A5" t="s">
        <v>41</v>
      </c>
      <c r="B5" t="str">
        <f t="shared" ref="B5:B12" si="6">MID(A5,1,1)</f>
        <v>6</v>
      </c>
      <c r="C5" t="str">
        <f t="shared" ref="C5:C12" si="7">MID(A5,2,13)</f>
        <v>0000080055565</v>
      </c>
      <c r="D5" t="str">
        <f t="shared" ref="D5:D12" si="8">MID(A5,15,20)</f>
        <v>CUELLO GONZALEZ FAUS</v>
      </c>
      <c r="E5" t="str">
        <f t="shared" ref="E5:E12" si="9">MID(A5,35,9)</f>
        <v>005600078</v>
      </c>
      <c r="F5" t="str">
        <f t="shared" ref="F5:F12" si="10">MID(A5,44,17)</f>
        <v>00000029914355026</v>
      </c>
      <c r="G5" t="str">
        <f t="shared" ref="G5:G12" si="11">MID(A5,61,2)</f>
        <v>67</v>
      </c>
      <c r="H5" t="str">
        <f t="shared" si="0"/>
        <v>000000000659667</v>
      </c>
      <c r="I5" t="str">
        <f t="shared" si="1"/>
        <v>00</v>
      </c>
      <c r="J5" t="str">
        <f t="shared" ref="J5:J12" si="12">MID(A5,80,1)</f>
        <v>S</v>
      </c>
      <c r="K5" t="str">
        <f t="shared" ref="K5:K12" si="13">MID(A5,81,30)</f>
        <v xml:space="preserve">584259                        </v>
      </c>
      <c r="L5" t="str">
        <f t="shared" ref="L5:L12" si="14">MID(A5,111,30)</f>
        <v xml:space="preserve">584259                        </v>
      </c>
      <c r="M5" t="str">
        <f t="shared" si="2"/>
        <v>000000000000000</v>
      </c>
      <c r="N5" t="str">
        <f t="shared" si="3"/>
        <v>00</v>
      </c>
      <c r="O5" t="str">
        <f t="shared" si="4"/>
        <v>000000000000</v>
      </c>
      <c r="P5" t="str">
        <f t="shared" si="5"/>
        <v>00</v>
      </c>
      <c r="Q5" t="str">
        <f t="shared" ref="Q5:Q12" si="15">MID(A5,172,3)</f>
        <v>D55</v>
      </c>
      <c r="R5" t="str">
        <f t="shared" ref="R5:R12" si="16">MID(A5,175,8)</f>
        <v>20180306</v>
      </c>
      <c r="S5" t="str">
        <f t="shared" ref="S5:S12" si="17">MID(A5,183,2)</f>
        <v>01</v>
      </c>
      <c r="T5" t="str">
        <f t="shared" ref="T5:T12" si="18">MID(A5,185,3)</f>
        <v xml:space="preserve">   </v>
      </c>
      <c r="U5" t="str">
        <f t="shared" ref="U5:U12" si="19">MID(A5,188,2)</f>
        <v>01</v>
      </c>
      <c r="V5" t="str">
        <f t="shared" ref="V5:V12" si="20">MID(A5,190,1)</f>
        <v>2</v>
      </c>
      <c r="W5" t="str">
        <f t="shared" ref="W5:W12" si="21">MID(A5,191,4)</f>
        <v>0099</v>
      </c>
      <c r="X5" t="str">
        <f t="shared" ref="X5:X12" si="22">MID(A5,195,8)</f>
        <v>20180306</v>
      </c>
      <c r="Y5" t="str">
        <f t="shared" ref="Y5:Y12" si="23">MID(A5,203,1)</f>
        <v>J</v>
      </c>
      <c r="Z5" t="str">
        <f t="shared" ref="Z5:Z12" si="24">MID(A5,204,7)</f>
        <v xml:space="preserve">      .</v>
      </c>
    </row>
    <row r="6" spans="1:26" x14ac:dyDescent="0.25">
      <c r="A6" t="s">
        <v>42</v>
      </c>
      <c r="B6" t="str">
        <f t="shared" si="6"/>
        <v>6</v>
      </c>
      <c r="C6" t="str">
        <f t="shared" si="7"/>
        <v>0000007310267</v>
      </c>
      <c r="D6" t="str">
        <f t="shared" si="8"/>
        <v>GUERRERO PACHON JUAN</v>
      </c>
      <c r="E6" t="str">
        <f t="shared" si="9"/>
        <v>005600078</v>
      </c>
      <c r="F6" t="str">
        <f t="shared" si="10"/>
        <v>00000035273999009</v>
      </c>
      <c r="G6" t="str">
        <f t="shared" si="11"/>
        <v>67</v>
      </c>
      <c r="H6" t="str">
        <f t="shared" si="0"/>
        <v>000000000000000</v>
      </c>
      <c r="I6" t="str">
        <f t="shared" si="1"/>
        <v>00</v>
      </c>
      <c r="J6" t="str">
        <f t="shared" si="12"/>
        <v>S</v>
      </c>
      <c r="K6" t="str">
        <f t="shared" si="13"/>
        <v xml:space="preserve">1030260                       </v>
      </c>
      <c r="L6" t="str">
        <f t="shared" si="14"/>
        <v xml:space="preserve">1030260                       </v>
      </c>
      <c r="M6" t="str">
        <f t="shared" si="2"/>
        <v>000000000000000</v>
      </c>
      <c r="N6" t="str">
        <f t="shared" si="3"/>
        <v>00</v>
      </c>
      <c r="O6" t="str">
        <f t="shared" si="4"/>
        <v>000000000000</v>
      </c>
      <c r="P6" t="str">
        <f t="shared" si="5"/>
        <v>00</v>
      </c>
      <c r="Q6" t="str">
        <f t="shared" si="15"/>
        <v>OK1</v>
      </c>
      <c r="R6" t="str">
        <f t="shared" si="16"/>
        <v>20180306</v>
      </c>
      <c r="S6" t="str">
        <f t="shared" si="17"/>
        <v>01</v>
      </c>
      <c r="T6" t="str">
        <f t="shared" si="18"/>
        <v xml:space="preserve">   </v>
      </c>
      <c r="U6" t="str">
        <f t="shared" si="19"/>
        <v>01</v>
      </c>
      <c r="V6" t="str">
        <f t="shared" si="20"/>
        <v>2</v>
      </c>
      <c r="W6" t="str">
        <f t="shared" si="21"/>
        <v>0099</v>
      </c>
      <c r="X6" t="str">
        <f t="shared" si="22"/>
        <v>20180306</v>
      </c>
      <c r="Y6" t="str">
        <f t="shared" si="23"/>
        <v>K</v>
      </c>
      <c r="Z6" t="str">
        <f t="shared" si="24"/>
        <v xml:space="preserve">      .</v>
      </c>
    </row>
    <row r="7" spans="1:26" x14ac:dyDescent="0.25">
      <c r="A7" t="s">
        <v>43</v>
      </c>
      <c r="B7" t="str">
        <f t="shared" si="6"/>
        <v>6</v>
      </c>
      <c r="C7" t="str">
        <f t="shared" si="7"/>
        <v>0001037946742</v>
      </c>
      <c r="D7" t="str">
        <f t="shared" si="8"/>
        <v>CEBALLOS OSPINA RAUL</v>
      </c>
      <c r="E7" t="str">
        <f t="shared" si="9"/>
        <v>005600078</v>
      </c>
      <c r="F7" t="str">
        <f t="shared" si="10"/>
        <v>00000043259788961</v>
      </c>
      <c r="G7" t="str">
        <f t="shared" si="11"/>
        <v>67</v>
      </c>
      <c r="H7" t="str">
        <f t="shared" si="0"/>
        <v>000000000000000</v>
      </c>
      <c r="I7" t="str">
        <f t="shared" si="1"/>
        <v>00</v>
      </c>
      <c r="J7" t="str">
        <f t="shared" si="12"/>
        <v>S</v>
      </c>
      <c r="K7" t="str">
        <f t="shared" si="13"/>
        <v xml:space="preserve">1030902                       </v>
      </c>
      <c r="L7" t="str">
        <f t="shared" si="14"/>
        <v xml:space="preserve">1030902                       </v>
      </c>
      <c r="M7" t="str">
        <f t="shared" si="2"/>
        <v>000000000000000</v>
      </c>
      <c r="N7" t="str">
        <f t="shared" si="3"/>
        <v>00</v>
      </c>
      <c r="O7" t="str">
        <f t="shared" si="4"/>
        <v>000000000000</v>
      </c>
      <c r="P7" t="str">
        <f t="shared" si="5"/>
        <v>00</v>
      </c>
      <c r="Q7" t="str">
        <f t="shared" si="15"/>
        <v>OK1</v>
      </c>
      <c r="R7" t="str">
        <f t="shared" si="16"/>
        <v>20180306</v>
      </c>
      <c r="S7" t="str">
        <f t="shared" si="17"/>
        <v>01</v>
      </c>
      <c r="T7" t="str">
        <f t="shared" si="18"/>
        <v xml:space="preserve">   </v>
      </c>
      <c r="U7" t="str">
        <f t="shared" si="19"/>
        <v>01</v>
      </c>
      <c r="V7" t="str">
        <f t="shared" si="20"/>
        <v>2</v>
      </c>
      <c r="W7" t="str">
        <f t="shared" si="21"/>
        <v>0099</v>
      </c>
      <c r="X7" t="str">
        <f t="shared" si="22"/>
        <v>20180306</v>
      </c>
      <c r="Y7" t="str">
        <f t="shared" si="23"/>
        <v>K</v>
      </c>
      <c r="Z7" t="str">
        <f t="shared" si="24"/>
        <v xml:space="preserve">      .</v>
      </c>
    </row>
    <row r="8" spans="1:26" x14ac:dyDescent="0.25">
      <c r="A8" t="s">
        <v>44</v>
      </c>
      <c r="B8" t="str">
        <f t="shared" si="6"/>
        <v>6</v>
      </c>
      <c r="C8" t="str">
        <f t="shared" si="7"/>
        <v>0000028681313</v>
      </c>
      <c r="D8" t="str">
        <f t="shared" si="8"/>
        <v xml:space="preserve">PACHECO CRUZ EMILIA </v>
      </c>
      <c r="E8" t="str">
        <f t="shared" si="9"/>
        <v>005600078</v>
      </c>
      <c r="F8" t="str">
        <f t="shared" si="10"/>
        <v>00000042696447319</v>
      </c>
      <c r="G8" t="str">
        <f t="shared" si="11"/>
        <v>67</v>
      </c>
      <c r="H8" t="str">
        <f t="shared" si="0"/>
        <v>000000000000000</v>
      </c>
      <c r="I8" t="str">
        <f t="shared" si="1"/>
        <v>00</v>
      </c>
      <c r="J8" t="str">
        <f t="shared" si="12"/>
        <v>S</v>
      </c>
      <c r="K8" t="str">
        <f t="shared" si="13"/>
        <v xml:space="preserve">655888                        </v>
      </c>
      <c r="L8" t="str">
        <f t="shared" si="14"/>
        <v xml:space="preserve">655888                        </v>
      </c>
      <c r="M8" t="str">
        <f t="shared" si="2"/>
        <v>000000000000000</v>
      </c>
      <c r="N8" t="str">
        <f t="shared" si="3"/>
        <v>00</v>
      </c>
      <c r="O8" t="str">
        <f t="shared" si="4"/>
        <v>000000000000</v>
      </c>
      <c r="P8" t="str">
        <f t="shared" si="5"/>
        <v>00</v>
      </c>
      <c r="Q8" t="str">
        <f t="shared" si="15"/>
        <v>OK1</v>
      </c>
      <c r="R8" t="str">
        <f t="shared" si="16"/>
        <v>20180306</v>
      </c>
      <c r="S8" t="str">
        <f t="shared" si="17"/>
        <v>01</v>
      </c>
      <c r="T8" t="str">
        <f t="shared" si="18"/>
        <v xml:space="preserve">   </v>
      </c>
      <c r="U8" t="str">
        <f t="shared" si="19"/>
        <v>01</v>
      </c>
      <c r="V8" t="str">
        <f t="shared" si="20"/>
        <v>2</v>
      </c>
      <c r="W8" t="str">
        <f t="shared" si="21"/>
        <v>0099</v>
      </c>
      <c r="X8" t="str">
        <f t="shared" si="22"/>
        <v>20180306</v>
      </c>
      <c r="Y8" t="str">
        <f t="shared" si="23"/>
        <v>K</v>
      </c>
      <c r="Z8" t="str">
        <f t="shared" si="24"/>
        <v xml:space="preserve">      .</v>
      </c>
    </row>
    <row r="9" spans="1:26" x14ac:dyDescent="0.25">
      <c r="B9" t="str">
        <f t="shared" si="6"/>
        <v/>
      </c>
      <c r="C9" t="str">
        <f t="shared" si="7"/>
        <v/>
      </c>
      <c r="D9" t="str">
        <f t="shared" si="8"/>
        <v/>
      </c>
      <c r="E9" t="str">
        <f t="shared" si="9"/>
        <v/>
      </c>
      <c r="F9" t="str">
        <f t="shared" si="10"/>
        <v/>
      </c>
      <c r="G9" t="str">
        <f t="shared" si="11"/>
        <v/>
      </c>
      <c r="H9" t="str">
        <f t="shared" si="0"/>
        <v/>
      </c>
      <c r="I9" t="str">
        <f t="shared" si="1"/>
        <v/>
      </c>
      <c r="J9" t="str">
        <f t="shared" si="12"/>
        <v/>
      </c>
      <c r="K9" t="str">
        <f t="shared" si="13"/>
        <v/>
      </c>
      <c r="L9" t="str">
        <f t="shared" si="14"/>
        <v/>
      </c>
      <c r="M9" t="str">
        <f t="shared" si="2"/>
        <v/>
      </c>
      <c r="N9" t="str">
        <f t="shared" si="3"/>
        <v/>
      </c>
      <c r="O9" t="str">
        <f t="shared" si="4"/>
        <v/>
      </c>
      <c r="P9" t="str">
        <f t="shared" si="5"/>
        <v/>
      </c>
      <c r="Q9" t="str">
        <f t="shared" si="15"/>
        <v/>
      </c>
      <c r="R9" t="str">
        <f t="shared" si="16"/>
        <v/>
      </c>
      <c r="S9" t="str">
        <f t="shared" si="17"/>
        <v/>
      </c>
      <c r="T9" t="str">
        <f t="shared" si="18"/>
        <v/>
      </c>
      <c r="U9" t="str">
        <f t="shared" si="19"/>
        <v/>
      </c>
      <c r="V9" t="str">
        <f t="shared" si="20"/>
        <v/>
      </c>
      <c r="W9" t="str">
        <f t="shared" si="21"/>
        <v/>
      </c>
      <c r="X9" t="str">
        <f t="shared" si="22"/>
        <v/>
      </c>
      <c r="Y9" t="str">
        <f t="shared" si="23"/>
        <v/>
      </c>
      <c r="Z9" t="str">
        <f t="shared" si="24"/>
        <v/>
      </c>
    </row>
    <row r="10" spans="1:26" x14ac:dyDescent="0.25">
      <c r="B10" t="str">
        <f t="shared" si="6"/>
        <v/>
      </c>
      <c r="C10" t="str">
        <f t="shared" si="7"/>
        <v/>
      </c>
      <c r="D10" t="str">
        <f t="shared" si="8"/>
        <v/>
      </c>
      <c r="E10" t="str">
        <f t="shared" si="9"/>
        <v/>
      </c>
      <c r="F10" t="str">
        <f t="shared" si="10"/>
        <v/>
      </c>
      <c r="G10" t="str">
        <f t="shared" si="11"/>
        <v/>
      </c>
      <c r="H10" t="str">
        <f t="shared" si="0"/>
        <v/>
      </c>
      <c r="I10" t="str">
        <f t="shared" si="1"/>
        <v/>
      </c>
      <c r="J10" t="str">
        <f t="shared" si="12"/>
        <v/>
      </c>
      <c r="K10" t="str">
        <f t="shared" si="13"/>
        <v/>
      </c>
      <c r="L10" t="str">
        <f t="shared" si="14"/>
        <v/>
      </c>
      <c r="M10" t="str">
        <f t="shared" si="2"/>
        <v/>
      </c>
      <c r="N10" t="str">
        <f t="shared" si="3"/>
        <v/>
      </c>
      <c r="O10" t="str">
        <f t="shared" si="4"/>
        <v/>
      </c>
      <c r="P10" t="str">
        <f t="shared" si="5"/>
        <v/>
      </c>
      <c r="Q10" t="str">
        <f t="shared" si="15"/>
        <v/>
      </c>
      <c r="R10" t="str">
        <f t="shared" si="16"/>
        <v/>
      </c>
      <c r="S10" t="str">
        <f t="shared" si="17"/>
        <v/>
      </c>
      <c r="T10" t="str">
        <f t="shared" si="18"/>
        <v/>
      </c>
      <c r="U10" t="str">
        <f t="shared" si="19"/>
        <v/>
      </c>
      <c r="V10" t="str">
        <f t="shared" si="20"/>
        <v/>
      </c>
      <c r="W10" t="str">
        <f t="shared" si="21"/>
        <v/>
      </c>
      <c r="X10" t="str">
        <f t="shared" si="22"/>
        <v/>
      </c>
      <c r="Y10" t="str">
        <f t="shared" si="23"/>
        <v/>
      </c>
      <c r="Z10" t="str">
        <f t="shared" si="24"/>
        <v/>
      </c>
    </row>
    <row r="11" spans="1:26" x14ac:dyDescent="0.25">
      <c r="B11" t="str">
        <f t="shared" si="6"/>
        <v/>
      </c>
      <c r="C11" t="str">
        <f t="shared" si="7"/>
        <v/>
      </c>
      <c r="D11" t="str">
        <f t="shared" si="8"/>
        <v/>
      </c>
      <c r="E11" t="str">
        <f t="shared" si="9"/>
        <v/>
      </c>
      <c r="F11" t="str">
        <f t="shared" si="10"/>
        <v/>
      </c>
      <c r="G11" t="str">
        <f t="shared" si="11"/>
        <v/>
      </c>
      <c r="H11" t="str">
        <f t="shared" si="0"/>
        <v/>
      </c>
      <c r="I11" t="str">
        <f t="shared" si="1"/>
        <v/>
      </c>
      <c r="J11" t="str">
        <f t="shared" si="12"/>
        <v/>
      </c>
      <c r="K11" t="str">
        <f t="shared" si="13"/>
        <v/>
      </c>
      <c r="L11" t="str">
        <f t="shared" si="14"/>
        <v/>
      </c>
      <c r="M11" t="str">
        <f t="shared" si="2"/>
        <v/>
      </c>
      <c r="N11" t="str">
        <f t="shared" si="3"/>
        <v/>
      </c>
      <c r="O11" t="str">
        <f t="shared" si="4"/>
        <v/>
      </c>
      <c r="P11" t="str">
        <f t="shared" si="5"/>
        <v/>
      </c>
      <c r="Q11" t="str">
        <f t="shared" si="15"/>
        <v/>
      </c>
      <c r="R11" t="str">
        <f t="shared" si="16"/>
        <v/>
      </c>
      <c r="S11" t="str">
        <f t="shared" si="17"/>
        <v/>
      </c>
      <c r="T11" t="str">
        <f t="shared" si="18"/>
        <v/>
      </c>
      <c r="U11" t="str">
        <f t="shared" si="19"/>
        <v/>
      </c>
      <c r="V11" t="str">
        <f t="shared" si="20"/>
        <v/>
      </c>
      <c r="W11" t="str">
        <f t="shared" si="21"/>
        <v/>
      </c>
      <c r="X11" t="str">
        <f t="shared" si="22"/>
        <v/>
      </c>
      <c r="Y11" t="str">
        <f t="shared" si="23"/>
        <v/>
      </c>
      <c r="Z11" t="str">
        <f t="shared" si="24"/>
        <v/>
      </c>
    </row>
    <row r="12" spans="1:26" x14ac:dyDescent="0.25">
      <c r="B12" t="str">
        <f t="shared" si="6"/>
        <v/>
      </c>
      <c r="C12" t="str">
        <f t="shared" si="7"/>
        <v/>
      </c>
      <c r="D12" t="str">
        <f t="shared" si="8"/>
        <v/>
      </c>
      <c r="E12" t="str">
        <f t="shared" si="9"/>
        <v/>
      </c>
      <c r="F12" t="str">
        <f t="shared" si="10"/>
        <v/>
      </c>
      <c r="G12" t="str">
        <f t="shared" si="11"/>
        <v/>
      </c>
      <c r="H12" t="str">
        <f t="shared" si="0"/>
        <v/>
      </c>
      <c r="I12" t="str">
        <f t="shared" si="1"/>
        <v/>
      </c>
      <c r="J12" t="str">
        <f t="shared" si="12"/>
        <v/>
      </c>
      <c r="K12" t="str">
        <f t="shared" si="13"/>
        <v/>
      </c>
      <c r="L12" t="str">
        <f t="shared" si="14"/>
        <v/>
      </c>
      <c r="M12" t="str">
        <f t="shared" si="2"/>
        <v/>
      </c>
      <c r="N12" t="str">
        <f t="shared" si="3"/>
        <v/>
      </c>
      <c r="O12" t="str">
        <f t="shared" si="4"/>
        <v/>
      </c>
      <c r="P12" t="str">
        <f t="shared" si="5"/>
        <v/>
      </c>
      <c r="Q12" t="str">
        <f t="shared" si="15"/>
        <v/>
      </c>
      <c r="R12" t="str">
        <f t="shared" si="16"/>
        <v/>
      </c>
      <c r="S12" t="str">
        <f t="shared" si="17"/>
        <v/>
      </c>
      <c r="T12" t="str">
        <f t="shared" si="18"/>
        <v/>
      </c>
      <c r="U12" t="str">
        <f t="shared" si="19"/>
        <v/>
      </c>
      <c r="V12" t="str">
        <f t="shared" si="20"/>
        <v/>
      </c>
      <c r="W12" t="str">
        <f t="shared" si="21"/>
        <v/>
      </c>
      <c r="X12" t="str">
        <f t="shared" si="22"/>
        <v/>
      </c>
      <c r="Y12" t="str">
        <f t="shared" si="23"/>
        <v/>
      </c>
      <c r="Z12" t="str">
        <f t="shared" si="24"/>
        <v/>
      </c>
    </row>
  </sheetData>
  <pageMargins left="0.7" right="0.7" top="0.75" bottom="0.75" header="0.3" footer="0.3"/>
  <ignoredErrors>
    <ignoredError sqref="C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Encabezado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Larrotta</dc:creator>
  <cp:lastModifiedBy>Nicolas Larrotta</cp:lastModifiedBy>
  <dcterms:created xsi:type="dcterms:W3CDTF">2017-09-29T15:53:00Z</dcterms:created>
  <dcterms:modified xsi:type="dcterms:W3CDTF">2018-03-12T18:39:59Z</dcterms:modified>
</cp:coreProperties>
</file>