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3924945c740a6513/Escritorio/PREGRADO S-I ABR 23 - AGO 23/DESARROLLO DE APLICACIONES WEB/ARCHIVOS/"/>
    </mc:Choice>
  </mc:AlternateContent>
  <xr:revisionPtr revIDLastSave="1" documentId="13_ncr:1_{346A5263-ACDB-4BDC-A69A-92CC2556F259}" xr6:coauthVersionLast="47" xr6:coauthVersionMax="47" xr10:uidLastSave="{063BBE58-5E63-4947-A82B-1FD91A4EFD8A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hFqIRYaiMGFxYAhg5p7NB/Lk6Qlg=="/>
    </ext>
  </extLst>
</workbook>
</file>

<file path=xl/calcChain.xml><?xml version="1.0" encoding="utf-8"?>
<calcChain xmlns="http://schemas.openxmlformats.org/spreadsheetml/2006/main">
  <c r="E19" i="2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<sst xmlns="http://schemas.openxmlformats.org/spreadsheetml/2006/main" count="96" uniqueCount="63">
  <si>
    <t xml:space="preserve">Matriz de Marco de Trabajo 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</si>
  <si>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</si>
  <si>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</si>
  <si>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</si>
  <si>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</si>
  <si>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</si>
  <si>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</si>
  <si>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</si>
  <si>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</si>
  <si>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</si>
  <si>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</si>
  <si>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</si>
  <si>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</si>
  <si>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</si>
  <si>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</si>
  <si>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Administrador/ Personal</t>
  </si>
  <si>
    <t>En proceso</t>
  </si>
  <si>
    <t>Alta</t>
  </si>
  <si>
    <t>REQ005</t>
  </si>
  <si>
    <t>REQ006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</si>
  <si>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</si>
  <si>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</si>
  <si>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</si>
  <si>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</si>
  <si>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</si>
  <si>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</si>
  <si>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</si>
  <si>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</si>
  <si>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</si>
  <si>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</si>
  <si>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</si>
  <si>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</si>
  <si>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</si>
  <si>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</si>
  <si>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Camilo Acosta, Mauricio Benavides</t>
  </si>
  <si>
    <t>Calcular Impuesto</t>
  </si>
  <si>
    <t>Buscar Libro</t>
  </si>
  <si>
    <t>Calcular Ganancia</t>
  </si>
  <si>
    <t>Calcular Descuento</t>
  </si>
  <si>
    <t>REQ007</t>
  </si>
  <si>
    <t>REQ008</t>
  </si>
  <si>
    <t>Buscar Precio</t>
  </si>
  <si>
    <t>REQ009</t>
  </si>
  <si>
    <t>Permitir calcular Impuesto de un producto</t>
  </si>
  <si>
    <t>Permitir buscar libro según el nombre registrado</t>
  </si>
  <si>
    <t>Permitir calcular ganancia de un producto registrado</t>
  </si>
  <si>
    <t>Permitir calcular descuento aplicado a un producto registrado</t>
  </si>
  <si>
    <t>Permitir buscar precio de un producto registrado</t>
  </si>
  <si>
    <t>Conocer el impuesto de un producto</t>
  </si>
  <si>
    <t>Agilitar la busqueda de un libro según su nombre</t>
  </si>
  <si>
    <t>Conocer cual es la ganancia de cada producto</t>
  </si>
  <si>
    <t>Conocer cual es el descuento que aplica a cada producto</t>
  </si>
  <si>
    <t>Buscar el producto según el precio registrado para filtrar solo con el precio asignado</t>
  </si>
  <si>
    <t>Primero se calcula el precio neto del libro dividiendo el precio normal para 1,12. Una vez calculado el precio neto se multiplica por 0,12 para conseguir el valor del iva</t>
  </si>
  <si>
    <t>Mostrando en pantalla del impuesto calculado</t>
  </si>
  <si>
    <t>Para buscar un libro de debe escribie el nombre del libro para filtrar las opciones de la base de datos</t>
  </si>
  <si>
    <t>la aplicación debe responder solo con el libro que se esta buscando</t>
  </si>
  <si>
    <t>en esta aplicación tenemos establecido como predeterminado la ganacia del 70%</t>
  </si>
  <si>
    <t>se muestra la ganacia del los libros de la base de datos</t>
  </si>
  <si>
    <t>El descuento predeterminado de la apliacion es del 1% para todos los libros</t>
  </si>
  <si>
    <t>Muestra el valor de libro aplicando el descuento</t>
  </si>
  <si>
    <t>al colocar el precio de algun libro de la base de datos se filtran los resultados que coinciden</t>
  </si>
  <si>
    <t>Aparacen los libros que se estan buscando conforme al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</si>
</sst>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351C75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2">
    <xf numFmtId="0" fontId="0" fillId="0" borderId="0"/>
    <xf numFmtId="0" fontId="1" fillId="0" borderId="11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3" borderId="6" xfId="0" applyFont="1" applyFill="1" applyBorder="1"/>
    <xf numFmtId="0" fontId="7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10" fillId="4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12" fillId="5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/>
    </xf>
    <xf numFmtId="0" fontId="1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30" xfId="0" applyFont="1" applyFill="1" applyBorder="1"/>
    <xf numFmtId="0" fontId="3" fillId="3" borderId="31" xfId="0" applyFont="1" applyFill="1" applyBorder="1"/>
    <xf numFmtId="0" fontId="3" fillId="3" borderId="32" xfId="0" applyFont="1" applyFill="1" applyBorder="1"/>
    <xf numFmtId="0" fontId="14" fillId="0" borderId="0" xfId="0" applyFont="1"/>
    <xf numFmtId="0" fontId="6" fillId="9" borderId="33" xfId="0" applyFont="1" applyFill="1" applyBorder="1" applyAlignment="1">
      <alignment vertical="center"/>
    </xf>
    <xf numFmtId="0" fontId="6" fillId="9" borderId="33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horizontal="center" vertical="center" wrapText="1"/>
    </xf>
    <xf numFmtId="164" fontId="6" fillId="9" borderId="2" xfId="0" applyNumberFormat="1" applyFont="1" applyFill="1" applyBorder="1" applyAlignment="1">
      <alignment horizontal="center" vertical="center" wrapText="1"/>
    </xf>
    <xf numFmtId="0" fontId="6" fillId="9" borderId="34" xfId="0" applyFont="1" applyFill="1" applyBorder="1" applyAlignment="1">
      <alignment vertical="center" wrapText="1"/>
    </xf>
    <xf numFmtId="0" fontId="6" fillId="9" borderId="34" xfId="0" applyFont="1" applyFill="1" applyBorder="1" applyAlignment="1">
      <alignment horizontal="center" vertical="center" wrapText="1"/>
    </xf>
    <xf numFmtId="164" fontId="6" fillId="9" borderId="3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0" fillId="4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1" xfId="0" applyFont="1" applyBorder="1"/>
    <xf numFmtId="0" fontId="9" fillId="0" borderId="22" xfId="0" applyFont="1" applyBorder="1"/>
    <xf numFmtId="0" fontId="2" fillId="5" borderId="14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9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0" fillId="6" borderId="13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20" xfId="0" applyFont="1" applyBorder="1"/>
    <xf numFmtId="0" fontId="12" fillId="8" borderId="24" xfId="0" applyFont="1" applyFill="1" applyBorder="1" applyAlignment="1">
      <alignment horizontal="center" vertical="center"/>
    </xf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13" fillId="7" borderId="1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9" fillId="0" borderId="5" xfId="0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9" fillId="0" borderId="16" xfId="0" applyFont="1" applyBorder="1"/>
    <xf numFmtId="0" fontId="9" fillId="0" borderId="23" xfId="0" applyFont="1" applyBorder="1"/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/>
  </cellXfs>
  <cellStyles count="2">
    <cellStyle name="Normal" xfId="0" builtinId="0"/>
    <cellStyle name="Normal 2" xfId="1" xr:uid="{00000000-0005-0000-0000-000001000000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295275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05925" y="11811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2"/>
  <sheetViews>
    <sheetView showGridLines="0" tabSelected="1" topLeftCell="F8" zoomScaleNormal="100" workbookViewId="0">
      <selection activeCell="B3" sqref="B3:O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8" width="16.5" customWidth="1"/>
    <col min="9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6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99" customHeight="1" x14ac:dyDescent="0.2">
      <c r="B6" s="28" t="s">
        <v>18</v>
      </c>
      <c r="C6" s="29" t="s">
        <v>43</v>
      </c>
      <c r="D6" s="29" t="s">
        <v>35</v>
      </c>
      <c r="E6" s="29" t="s">
        <v>48</v>
      </c>
      <c r="F6" s="30" t="s">
        <v>15</v>
      </c>
      <c r="G6" s="29" t="s">
        <v>53</v>
      </c>
      <c r="H6" s="30" t="s">
        <v>34</v>
      </c>
      <c r="I6" s="31">
        <v>5</v>
      </c>
      <c r="J6" s="32" t="s">
        <v>16</v>
      </c>
      <c r="K6" s="31" t="s">
        <v>17</v>
      </c>
      <c r="L6" s="31" t="s">
        <v>16</v>
      </c>
      <c r="M6" s="29" t="s">
        <v>54</v>
      </c>
      <c r="N6" s="29"/>
      <c r="O6" s="29" t="s">
        <v>35</v>
      </c>
    </row>
    <row r="7" spans="2:15" ht="99" customHeight="1" x14ac:dyDescent="0.2">
      <c r="B7" s="28" t="s">
        <v>19</v>
      </c>
      <c r="C7" s="29" t="s">
        <v>44</v>
      </c>
      <c r="D7" s="29" t="s">
        <v>36</v>
      </c>
      <c r="E7" s="29" t="s">
        <v>49</v>
      </c>
      <c r="F7" s="30" t="s">
        <v>15</v>
      </c>
      <c r="G7" s="29" t="s">
        <v>55</v>
      </c>
      <c r="H7" s="30" t="s">
        <v>34</v>
      </c>
      <c r="I7" s="31">
        <v>5</v>
      </c>
      <c r="J7" s="32" t="s">
        <v>16</v>
      </c>
      <c r="K7" s="31" t="s">
        <v>17</v>
      </c>
      <c r="L7" s="31" t="s">
        <v>16</v>
      </c>
      <c r="M7" s="29" t="s">
        <v>56</v>
      </c>
      <c r="N7" s="29"/>
      <c r="O7" s="29" t="s">
        <v>36</v>
      </c>
    </row>
    <row r="8" spans="2:15" ht="99" customHeight="1" x14ac:dyDescent="0.2">
      <c r="B8" s="28" t="s">
        <v>39</v>
      </c>
      <c r="C8" s="29" t="s">
        <v>45</v>
      </c>
      <c r="D8" s="29" t="s">
        <v>37</v>
      </c>
      <c r="E8" s="29" t="s">
        <v>50</v>
      </c>
      <c r="F8" s="30" t="s">
        <v>15</v>
      </c>
      <c r="G8" s="29" t="s">
        <v>57</v>
      </c>
      <c r="H8" s="30" t="s">
        <v>34</v>
      </c>
      <c r="I8" s="31">
        <v>5</v>
      </c>
      <c r="J8" s="32" t="s">
        <v>16</v>
      </c>
      <c r="K8" s="31" t="s">
        <v>17</v>
      </c>
      <c r="L8" s="31" t="s">
        <v>16</v>
      </c>
      <c r="M8" s="29" t="s">
        <v>58</v>
      </c>
      <c r="N8" s="29"/>
      <c r="O8" s="29" t="s">
        <v>37</v>
      </c>
    </row>
    <row r="9" spans="2:15" ht="99" customHeight="1" x14ac:dyDescent="0.2">
      <c r="B9" s="28" t="s">
        <v>40</v>
      </c>
      <c r="C9" s="29" t="s">
        <v>46</v>
      </c>
      <c r="D9" s="29" t="s">
        <v>38</v>
      </c>
      <c r="E9" s="29" t="s">
        <v>51</v>
      </c>
      <c r="F9" s="30" t="s">
        <v>15</v>
      </c>
      <c r="G9" s="29" t="s">
        <v>59</v>
      </c>
      <c r="H9" s="33" t="s">
        <v>34</v>
      </c>
      <c r="I9" s="34">
        <v>5</v>
      </c>
      <c r="J9" s="35" t="s">
        <v>16</v>
      </c>
      <c r="K9" s="34" t="s">
        <v>17</v>
      </c>
      <c r="L9" s="34" t="s">
        <v>16</v>
      </c>
      <c r="M9" s="29" t="s">
        <v>60</v>
      </c>
      <c r="N9" s="29"/>
      <c r="O9" s="29" t="s">
        <v>38</v>
      </c>
    </row>
    <row r="10" spans="2:15" ht="99" customHeight="1" x14ac:dyDescent="0.2">
      <c r="B10" s="28" t="s">
        <v>42</v>
      </c>
      <c r="C10" s="29" t="s">
        <v>47</v>
      </c>
      <c r="D10" s="29" t="s">
        <v>41</v>
      </c>
      <c r="E10" s="29" t="s">
        <v>52</v>
      </c>
      <c r="F10" s="30" t="s">
        <v>15</v>
      </c>
      <c r="G10" s="29" t="s">
        <v>61</v>
      </c>
      <c r="H10" s="33" t="s">
        <v>34</v>
      </c>
      <c r="I10" s="34">
        <v>5</v>
      </c>
      <c r="J10" s="35" t="s">
        <v>16</v>
      </c>
      <c r="K10" s="34" t="s">
        <v>17</v>
      </c>
      <c r="L10" s="34" t="s">
        <v>16</v>
      </c>
      <c r="M10" s="29" t="s">
        <v>62</v>
      </c>
      <c r="N10" s="29"/>
      <c r="O10" s="29" t="s">
        <v>41</v>
      </c>
    </row>
    <row r="11" spans="2:15" ht="19.5" customHeight="1" x14ac:dyDescent="0.25">
      <c r="I11" s="1"/>
      <c r="J11" s="1"/>
      <c r="K11" s="2" t="s">
        <v>17</v>
      </c>
      <c r="L11" s="1" t="s">
        <v>20</v>
      </c>
      <c r="M11" s="4"/>
    </row>
    <row r="12" spans="2:15" ht="19.5" customHeight="1" x14ac:dyDescent="0.25">
      <c r="I12" s="1"/>
      <c r="J12" s="1"/>
      <c r="K12" s="2" t="s">
        <v>21</v>
      </c>
      <c r="L12" s="1" t="s">
        <v>16</v>
      </c>
      <c r="M12" s="4"/>
    </row>
    <row r="13" spans="2:15" ht="19.5" customHeight="1" x14ac:dyDescent="0.25">
      <c r="I13" s="1"/>
      <c r="J13" s="1"/>
      <c r="K13" s="2" t="s">
        <v>22</v>
      </c>
      <c r="L13" s="1" t="s">
        <v>23</v>
      </c>
      <c r="M13" s="4"/>
    </row>
    <row r="14" spans="2:15" ht="19.5" customHeight="1" x14ac:dyDescent="0.25">
      <c r="I14" s="1"/>
      <c r="J14" s="1"/>
      <c r="K14" s="2"/>
      <c r="L14" s="1" t="s">
        <v>24</v>
      </c>
      <c r="M14" s="4"/>
    </row>
    <row r="15" spans="2:15" ht="19.5" customHeight="1" x14ac:dyDescent="0.25">
      <c r="I15" s="1"/>
      <c r="J15" s="1"/>
      <c r="K15" s="2"/>
      <c r="L15" s="3"/>
    </row>
    <row r="16" spans="2:15" ht="19.5" customHeight="1" x14ac:dyDescent="0.25">
      <c r="I16" s="1"/>
      <c r="J16" s="1"/>
      <c r="K16" s="2"/>
      <c r="L16" s="3"/>
    </row>
    <row r="17" spans="9:12" ht="15.75" customHeight="1" x14ac:dyDescent="0.25">
      <c r="I17" s="1"/>
      <c r="J17" s="1"/>
      <c r="K17" s="2"/>
      <c r="L17" s="3"/>
    </row>
    <row r="18" spans="9:12" ht="15.75" customHeight="1" x14ac:dyDescent="0.25">
      <c r="I18" s="1"/>
      <c r="J18" s="1"/>
      <c r="K18" s="2"/>
      <c r="L18" s="3"/>
    </row>
    <row r="19" spans="9:12" ht="15.7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">
      <c r="I981" s="3"/>
      <c r="J981" s="3"/>
      <c r="K981" s="6"/>
      <c r="L981" s="3"/>
    </row>
    <row r="982" spans="9:12" ht="15.75" customHeight="1" x14ac:dyDescent="0.2">
      <c r="I982" s="3"/>
      <c r="J982" s="3"/>
      <c r="K982" s="6"/>
      <c r="L982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$L$11:$L$14</formula1>
    </dataValidation>
    <dataValidation type="list" allowBlank="1" showErrorMessage="1" sqref="K6:K10" xr:uid="{00000000-0002-0000-0000-000001000000}">
      <formula1>$K$11:$K$13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E19" sqref="E19:O2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70" t="s">
        <v>25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64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9"/>
      <c r="C8" s="10"/>
      <c r="D8" s="10"/>
      <c r="E8" s="10"/>
      <c r="F8" s="11"/>
      <c r="G8" s="12"/>
      <c r="H8" s="12"/>
      <c r="I8" s="12"/>
      <c r="J8" s="12"/>
      <c r="K8" s="12"/>
      <c r="L8" s="12"/>
      <c r="M8" s="12"/>
      <c r="N8" s="12"/>
      <c r="O8" s="12"/>
      <c r="P8" s="13"/>
    </row>
    <row r="9" spans="2:16" ht="30" customHeight="1" x14ac:dyDescent="0.2">
      <c r="B9" s="14"/>
      <c r="C9" s="15" t="s">
        <v>1</v>
      </c>
      <c r="D9" s="16"/>
      <c r="E9" s="63" t="s">
        <v>26</v>
      </c>
      <c r="F9" s="64"/>
      <c r="G9" s="16"/>
      <c r="H9" s="63" t="s">
        <v>11</v>
      </c>
      <c r="I9" s="64"/>
      <c r="J9" s="17"/>
      <c r="K9" s="17"/>
      <c r="L9" s="17"/>
      <c r="M9" s="17"/>
      <c r="N9" s="17"/>
      <c r="O9" s="17"/>
      <c r="P9" s="18"/>
    </row>
    <row r="10" spans="2:16" ht="30" customHeight="1" x14ac:dyDescent="0.2">
      <c r="B10" s="14"/>
      <c r="C10" s="19" t="s">
        <v>19</v>
      </c>
      <c r="D10" s="20"/>
      <c r="E10" s="65" t="e">
        <f>VLOOKUP(C10,'Formato descripción HU'!#REF!,5,0)</f>
        <v>#REF!</v>
      </c>
      <c r="F10" s="64"/>
      <c r="G10" s="21"/>
      <c r="H10" s="65" t="e">
        <f>VLOOKUP(C10,'Formato descripción HU'!#REF!,11,0)</f>
        <v>#REF!</v>
      </c>
      <c r="I10" s="64"/>
      <c r="J10" s="21"/>
      <c r="K10" s="17"/>
      <c r="L10" s="17"/>
      <c r="M10" s="17"/>
      <c r="N10" s="17"/>
      <c r="O10" s="17"/>
      <c r="P10" s="18"/>
    </row>
    <row r="11" spans="2:16" ht="9.75" customHeight="1" x14ac:dyDescent="0.2">
      <c r="B11" s="14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7"/>
      <c r="N11" s="23"/>
      <c r="O11" s="23"/>
      <c r="P11" s="18"/>
    </row>
    <row r="12" spans="2:16" ht="30" customHeight="1" x14ac:dyDescent="0.2">
      <c r="B12" s="14"/>
      <c r="C12" s="15" t="s">
        <v>27</v>
      </c>
      <c r="D12" s="20"/>
      <c r="E12" s="63" t="s">
        <v>10</v>
      </c>
      <c r="F12" s="64"/>
      <c r="G12" s="21"/>
      <c r="H12" s="63" t="s">
        <v>28</v>
      </c>
      <c r="I12" s="64"/>
      <c r="J12" s="21"/>
      <c r="K12" s="23"/>
      <c r="L12" s="23"/>
      <c r="M12" s="17"/>
      <c r="N12" s="23"/>
      <c r="O12" s="23"/>
      <c r="P12" s="18"/>
    </row>
    <row r="13" spans="2:16" ht="30" customHeight="1" x14ac:dyDescent="0.2">
      <c r="B13" s="14"/>
      <c r="C13" s="19" t="e">
        <f>VLOOKUP('Historia de Usuario'!C10,'Formato descripción HU'!#REF!,8,0)</f>
        <v>#REF!</v>
      </c>
      <c r="D13" s="20"/>
      <c r="E13" s="65" t="e">
        <f>VLOOKUP(C10,'Formato descripción HU'!#REF!,10,0)</f>
        <v>#REF!</v>
      </c>
      <c r="F13" s="64"/>
      <c r="G13" s="21"/>
      <c r="H13" s="66" t="e">
        <f>VLOOKUP(C10,'Formato descripción HU'!#REF!,7,0)</f>
        <v>#REF!</v>
      </c>
      <c r="I13" s="67"/>
      <c r="J13" s="21"/>
      <c r="K13" s="23"/>
      <c r="L13" s="23"/>
      <c r="M13" s="17"/>
      <c r="N13" s="23"/>
      <c r="O13" s="23"/>
      <c r="P13" s="18"/>
    </row>
    <row r="14" spans="2:16" ht="9.75" customHeight="1" x14ac:dyDescent="0.2">
      <c r="B14" s="14"/>
      <c r="C14" s="17"/>
      <c r="D14" s="20"/>
      <c r="E14" s="17"/>
      <c r="F14" s="17"/>
      <c r="G14" s="21"/>
      <c r="H14" s="21"/>
      <c r="I14" s="17"/>
      <c r="J14" s="17"/>
      <c r="K14" s="17"/>
      <c r="L14" s="17"/>
      <c r="M14" s="17"/>
      <c r="N14" s="17"/>
      <c r="O14" s="17"/>
      <c r="P14" s="18"/>
    </row>
    <row r="15" spans="2:16" ht="19.5" customHeight="1" x14ac:dyDescent="0.2">
      <c r="B15" s="14"/>
      <c r="C15" s="53" t="s">
        <v>29</v>
      </c>
      <c r="D15" s="44" t="e">
        <f>VLOOKUP(C10,'Formato descripción HU'!#REF!,3,0)</f>
        <v>#REF!</v>
      </c>
      <c r="E15" s="39"/>
      <c r="F15" s="17"/>
      <c r="G15" s="53" t="s">
        <v>30</v>
      </c>
      <c r="H15" s="44" t="e">
        <f>VLOOKUP(C10,'Formato descripción HU'!#REF!,4,0)</f>
        <v>#REF!</v>
      </c>
      <c r="I15" s="68"/>
      <c r="J15" s="39"/>
      <c r="K15" s="17"/>
      <c r="L15" s="53" t="s">
        <v>31</v>
      </c>
      <c r="M15" s="44" t="e">
        <f>VLOOKUP(C10,'Formato descripción HU'!#REF!,6,0)</f>
        <v>#REF!</v>
      </c>
      <c r="N15" s="45"/>
      <c r="O15" s="46"/>
      <c r="P15" s="18"/>
    </row>
    <row r="16" spans="2:16" ht="19.5" customHeight="1" x14ac:dyDescent="0.2">
      <c r="B16" s="14"/>
      <c r="C16" s="54"/>
      <c r="D16" s="40"/>
      <c r="E16" s="41"/>
      <c r="F16" s="17"/>
      <c r="G16" s="54"/>
      <c r="H16" s="40"/>
      <c r="I16" s="37"/>
      <c r="J16" s="41"/>
      <c r="K16" s="17"/>
      <c r="L16" s="54"/>
      <c r="M16" s="47"/>
      <c r="N16" s="48"/>
      <c r="O16" s="49"/>
      <c r="P16" s="18"/>
    </row>
    <row r="17" spans="2:16" ht="19.5" customHeight="1" x14ac:dyDescent="0.2">
      <c r="B17" s="14"/>
      <c r="C17" s="55"/>
      <c r="D17" s="42"/>
      <c r="E17" s="43"/>
      <c r="F17" s="17"/>
      <c r="G17" s="55"/>
      <c r="H17" s="42"/>
      <c r="I17" s="69"/>
      <c r="J17" s="43"/>
      <c r="K17" s="17"/>
      <c r="L17" s="55"/>
      <c r="M17" s="50"/>
      <c r="N17" s="51"/>
      <c r="O17" s="52"/>
      <c r="P17" s="18"/>
    </row>
    <row r="18" spans="2:16" ht="9.75" customHeight="1" x14ac:dyDescent="0.2">
      <c r="B18" s="14"/>
      <c r="C18" s="17"/>
      <c r="D18" s="17"/>
      <c r="E18" s="17"/>
      <c r="F18" s="17"/>
      <c r="G18" s="21"/>
      <c r="H18" s="21"/>
      <c r="I18" s="21"/>
      <c r="J18" s="17"/>
      <c r="K18" s="17"/>
      <c r="L18" s="17"/>
      <c r="M18" s="17"/>
      <c r="N18" s="17"/>
      <c r="O18" s="17"/>
      <c r="P18" s="18"/>
    </row>
    <row r="19" spans="2:16" ht="19.5" customHeight="1" x14ac:dyDescent="0.2">
      <c r="B19" s="14"/>
      <c r="C19" s="62" t="s">
        <v>32</v>
      </c>
      <c r="D19" s="39"/>
      <c r="E19" s="56" t="e">
        <f>VLOOKUP(C10,'Formato descripción HU'!#REF!,14,0)</f>
        <v>#REF!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18"/>
    </row>
    <row r="20" spans="2:16" ht="19.5" customHeight="1" x14ac:dyDescent="0.2">
      <c r="B20" s="14"/>
      <c r="C20" s="42"/>
      <c r="D20" s="43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18"/>
    </row>
    <row r="21" spans="2:16" ht="9.75" customHeight="1" x14ac:dyDescent="0.2">
      <c r="B21" s="1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</row>
    <row r="22" spans="2:16" ht="19.5" customHeight="1" x14ac:dyDescent="0.2">
      <c r="B22" s="14"/>
      <c r="C22" s="38" t="s">
        <v>33</v>
      </c>
      <c r="D22" s="39"/>
      <c r="E22" s="44" t="e">
        <f>VLOOKUP(C10,'Formato descripción HU'!#REF!,12,0)</f>
        <v>#REF!</v>
      </c>
      <c r="F22" s="45"/>
      <c r="G22" s="45"/>
      <c r="H22" s="46"/>
      <c r="I22" s="17"/>
      <c r="J22" s="38" t="s">
        <v>13</v>
      </c>
      <c r="K22" s="39"/>
      <c r="L22" s="44" t="e">
        <f>VLOOKUP(C10,'Formato descripción HU'!#REF!,13,0)</f>
        <v>#REF!</v>
      </c>
      <c r="M22" s="45"/>
      <c r="N22" s="45"/>
      <c r="O22" s="46"/>
      <c r="P22" s="18"/>
    </row>
    <row r="23" spans="2:16" ht="19.5" customHeight="1" x14ac:dyDescent="0.2">
      <c r="B23" s="14"/>
      <c r="C23" s="40"/>
      <c r="D23" s="41"/>
      <c r="E23" s="47"/>
      <c r="F23" s="48"/>
      <c r="G23" s="48"/>
      <c r="H23" s="49"/>
      <c r="I23" s="17"/>
      <c r="J23" s="40"/>
      <c r="K23" s="41"/>
      <c r="L23" s="47"/>
      <c r="M23" s="48"/>
      <c r="N23" s="48"/>
      <c r="O23" s="49"/>
      <c r="P23" s="18"/>
    </row>
    <row r="24" spans="2:16" ht="19.5" customHeight="1" x14ac:dyDescent="0.2">
      <c r="B24" s="14"/>
      <c r="C24" s="42"/>
      <c r="D24" s="43"/>
      <c r="E24" s="50"/>
      <c r="F24" s="51"/>
      <c r="G24" s="51"/>
      <c r="H24" s="52"/>
      <c r="I24" s="17"/>
      <c r="J24" s="42"/>
      <c r="K24" s="43"/>
      <c r="L24" s="50"/>
      <c r="M24" s="51"/>
      <c r="N24" s="51"/>
      <c r="O24" s="52"/>
      <c r="P24" s="18"/>
    </row>
    <row r="25" spans="2:16" ht="9.75" customHeight="1" x14ac:dyDescent="0.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spans="3:3" ht="19.5" customHeight="1" x14ac:dyDescent="0.2"/>
    <row r="34" spans="3:3" ht="19.5" customHeight="1" x14ac:dyDescent="0.2"/>
    <row r="35" spans="3:3" ht="19.5" customHeight="1" x14ac:dyDescent="0.2"/>
    <row r="36" spans="3:3" ht="19.5" customHeight="1" x14ac:dyDescent="0.2"/>
    <row r="37" spans="3:3" ht="19.5" customHeight="1" x14ac:dyDescent="0.2">
      <c r="C37" s="27"/>
    </row>
    <row r="38" spans="3:3" ht="19.5" customHeight="1" x14ac:dyDescent="0.2">
      <c r="C38" s="27"/>
    </row>
    <row r="39" spans="3:3" ht="19.5" customHeight="1" x14ac:dyDescent="0.2"/>
    <row r="40" spans="3:3" ht="19.5" customHeight="1" x14ac:dyDescent="0.2"/>
    <row r="41" spans="3:3" ht="19.5" customHeight="1" x14ac:dyDescent="0.2"/>
    <row r="42" spans="3:3" ht="19.5" customHeight="1" x14ac:dyDescent="0.2"/>
    <row r="43" spans="3:3" ht="19.5" customHeight="1" x14ac:dyDescent="0.2"/>
    <row r="44" spans="3:3" ht="19.5" customHeight="1" x14ac:dyDescent="0.2"/>
    <row r="45" spans="3:3" ht="19.5" customHeight="1" x14ac:dyDescent="0.2"/>
    <row r="46" spans="3:3" ht="19.5" customHeight="1" x14ac:dyDescent="0.2"/>
    <row r="47" spans="3:3" ht="19.5" customHeight="1" x14ac:dyDescent="0.2"/>
    <row r="48" spans="3: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C22:D24"/>
    <mergeCell ref="E22:H24"/>
    <mergeCell ref="J22:K24"/>
    <mergeCell ref="L22:O24"/>
    <mergeCell ref="L15:L17"/>
    <mergeCell ref="M15:O17"/>
    <mergeCell ref="E19:O20"/>
    <mergeCell ref="C15:C17"/>
    <mergeCell ref="C19:D2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HU'!#REF!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acosta</dc:creator>
  <cp:lastModifiedBy>Angie Diaz</cp:lastModifiedBy>
  <cp:lastPrinted>2023-06-27T03:45:09Z</cp:lastPrinted>
  <dcterms:created xsi:type="dcterms:W3CDTF">2019-10-21T15:37:14Z</dcterms:created>
  <dcterms:modified xsi:type="dcterms:W3CDTF">2023-06-27T04:07:52Z</dcterms:modified>
</cp:coreProperties>
</file>