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804324\Documents\BBVA\Proyectos\Seguridad\data\BBVA\"/>
    </mc:Choice>
  </mc:AlternateContent>
  <bookViews>
    <workbookView xWindow="0" yWindow="0" windowWidth="19200" windowHeight="7305" activeTab="1"/>
  </bookViews>
  <sheets>
    <sheet name="Hoja2" sheetId="17" r:id="rId1"/>
    <sheet name="Asaltos" sheetId="10" r:id="rId2"/>
    <sheet name="fleteos" sheetId="16" r:id="rId3"/>
    <sheet name="Atracos" sheetId="1" r:id="rId4"/>
    <sheet name="Hoja1" sheetId="9" r:id="rId5"/>
    <sheet name="BBVA 5 AÑOS" sheetId="2" r:id="rId6"/>
    <sheet name="Felteos 2018" sheetId="3" r:id="rId7"/>
    <sheet name="Fleteos 2017" sheetId="4" r:id="rId8"/>
    <sheet name=" Fleteos 2016" sheetId="5" r:id="rId9"/>
    <sheet name="Fleteos 2015" sheetId="6" r:id="rId10"/>
    <sheet name="Histórico" sheetId="7" r:id="rId11"/>
    <sheet name="Copia de Comercial" sheetId="8" r:id="rId12"/>
  </sheets>
  <externalReferences>
    <externalReference r:id="rId13"/>
  </externalReferences>
  <definedNames>
    <definedName name="_xlnm._FilterDatabase" localSheetId="1" hidden="1">Asaltos!$A$1:$K$198</definedName>
    <definedName name="_xlnm._FilterDatabase" localSheetId="11" hidden="1">'Copia de Comercial'!$A$1:$Z$418</definedName>
    <definedName name="_xlnm._FilterDatabase" localSheetId="2" hidden="1">fleteos!$A$3:$L$3</definedName>
    <definedName name="Z_262D076A_9FF7_4A1A_8708_64DE53EE7805_.wvu.FilterData" localSheetId="3" hidden="1">Atracos!$A$269:$I$296</definedName>
  </definedNames>
  <calcPr calcId="152511"/>
  <customWorkbookViews>
    <customWorkbookView name="Filtro 1" guid="{262D076A-9FF7-4A1A-8708-64DE53EE7805}" maximized="1" windowWidth="0" windowHeight="0" activeSheetId="0"/>
  </customWorkbookViews>
  <pivotCaches>
    <pivotCache cacheId="0" r:id="rId14"/>
  </pivotCaches>
</workbook>
</file>

<file path=xl/calcChain.xml><?xml version="1.0" encoding="utf-8"?>
<calcChain xmlns="http://schemas.openxmlformats.org/spreadsheetml/2006/main">
  <c r="K198" i="10" l="1"/>
  <c r="K197" i="10"/>
  <c r="K196" i="10"/>
  <c r="K195" i="10"/>
  <c r="K194" i="10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C183" i="10" l="1"/>
  <c r="C31" i="7"/>
  <c r="C30" i="7"/>
  <c r="C28" i="7"/>
  <c r="C20" i="7"/>
  <c r="C21" i="7" s="1"/>
  <c r="C18" i="7"/>
  <c r="C11" i="7"/>
  <c r="C10" i="7"/>
  <c r="C8" i="7"/>
  <c r="M11" i="5"/>
  <c r="J86" i="2"/>
  <c r="J85" i="2"/>
  <c r="J83" i="2"/>
  <c r="J79" i="2"/>
  <c r="J78" i="2"/>
  <c r="J76" i="2"/>
  <c r="J75" i="2"/>
  <c r="J74" i="2"/>
  <c r="J72" i="2"/>
  <c r="J71" i="2"/>
  <c r="J70" i="2"/>
  <c r="J69" i="2"/>
  <c r="J68" i="2"/>
  <c r="J67" i="2"/>
  <c r="J66" i="2"/>
  <c r="J65" i="2"/>
  <c r="J63" i="2"/>
  <c r="J61" i="2"/>
  <c r="J59" i="2"/>
  <c r="J58" i="2"/>
  <c r="J56" i="2"/>
  <c r="J55" i="2"/>
  <c r="J54" i="2"/>
  <c r="J52" i="2"/>
  <c r="J51" i="2"/>
  <c r="J50" i="2"/>
  <c r="J49" i="2"/>
  <c r="J47" i="2"/>
  <c r="J46" i="2"/>
  <c r="J45" i="2"/>
  <c r="J43" i="2"/>
  <c r="J42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5" i="2"/>
  <c r="J24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I408" i="1"/>
  <c r="G408" i="1"/>
  <c r="F408" i="1"/>
  <c r="E408" i="1"/>
  <c r="E411" i="1" s="1"/>
  <c r="J385" i="1"/>
  <c r="J384" i="1"/>
  <c r="I369" i="1"/>
  <c r="G369" i="1"/>
  <c r="F369" i="1"/>
  <c r="E369" i="1"/>
  <c r="E372" i="1" s="1"/>
  <c r="J358" i="1"/>
  <c r="J357" i="1"/>
  <c r="J355" i="1"/>
  <c r="J354" i="1"/>
  <c r="J352" i="1"/>
  <c r="J351" i="1"/>
  <c r="J347" i="1"/>
  <c r="D347" i="1"/>
  <c r="J346" i="1"/>
  <c r="J345" i="1"/>
  <c r="J344" i="1"/>
  <c r="G330" i="1"/>
  <c r="G329" i="1"/>
  <c r="F329" i="1"/>
  <c r="F330" i="1" s="1"/>
  <c r="E329" i="1"/>
  <c r="E332" i="1" s="1"/>
  <c r="J327" i="1"/>
  <c r="J326" i="1"/>
  <c r="J325" i="1"/>
  <c r="J323" i="1"/>
  <c r="J321" i="1"/>
  <c r="J320" i="1"/>
  <c r="J318" i="1"/>
  <c r="J317" i="1"/>
  <c r="J315" i="1"/>
  <c r="J313" i="1"/>
  <c r="G299" i="1"/>
  <c r="G298" i="1"/>
  <c r="F298" i="1"/>
  <c r="F299" i="1" s="1"/>
  <c r="E298" i="1"/>
  <c r="E301" i="1" s="1"/>
  <c r="J294" i="1"/>
  <c r="J293" i="1"/>
  <c r="J291" i="1"/>
  <c r="J287" i="1"/>
  <c r="J286" i="1"/>
  <c r="J284" i="1"/>
  <c r="J283" i="1"/>
  <c r="J282" i="1"/>
  <c r="J280" i="1"/>
  <c r="J279" i="1"/>
  <c r="J278" i="1"/>
  <c r="J277" i="1"/>
  <c r="J276" i="1"/>
  <c r="J275" i="1"/>
  <c r="J274" i="1"/>
  <c r="J273" i="1"/>
  <c r="E262" i="1"/>
  <c r="E264" i="1" s="1"/>
  <c r="E259" i="1"/>
  <c r="F259" i="1" s="1"/>
  <c r="F257" i="1"/>
  <c r="E257" i="1"/>
  <c r="G256" i="1"/>
  <c r="G257" i="1" s="1"/>
  <c r="F256" i="1"/>
  <c r="A256" i="1"/>
  <c r="E260" i="1" s="1"/>
  <c r="F260" i="1" s="1"/>
  <c r="J255" i="1"/>
  <c r="J253" i="1"/>
  <c r="J251" i="1"/>
  <c r="J250" i="1"/>
  <c r="J248" i="1"/>
  <c r="J247" i="1"/>
  <c r="J246" i="1"/>
  <c r="J244" i="1"/>
  <c r="J243" i="1"/>
  <c r="J242" i="1"/>
  <c r="J241" i="1"/>
  <c r="J239" i="1"/>
  <c r="J238" i="1"/>
  <c r="J237" i="1"/>
  <c r="J235" i="1"/>
  <c r="E221" i="1"/>
  <c r="G216" i="1"/>
  <c r="E216" i="1"/>
  <c r="G215" i="1"/>
  <c r="F215" i="1"/>
  <c r="F216" i="1" s="1"/>
  <c r="E215" i="1"/>
  <c r="E219" i="1" s="1"/>
  <c r="F219" i="1" s="1"/>
  <c r="A215" i="1"/>
  <c r="J213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E192" i="1"/>
  <c r="E194" i="1" s="1"/>
  <c r="F187" i="1"/>
  <c r="G186" i="1"/>
  <c r="E189" i="1" s="1"/>
  <c r="F189" i="1" s="1"/>
  <c r="F193" i="1" s="1"/>
  <c r="F186" i="1"/>
  <c r="E186" i="1"/>
  <c r="E190" i="1" s="1"/>
  <c r="F190" i="1" s="1"/>
  <c r="A186" i="1"/>
  <c r="J185" i="1"/>
  <c r="J182" i="1"/>
  <c r="J181" i="1"/>
  <c r="E167" i="1"/>
  <c r="G162" i="1"/>
  <c r="E162" i="1"/>
  <c r="G161" i="1"/>
  <c r="F161" i="1"/>
  <c r="F162" i="1" s="1"/>
  <c r="E161" i="1"/>
  <c r="E165" i="1" s="1"/>
  <c r="F165" i="1" s="1"/>
  <c r="A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E140" i="1"/>
  <c r="G137" i="1"/>
  <c r="G134" i="1"/>
  <c r="E134" i="1"/>
  <c r="G133" i="1"/>
  <c r="F133" i="1"/>
  <c r="E136" i="1" s="1"/>
  <c r="E133" i="1"/>
  <c r="E137" i="1" s="1"/>
  <c r="F137" i="1" s="1"/>
  <c r="A133" i="1"/>
  <c r="J132" i="1"/>
  <c r="J131" i="1"/>
  <c r="J130" i="1"/>
  <c r="J129" i="1"/>
  <c r="J126" i="1"/>
  <c r="J124" i="1"/>
  <c r="J123" i="1"/>
  <c r="J122" i="1"/>
  <c r="J119" i="1"/>
  <c r="G110" i="1"/>
  <c r="E110" i="1"/>
  <c r="G109" i="1"/>
  <c r="F109" i="1"/>
  <c r="F110" i="1" s="1"/>
  <c r="E109" i="1"/>
  <c r="E113" i="1" s="1"/>
  <c r="F113" i="1" s="1"/>
  <c r="A109" i="1"/>
  <c r="J107" i="1"/>
  <c r="J106" i="1"/>
  <c r="J105" i="1"/>
  <c r="J104" i="1"/>
  <c r="J103" i="1"/>
  <c r="J99" i="1"/>
  <c r="E93" i="1"/>
  <c r="F88" i="1"/>
  <c r="G87" i="1"/>
  <c r="F87" i="1"/>
  <c r="E87" i="1"/>
  <c r="E91" i="1" s="1"/>
  <c r="F91" i="1" s="1"/>
  <c r="A87" i="1"/>
  <c r="J86" i="1"/>
  <c r="J85" i="1"/>
  <c r="J84" i="1"/>
  <c r="J83" i="1"/>
  <c r="J82" i="1"/>
  <c r="J80" i="1"/>
  <c r="J78" i="1"/>
  <c r="J77" i="1"/>
  <c r="J76" i="1"/>
  <c r="J74" i="1"/>
  <c r="J72" i="1"/>
  <c r="G64" i="1"/>
  <c r="F64" i="1"/>
  <c r="E64" i="1"/>
  <c r="E67" i="1" s="1"/>
  <c r="A64" i="1"/>
  <c r="J63" i="1"/>
  <c r="J62" i="1"/>
  <c r="J60" i="1"/>
  <c r="J59" i="1"/>
  <c r="J58" i="1"/>
  <c r="J56" i="1"/>
  <c r="J55" i="1"/>
  <c r="J54" i="1"/>
  <c r="J53" i="1"/>
  <c r="J52" i="1"/>
  <c r="J51" i="1"/>
  <c r="J50" i="1"/>
  <c r="J49" i="1"/>
  <c r="J47" i="1"/>
  <c r="G38" i="1"/>
  <c r="F38" i="1"/>
  <c r="E38" i="1"/>
  <c r="A38" i="1"/>
  <c r="E39" i="1" s="1"/>
  <c r="J37" i="1"/>
  <c r="J35" i="1"/>
  <c r="J34" i="1"/>
  <c r="J31" i="1"/>
  <c r="G19" i="1"/>
  <c r="F19" i="1"/>
  <c r="E19" i="1"/>
  <c r="E20" i="1" s="1"/>
  <c r="E22" i="1" s="1"/>
  <c r="A19" i="1"/>
  <c r="J17" i="1"/>
  <c r="J16" i="1"/>
  <c r="J10" i="1"/>
  <c r="J9" i="1"/>
  <c r="J8" i="1"/>
  <c r="E373" i="1" l="1"/>
  <c r="E377" i="1"/>
  <c r="F332" i="1"/>
  <c r="E337" i="1"/>
  <c r="F301" i="1"/>
  <c r="E306" i="1"/>
  <c r="E142" i="1"/>
  <c r="E138" i="1"/>
  <c r="F138" i="1" s="1"/>
  <c r="F136" i="1"/>
  <c r="F141" i="1" s="1"/>
  <c r="E416" i="1"/>
  <c r="E412" i="1"/>
  <c r="E66" i="1"/>
  <c r="E21" i="1"/>
  <c r="E65" i="1"/>
  <c r="E90" i="1"/>
  <c r="E112" i="1"/>
  <c r="F134" i="1"/>
  <c r="E164" i="1"/>
  <c r="G187" i="1"/>
  <c r="E218" i="1"/>
  <c r="E302" i="1"/>
  <c r="F302" i="1" s="1"/>
  <c r="E333" i="1"/>
  <c r="F333" i="1" s="1"/>
  <c r="E88" i="1"/>
  <c r="E187" i="1"/>
  <c r="E223" i="1" l="1"/>
  <c r="F218" i="1"/>
  <c r="F164" i="1"/>
  <c r="F168" i="1" s="1"/>
  <c r="E169" i="1"/>
  <c r="F112" i="1"/>
  <c r="E114" i="1"/>
  <c r="F114" i="1" s="1"/>
  <c r="F90" i="1"/>
  <c r="E92" i="1"/>
  <c r="F92" i="1" s="1"/>
</calcChain>
</file>

<file path=xl/sharedStrings.xml><?xml version="1.0" encoding="utf-8"?>
<sst xmlns="http://schemas.openxmlformats.org/spreadsheetml/2006/main" count="4885" uniqueCount="1456">
  <si>
    <t>CASOS DE FLETEO RECLAMADOS EN EL AÑO 2018</t>
  </si>
  <si>
    <t>Numero de caso</t>
  </si>
  <si>
    <t>Video</t>
  </si>
  <si>
    <t>Año</t>
  </si>
  <si>
    <t>Numero de Reclamo Khronos</t>
  </si>
  <si>
    <t>Fecha evento</t>
  </si>
  <si>
    <t>Hora tx</t>
  </si>
  <si>
    <t>Afectado</t>
  </si>
  <si>
    <t>Cedula</t>
  </si>
  <si>
    <t>Monto</t>
  </si>
  <si>
    <t>Codigo</t>
  </si>
  <si>
    <t>Sucursal</t>
  </si>
  <si>
    <t>Ciudad</t>
  </si>
  <si>
    <t>Sucursal Estandar</t>
  </si>
  <si>
    <t>SI</t>
  </si>
  <si>
    <t>Jennifer Nañez Cucuñame</t>
  </si>
  <si>
    <t>7.000.000</t>
  </si>
  <si>
    <t>Jardin Plaza</t>
  </si>
  <si>
    <t>Cali</t>
  </si>
  <si>
    <t>JARDÍN PLAZA</t>
  </si>
  <si>
    <t>Onisa</t>
  </si>
  <si>
    <t>Jamundi</t>
  </si>
  <si>
    <t>Valle</t>
  </si>
  <si>
    <t>JAMUNDÍ</t>
  </si>
  <si>
    <t>CASOS DE FLETEO RECLAMADOS EN EL AÑO 2017</t>
  </si>
  <si>
    <t>Si</t>
  </si>
  <si>
    <t>20170411-110409-8671</t>
  </si>
  <si>
    <t>Juan Herrera Angarita</t>
  </si>
  <si>
    <t>1.003.246.500</t>
  </si>
  <si>
    <t>$ 23.000.000,00</t>
  </si>
  <si>
    <t>Aguachica</t>
  </si>
  <si>
    <t>AGUACHICA</t>
  </si>
  <si>
    <t>CASOS DE FLETEO RECLAMADOS EN EL AÑO 2016</t>
  </si>
  <si>
    <t>20160125-181448-6557</t>
  </si>
  <si>
    <t>25-ene-16</t>
  </si>
  <si>
    <t>Rigoberto Uribe Prieto</t>
  </si>
  <si>
    <t>79.278.516</t>
  </si>
  <si>
    <t>$ 10.000.000,00</t>
  </si>
  <si>
    <t>Puente Aranda</t>
  </si>
  <si>
    <t>Bogota</t>
  </si>
  <si>
    <t>PUENTE ARANDA</t>
  </si>
  <si>
    <t>20160208-155954-6557</t>
  </si>
  <si>
    <t>08-feb-16</t>
  </si>
  <si>
    <t>Senaida Montenegro Peña</t>
  </si>
  <si>
    <t>34.542.241</t>
  </si>
  <si>
    <t>$ 5.000.000,00</t>
  </si>
  <si>
    <t>Plaza de las Americas</t>
  </si>
  <si>
    <t>PLAZA DE LAS AMERICAS</t>
  </si>
  <si>
    <t>20160210-180700-6567</t>
  </si>
  <si>
    <t>09-feb-16</t>
  </si>
  <si>
    <t>Jaime Ornaldo Arenas Torres</t>
  </si>
  <si>
    <t>79.503.318</t>
  </si>
  <si>
    <t>$ 4.000.000,00</t>
  </si>
  <si>
    <t>Calle 80</t>
  </si>
  <si>
    <t>CALLE 80</t>
  </si>
  <si>
    <t>20160302-171421-6851</t>
  </si>
  <si>
    <t>25-feb-16</t>
  </si>
  <si>
    <t>Carlos Ventrura Garzon Murillo</t>
  </si>
  <si>
    <t>19.368.924</t>
  </si>
  <si>
    <t>$ 9.000.000,00</t>
  </si>
  <si>
    <t>Avenida el Dorado</t>
  </si>
  <si>
    <t>AVENIDA EL DORADO</t>
  </si>
  <si>
    <t>20160303-085822-10507</t>
  </si>
  <si>
    <t>28-ene-16</t>
  </si>
  <si>
    <t>Jairo Gonzalez Rodriguez</t>
  </si>
  <si>
    <t>19.239.875</t>
  </si>
  <si>
    <t>$ 9.600.000,00</t>
  </si>
  <si>
    <t>20160520-151411-10326</t>
  </si>
  <si>
    <t>20-may-16</t>
  </si>
  <si>
    <t>Felix Manuel Pajaro Acevedo</t>
  </si>
  <si>
    <t>9.070.285</t>
  </si>
  <si>
    <t>Cartagena</t>
  </si>
  <si>
    <t>CARTAGENA</t>
  </si>
  <si>
    <t>20160721-155426-6029</t>
  </si>
  <si>
    <t>Andres Alberto Soto</t>
  </si>
  <si>
    <t>Santa Helenita</t>
  </si>
  <si>
    <t>20160723-162322-6854</t>
  </si>
  <si>
    <t>Angela Patricia Vasquez López</t>
  </si>
  <si>
    <t>52.520.554</t>
  </si>
  <si>
    <t>20161129-174702-8650</t>
  </si>
  <si>
    <t>Guillermo Villamil Abril</t>
  </si>
  <si>
    <t>80.006.773</t>
  </si>
  <si>
    <t>20161220-170213-8387</t>
  </si>
  <si>
    <t>Alvaro Sanchez Bariios</t>
  </si>
  <si>
    <t>11.309.203</t>
  </si>
  <si>
    <t xml:space="preserve"> </t>
  </si>
  <si>
    <t xml:space="preserve">VIGILANCIA Y ASALTOS </t>
  </si>
  <si>
    <t>AÑO 2012</t>
  </si>
  <si>
    <t>AÑO 2006, 2007, 2008, 2009, 2010, 2011, 2012 , 2013,2014,2015</t>
  </si>
  <si>
    <t>FECHA</t>
  </si>
  <si>
    <t>CASOS DE FLETEO RECLAMADOS EN EL AÑO 2015</t>
  </si>
  <si>
    <t>CIUDAD</t>
  </si>
  <si>
    <t>SUCURSAL</t>
  </si>
  <si>
    <t>VALOR ILÍCITO</t>
  </si>
  <si>
    <t>VALOR RECUPERADO</t>
  </si>
  <si>
    <t>VALOR INDEMNIZADO</t>
  </si>
  <si>
    <t>VIGILANCIA</t>
  </si>
  <si>
    <t>PUERTA ESCLUSA</t>
  </si>
  <si>
    <t>SUCURSAL ESTANDAR</t>
  </si>
  <si>
    <t>20150217-113541-6846</t>
  </si>
  <si>
    <t>06-ago-14</t>
  </si>
  <si>
    <t xml:space="preserve">AÑO 2006   </t>
  </si>
  <si>
    <t>Imbanaco</t>
  </si>
  <si>
    <t>Carlos Hernando Parrra Bueno</t>
  </si>
  <si>
    <t>19.158.398</t>
  </si>
  <si>
    <t>20150303-143317-7724</t>
  </si>
  <si>
    <t>29-ene-15</t>
  </si>
  <si>
    <t>Cruz Elena Zuleta Perez</t>
  </si>
  <si>
    <t>43.679.323</t>
  </si>
  <si>
    <t>$ 8.935.389,00</t>
  </si>
  <si>
    <t>Bello</t>
  </si>
  <si>
    <t>Medellin</t>
  </si>
  <si>
    <t>BELLO</t>
  </si>
  <si>
    <t>20150310-111223-7724</t>
  </si>
  <si>
    <t>17-feb-15</t>
  </si>
  <si>
    <t>Edificio Arboleda</t>
  </si>
  <si>
    <t>830.034.067</t>
  </si>
  <si>
    <t>$ 5.500.000,00</t>
  </si>
  <si>
    <t>La Castellana</t>
  </si>
  <si>
    <t>LA CASTELLANA</t>
  </si>
  <si>
    <t>20150320-102555-7552</t>
  </si>
  <si>
    <t>16-mar-15</t>
  </si>
  <si>
    <t>Edith Elena Imitola Vega</t>
  </si>
  <si>
    <t>32.691.120</t>
  </si>
  <si>
    <t>La Soledad</t>
  </si>
  <si>
    <t>Barranquilla</t>
  </si>
  <si>
    <t>SOLEDAD</t>
  </si>
  <si>
    <t>20150413-185204-161</t>
  </si>
  <si>
    <t>09-abr-15</t>
  </si>
  <si>
    <t>Pablo Antonio Porras Chacon</t>
  </si>
  <si>
    <t>91.258.492</t>
  </si>
  <si>
    <t>$ 5.600.000,00</t>
  </si>
  <si>
    <t>Cabecera del Llano</t>
  </si>
  <si>
    <t>Bucaramga</t>
  </si>
  <si>
    <t>CABECERA DEL LLANO</t>
  </si>
  <si>
    <t>No</t>
  </si>
  <si>
    <t>20150415-152342-7043</t>
  </si>
  <si>
    <t>04-feb-14</t>
  </si>
  <si>
    <t>Jennifer Yineth Giraldo Penagos</t>
  </si>
  <si>
    <t>40.331.299</t>
  </si>
  <si>
    <t>$ 23.100.000,00</t>
  </si>
  <si>
    <t>Hayuelos</t>
  </si>
  <si>
    <t>HAYUELOS</t>
  </si>
  <si>
    <t>20150421-154736-1934</t>
  </si>
  <si>
    <t>06-abr-15</t>
  </si>
  <si>
    <t>Mitja Fajdiga /GTS 2009 SAS</t>
  </si>
  <si>
    <t>900.789.640</t>
  </si>
  <si>
    <t>Modelia</t>
  </si>
  <si>
    <t>MODELIA</t>
  </si>
  <si>
    <t>20150713-192407-219</t>
  </si>
  <si>
    <t>13-jul-15</t>
  </si>
  <si>
    <t>Camilo Arturo Suarez Gonzalez</t>
  </si>
  <si>
    <t>80.843.965</t>
  </si>
  <si>
    <t>NO</t>
  </si>
  <si>
    <t>$ 5.994.000,00</t>
  </si>
  <si>
    <t>20150714-124418-6680</t>
  </si>
  <si>
    <t>14-jul-15</t>
  </si>
  <si>
    <t>Henry Vasquez Sanchez</t>
  </si>
  <si>
    <t>14.250.550</t>
  </si>
  <si>
    <t>$ 7.000.000,00</t>
  </si>
  <si>
    <t>20150724-142835-7817</t>
  </si>
  <si>
    <t>25-jun-15</t>
  </si>
  <si>
    <t>Ivan Dario Gudiño Benavides</t>
  </si>
  <si>
    <t>12.997.922</t>
  </si>
  <si>
    <t>$ 15.000.000,00</t>
  </si>
  <si>
    <t>Calle Novena</t>
  </si>
  <si>
    <t>CALLE NOVENA</t>
  </si>
  <si>
    <t>20150731-165640-7552</t>
  </si>
  <si>
    <t>31-jul-15</t>
  </si>
  <si>
    <t>Olga Cecilia Zapata Arboleda</t>
  </si>
  <si>
    <t>32.423.203</t>
  </si>
  <si>
    <t>$ 1.953.000,00</t>
  </si>
  <si>
    <t>Sabaneta</t>
  </si>
  <si>
    <t>SABANETA</t>
  </si>
  <si>
    <t>Bogotá</t>
  </si>
  <si>
    <t>20150819-180912-9423</t>
  </si>
  <si>
    <t>16-may-15</t>
  </si>
  <si>
    <t>Carlos Humberto Isaza Mesa</t>
  </si>
  <si>
    <t>70.064.390</t>
  </si>
  <si>
    <t>$ 3.500.000,00</t>
  </si>
  <si>
    <t>Coltejer</t>
  </si>
  <si>
    <t>COLTEJER</t>
  </si>
  <si>
    <t>20150910-153234-8159</t>
  </si>
  <si>
    <t>29-ago-15</t>
  </si>
  <si>
    <t>Angie Saraza</t>
  </si>
  <si>
    <t>1.015.440.061</t>
  </si>
  <si>
    <t>20150914-161407-9423</t>
  </si>
  <si>
    <t>Mayra Surley Cogollo Alvarez</t>
  </si>
  <si>
    <t>57.291.890</t>
  </si>
  <si>
    <t>$ 9.769.660,00</t>
  </si>
  <si>
    <t>Chipichape</t>
  </si>
  <si>
    <t>CENTRO COMERCIAL CHIPICHAPE</t>
  </si>
  <si>
    <t>20150925-110703-6735</t>
  </si>
  <si>
    <t>14-sep-15</t>
  </si>
  <si>
    <t>Luis Enrique Slacedo Torres</t>
  </si>
  <si>
    <t>19.123.377</t>
  </si>
  <si>
    <t>$ 35.000.000,00</t>
  </si>
  <si>
    <t>Avenida Chile</t>
  </si>
  <si>
    <t>AVENIDA CHILE</t>
  </si>
  <si>
    <t>CENTRO COMERCIAL AVENIDA CHILE</t>
  </si>
  <si>
    <t>Niza</t>
  </si>
  <si>
    <t>20151005-165059-6777</t>
  </si>
  <si>
    <t>28-sep-15</t>
  </si>
  <si>
    <t>Ruby Argenis Sandoval Valencia/ Oscar David Fernandez</t>
  </si>
  <si>
    <t>34.547.974</t>
  </si>
  <si>
    <t>$ 5.882.000,00</t>
  </si>
  <si>
    <t>Popayan</t>
  </si>
  <si>
    <t>POPAYAN</t>
  </si>
  <si>
    <t>20151016-151528-3195</t>
  </si>
  <si>
    <t>25-sep-15</t>
  </si>
  <si>
    <t>Nestor Jaime velasquez Trujillo</t>
  </si>
  <si>
    <t>79.480.268</t>
  </si>
  <si>
    <t>$ 25.000.000,00</t>
  </si>
  <si>
    <t>20151030-111811-8159</t>
  </si>
  <si>
    <t>23-oct-15</t>
  </si>
  <si>
    <t>Ofelia Sepulveda Sepulveda</t>
  </si>
  <si>
    <t>23.268.449</t>
  </si>
  <si>
    <t>$ 2.000.000,00</t>
  </si>
  <si>
    <t>20151030-120139-9088</t>
  </si>
  <si>
    <t>28-oct-15</t>
  </si>
  <si>
    <t>Signo Editores Graficos</t>
  </si>
  <si>
    <t>900.018.662</t>
  </si>
  <si>
    <t>$ 6.500.000,00</t>
  </si>
  <si>
    <t>Occidente</t>
  </si>
  <si>
    <t>OCCIDENTE</t>
  </si>
  <si>
    <t>Antiguo Country</t>
  </si>
  <si>
    <t>20151110-115645-7076</t>
  </si>
  <si>
    <t>Maria Fernanda Jaramillo Aguado</t>
  </si>
  <si>
    <t>66.943.366</t>
  </si>
  <si>
    <t>$ 6.719.000,00</t>
  </si>
  <si>
    <t>Unicentro Cali</t>
  </si>
  <si>
    <t>UNICENTRO CALI</t>
  </si>
  <si>
    <t>20151221-161901-6777</t>
  </si>
  <si>
    <t>21-dic-15</t>
  </si>
  <si>
    <t>Sixto David Beltran Marin</t>
  </si>
  <si>
    <t>1.129.575.112</t>
  </si>
  <si>
    <t>Fundacion</t>
  </si>
  <si>
    <t>FUNDACION</t>
  </si>
  <si>
    <t>Santa Paula</t>
  </si>
  <si>
    <t>Prado Veraniego</t>
  </si>
  <si>
    <t>Riohacha</t>
  </si>
  <si>
    <t>Montería</t>
  </si>
  <si>
    <t>C.S. Carrera Segunda</t>
  </si>
  <si>
    <t>Santa Marta</t>
  </si>
  <si>
    <t>Palma Real</t>
  </si>
  <si>
    <t>Bucaramanga</t>
  </si>
  <si>
    <t>Carrera 27</t>
  </si>
  <si>
    <t>Medellín</t>
  </si>
  <si>
    <t>Avenida Oriental</t>
  </si>
  <si>
    <t>No se encontró Avenida Oriental</t>
  </si>
  <si>
    <t>Magdalena</t>
  </si>
  <si>
    <t>Fundación</t>
  </si>
  <si>
    <t>Centro Financiero</t>
  </si>
  <si>
    <t>CENTRO FINANCIERO BBVA</t>
  </si>
  <si>
    <t>Fadegán</t>
  </si>
  <si>
    <t>FADEGAN AUTOPISTA NORTE</t>
  </si>
  <si>
    <t>Carrera 70</t>
  </si>
  <si>
    <t>Avenida La Playa</t>
  </si>
  <si>
    <t xml:space="preserve">Medellín </t>
  </si>
  <si>
    <t>Carrera 80</t>
  </si>
  <si>
    <t>CALASANZ</t>
  </si>
  <si>
    <t>TOTAL 2006</t>
  </si>
  <si>
    <t>Gran Boulevard</t>
  </si>
  <si>
    <t>Turbo</t>
  </si>
  <si>
    <t>Calle 76</t>
  </si>
  <si>
    <t xml:space="preserve">El Poblado </t>
  </si>
  <si>
    <t>EL POBLADO</t>
  </si>
  <si>
    <t>Sucursal Santa Marta</t>
  </si>
  <si>
    <t>SANTA MARTA</t>
  </si>
  <si>
    <t>Palace</t>
  </si>
  <si>
    <t>Aguazul</t>
  </si>
  <si>
    <t xml:space="preserve">AÑO 2007   </t>
  </si>
  <si>
    <t>IMPACTO SINIESTRALIDAD "ASALTOS y Atm´s"</t>
  </si>
  <si>
    <t>Carrera 43</t>
  </si>
  <si>
    <t>C.S. Parque Bolívar</t>
  </si>
  <si>
    <t>SI (2)</t>
  </si>
  <si>
    <t>No se encontró</t>
  </si>
  <si>
    <t>Las Ferias</t>
  </si>
  <si>
    <t>si</t>
  </si>
  <si>
    <t>Paz de Ariporo</t>
  </si>
  <si>
    <t>Guayaquil</t>
  </si>
  <si>
    <t>GUAYAQUIL</t>
  </si>
  <si>
    <t>Sahagun</t>
  </si>
  <si>
    <t>Avenida Colombia</t>
  </si>
  <si>
    <t>AÑO 2011</t>
  </si>
  <si>
    <t>Villanueva</t>
  </si>
  <si>
    <t>San Francisco</t>
  </si>
  <si>
    <t>Acacias</t>
  </si>
  <si>
    <t>Impacto siniestralidad en Euros</t>
  </si>
  <si>
    <t>Principal</t>
  </si>
  <si>
    <t>Valledupar</t>
  </si>
  <si>
    <t>VALLEDUPAR</t>
  </si>
  <si>
    <t>TRM Banco</t>
  </si>
  <si>
    <t>Soledad</t>
  </si>
  <si>
    <t>Equivalencia en Pesos</t>
  </si>
  <si>
    <t>Avenida Norte</t>
  </si>
  <si>
    <t>Tunja</t>
  </si>
  <si>
    <t>Puerto Gaitan</t>
  </si>
  <si>
    <t>PUERTO GAITÁN</t>
  </si>
  <si>
    <t>Valor Pérdida en Pesos</t>
  </si>
  <si>
    <t>Valor pérdida en Euros</t>
  </si>
  <si>
    <t>TOTAL 2007</t>
  </si>
  <si>
    <t>Diferencia en Euros</t>
  </si>
  <si>
    <t>Curumani</t>
  </si>
  <si>
    <t>AÑO 2008</t>
  </si>
  <si>
    <t>Plazuela</t>
  </si>
  <si>
    <t>LA PLAZUELA</t>
  </si>
  <si>
    <t>Manizales</t>
  </si>
  <si>
    <t>Los Rosales</t>
  </si>
  <si>
    <t>ROSALES</t>
  </si>
  <si>
    <t xml:space="preserve">Incremento sobre Vr. Pérdida real 2011 - 20% </t>
  </si>
  <si>
    <t>Bahia</t>
  </si>
  <si>
    <t>BAHÍA</t>
  </si>
  <si>
    <t>Alto Prado</t>
  </si>
  <si>
    <t>Equivalencia en pesos</t>
  </si>
  <si>
    <t>Provenza</t>
  </si>
  <si>
    <t>Valor Pérdida en pesos</t>
  </si>
  <si>
    <t>Galerias</t>
  </si>
  <si>
    <t>Calle 170</t>
  </si>
  <si>
    <t>AÑO 2013</t>
  </si>
  <si>
    <t xml:space="preserve">Incremento sobre Vr. Pérdida real 2012 - 20% </t>
  </si>
  <si>
    <t>Granada Avenida Sexta</t>
  </si>
  <si>
    <t>SEXTA AVENIDA</t>
  </si>
  <si>
    <t>Grancentro</t>
  </si>
  <si>
    <t>Montevideo</t>
  </si>
  <si>
    <t>Guajira</t>
  </si>
  <si>
    <t>Maicao</t>
  </si>
  <si>
    <t>Carvajal</t>
  </si>
  <si>
    <t>Villavicencio</t>
  </si>
  <si>
    <t>La Esperanza</t>
  </si>
  <si>
    <t>Soacha</t>
  </si>
  <si>
    <t>CENTRO CIAL GRAN PLAZA SOACHA</t>
  </si>
  <si>
    <t>Madrid</t>
  </si>
  <si>
    <t>Monteria</t>
  </si>
  <si>
    <t>El Recreo</t>
  </si>
  <si>
    <t>El Polo</t>
  </si>
  <si>
    <t>Corferias</t>
  </si>
  <si>
    <t>24-Ag-15</t>
  </si>
  <si>
    <t>Gran America</t>
  </si>
  <si>
    <t>GRAN AMÉRICA</t>
  </si>
  <si>
    <t>Normandía</t>
  </si>
  <si>
    <t>NORMANDIA</t>
  </si>
  <si>
    <t>Kenedy Timiza</t>
  </si>
  <si>
    <t>Bco. Rodante Est Sabana</t>
  </si>
  <si>
    <t>SI (3)</t>
  </si>
  <si>
    <t>CIUDAD KENNEDY</t>
  </si>
  <si>
    <t>KENNEDY CENTRAL</t>
  </si>
  <si>
    <t xml:space="preserve">Meta </t>
  </si>
  <si>
    <t>Puerto López</t>
  </si>
  <si>
    <t>Contador</t>
  </si>
  <si>
    <t>PUERTO LOPEZ</t>
  </si>
  <si>
    <t>Yumbo</t>
  </si>
  <si>
    <t>Rio Parque</t>
  </si>
  <si>
    <t>AGENCIA ZONA FRANCA DEL PACÍFICO</t>
  </si>
  <si>
    <t>Almicarga</t>
  </si>
  <si>
    <t>SI - del punto</t>
  </si>
  <si>
    <t>RIO PARQUE COMERCIAL</t>
  </si>
  <si>
    <t>Pereira</t>
  </si>
  <si>
    <t>Avda 30 de Agosto</t>
  </si>
  <si>
    <t>TOTAL 2008</t>
  </si>
  <si>
    <t>AVENIDA 30 DE AGOSTO</t>
  </si>
  <si>
    <t>Country</t>
  </si>
  <si>
    <t>Plato</t>
  </si>
  <si>
    <t>Sincelejo</t>
  </si>
  <si>
    <t>In House Bavaria</t>
  </si>
  <si>
    <t>PARQUE CENTRAL BAVARIA</t>
  </si>
  <si>
    <t>La America</t>
  </si>
  <si>
    <t>AÑO 2009</t>
  </si>
  <si>
    <t>Olaya Herrera</t>
  </si>
  <si>
    <t>La Alpujarra</t>
  </si>
  <si>
    <t>Agencia LA ALPUJARRA</t>
  </si>
  <si>
    <t>Los Andes</t>
  </si>
  <si>
    <t>Neiva</t>
  </si>
  <si>
    <t>Los Almendros</t>
  </si>
  <si>
    <t>Frustado/Recuperado</t>
  </si>
  <si>
    <t>Mariquita</t>
  </si>
  <si>
    <t>#ERROR!</t>
  </si>
  <si>
    <t>Avenida Américas</t>
  </si>
  <si>
    <t>AVENIDA DE LAS AMERICAS</t>
  </si>
  <si>
    <t>09-sep-16</t>
  </si>
  <si>
    <t>Mocoa</t>
  </si>
  <si>
    <t>Agencia Villagarzon</t>
  </si>
  <si>
    <t>AGENCIA VILLAGARZÓN</t>
  </si>
  <si>
    <t>Yopal</t>
  </si>
  <si>
    <t>Unicentro Yopal</t>
  </si>
  <si>
    <t>YOPAL UNICENTRO</t>
  </si>
  <si>
    <t>Ibague</t>
  </si>
  <si>
    <t>Carrera Quinta</t>
  </si>
  <si>
    <t>SAN SIMON</t>
  </si>
  <si>
    <t>Belen</t>
  </si>
  <si>
    <t>Aje Group - Big Cola</t>
  </si>
  <si>
    <t>In house Blindado</t>
  </si>
  <si>
    <t>C.S. Zona Central Cali</t>
  </si>
  <si>
    <t>Admin. Reval</t>
  </si>
  <si>
    <t>Terminal del Sur</t>
  </si>
  <si>
    <t>Santa Mónica</t>
  </si>
  <si>
    <t>SANTA MONICA</t>
  </si>
  <si>
    <t>Bulevares</t>
  </si>
  <si>
    <t>Calle 34</t>
  </si>
  <si>
    <t>Agencia CALLE 34</t>
  </si>
  <si>
    <t>Espinal</t>
  </si>
  <si>
    <r>
      <rPr>
        <b/>
        <sz val="10"/>
        <color rgb="FFFFFFFF"/>
        <rFont val="Arial"/>
        <family val="2"/>
      </rPr>
      <t>CIUDAD</t>
    </r>
  </si>
  <si>
    <t>Ibagué</t>
  </si>
  <si>
    <t>El Banco</t>
  </si>
  <si>
    <r>
      <rPr>
        <b/>
        <sz val="10"/>
        <color rgb="FFFFFFFF"/>
        <rFont val="Arial"/>
        <family val="2"/>
      </rPr>
      <t>NOMBRE OFICINA</t>
    </r>
  </si>
  <si>
    <t>El Tesoro</t>
  </si>
  <si>
    <r>
      <rPr>
        <b/>
        <sz val="10"/>
        <color rgb="FFFFFFFF"/>
        <rFont val="Arial"/>
        <family val="2"/>
      </rPr>
      <t>DIRECCIÓN</t>
    </r>
  </si>
  <si>
    <t>INDICATIVO</t>
  </si>
  <si>
    <t>Casanare</t>
  </si>
  <si>
    <r>
      <rPr>
        <b/>
        <sz val="10"/>
        <color rgb="FFFFFFFF"/>
        <rFont val="Arial"/>
        <family val="2"/>
      </rPr>
      <t>Tel 1</t>
    </r>
  </si>
  <si>
    <r>
      <rPr>
        <b/>
        <sz val="10"/>
        <color rgb="FFFFFFFF"/>
        <rFont val="Arial"/>
        <family val="2"/>
      </rPr>
      <t>Tel 2</t>
    </r>
  </si>
  <si>
    <t>TOTAL 2009</t>
  </si>
  <si>
    <r>
      <rPr>
        <b/>
        <sz val="10"/>
        <color rgb="FFFFFFFF"/>
        <rFont val="Arial"/>
        <family val="2"/>
      </rPr>
      <t>Tel 3</t>
    </r>
  </si>
  <si>
    <r>
      <rPr>
        <b/>
        <sz val="10"/>
        <color rgb="FFFFFFFF"/>
        <rFont val="Arial"/>
        <family val="2"/>
      </rPr>
      <t>Tel 4</t>
    </r>
  </si>
  <si>
    <r>
      <rPr>
        <b/>
        <sz val="10"/>
        <color rgb="FFFFFFFF"/>
        <rFont val="Arial"/>
        <family val="2"/>
      </rPr>
      <t>Tel 5</t>
    </r>
  </si>
  <si>
    <r>
      <rPr>
        <b/>
        <sz val="10"/>
        <color rgb="FFFFFFFF"/>
        <rFont val="Arial"/>
        <family val="2"/>
      </rPr>
      <t>HORARIO LUNES A VIERNES  Y FIN DE MES</t>
    </r>
  </si>
  <si>
    <t>HORARIO ADICIONAL LUNES A VIERNES</t>
  </si>
  <si>
    <r>
      <rPr>
        <b/>
        <sz val="10"/>
        <color rgb="FFFFFFFF"/>
        <rFont val="Arial"/>
        <family val="2"/>
      </rPr>
      <t>SÁBADO</t>
    </r>
  </si>
  <si>
    <r>
      <rPr>
        <sz val="10"/>
        <color rgb="FF004581"/>
        <rFont val="Arial"/>
        <family val="2"/>
      </rPr>
      <t>ACACIAS</t>
    </r>
  </si>
  <si>
    <t>Valor Pérdida</t>
  </si>
  <si>
    <r>
      <rPr>
        <sz val="10"/>
        <color rgb="FF004581"/>
        <rFont val="Arial"/>
        <family val="2"/>
      </rPr>
      <t>ACACIAS</t>
    </r>
  </si>
  <si>
    <r>
      <rPr>
        <sz val="10"/>
        <color rgb="FF004581"/>
        <rFont val="Arial"/>
        <family val="2"/>
      </rPr>
      <t>CARRERA 18 No. 12-16</t>
    </r>
  </si>
  <si>
    <t>TRM</t>
  </si>
  <si>
    <t>Promedio Asalto/Total</t>
  </si>
  <si>
    <t>Promedio Asalto/Pérdida</t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</si>
  <si>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</si>
  <si>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AGUACHICA</t>
    </r>
  </si>
  <si>
    <r>
      <rPr>
        <sz val="10"/>
        <color rgb="FF004581"/>
        <rFont val="Arial"/>
        <family val="2"/>
      </rPr>
      <t>CALLE 5 no. 21 - 41</t>
    </r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</si>
  <si>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</si>
  <si>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AGUAZUL</t>
    </r>
  </si>
  <si>
    <r>
      <rPr>
        <sz val="10"/>
        <color rgb="FF004581"/>
        <rFont val="Arial"/>
        <family val="2"/>
      </rPr>
      <t>AGUAZUL</t>
    </r>
  </si>
  <si>
    <r>
      <rPr>
        <sz val="10"/>
        <color rgb="FF004581"/>
        <rFont val="Arial"/>
        <family val="2"/>
      </rPr>
      <t>CARRERA 17 No. 10-68</t>
    </r>
  </si>
  <si>
    <t>AÑO 2010</t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</si>
  <si>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</si>
  <si>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ALBANIA</t>
    </r>
  </si>
  <si>
    <r>
      <rPr>
        <sz val="10"/>
        <color rgb="FF004581"/>
        <rFont val="Arial"/>
        <family val="2"/>
      </rPr>
      <t>AGENCIA ALBANIA</t>
    </r>
  </si>
  <si>
    <r>
      <rPr>
        <sz val="10"/>
        <color rgb="FF004581"/>
        <rFont val="Arial"/>
        <family val="2"/>
      </rPr>
      <t>PLAZA PRINCIPAL DE ALBANIA</t>
    </r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</si>
  <si>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</si>
  <si>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ALBANIA</t>
    </r>
  </si>
  <si>
    <r>
      <rPr>
        <sz val="10"/>
        <color rgb="FF004581"/>
        <rFont val="Arial"/>
        <family val="2"/>
      </rPr>
      <t>ALBANIA</t>
    </r>
  </si>
  <si>
    <t>CARRERA 12 CALLE 7 Y 8 AVENIDA FERROCARRIL</t>
  </si>
  <si>
    <r>
      <rPr>
        <sz val="10"/>
        <color rgb="FF004581"/>
        <rFont val="Arial"/>
        <family val="2"/>
      </rPr>
      <t>8:00 a.m a 11:30 a.m - 2:00 p.m a  4:30 p.m</t>
    </r>
  </si>
  <si>
    <t xml:space="preserve">Cali </t>
  </si>
  <si>
    <r>
      <rPr>
        <sz val="10"/>
        <color rgb="FF004581"/>
        <rFont val="Arial"/>
        <family val="2"/>
      </rPr>
      <t>APARTADÓ</t>
    </r>
  </si>
  <si>
    <r>
      <rPr>
        <sz val="10"/>
        <color rgb="FF004581"/>
        <rFont val="Arial"/>
        <family val="2"/>
      </rPr>
      <t>APARTADO</t>
    </r>
  </si>
  <si>
    <t>CARRERA 100 No. 94-38</t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</si>
  <si>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</si>
  <si>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ARAUCA</t>
    </r>
  </si>
  <si>
    <r>
      <rPr>
        <sz val="10"/>
        <color rgb="FF004581"/>
        <rFont val="Arial"/>
        <family val="2"/>
      </rPr>
      <t>ARAUCA</t>
    </r>
  </si>
  <si>
    <t>CARRERA 21 No. 19- 20</t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</si>
  <si>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</si>
  <si>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ARAUQUITA</t>
    </r>
  </si>
  <si>
    <r>
      <rPr>
        <sz val="10"/>
        <color rgb="FF004581"/>
        <rFont val="Arial"/>
        <family val="2"/>
      </rPr>
      <t>AGENCIA ARAUQUITA</t>
    </r>
  </si>
  <si>
    <t>CALLE 3 RA No. 4-47</t>
  </si>
  <si>
    <r>
      <rPr>
        <sz val="10"/>
        <color rgb="FF004581"/>
        <rFont val="Arial"/>
        <family val="2"/>
      </rPr>
      <t>8:00 a.m a 11:30 a.m - 2:00 p.m a  4:30 p.m</t>
    </r>
  </si>
  <si>
    <t>El Plato</t>
  </si>
  <si>
    <r>
      <rPr>
        <sz val="10"/>
        <color rgb="FF004581"/>
        <rFont val="Arial"/>
        <family val="2"/>
      </rPr>
      <t>ARMENIA</t>
    </r>
  </si>
  <si>
    <r>
      <rPr>
        <sz val="10"/>
        <color rgb="FF004581"/>
        <rFont val="Arial"/>
        <family val="2"/>
      </rPr>
      <t>ARMENIA CENTRO</t>
    </r>
  </si>
  <si>
    <t>CARRERA 16 No.19-61</t>
  </si>
  <si>
    <t>PLATO</t>
  </si>
  <si>
    <t>Boyacá</t>
  </si>
  <si>
    <t>Chiquinquirá</t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</si>
  <si>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</si>
  <si>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5:30 p.m a 7:00 p.m</t>
    </r>
  </si>
  <si>
    <t>CHIQUINQUIRA</t>
  </si>
  <si>
    <r>
      <rPr>
        <sz val="10"/>
        <color rgb="FF004581"/>
        <rFont val="Arial"/>
        <family val="2"/>
      </rPr>
      <t>9:00 a.m a 1:00 p.m</t>
    </r>
  </si>
  <si>
    <t>SAO 93</t>
  </si>
  <si>
    <r>
      <rPr>
        <sz val="10"/>
        <color rgb="FF004581"/>
        <rFont val="Arial"/>
        <family val="2"/>
      </rPr>
      <t>ARMENIA</t>
    </r>
  </si>
  <si>
    <r>
      <rPr>
        <sz val="10"/>
        <color rgb="FF004581"/>
        <rFont val="Arial"/>
        <family val="2"/>
      </rPr>
      <t>ARMENIA NORTE</t>
    </r>
  </si>
  <si>
    <t>CARRERA 14 No. 16 NORTE-47 AVENIDA BOLIVAR</t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</si>
  <si>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</si>
  <si>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ARMENIA</t>
    </r>
  </si>
  <si>
    <r>
      <rPr>
        <sz val="10"/>
        <color rgb="FF004581"/>
        <rFont val="Arial"/>
        <family val="2"/>
      </rPr>
      <t>BBVA CARRERA 13 ARMENIA</t>
    </r>
  </si>
  <si>
    <r>
      <rPr>
        <sz val="10"/>
        <color rgb="FF004581"/>
        <rFont val="Arial"/>
        <family val="2"/>
      </rPr>
      <t>CARRERA 13 NO. 16 - 53/55</t>
    </r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</si>
  <si>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</si>
  <si>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ARMENIA</t>
    </r>
  </si>
  <si>
    <r>
      <rPr>
        <sz val="10"/>
        <color rgb="FF004581"/>
        <rFont val="Arial"/>
        <family val="2"/>
      </rPr>
      <t>CENTRO COMERCIAL CALIMA ARMENIA</t>
    </r>
  </si>
  <si>
    <r>
      <rPr>
        <sz val="10"/>
        <color rgb="FF004581"/>
        <rFont val="Arial"/>
        <family val="2"/>
      </rPr>
      <t>AVENIDA CENTENARIO No. 3 -180 LOCAL - 1-21</t>
    </r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</si>
  <si>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</si>
  <si>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BARBOSA</t>
    </r>
  </si>
  <si>
    <r>
      <rPr>
        <sz val="10"/>
        <color rgb="FF004581"/>
        <rFont val="Arial"/>
        <family val="2"/>
      </rPr>
      <t>BARBOSA</t>
    </r>
  </si>
  <si>
    <t>CARRERA 9 No. 8-52</t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</si>
  <si>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</si>
  <si>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BARRANCABERMEJA</t>
    </r>
  </si>
  <si>
    <r>
      <rPr>
        <sz val="10"/>
        <color rgb="FF004581"/>
        <rFont val="Arial"/>
        <family val="2"/>
      </rPr>
      <t>SAN SILVESTRE</t>
    </r>
  </si>
  <si>
    <t>CARRERA 19 CON AVENIDA 58A LOCAL 140-144</t>
  </si>
  <si>
    <t>Fonseca</t>
  </si>
  <si>
    <r>
      <rPr>
        <sz val="10"/>
        <color rgb="FF004581"/>
        <rFont val="Arial"/>
        <family val="2"/>
      </rPr>
      <t>09:00 a.m. a 04:30 p.m.</t>
    </r>
  </si>
  <si>
    <r>
      <rPr>
        <sz val="10"/>
        <color rgb="FF004581"/>
        <rFont val="Arial"/>
        <family val="2"/>
      </rPr>
      <t>Lunes a viernes::  05:30 p.m. a 07:00 p.m.</t>
    </r>
  </si>
  <si>
    <r>
      <rPr>
        <sz val="10"/>
        <color rgb="FF004581"/>
        <rFont val="Arial"/>
        <family val="2"/>
      </rPr>
      <t>9:00 a.m. a 1:00 p.m.</t>
    </r>
  </si>
  <si>
    <r>
      <rPr>
        <sz val="10"/>
        <color rgb="FF004581"/>
        <rFont val="Arial"/>
        <family val="2"/>
      </rPr>
      <t>BARRANCABERMEJA</t>
    </r>
  </si>
  <si>
    <r>
      <rPr>
        <sz val="10"/>
        <color rgb="FF004581"/>
        <rFont val="Arial"/>
        <family val="2"/>
      </rPr>
      <t>BARRANCABERMEJA</t>
    </r>
  </si>
  <si>
    <r>
      <rPr>
        <sz val="10"/>
        <color rgb="FF004581"/>
        <rFont val="Arial"/>
        <family val="2"/>
      </rPr>
      <t>TRANVERSAL 6 No. 6B - 99 EDIFICIO LA TORA</t>
    </r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</si>
  <si>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</si>
  <si>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Lunes a viernes: 5:30 p.m. a 7:00 p.m.</t>
    </r>
  </si>
  <si>
    <r>
      <rPr>
        <sz val="10"/>
        <color rgb="FF004581"/>
        <rFont val="Arial"/>
        <family val="2"/>
      </rPr>
      <t>9:00 a.m a 1:00 p.m</t>
    </r>
  </si>
  <si>
    <r>
      <rPr>
        <sz val="10"/>
        <color rgb="FF004581"/>
        <rFont val="Arial"/>
        <family val="2"/>
      </rPr>
      <t>BARRANCABERMEJA</t>
    </r>
  </si>
  <si>
    <r>
      <rPr>
        <sz val="10"/>
        <color rgb="FF004581"/>
        <rFont val="Arial"/>
        <family val="2"/>
      </rPr>
      <t>EL PARQUE</t>
    </r>
  </si>
  <si>
    <t>La Ceja</t>
  </si>
  <si>
    <r>
      <rPr>
        <sz val="10"/>
        <color rgb="FF004581"/>
        <rFont val="Arial"/>
        <family val="2"/>
      </rPr>
      <t>Calle 49 No. 16-69</t>
    </r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</si>
  <si>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</si>
  <si>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BARRANCAS</t>
    </r>
  </si>
  <si>
    <r>
      <rPr>
        <sz val="10"/>
        <color rgb="FF004581"/>
        <rFont val="Arial"/>
        <family val="2"/>
      </rPr>
      <t>BARRANCAS</t>
    </r>
  </si>
  <si>
    <t>CALLE 9 No. 6-60</t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</si>
  <si>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</si>
  <si>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BARRANQUILLA</t>
    </r>
  </si>
  <si>
    <r>
      <rPr>
        <sz val="10"/>
        <color rgb="FF004581"/>
        <rFont val="Arial"/>
        <family val="2"/>
      </rPr>
      <t>ALTO PRADO</t>
    </r>
  </si>
  <si>
    <t>CARRERA 51 B- No. 76-137</t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</si>
  <si>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</si>
  <si>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BARRANQUILLA</t>
    </r>
  </si>
  <si>
    <r>
      <rPr>
        <sz val="10"/>
        <color rgb="FF004581"/>
        <rFont val="Arial"/>
        <family val="2"/>
      </rPr>
      <t>BANCA PERSONAL BARRANQUILLA</t>
    </r>
  </si>
  <si>
    <r>
      <rPr>
        <sz val="10"/>
        <color rgb="FF004581"/>
        <rFont val="Arial"/>
        <family val="2"/>
      </rPr>
      <t>CALLE 82 No. 55-55 Local 3-06</t>
    </r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</si>
  <si>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</si>
  <si>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BARRANQUILLA</t>
    </r>
  </si>
  <si>
    <r>
      <rPr>
        <sz val="10"/>
        <color rgb="FF004581"/>
        <rFont val="Arial"/>
        <family val="2"/>
      </rPr>
      <t>CALLE 76</t>
    </r>
  </si>
  <si>
    <t>CARRERA 50 No. 76-04</t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</si>
  <si>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</si>
  <si>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BARRANQUILLA</t>
    </r>
  </si>
  <si>
    <r>
      <rPr>
        <sz val="10"/>
        <color rgb="FF004581"/>
        <rFont val="Arial"/>
        <family val="2"/>
      </rPr>
      <t>CALLE 84</t>
    </r>
  </si>
  <si>
    <r>
      <rPr>
        <sz val="10"/>
        <color rgb="FF004581"/>
        <rFont val="Arial"/>
        <family val="2"/>
      </rPr>
      <t>CARRERA 51B No. 85 ESQUINA, EDIFICIO TORRES DE CALÁBRIA LOCAL 109.</t>
    </r>
  </si>
  <si>
    <t>Puerto Seco</t>
  </si>
  <si>
    <r>
      <rPr>
        <sz val="10"/>
        <color rgb="FF004581"/>
        <rFont val="Arial"/>
        <family val="2"/>
      </rPr>
      <t>8:00 a.m a 11:30 a.m - 2:00 p.m a  4:30 p.m</t>
    </r>
  </si>
  <si>
    <t>TERMINAL DEL SUR</t>
  </si>
  <si>
    <r>
      <rPr>
        <sz val="10"/>
        <color rgb="FF004581"/>
        <rFont val="Arial"/>
        <family val="2"/>
      </rPr>
      <t>BARRANQUILLA</t>
    </r>
  </si>
  <si>
    <r>
      <rPr>
        <sz val="10"/>
        <color rgb="FF004581"/>
        <rFont val="Arial"/>
        <family val="2"/>
      </rPr>
      <t>CARRERA 43</t>
    </r>
  </si>
  <si>
    <t>CARRERA 43 No. 76-85</t>
  </si>
  <si>
    <r>
      <rPr>
        <sz val="10"/>
        <color rgb="FF004581"/>
        <rFont val="Arial"/>
        <family val="2"/>
      </rPr>
      <t>8:00 a.m a 11:30 a.m - 2:00 p.m a  4:30 p.m</t>
    </r>
  </si>
  <si>
    <t>TOTAL 2010</t>
  </si>
  <si>
    <r>
      <rPr>
        <sz val="10"/>
        <color rgb="FF004581"/>
        <rFont val="Arial"/>
        <family val="2"/>
      </rPr>
      <t>BARRANQUILLA</t>
    </r>
  </si>
  <si>
    <r>
      <rPr>
        <sz val="10"/>
        <color rgb="FF004581"/>
        <rFont val="Arial"/>
        <family val="2"/>
      </rPr>
      <t>CENTRO COMERCIAL BUENAVISTA</t>
    </r>
  </si>
  <si>
    <r>
      <rPr>
        <sz val="10"/>
        <color rgb="FF004581"/>
        <rFont val="Arial"/>
        <family val="2"/>
      </rPr>
      <t>CALLE 99 ENTRE CARRRERA 52 Y 53 CENTRO COMERCIAL
BUENAVISTA II LOCALES 402, 403 Y 404</t>
    </r>
  </si>
  <si>
    <r>
      <rPr>
        <sz val="10"/>
        <color rgb="FF004581"/>
        <rFont val="Arial"/>
        <family val="2"/>
      </rPr>
      <t>8:30 a.m a 12:00 m y 02:00 p.m a 04:30 p.m.</t>
    </r>
  </si>
  <si>
    <r>
      <rPr>
        <sz val="10"/>
        <color rgb="FF004581"/>
        <rFont val="Arial"/>
        <family val="2"/>
      </rPr>
      <t>BARRANQUILLA</t>
    </r>
  </si>
  <si>
    <r>
      <rPr>
        <sz val="10"/>
        <color rgb="FF004581"/>
        <rFont val="Arial"/>
        <family val="2"/>
      </rPr>
      <t>EL PRADO</t>
    </r>
  </si>
  <si>
    <t>CARRERA 52 No. 74-28</t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</si>
  <si>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</si>
  <si>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BARRANQUILLA</t>
    </r>
  </si>
  <si>
    <r>
      <rPr>
        <sz val="10"/>
        <color rgb="FF004581"/>
        <rFont val="Arial"/>
        <family val="2"/>
      </rPr>
      <t>EL VIVERO</t>
    </r>
  </si>
  <si>
    <t>CALLE 77 No. 66-30</t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</si>
  <si>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</si>
  <si>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BARRANQUILLA</t>
    </r>
  </si>
  <si>
    <t>GRANCENTRO</t>
  </si>
  <si>
    <t>CARRERA 53 No. 68 B-125 LOCAL 1-111</t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</si>
  <si>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</si>
  <si>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8:00 a.m a 12:00 m.</t>
    </r>
  </si>
  <si>
    <r>
      <rPr>
        <sz val="10"/>
        <color rgb="FF004581"/>
        <rFont val="Arial"/>
        <family val="2"/>
      </rPr>
      <t>BARRANQUILLA</t>
    </r>
  </si>
  <si>
    <r>
      <rPr>
        <sz val="10"/>
        <color rgb="FF004581"/>
        <rFont val="Arial"/>
        <family val="2"/>
      </rPr>
      <t>GRAN BOULEVARD</t>
    </r>
  </si>
  <si>
    <r>
      <rPr>
        <sz val="10"/>
        <color rgb="FF004581"/>
        <rFont val="Arial"/>
        <family val="2"/>
      </rPr>
      <t>CALLE 106 No. 50-67 LOCAL 1</t>
    </r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</si>
  <si>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</si>
  <si>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BARRANQUILLA</t>
    </r>
  </si>
  <si>
    <r>
      <rPr>
        <sz val="10"/>
        <color rgb="FF004581"/>
        <rFont val="Arial"/>
        <family val="2"/>
      </rPr>
      <t>GREEN TOWERS</t>
    </r>
  </si>
  <si>
    <r>
      <rPr>
        <sz val="10"/>
        <color rgb="FF004581"/>
        <rFont val="Arial"/>
        <family val="2"/>
      </rPr>
      <t>Calle 77B No. 57-103 L 6-7 Centro Empresarial Green Towers</t>
    </r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</si>
  <si>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</si>
  <si>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BARRANQUILLA</t>
    </r>
  </si>
  <si>
    <r>
      <rPr>
        <sz val="10"/>
        <color rgb="FF004581"/>
        <rFont val="Arial"/>
        <family val="2"/>
      </rPr>
      <t>METROPOLITANO</t>
    </r>
  </si>
  <si>
    <r>
      <rPr>
        <sz val="10"/>
        <color rgb="FF004581"/>
        <rFont val="Arial"/>
        <family val="2"/>
      </rPr>
      <t>CARRERA . 28 NO 58-128 SOLEDAD ATL.</t>
    </r>
  </si>
  <si>
    <r>
      <rPr>
        <sz val="10"/>
        <color rgb="FF004581"/>
        <rFont val="Arial"/>
        <family val="2"/>
      </rPr>
      <t>8:30 a.m a 12:00 m. - 2:00 p.m a  4:30 p.m</t>
    </r>
  </si>
  <si>
    <r>
      <rPr>
        <sz val="10"/>
        <color rgb="FF004581"/>
        <rFont val="Arial"/>
        <family val="2"/>
      </rPr>
      <t>8:30 a.m a 12:30 p.m</t>
    </r>
  </si>
  <si>
    <r>
      <rPr>
        <sz val="10"/>
        <color rgb="FF004581"/>
        <rFont val="Arial"/>
        <family val="2"/>
      </rPr>
      <t>BARRANQUILLA</t>
    </r>
  </si>
  <si>
    <r>
      <rPr>
        <sz val="10"/>
        <color rgb="FF004581"/>
        <rFont val="Arial"/>
        <family val="2"/>
      </rPr>
      <t>MURILLO</t>
    </r>
  </si>
  <si>
    <t>CARRERA 45 Nº 42-63</t>
  </si>
  <si>
    <t>TRM del Euro al 31 de diciembre de 2010</t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</si>
  <si>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</si>
  <si>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8:00 a.m a 12:00 m</t>
    </r>
  </si>
  <si>
    <r>
      <rPr>
        <sz val="10"/>
        <color rgb="FF004581"/>
        <rFont val="Arial"/>
        <family val="2"/>
      </rPr>
      <t>BARRANQUILLA</t>
    </r>
  </si>
  <si>
    <r>
      <rPr>
        <sz val="10"/>
        <color rgb="FF004581"/>
        <rFont val="Arial"/>
        <family val="2"/>
      </rPr>
      <t>OLAYA HERRERA</t>
    </r>
  </si>
  <si>
    <t>CARRERA 46 No. 58-08</t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</si>
  <si>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</si>
  <si>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BARRANQUILLA</t>
    </r>
  </si>
  <si>
    <r>
      <rPr>
        <sz val="10"/>
        <color rgb="FF004581"/>
        <rFont val="Arial"/>
        <family val="2"/>
      </rPr>
      <t>PASEO BOLIVAR</t>
    </r>
  </si>
  <si>
    <t>CALLE 34 No. 43-75</t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</si>
  <si>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</si>
  <si>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8:00 a.m a 12:00 m.</t>
    </r>
  </si>
  <si>
    <r>
      <rPr>
        <sz val="10"/>
        <color rgb="FF004581"/>
        <rFont val="Arial"/>
        <family val="2"/>
      </rPr>
      <t>BARRANQUILLA</t>
    </r>
  </si>
  <si>
    <r>
      <rPr>
        <sz val="10"/>
        <color rgb="FF004581"/>
        <rFont val="Arial"/>
        <family val="2"/>
      </rPr>
      <t>SAN FRANCISCO</t>
    </r>
  </si>
  <si>
    <t>CARRERA 38 No. 71-54</t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</si>
  <si>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</si>
  <si>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BARRANQUILLA</t>
    </r>
  </si>
  <si>
    <r>
      <rPr>
        <sz val="10"/>
        <color rgb="FF004581"/>
        <rFont val="Arial"/>
        <family val="2"/>
      </rPr>
      <t>SAO 93</t>
    </r>
  </si>
  <si>
    <t>CARRERA 46 No. 91-34</t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</si>
  <si>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</si>
  <si>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BARRANQUILLA</t>
    </r>
  </si>
  <si>
    <r>
      <rPr>
        <sz val="10"/>
        <color rgb="FF004581"/>
        <rFont val="Arial"/>
        <family val="2"/>
      </rPr>
      <t>SMART OFFICE</t>
    </r>
  </si>
  <si>
    <t>CARRERA 51B No. 80 - 42</t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</si>
  <si>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</si>
  <si>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BARRANQUILLA</t>
    </r>
  </si>
  <si>
    <r>
      <rPr>
        <sz val="10"/>
        <color rgb="FF004581"/>
        <rFont val="Arial"/>
        <family val="2"/>
      </rPr>
      <t>CENTRO COMERCIAL UNICO BARRANQUILLA</t>
    </r>
  </si>
  <si>
    <r>
      <rPr>
        <sz val="10"/>
        <color rgb="FF004581"/>
        <rFont val="Arial"/>
        <family val="2"/>
      </rPr>
      <t>CALLE 74 No. 38 D - 113 Local 4B</t>
    </r>
  </si>
  <si>
    <r>
      <rPr>
        <sz val="10"/>
        <color rgb="FF004581"/>
        <rFont val="Arial"/>
        <family val="2"/>
      </rPr>
      <t>8:00 a.m a 11:30 a.m - 2:00 p.m a  4:30 p.m</t>
    </r>
  </si>
  <si>
    <r>
      <rPr>
        <sz val="10"/>
        <color rgb="FF004581"/>
        <rFont val="Arial"/>
        <family val="2"/>
      </rPr>
      <t>BELLO</t>
    </r>
  </si>
  <si>
    <t>CALLE 50 No. 49-21</t>
  </si>
  <si>
    <r>
      <rPr>
        <sz val="10"/>
        <color rgb="FF004581"/>
        <rFont val="Arial"/>
        <family val="2"/>
      </rPr>
      <t>8:00 a.m a 11:30 a.m - 2:00 p.m a  4:30 p.m</t>
    </r>
  </si>
  <si>
    <t>PUERTA DEL NORTE</t>
  </si>
  <si>
    <t>DIAGONAL 55 No. 34 -67 Local 2 - 082</t>
  </si>
  <si>
    <t>9:00 a.m a 4:30 p.m</t>
  </si>
  <si>
    <t>BOGOTA</t>
  </si>
  <si>
    <t>BARRIO RESTREPO</t>
  </si>
  <si>
    <t>CALLE 15 SUR No. 20-23</t>
  </si>
  <si>
    <t>9:00 a.m a 4:00 p.m</t>
  </si>
  <si>
    <t>BARRIO SANTANDER</t>
  </si>
  <si>
    <t>AVENIDA 1ª DE MAYO No. 29d - 45 Av 1 de Mayo No. 29d-45</t>
  </si>
  <si>
    <t>CARVAJAL</t>
  </si>
  <si>
    <t>AVENIDA 1 DE MAYO No. 69C-04</t>
  </si>
  <si>
    <t>PRIMERO DE MAYO</t>
  </si>
  <si>
    <t>CARRERA 10 No. 20-08 SUR</t>
  </si>
  <si>
    <t>CENTRO MAYOR</t>
  </si>
  <si>
    <t>TRASNVERSAL 35 No 38 A- 20 SUR Local LM 05 - 06 2 Piso - Centro
Comercial Centro Mayor</t>
  </si>
  <si>
    <t>9:00 a.m a 4:00 p.m
L- V (Primeros 3 dias habiles y últimos 2 días hábiles del mes) 8:00 a.m a 4:00 p.m</t>
  </si>
  <si>
    <t>ALCAZARES</t>
  </si>
  <si>
    <t>CARRERA 24 No. 77 - 48/52</t>
  </si>
  <si>
    <t>ANTIGUO COUNTRY</t>
  </si>
  <si>
    <t>CALLE 85 No. 18 - 24</t>
  </si>
  <si>
    <t>CAFAM FLORESTA</t>
  </si>
  <si>
    <t>Avenida Calle 68 No 90-88 Local 2 - 062 - A.</t>
  </si>
  <si>
    <t>9:00 a.m. a 4:00 p.m.</t>
  </si>
  <si>
    <t>EL POLO</t>
  </si>
  <si>
    <t>CALLE 86A No. 27-24</t>
  </si>
  <si>
    <t>Lunes a viernes:09:00  a.m a 4:00 p.m (Primeros 3 día hábiles del mes) 8:00 a.m a 4:00 p.m</t>
  </si>
  <si>
    <t>EXT. DE CAJA ESCUELA JOSÉ MARÍA CORDOBA</t>
  </si>
  <si>
    <t>CALLE 80 No. 38-22</t>
  </si>
  <si>
    <t>SIETE DE AGOSTO</t>
  </si>
  <si>
    <t>CARRERA 24 NO- 67-25</t>
  </si>
  <si>
    <t>BOSA</t>
  </si>
  <si>
    <t>Calle 65 Sur No. 79C- 05</t>
  </si>
  <si>
    <t>CONGRESO DE LA REPÚBLICA</t>
  </si>
  <si>
    <t>CARRERA 7 No.- 8-68</t>
  </si>
  <si>
    <t>PRINCIPAL</t>
  </si>
  <si>
    <t>CARRERA 8 No. 12B-42 PISO 1</t>
  </si>
  <si>
    <t>CARRERA 9 No. 72-35</t>
  </si>
  <si>
    <t>CALLE 97</t>
  </si>
  <si>
    <t>CALLE 97 No. 23-37 L 101-102</t>
  </si>
  <si>
    <t xml:space="preserve">Grancentro </t>
  </si>
  <si>
    <t>CALLE CIEN</t>
  </si>
  <si>
    <t>CARRERA 15 No. 98-30</t>
  </si>
  <si>
    <t>Itagüí - Medellín</t>
  </si>
  <si>
    <t>Central de Abastos</t>
  </si>
  <si>
    <t>CENTRO 93</t>
  </si>
  <si>
    <t>CARRERA 15 No. 93-61</t>
  </si>
  <si>
    <t>CENTRO ANDINO</t>
  </si>
  <si>
    <t>CARRERA 11 No. 82-51 LOCAL 109</t>
  </si>
  <si>
    <t>5:30 p.m a 7:00 p.m</t>
  </si>
  <si>
    <t>10:00 a.m a 3:00 p.m</t>
  </si>
  <si>
    <t>CALLE 72 No. 10-34 LOCAL 137</t>
  </si>
  <si>
    <t>09:00 a.m a 2:00 p.m</t>
  </si>
  <si>
    <t>CHAPINERO</t>
  </si>
  <si>
    <t>Cedritos</t>
  </si>
  <si>
    <t>CARRERA 13 No. 63-39</t>
  </si>
  <si>
    <t>CHICO RESERVADO</t>
  </si>
  <si>
    <t>CARRERA 11 No. 94-64</t>
  </si>
  <si>
    <t>COUNTRY</t>
  </si>
  <si>
    <t>CALLE 85 No. 13-66</t>
  </si>
  <si>
    <t>La Playa</t>
  </si>
  <si>
    <t>AVENIDA LA PLAYA</t>
  </si>
  <si>
    <t>EL NOGAL</t>
  </si>
  <si>
    <t>CARRERA 15 No. 74-36</t>
  </si>
  <si>
    <t>EL RETIRO</t>
  </si>
  <si>
    <t>CALLE 81 NO. 13-26/44 LOCAL 101</t>
  </si>
  <si>
    <t>Lourdes</t>
  </si>
  <si>
    <t>LOURDES</t>
  </si>
  <si>
    <t>CARRERA 13 NO 60-87</t>
  </si>
  <si>
    <t>MARLY</t>
  </si>
  <si>
    <t>CARRERA 13 No. 53-57</t>
  </si>
  <si>
    <t>PLAZA 67</t>
  </si>
  <si>
    <t>CALLE 67 No. 7-35</t>
  </si>
  <si>
    <t xml:space="preserve">Fundación </t>
  </si>
  <si>
    <t>PREMIUM BOGOTÁ</t>
  </si>
  <si>
    <t>CARRERA 11 No. 82-01 OFICINA 602</t>
  </si>
  <si>
    <t>Sogamoso</t>
  </si>
  <si>
    <t>QUINTA AVENIDA</t>
  </si>
  <si>
    <t>CARRERA 7 No. 71-52 TORRE B LOCAL 103</t>
  </si>
  <si>
    <t>BANCA PERSONAL BOGOTÁ</t>
  </si>
  <si>
    <t>Calle 66 # 7 - 28 Edificio Vía 7 P.H. Piso 7 Of. 701</t>
  </si>
  <si>
    <t>WORLD TRADE</t>
  </si>
  <si>
    <t>Carrera 9A No. 99-02 Oficina 108 - 1 Piso</t>
  </si>
  <si>
    <t>BANCA PERSONAL WORLD TRADE</t>
  </si>
  <si>
    <t>Carrera 9A No. 99-02 Oficina 108 - 2 Piso</t>
  </si>
  <si>
    <t>AEROPUERTO CONNECTA 26</t>
  </si>
  <si>
    <t>Avenida Calle 26 No. 92-32 Local No. 1-L06</t>
  </si>
  <si>
    <t>ALAMOS</t>
  </si>
  <si>
    <t>CARRERA 89 A No. 62-00 LOCAL 107</t>
  </si>
  <si>
    <t>AVENIDA CALLE 81 NO 69-14</t>
  </si>
  <si>
    <t>CENTRO COMERCIAL DIVERPLAZA</t>
  </si>
  <si>
    <t>CALLE 71B NO. 100 – 11 LOCALES 107, 107A</t>
  </si>
  <si>
    <t>El Rodadero</t>
  </si>
  <si>
    <t>LA ESTRADA</t>
  </si>
  <si>
    <t>AVENIDA CALLE 72 No. 69M-16</t>
  </si>
  <si>
    <t>CS Parque Bolívar</t>
  </si>
  <si>
    <t>LAS FERIAS</t>
  </si>
  <si>
    <t>AVENIDA CALLE 72 No. 68F-33</t>
  </si>
  <si>
    <t>CALLE 53 No. 71C-30</t>
  </si>
  <si>
    <t>QUIRIGUA</t>
  </si>
  <si>
    <t>TRANSVERSAL 94A No. 80D-77</t>
  </si>
  <si>
    <t>TERMINAL DE TRANSPORTE</t>
  </si>
  <si>
    <t>CALLE 33B No. 69-35 LOCAL 3- 231</t>
  </si>
  <si>
    <t>TOTAL 2011</t>
  </si>
  <si>
    <t>UNICENTRO OCCIDENTE</t>
  </si>
  <si>
    <t>CARRERA 111C No. 86-74 LOCAL 105</t>
  </si>
  <si>
    <t>BANCA PERSONAL EL DORADO</t>
  </si>
  <si>
    <t>Carrera 69 No. 25B-44 Local 103</t>
  </si>
  <si>
    <t>CIUDAD SALITRE</t>
  </si>
  <si>
    <t>CARRERA .69 No. 25B-44 LOCAL 103</t>
  </si>
  <si>
    <t>CORABASTOS</t>
  </si>
  <si>
    <t>CARRERA 86 No. 24A -19 SUR LOC-1</t>
  </si>
  <si>
    <t>8:00 a.m a 3:00 p.m</t>
  </si>
  <si>
    <t>FONTIBON</t>
  </si>
  <si>
    <t>CALLE 17A No. 99-73</t>
  </si>
  <si>
    <t>:Lunes a viernes:09:00  a.m a 4:00 p.m</t>
  </si>
  <si>
    <t>CALLE 20 No. 82-52 LOCAL 1-101 / 2</t>
  </si>
  <si>
    <t>AVENIDA CALLE 24 No. 74A-59</t>
  </si>
  <si>
    <t>SALITRE PLAZA</t>
  </si>
  <si>
    <t>CARRERA 68B No. 40-39 LOCAL 182</t>
  </si>
  <si>
    <t>ZONA FRANCA CALLE 13</t>
  </si>
  <si>
    <t>DIAGONAL 16 No.104-51 LOCAL 104</t>
  </si>
  <si>
    <t>CARRERA 78K No. 37A-80 SUR</t>
  </si>
  <si>
    <t>CARRERA 78B No. 26-24 SUR</t>
  </si>
  <si>
    <t>MINIBANCO TINTALITO</t>
  </si>
  <si>
    <t>CARRERA 86 No. 15 A 91</t>
  </si>
  <si>
    <t>8:00 a.m a 01:00 pm</t>
  </si>
  <si>
    <t>TRANSVERSAL 71D No 26-94 SUR LOCAL 1911</t>
  </si>
  <si>
    <t>LAS AGUAS</t>
  </si>
  <si>
    <t>AVENIDAJIMENEZ No. 4-16</t>
  </si>
  <si>
    <t>AVENIDA JIMENEZ</t>
  </si>
  <si>
    <t>AVENIDA JIMENEZ No. 8a-65</t>
  </si>
  <si>
    <t>MINIBANCO RAMA JUDICIAL</t>
  </si>
  <si>
    <t>CARRERA 10 No. 14-33 PISO 1 - Bogotá</t>
  </si>
  <si>
    <t>8:30 a.m a 3:30 p.m</t>
  </si>
  <si>
    <t>CARRERA 7 No. 16-36 PISO 1</t>
  </si>
  <si>
    <t>CENTRO COMERCIAL CALIMA BOGOTÁ</t>
  </si>
  <si>
    <t>AVENIDA 19 No. 28-80 Locales B-79, 81, 82, 84, 86. PISO 2</t>
  </si>
  <si>
    <t>CARRERA ONCE</t>
  </si>
  <si>
    <t>CARRERA 10 No. 9-97 L1263</t>
  </si>
  <si>
    <t>CENTRO INTERNACIONAL</t>
  </si>
  <si>
    <t>CARRERA 10 No. 27-91</t>
  </si>
  <si>
    <t>COLSEGUROS</t>
  </si>
  <si>
    <t>CALLE 17 NO 9-20 INT 101 - 201</t>
  </si>
  <si>
    <t>LAS NIEVES</t>
  </si>
  <si>
    <t>CARRERA 7 No. 19- 22</t>
  </si>
  <si>
    <t>PALOQUEMAO</t>
  </si>
  <si>
    <t>CALLE 17 No. 25-69</t>
  </si>
  <si>
    <t>PARQUE BAVIERA</t>
  </si>
  <si>
    <t>CARRERA 13 No. 32-65</t>
  </si>
  <si>
    <t>CALLE 29 No. 13-45 LOCAL 170</t>
  </si>
  <si>
    <t>PARQUE NACIONAL</t>
  </si>
  <si>
    <t>CARRERA 13 No. 38-99</t>
  </si>
  <si>
    <t>RICAURTE</t>
  </si>
  <si>
    <t>CALLE 13 No. 27-05</t>
  </si>
  <si>
    <t>SAN JOSE</t>
  </si>
  <si>
    <t>CARRERA 21 No. 9-31 LOCAL 2-100 CENTRO COMERCIAL SAN VICENTE</t>
  </si>
  <si>
    <t>LA TRINIDAD</t>
  </si>
  <si>
    <t>CARRERA 56 No. 4A-36</t>
  </si>
  <si>
    <t>Tope DOR Euros 2011</t>
  </si>
  <si>
    <t>Tope DOR Pesos 2011</t>
  </si>
  <si>
    <t>MINIBANCO FONDO ROTATORIO DEL EJERCITO</t>
  </si>
  <si>
    <t>CARRERA 50 No. 18-92</t>
  </si>
  <si>
    <t>CALLE 13 No. 47-17</t>
  </si>
  <si>
    <t>Diferencia Euros</t>
  </si>
  <si>
    <t>CALLE 13 No. 62- 56</t>
  </si>
  <si>
    <t>SAN ANDRESITO</t>
  </si>
  <si>
    <t>CALLE 9 No. 37 -40 PISO2</t>
  </si>
  <si>
    <t>Diferencia Pesos</t>
  </si>
  <si>
    <t>MONTEVIDEO</t>
  </si>
  <si>
    <t>CARRERA 68 No. 13-34</t>
  </si>
  <si>
    <t>SANTA LUCIA</t>
  </si>
  <si>
    <t>CALLE 46 SUR No. 19-07 P-2</t>
  </si>
  <si>
    <t>Agencia USME</t>
  </si>
  <si>
    <t>CARRERA 1 No 65 D-58 Sur Locales L 1-74 1-75 y 1-76 Centro Comercial Altavista</t>
  </si>
  <si>
    <t>VEINTE DE JULIO</t>
  </si>
  <si>
    <t>CARRERA 9 No. 30D-38 SUR</t>
  </si>
  <si>
    <t>CENTRO SUBA</t>
  </si>
  <si>
    <t>CALLE 140 No. 91-19 LOCAL 2-109</t>
  </si>
  <si>
    <t>COLINA CAMPESTRE</t>
  </si>
  <si>
    <t>CARRERA 58 No. 137B-04</t>
  </si>
  <si>
    <t>9:00 a.m a 4:00 p.m L- V (Primeros 3 dias habiles y últimos 2 días hábiles del mes) 8:00
a.m a 4:00 p.m</t>
  </si>
  <si>
    <t>NIZA</t>
  </si>
  <si>
    <t>AVENIDA SUBA No. 127 - 35</t>
  </si>
  <si>
    <t>CENTRO EMPRESARIAL CALLE 127</t>
  </si>
  <si>
    <t>CALLE 127 No. 53ª-45</t>
  </si>
  <si>
    <t>PARALELO 108</t>
  </si>
  <si>
    <t>AV. CRA. 45 No. 108 - 27 TORRE 3 LOCALES12 Y 13</t>
  </si>
  <si>
    <t>PLAZA IMPERIAL</t>
  </si>
  <si>
    <t>AVENIDA CARRERA 140 No. 148-07 LOCL 147</t>
  </si>
  <si>
    <t>PUENTE LARGO</t>
  </si>
  <si>
    <t>TRANSVERSAL 60 No. 108-46</t>
  </si>
  <si>
    <t>AGENCIA TELEFÓNICA</t>
  </si>
  <si>
    <t>TRANSVERSAL 60 No. 114A - 55</t>
  </si>
  <si>
    <t>CALLE 26 No. 59-41 EDIFICIO CAMARA COLOMBIANA DE INFRAESTRUCTURA LOCALES 2,3</t>
  </si>
  <si>
    <t>CAN</t>
  </si>
  <si>
    <t>CALLE 44 No. 57A-68</t>
  </si>
  <si>
    <t>CORFERIAS</t>
  </si>
  <si>
    <t>AVENIDA CARRERA 40 No. 24A - 81</t>
  </si>
  <si>
    <t>GALERIAS</t>
  </si>
  <si>
    <t>CARRERA 21 No. 53-14</t>
  </si>
  <si>
    <t>CARRERA 33 No. 25D - 44 TORRE 6 LOCALES 105 Y 106</t>
  </si>
  <si>
    <t>INDUMIL</t>
  </si>
  <si>
    <t>CALLE 44 Nº 50-92</t>
  </si>
  <si>
    <t>MINIBANCO FISCALÍA</t>
  </si>
  <si>
    <t>DIAGONAL 22B No. 52-01</t>
  </si>
  <si>
    <t>MINIBANCO MINISTERIO DE DEFENSA</t>
  </si>
  <si>
    <t>CARRERA 54 No.26-25</t>
  </si>
  <si>
    <t>MINIBANCO FRIGORIFICO GUADALUPE</t>
  </si>
  <si>
    <t>AUTOPISTA SUR No. 66-78 LOCAL D17</t>
  </si>
  <si>
    <t>7:00 a.m a 2:00 p.m.</t>
  </si>
  <si>
    <t>7:00 a.m a 12:00 m.</t>
  </si>
  <si>
    <t>TUNAL</t>
  </si>
  <si>
    <t>CALLE 47B SUR No. 24A-15 CC.TUNAL</t>
  </si>
  <si>
    <t>9:00 a.m. a 2:00 p.m</t>
  </si>
  <si>
    <t>VENECIA</t>
  </si>
  <si>
    <t>DIAGONAL 46A SUR No. 51-24 SUR</t>
  </si>
  <si>
    <t>MINIBANCO COLMOTORES</t>
  </si>
  <si>
    <t>Calle 56a sur No. 33-53</t>
  </si>
  <si>
    <t>AGENCIA NORTH POINT</t>
  </si>
  <si>
    <t>CARRERA 7 No. 156 - 80 LOC-101</t>
  </si>
  <si>
    <t>BANCA COMERCIAL SAN PATRICIO</t>
  </si>
  <si>
    <t>AVENIDA CARRERA 19 NO. 104 - 52</t>
  </si>
  <si>
    <t>BANCA PERSONAL SAN PATRICIO</t>
  </si>
  <si>
    <t>BELMIRA</t>
  </si>
  <si>
    <t>CALLE 140 No. 7C- 94</t>
  </si>
  <si>
    <t>CEDRITOS</t>
  </si>
  <si>
    <t>AVENIDA 19 No. 152-03</t>
  </si>
  <si>
    <t>CONTADOR</t>
  </si>
  <si>
    <t>AVENIDA 19 No. 138-30</t>
  </si>
  <si>
    <t>MINIBANCO CANTON NORTE</t>
  </si>
  <si>
    <t>Calle 106 No. 7-25</t>
  </si>
  <si>
    <t>HACIENDA SANTA BARBARA</t>
  </si>
  <si>
    <t>CALLE 114 No. 6A-92 LOCAL 242D</t>
  </si>
  <si>
    <t>TELEPORT</t>
  </si>
  <si>
    <t>Calle 114 No. 9-01 Local 124.</t>
  </si>
  <si>
    <t>AVENIDA CALLE 100 Nº 54-21 LOCAL 113</t>
  </si>
  <si>
    <t>PEPE SIERRA</t>
  </si>
  <si>
    <t>AVENIDA 19 No. 118-30</t>
  </si>
  <si>
    <t>SANTA PAULA</t>
  </si>
  <si>
    <t>CARRERA 15 No. 108A- 33</t>
  </si>
  <si>
    <t>SANTAFÉ</t>
  </si>
  <si>
    <t>CALLE 185 No. 45-03 LOC- 1-121</t>
  </si>
  <si>
    <t>TOBERIN</t>
  </si>
  <si>
    <t>CALLE 166 No. 21-68</t>
  </si>
  <si>
    <t>UNICENTRO</t>
  </si>
  <si>
    <t>AVENIDA 15 No. 123-30 LOCAL 2-168
CALLE 123 CARRERA 15 LOCAL 1-136</t>
  </si>
  <si>
    <t>5:30 p.m a 7:30 p.m
Fin de mes 5:30 p.m. a 7:00 p.m.</t>
  </si>
  <si>
    <t>10:00 a.m a 4:00 p.m</t>
  </si>
  <si>
    <t>AGENCIA BANCA PERSONAL UNICENTRO</t>
  </si>
  <si>
    <t>CALLE 123 CARRERA 15 LOCAL 1-136</t>
  </si>
  <si>
    <t>TOTAL 2012</t>
  </si>
  <si>
    <t>BUCARAMANGA</t>
  </si>
  <si>
    <t>AGENCIA CENTRO COMERCIAL CACIQUE</t>
  </si>
  <si>
    <t>TRANSVERSAL 93 NO. 34-99 LOCAL 406 CENTRO COMERCIAL CACIQUE</t>
  </si>
  <si>
    <t>8:00 a.m a 11:30 a.m - 2:00 p.m a  4:30 p.m</t>
  </si>
  <si>
    <t>AVENIDA EL LIBERTADOR</t>
  </si>
  <si>
    <t>CARRERA 15 No. 23-41</t>
  </si>
  <si>
    <t>BOLARQUÍ</t>
  </si>
  <si>
    <t>Carrera 29 Numero 54 -78 Local 1</t>
  </si>
  <si>
    <t>CALLE 35 No. 18-02</t>
  </si>
  <si>
    <t>CALLE 52 No. 33-42</t>
  </si>
  <si>
    <t>CARRERA 27</t>
  </si>
  <si>
    <t>CARRERA 27 No. 19-10</t>
  </si>
  <si>
    <t>DANN</t>
  </si>
  <si>
    <t>CARRERA 29 No. 45-86</t>
  </si>
  <si>
    <t>5:30 p.m  a  7:00 p.m</t>
  </si>
  <si>
    <t>9:00 a.m a 1:00 p.m</t>
  </si>
  <si>
    <t>EXT. DE CAJA GOBERNACIÓN DE SANTANDER</t>
  </si>
  <si>
    <t>CALLE 37 No. 10-30</t>
  </si>
  <si>
    <t>LA TRIADA</t>
  </si>
  <si>
    <t>CALLE 34 Nº 19-46 OFICINA 109</t>
  </si>
  <si>
    <t>PARQUE SANTANDER</t>
  </si>
  <si>
    <t>CARRERA 19 No. 36-03</t>
  </si>
  <si>
    <t>REAL DE MINAS</t>
  </si>
  <si>
    <t>AVENIDA LOS SAMANES No. 9-65</t>
  </si>
  <si>
    <t>PROVENZA</t>
  </si>
  <si>
    <t>CARRERA 27 No. 105 – 34 Local 22</t>
  </si>
  <si>
    <t>CENTROABASTOS BUCARAMANGA</t>
  </si>
  <si>
    <t>Vía al Palenque - Café Madrid No. 44 - 96 bodega numero 1 local 3-42.</t>
  </si>
  <si>
    <t>Lunes a viernes de 7:00 - 3:00 p.m.</t>
  </si>
  <si>
    <t>7:00 a.m. - 11 a.m.</t>
  </si>
  <si>
    <t>Tope DOR Euros 2012</t>
  </si>
  <si>
    <t>Tope DOR Pesos 2012</t>
  </si>
  <si>
    <t>BANCA PERSONAL BUCARAMANGA</t>
  </si>
  <si>
    <t>Calle 44 No. 28-63/73</t>
  </si>
  <si>
    <t>BUENAVENTURA</t>
  </si>
  <si>
    <t>CALLE 1 No. 3-89</t>
  </si>
  <si>
    <t>CENTRO COMERCIAL VIVA BUENAVENTURA</t>
  </si>
  <si>
    <t>CALLE 2 NO. 66 – 84 LOCAL 110</t>
  </si>
  <si>
    <t>EXT. DE CAJA BAHÍA MALAGA</t>
  </si>
  <si>
    <t>BASE NAVAL MALAGA</t>
  </si>
  <si>
    <t>8:00 a.m a 2:00 p.m</t>
  </si>
  <si>
    <t>PACIFIC CENTER</t>
  </si>
  <si>
    <t>CARRERA 7 NO 3-06 ED. PACIFIC TRADE CENTER LOCAL 105</t>
  </si>
  <si>
    <t>BUGA</t>
  </si>
  <si>
    <t>CALLE 7 No. 12-49</t>
  </si>
  <si>
    <t>CAJICA</t>
  </si>
  <si>
    <t>CAJICÁ</t>
  </si>
  <si>
    <t>CARRERA 6 No. 4-105 VIA PRINCIPAL CAJICA</t>
  </si>
  <si>
    <t>CALARCA</t>
  </si>
  <si>
    <t>CALLE 39 No. 24-39</t>
  </si>
  <si>
    <t>CALI</t>
  </si>
  <si>
    <t>ACOPI</t>
  </si>
  <si>
    <t>AVENIDA 4 NORTE No. 64 N - 74</t>
  </si>
  <si>
    <t>KILOMETRO 6 VÍA YUMBO AEROPUERTO</t>
  </si>
  <si>
    <t>8:00 a.m a 12:00m - 1:00 p.m a  3:00 p.m Viernes hasta las 3:30 p.m</t>
  </si>
  <si>
    <t>AVENIDA DE LAS AMERICAS No. 23N-07</t>
  </si>
  <si>
    <t>AVENIDA ROOSEVELT</t>
  </si>
  <si>
    <t>AVENIDA ROOSVELT No. 27-50 (CLLE 6)</t>
  </si>
  <si>
    <t>AVENIDA TERCERA NORTE</t>
  </si>
  <si>
    <t>CALLE 47C NORTE No. 3N-09</t>
  </si>
  <si>
    <t>BBVA CENTRO COMERCIAL CENTRO SUR</t>
  </si>
  <si>
    <t>CALLE 9 No. 32A-16 CENTRO COMERCIAL CENTRO SUR LOCAL 2-12</t>
  </si>
  <si>
    <t>BANCA PERSONAL CALI</t>
  </si>
  <si>
    <t>AVENIDA 6a No. 25AN-31</t>
  </si>
  <si>
    <t>CARRERA 5 No.13- 83</t>
  </si>
  <si>
    <t>CALLE 34 No. 4C-36</t>
  </si>
  <si>
    <t>CALLE 9 No. 46-69 LOCAL 109</t>
  </si>
  <si>
    <t>CARRERA PRIMERA</t>
  </si>
  <si>
    <t>CARRERA 1 No. 41-13</t>
  </si>
  <si>
    <t>CENTENARIO</t>
  </si>
  <si>
    <t>AVENIDA. 4 NORTE No. 6N-67 LOC- 102</t>
  </si>
  <si>
    <t>CENTRO COMERCIAL CALIMA</t>
  </si>
  <si>
    <t>CENTRO COMERCIAL LA 14 DE CALIMA LOCAL 111-112</t>
  </si>
  <si>
    <t>CENTRO COMERCIAL CHIPICHAPE LOC- 107</t>
  </si>
  <si>
    <t>09:00 a.m a 1:00 p.m</t>
  </si>
  <si>
    <t>BBVA CENTRO COMERCIAL UNICO - CALI</t>
  </si>
  <si>
    <t>Calle 53 No. 3-30 Local BC-4</t>
  </si>
  <si>
    <t>CIUDAD JARDIN</t>
  </si>
  <si>
    <t>CALLE 18 No. 106 - 69</t>
  </si>
  <si>
    <t>TOTAL 2013</t>
  </si>
  <si>
    <t>COMERCIAL NORTE</t>
  </si>
  <si>
    <t>CALLE 23D NORTE No. 5-09</t>
  </si>
  <si>
    <t>COSMOCENTRO</t>
  </si>
  <si>
    <t>CALLE 5 No. 50-103 LOCAL 1/6</t>
  </si>
  <si>
    <t>HOLGUINES TRADE CENTER</t>
  </si>
  <si>
    <t>CARRERA 100 No. 11-60 CENTRO COMERCIAL HOLGUINES T. C. LOCAL 170</t>
  </si>
  <si>
    <t>IMBANACO</t>
  </si>
  <si>
    <t>CARRERA 39 Nº 5-36</t>
  </si>
  <si>
    <t>CARRERA 98 NO 16-200 LOCAL 197-198-199-200</t>
  </si>
  <si>
    <t>Agencia LA FLORA</t>
  </si>
  <si>
    <t>AVENIDA 6 NORTE NO 42 N-46</t>
  </si>
  <si>
    <t>OESTE CALI</t>
  </si>
  <si>
    <t>CALLE 7 OESTE No. 1ª- 59 LOCAL 3</t>
  </si>
  <si>
    <t>PASOANCHO</t>
  </si>
  <si>
    <t>AVENIDA PASOANCHO No 72 - 16.</t>
  </si>
  <si>
    <t>PLAZA CAICEDO</t>
  </si>
  <si>
    <t>CALLE 12 No. 4-79 EDIF OTERO</t>
  </si>
  <si>
    <t>Agencia SAN FERNANDO</t>
  </si>
  <si>
    <t>CARRERA 26 A No. 4-40 BARRIO SAN FERNANDO</t>
  </si>
  <si>
    <t>AVENIDA 6A No. 25AN-31</t>
  </si>
  <si>
    <t>AVENIDA 6 NORTE No. 17-03</t>
  </si>
  <si>
    <t>Agencia SUPEROUTLET DE LA 80</t>
  </si>
  <si>
    <t>CARRERA 80 NO 13A- 261LOCAL 112</t>
  </si>
  <si>
    <t>Tope DOR Euros 2013</t>
  </si>
  <si>
    <t>CARRERA 100 No. 5-169 Local 215 CENTRO COMERCIAL UNICENTRO</t>
  </si>
  <si>
    <t>Tope DOR Pesos 2013</t>
  </si>
  <si>
    <t>VALLE DE LILI</t>
  </si>
  <si>
    <t>CARRERA 98B Nro. 25-130 Locales 21A, 22 y 23.</t>
  </si>
  <si>
    <t>CALOTO</t>
  </si>
  <si>
    <t>EXTENSIÓN OFICINA CALOTO</t>
  </si>
  <si>
    <t>CARRERA 4 No. 12-03/ 21 ALCALDÍA MUNICIPAL CALOTO</t>
  </si>
  <si>
    <t>Martes a sábado 8:00 a.m a 11:30 a.m - 2:00 p.m a  4:30 p.m</t>
  </si>
  <si>
    <t>BOCAGRANDE</t>
  </si>
  <si>
    <t>EDIFICIO MONTELIBANO CARRERA .3 No. 8-06 P1/2</t>
  </si>
  <si>
    <t>CALLE 32 No. 4-65 PLAZA LA ADUANA</t>
  </si>
  <si>
    <t>LA MATUNA</t>
  </si>
  <si>
    <t>AVENIDA VENEZUELA No. 9-79</t>
  </si>
  <si>
    <t>CALLE 71 No. 29-236 CENTRO COMERCIAL CHOPPIN C.</t>
  </si>
  <si>
    <t>PARQUE CENTENARIO</t>
  </si>
  <si>
    <t>AVENIDA DANIEL LEMETRE No. 8A-65</t>
  </si>
  <si>
    <t>SUPEREJECUTIVOS</t>
  </si>
  <si>
    <t>AVENIDA PEDRO DE HEREDIA CENTRO COMERCIAL LOS EJECUTIVOS LOCAL 66</t>
  </si>
  <si>
    <t>AÑO 2014</t>
  </si>
  <si>
    <t>MANGA</t>
  </si>
  <si>
    <t>CARRERA 20 N 24-156 LOCAL 1,2,3 EDIFICIO LUNA MAR</t>
  </si>
  <si>
    <t>AVENIDA SAN MARTIN</t>
  </si>
  <si>
    <t>CARRERA 2 N. 11 - 41</t>
  </si>
  <si>
    <t>BANCA PERSONAL CARTAGENA</t>
  </si>
  <si>
    <t>CARTAGO</t>
  </si>
  <si>
    <t>CALLE 12 No. 3-66 INT 124</t>
  </si>
  <si>
    <t>CAUCASIA</t>
  </si>
  <si>
    <t>CALLE 21 No. 16-80</t>
  </si>
  <si>
    <t>CHÍA</t>
  </si>
  <si>
    <t>CENTRO CHIA</t>
  </si>
  <si>
    <t>AVENIDA PRADILLA 900 ESTE CENTRO COMERCIAL LOCAL 1132</t>
  </si>
  <si>
    <t>CALLE 12 No. 10-26</t>
  </si>
  <si>
    <t>CHINU</t>
  </si>
  <si>
    <t>CARRERA 7A No. 16-12</t>
  </si>
  <si>
    <t>CALLE 17 No. 10 - 63</t>
  </si>
  <si>
    <t>CIMITARRA</t>
  </si>
  <si>
    <t>CALLE 6 No. 4-40 EDIFICIO PALACIO MUNICIPAL</t>
  </si>
  <si>
    <t>COTA</t>
  </si>
  <si>
    <t>AGENCIA SCHLUMBERGER</t>
  </si>
  <si>
    <t>KM 1,5 VIA SIBERIA COTA PARQUE EMPRESARIA POTRERO CHICO</t>
  </si>
  <si>
    <t>9:00am - 4:00pm</t>
  </si>
  <si>
    <t>CARRERA 4 No. 11 - 98</t>
  </si>
  <si>
    <t>CÚCUTA</t>
  </si>
  <si>
    <t>AVENIDA CERO</t>
  </si>
  <si>
    <t>AVENIDA CERO No. 12 - 26</t>
  </si>
  <si>
    <t>AVENIDA GRAN COLOMBIA</t>
  </si>
  <si>
    <t>AVENIDA GRAN COLOMBIA 08-72</t>
  </si>
  <si>
    <t>AVENIDA SEXTA</t>
  </si>
  <si>
    <t>CALLE 10 No. 6-02 CENTRO</t>
  </si>
  <si>
    <t>CENABASTOS</t>
  </si>
  <si>
    <t>AVE, LIBERTADORES No. 19-24</t>
  </si>
  <si>
    <t>CUCUTA</t>
  </si>
  <si>
    <t>CALLE 11 No. 4-26 PISO 2 CENTRO COMERCIAL PLAZA</t>
  </si>
  <si>
    <t>CURUMANÍ</t>
  </si>
  <si>
    <t>CURUMANI</t>
  </si>
  <si>
    <t>CALLE 8 No. 16-19</t>
  </si>
  <si>
    <t>DUITAMA</t>
  </si>
  <si>
    <t>CARRERA 15 No. 15-75 LOCAL 101</t>
  </si>
  <si>
    <t>EL BANCO</t>
  </si>
  <si>
    <t>CALLE 7A No. 2A- 29</t>
  </si>
  <si>
    <t>ENVIGADO</t>
  </si>
  <si>
    <t>AVENIDA LAS VEGAS</t>
  </si>
  <si>
    <t>CARRERA 48 NO. 32B SUR – 30 LOCAL 101 EDIF. NOVA</t>
  </si>
  <si>
    <t>CARRERA 42 No. 36 SUR-38</t>
  </si>
  <si>
    <t>ESPINAL</t>
  </si>
  <si>
    <t>CARRERA 5 No. 8-80</t>
  </si>
  <si>
    <t>FACATATIVA</t>
  </si>
  <si>
    <t>CARRERA 2 No. 7-165</t>
  </si>
  <si>
    <t>10:00 a.m a 2:00 p.m</t>
  </si>
  <si>
    <t>FLORENCIA</t>
  </si>
  <si>
    <t>CAMARA DE COMERCIO</t>
  </si>
  <si>
    <t>CL 17 No 8-72 BARRIO SIETE DE AGOSTO</t>
  </si>
  <si>
    <t>CALLE 14 No. 11-53</t>
  </si>
  <si>
    <t>FLORIDABLANCA</t>
  </si>
  <si>
    <t>CAÑAVERAL</t>
  </si>
  <si>
    <t>CARRERA 25 NO. 29-87 LOCAL 14/16</t>
  </si>
  <si>
    <t>PARQUE NATURA</t>
  </si>
  <si>
    <t>ECOPARQUE EMPRESARIAL NATURA LOCAL 15 KILOMETRO 2176 ANILLO VIAL FLORIDABLANCA GIRÓN</t>
  </si>
  <si>
    <t>FONSECA</t>
  </si>
  <si>
    <t>CALLE 13 No. 15-57</t>
  </si>
  <si>
    <t>CALLE 6 Nº 7A - 64</t>
  </si>
  <si>
    <t>FUSAGASUGA</t>
  </si>
  <si>
    <t>CALLE 7 No. 6-55 PARQUE PRINCIPAL</t>
  </si>
  <si>
    <t>FUNZA</t>
  </si>
  <si>
    <t>CALLE 13 No. 15-97</t>
  </si>
  <si>
    <t>GARZÓN</t>
  </si>
  <si>
    <t>GARZON</t>
  </si>
  <si>
    <t>CARRERA 10 Nº 7-26</t>
  </si>
  <si>
    <t>GIRARDOT</t>
  </si>
  <si>
    <t>CARRERA 10 CALLE 17 ESQUINA</t>
  </si>
  <si>
    <t>5:30 p.m a 8:00 p.m
Fin de mes 5:00 p.m a 7:00 p.m</t>
  </si>
  <si>
    <t>GRANADA</t>
  </si>
  <si>
    <t>CARRERA 14 No. 15-20 - GRANADA - META</t>
  </si>
  <si>
    <t>IBAGUE</t>
  </si>
  <si>
    <t>AMBALA</t>
  </si>
  <si>
    <t>CALLE 11 Nº 4-44</t>
  </si>
  <si>
    <t>CALLE 13 No. 2-38</t>
  </si>
  <si>
    <t>PARQUE MURILLO</t>
  </si>
  <si>
    <t>CALLE 11 No. 3A-08</t>
  </si>
  <si>
    <t>CARRERA 5 No. 32-40</t>
  </si>
  <si>
    <t>IPIALES</t>
  </si>
  <si>
    <t>CARRERA 7 No. 14-60</t>
  </si>
  <si>
    <t>ITAGUÍ</t>
  </si>
  <si>
    <t>Agencia CAPRICENTRO</t>
  </si>
  <si>
    <t>CALLE 72 No. 42-33</t>
  </si>
  <si>
    <t>4:00 p.m a 6:00 p.m (Recaudo Impuestos)</t>
  </si>
  <si>
    <t>CENTRAL DE ABASTOS</t>
  </si>
  <si>
    <t>CALLE 83A No. 47-80</t>
  </si>
  <si>
    <t>ITAGUI</t>
  </si>
  <si>
    <t>CALLE 50 No. 50-81</t>
  </si>
  <si>
    <t>CENTRO COMERCIAL PLATINO</t>
  </si>
  <si>
    <t>CARRERA 52D No. 76 - 67 Local 1161</t>
  </si>
  <si>
    <t>TOTAL 2014</t>
  </si>
  <si>
    <t>CARRERA 10 No. 9 - 02</t>
  </si>
  <si>
    <t>LA CEJA</t>
  </si>
  <si>
    <t>CALLE 20 No. 20-44</t>
  </si>
  <si>
    <t>LA LOMA</t>
  </si>
  <si>
    <t>AGENCIA LA LOMA</t>
  </si>
  <si>
    <t>CORREGIMIENTO LA LOMA DE CALENTURAS - MUNICIPIO EL PASO CARRERA 11 No. 10 - 47</t>
  </si>
  <si>
    <t>LA DORADA</t>
  </si>
  <si>
    <t>CARRERA 2 No. 13-31</t>
  </si>
  <si>
    <t>LA UNIÓN</t>
  </si>
  <si>
    <t>EXTENSIÓN OFICINA LA UNIÓN</t>
  </si>
  <si>
    <t>CARRERA 15 Nro. 22-28 BARRIO SAN PEDRO - LA UNIÓN VALLE.</t>
  </si>
  <si>
    <t>LETICIA</t>
  </si>
  <si>
    <t>CALLE 7 No. 10-12</t>
  </si>
  <si>
    <t>LORICA</t>
  </si>
  <si>
    <t>CARRERA . 17 No. 1BIS-05 PLA- CONCORDIA</t>
  </si>
  <si>
    <t>MAGANGUE</t>
  </si>
  <si>
    <t>CARRERA 2 No. 11-39</t>
  </si>
  <si>
    <t>MAICAO</t>
  </si>
  <si>
    <t>CARRERA 9 No. 13-19 LOCAL 1/2/3/4</t>
  </si>
  <si>
    <t>MANIZALES</t>
  </si>
  <si>
    <t>BANCA PERSONAL MANIZALES</t>
  </si>
  <si>
    <t>EDIF. MÉDICO AV. SANTANDER CARRERA 23 CALLE 66 PISO 14 UNIDAD T-1401</t>
  </si>
  <si>
    <t>CABLE PLAZA</t>
  </si>
  <si>
    <t>CARRERA 23 No. 64B-33 LOCAL 9 -10</t>
  </si>
  <si>
    <t>CALLE 22 No. 20-52</t>
  </si>
  <si>
    <t>MANIZALES CENTRO</t>
  </si>
  <si>
    <t>CARRERA 22 No. 21-05</t>
  </si>
  <si>
    <t>CARRERA 23 No. 54-44</t>
  </si>
  <si>
    <t>SANCANCIO</t>
  </si>
  <si>
    <t>CARRERA 27 A 66-30 LOCAL 811-12 C.SAN CANCIO</t>
  </si>
  <si>
    <t>FUNDADORES</t>
  </si>
  <si>
    <t>CALLE 33 B No. 20 - 03</t>
  </si>
  <si>
    <t>09:00 a.m. a 01:00 p.m.</t>
  </si>
  <si>
    <t>MARIQUITA</t>
  </si>
  <si>
    <t>Calle 7 No. 3ª-24 L 4</t>
  </si>
  <si>
    <t>Tope DOR Euros 2014</t>
  </si>
  <si>
    <t>MEDELLÍN</t>
  </si>
  <si>
    <t>AGENCIA OVIEDO</t>
  </si>
  <si>
    <t>CALLE 6 SUR No. 43A - 227 LOCAL 1359</t>
  </si>
  <si>
    <t>CALLE 52 No. 45-30 PISO 1</t>
  </si>
  <si>
    <t>Tope DOR Pesos 2014</t>
  </si>
  <si>
    <t>BELEN</t>
  </si>
  <si>
    <t>CALLE 31 No. 75-50</t>
  </si>
  <si>
    <t>CARRERA 70</t>
  </si>
  <si>
    <t>CARRERA 70 CIRCULAR No. 4-24</t>
  </si>
  <si>
    <t>CARRERA OCHENTA</t>
  </si>
  <si>
    <t>CALLE 37 No. 80B - 49</t>
  </si>
  <si>
    <t>CENTRO DE ATENCION AL PENSIONADO</t>
  </si>
  <si>
    <t>CALLE 71 # 65 -150 LOCAL 02 1-121
Florida Parque Comercial</t>
  </si>
  <si>
    <t>09:00 a.m. a 4:30 p.m. Jornada Continúa</t>
  </si>
  <si>
    <t>CENTRO EMPRESARIAL OLAYA HERREA</t>
  </si>
  <si>
    <t>CARRERA 52 No. 14 – 30 LOCAL 169 EDIFICIO OLAYA HERRERA</t>
  </si>
  <si>
    <t>CALLE 7 No. 39-215 LOCAL 105</t>
  </si>
  <si>
    <t>CIUDAD DEL RÍO</t>
  </si>
  <si>
    <t>CARRERA 48 No. 20-54 TORRE C1 LOCAL102</t>
  </si>
  <si>
    <t>AÑO 2015</t>
  </si>
  <si>
    <t>CALLE 52 No. 47-42 LOCAL 215</t>
  </si>
  <si>
    <t>EL ESTADIO</t>
  </si>
  <si>
    <t>CARRERA 74 NO. 49B – 05</t>
  </si>
  <si>
    <t>CARRERA 43A No. 1 SUR-27</t>
  </si>
  <si>
    <t>EL TESORO</t>
  </si>
  <si>
    <t>CARRERA 25A No. 1A SUR 45 CENTRO COMERCIAL TESORO LOCAL 3290</t>
  </si>
  <si>
    <t>EXITO</t>
  </si>
  <si>
    <t>CALLE 49B No. 64C- 61</t>
  </si>
  <si>
    <t>CARRERA 64C No. 67-392</t>
  </si>
  <si>
    <t>FLORIDA</t>
  </si>
  <si>
    <t>MINIBANCO FISCALÍA MEDELLÍN</t>
  </si>
  <si>
    <t>CARRERA 64C No. 67-300</t>
  </si>
  <si>
    <t>CARRERA 54 No. 45 A - 1</t>
  </si>
  <si>
    <t>CALLE 41 No. 52-57</t>
  </si>
  <si>
    <t>LA AMERICA</t>
  </si>
  <si>
    <t>CARRERA 78 No. 43-05 LOCAL 123</t>
  </si>
  <si>
    <t>LAURELES</t>
  </si>
  <si>
    <t>CIRCULAR 73A No. 34A-96 LOCAL 101</t>
  </si>
  <si>
    <t>LOS MOLINOS</t>
  </si>
  <si>
    <t>CARRERA 82 No.30A-24 LO- 2061/2063</t>
  </si>
  <si>
    <t>MALL LA FRONTERA</t>
  </si>
  <si>
    <t>CARRERA 43A No. 18 SUR - 140 LOCAL 105</t>
  </si>
  <si>
    <t>MEDELLIN</t>
  </si>
  <si>
    <t>Calle 50 no. 51-28</t>
  </si>
  <si>
    <t>PREMIUM PLAZA</t>
  </si>
  <si>
    <t>CARRERA 43A No. 30-29 LOCAL 1184</t>
  </si>
  <si>
    <t>CALLE 8B No.65-237 CENTRO COMERCIAL PTO SECO</t>
  </si>
  <si>
    <t>SAN DIEGO</t>
  </si>
  <si>
    <t>CALLE 34 No. 43-66 LOCAL 1572</t>
  </si>
  <si>
    <t>SANTAFE MEDELLIN</t>
  </si>
  <si>
    <t>CARRERA 43A No.7 SUR-170 LOCAL 39A</t>
  </si>
  <si>
    <t>05:30 p.m. a 07:00 p.m.</t>
  </si>
  <si>
    <t>UNICENTRO MEDELLIN</t>
  </si>
  <si>
    <t>CARRERA 66B No. 34A-76 LOCAL 046-0 48</t>
  </si>
  <si>
    <t>BANCA PERSONAL MEDELLÍN</t>
  </si>
  <si>
    <t>CALLE 7 No. 39-215 LOCAL 101 EDIFICIO CENTRO FINANCIERO BBVA, EL POBLADO</t>
  </si>
  <si>
    <t>CARRERA 80 No. 49F - 13</t>
  </si>
  <si>
    <t>GRAN VÍA</t>
  </si>
  <si>
    <t>DIAGONAL 75B No. 6 – 105 locales 139,141 y 143</t>
  </si>
  <si>
    <t>MELGAR</t>
  </si>
  <si>
    <t>AGENCIA TOLEMAIDA</t>
  </si>
  <si>
    <t>CENTRO COMERCIAL ZULIA - FINCA TOLEMAIDA - MUNICIPIO NILO</t>
  </si>
  <si>
    <t>Lunes a viernes de 8:30 a.m. a 3:30 p.m. (jornada continua)</t>
  </si>
  <si>
    <t>Sábado de 9 a.m. a 1 p.m.</t>
  </si>
  <si>
    <t>CARRERA 26 No. 6-02/08</t>
  </si>
  <si>
    <t>MADRID</t>
  </si>
  <si>
    <t>CARRERA 10 No. 7-39 Local 1.</t>
  </si>
  <si>
    <t>MOCOA</t>
  </si>
  <si>
    <t>CARRERA 5 No. 7-35</t>
  </si>
  <si>
    <t>MOMPÓS</t>
  </si>
  <si>
    <t>MOMPOS</t>
  </si>
  <si>
    <t>CARRERA 2A No. 18-02</t>
  </si>
  <si>
    <t>MONTELIBANO</t>
  </si>
  <si>
    <t>CARRERA 5 No.17-28</t>
  </si>
  <si>
    <t>MONTERÍA</t>
  </si>
  <si>
    <t>CALLE 30</t>
  </si>
  <si>
    <t>CALLE 30 No. 1-11</t>
  </si>
  <si>
    <t>RONDA DEL SINÚ</t>
  </si>
  <si>
    <t>CARRERA 2 No. 39 - 61 MONTERIA</t>
  </si>
  <si>
    <t>MONTERIA</t>
  </si>
  <si>
    <t>CARRERA 3 No. 31-06</t>
  </si>
  <si>
    <t>EL RECREO</t>
  </si>
  <si>
    <t>CALLE 67 No. 5 - 84 Local 1</t>
  </si>
  <si>
    <t>CALLE 44 CARRERA 4 LOCALES 13 Y 14</t>
  </si>
  <si>
    <t>MOSQUERA</t>
  </si>
  <si>
    <t>CALLE 3 No. 1-39</t>
  </si>
  <si>
    <t>NEIVA</t>
  </si>
  <si>
    <t>AVENIDA LA TOMA</t>
  </si>
  <si>
    <t>CARRERA 7 No. 11-02</t>
  </si>
  <si>
    <t>LOS ALMENDROS</t>
  </si>
  <si>
    <t>TOTAL 2015</t>
  </si>
  <si>
    <t>CARRERA 7 No. 9-37</t>
  </si>
  <si>
    <t>CARRERA . 5 No. 6-44 EDIF. METROPOLIT.TORRE A PISO 2</t>
  </si>
  <si>
    <t>RIO DEL ORO</t>
  </si>
  <si>
    <t>CALLE 1G No. 4-27</t>
  </si>
  <si>
    <t>SAN JUAN PLAZA</t>
  </si>
  <si>
    <t>CARRERA 16 No. 41 -72 LOCAL 117</t>
  </si>
  <si>
    <t>Lunes a viernes: 9:00 a.m. a 12:30 p.m. y 02:30 p.m. a 05:00 p.m</t>
  </si>
  <si>
    <t>OCAÑA</t>
  </si>
  <si>
    <t>CALLE 11 No. 13-03/11/15/19</t>
  </si>
  <si>
    <t>Lunes a Jueves 8:00 a.m a 11:30 a.m - 2:00 p.m a  4:00 p.m.
Viernes 8:00 a.m a 11:30 a.m - 2:00 p.m a  4:30 p.m.</t>
  </si>
  <si>
    <t>ORITO</t>
  </si>
  <si>
    <t>AGENCIA ORITO</t>
  </si>
  <si>
    <t>CALLE 8 No. 10-129</t>
  </si>
  <si>
    <t>PAIPA</t>
  </si>
  <si>
    <t>AGENCIA PAIPA</t>
  </si>
  <si>
    <t>CALLE 25 No. 19-62/64</t>
  </si>
  <si>
    <t>PALMIRA</t>
  </si>
  <si>
    <t>CALLE 31 No. 29-08</t>
  </si>
  <si>
    <t>BBVA UNICENTRO PALMIRA</t>
  </si>
  <si>
    <t>Carrera 40 42-26 local 201</t>
  </si>
  <si>
    <t>PAMPLONA</t>
  </si>
  <si>
    <t>CARRERA 6 No. 5-71</t>
  </si>
  <si>
    <t>PASTO</t>
  </si>
  <si>
    <t>PARQUE NARIÑO</t>
  </si>
  <si>
    <t>CARRERA 25 No. 20 - 45 LOCAL 102</t>
  </si>
  <si>
    <t>CALLE 19 No. 21A- 21 COMPLEJO BANCARIO</t>
  </si>
  <si>
    <t>UNICENTRO PASTO</t>
  </si>
  <si>
    <t>CALLE 11 UNICENTRO LOCAL 247-248 PASTO</t>
  </si>
  <si>
    <t>CENTRO COMERCIAL ÚNICO</t>
  </si>
  <si>
    <t>CALLE 22 No 6-61 LOCAL B2</t>
  </si>
  <si>
    <t>Tope DOR Euros 2015</t>
  </si>
  <si>
    <t>PAZ DE ARIPORO</t>
  </si>
  <si>
    <t>CALLE 9 No. 10-40 PARQUE LOS LIBERTADORES</t>
  </si>
  <si>
    <t>Tope DOR Pesos 2015</t>
  </si>
  <si>
    <t>PEREIRA</t>
  </si>
  <si>
    <t>AVENIDA 30 DE AGOSTO No. 36-60</t>
  </si>
  <si>
    <t>BBVA UNICENTRO PEREIRA</t>
  </si>
  <si>
    <t>AVENIDA 30 DE AGOSTO No. 75 – 51 LOCALES B-58 y B-59</t>
  </si>
  <si>
    <t>BULEVARES</t>
  </si>
  <si>
    <t>CARRERA 15 No. 14-05 LOCAL 25 CENTRO COMERCIAL PINARES PLAZA</t>
  </si>
  <si>
    <t>DOS QUEBRADAS</t>
  </si>
  <si>
    <t>CARRERA 16 No. 32-56 LOCAL 16 CENTRO COMERCIAL LOS MOLINOS</t>
  </si>
  <si>
    <t>LAGO URIBE</t>
  </si>
  <si>
    <t>CALLE 24 No. 7-17 LOCAL 101</t>
  </si>
  <si>
    <t>CARRERA 7 No. 19-68</t>
  </si>
  <si>
    <t>PINARES</t>
  </si>
  <si>
    <t>CARRERA 13 No.2-24</t>
  </si>
  <si>
    <t>AÑO 2016</t>
  </si>
  <si>
    <t>Agencia VICTORIA PLAZA</t>
  </si>
  <si>
    <t>CARRERA 11B No. 17 - 20 Locales 2, 3 y 7</t>
  </si>
  <si>
    <t>BANCA PERSONAL PEREIRA</t>
  </si>
  <si>
    <t>AVENIDA CIRCUNVALAR No. 5-20 Of. 805 - 806</t>
  </si>
  <si>
    <t>PIEDECUESTA</t>
  </si>
  <si>
    <t>CARRERA 15 No. 10N - 65 Locales: 6, 7, 8 y 9</t>
  </si>
  <si>
    <t>EXTENSIÓN DE OFICINA RUITOQUE</t>
  </si>
  <si>
    <t>CONDOMINIO RUITOQUE ZONA COMERCIAL ALDEA - LOCAL 24</t>
  </si>
  <si>
    <t>9:30 a.m. a 1:00 p.m. y de  3:00 p.m a 6:30 p.m</t>
  </si>
  <si>
    <t>PITALITO</t>
  </si>
  <si>
    <t>CARRERA 4 No. 5-56</t>
  </si>
  <si>
    <t>PLANETA RICA</t>
  </si>
  <si>
    <t>CALLE 20 No. 9-38</t>
  </si>
  <si>
    <t>CALLE 6 No. 15-102</t>
  </si>
  <si>
    <t>POPAYÁN</t>
  </si>
  <si>
    <t>CARRERA 7 No. 5-36</t>
  </si>
  <si>
    <t>RIO MOLINO</t>
  </si>
  <si>
    <t>CARRERA 8 No. 2-03</t>
  </si>
  <si>
    <t>AVENIDA PANAMERICANA</t>
  </si>
  <si>
    <t>CARRERA 9 No. 15N – 18.</t>
  </si>
  <si>
    <t>PUERTO ASIS</t>
  </si>
  <si>
    <t>CALLE 11 No. 19-20</t>
  </si>
  <si>
    <t>PUERTO BERRIO</t>
  </si>
  <si>
    <t>CALLE 7 No. 4-40</t>
  </si>
  <si>
    <t>PUERTO BOYACA</t>
  </si>
  <si>
    <t>CARRERA 3 No. 11-85</t>
  </si>
  <si>
    <t>PUERTO CARREÑO</t>
  </si>
  <si>
    <t>AVENIDA ORINOCO No. 6-19</t>
  </si>
  <si>
    <t>CARRERA 13 No. 9-18</t>
  </si>
  <si>
    <t>CARRERA 4 No. 5-04</t>
  </si>
  <si>
    <t>QUIBDÓ</t>
  </si>
  <si>
    <t>QUIBDO</t>
  </si>
  <si>
    <t>CARRERA 2 NO 24-08</t>
  </si>
  <si>
    <t>RIOHACHA</t>
  </si>
  <si>
    <t>CARRERA 6A No. 10-61</t>
  </si>
  <si>
    <t>RIOHACHA CENTRO</t>
  </si>
  <si>
    <t>CALLE 2A No. 7-54</t>
  </si>
  <si>
    <t>RIONEGRO</t>
  </si>
  <si>
    <t>AGENCIA AEROPUERTO JOSÉ MARÍA CORDOBA</t>
  </si>
  <si>
    <t>AERO- JOSE MARIA C. LOCAL 236</t>
  </si>
  <si>
    <t>Lunes a Viernes de 8:00 a 12:30 y de 1:30 a 4:00 p.m.</t>
  </si>
  <si>
    <t>CALLE 49A No. 50-59 LOCAL 114</t>
  </si>
  <si>
    <t>SAVANNA</t>
  </si>
  <si>
    <t>CALLE 42 No. 56-39 local 101</t>
  </si>
  <si>
    <t>SABANALARGA</t>
  </si>
  <si>
    <t>CARRERA 19 No. 21-47</t>
  </si>
  <si>
    <t>CALLE 69 SUR No. 43C-18</t>
  </si>
  <si>
    <t>SAHAGÚN</t>
  </si>
  <si>
    <t>SAHAGUN</t>
  </si>
  <si>
    <t>CARRERA 11 No. 14-24-</t>
  </si>
  <si>
    <t>SAN ANDRÉS</t>
  </si>
  <si>
    <t>SAN ANDRES</t>
  </si>
  <si>
    <t>AVENIDA AMERICAS No. 2-18</t>
  </si>
  <si>
    <t>SANTA FE DE ANTIOQUIA</t>
  </si>
  <si>
    <t>EXTENSIÓN DE OFICINA SANTA FE DE ANTIOQUIA</t>
  </si>
  <si>
    <t>CALLE 9 No. 8-48</t>
  </si>
  <si>
    <t>SAN GIL</t>
  </si>
  <si>
    <t>CARRERA 10 No. 12-23</t>
  </si>
  <si>
    <t>SAN JOSÉ DEL GUAVIARE</t>
  </si>
  <si>
    <t>CARRERA 24 CALLE 8 ESQUINA LOCAL 101h 102 y 103 TORRE SANTA CRUZ - FRENTE PARQUE PRINCIPAL</t>
  </si>
  <si>
    <t>SAN MARCOS</t>
  </si>
  <si>
    <t>CALLE 15 No. 24-10</t>
  </si>
  <si>
    <t>CARRERA4 No. 23-12</t>
  </si>
  <si>
    <t>EL RODADERO</t>
  </si>
  <si>
    <t>CARRERA 2 No. 6-38</t>
  </si>
  <si>
    <t>PALMA REAL</t>
  </si>
  <si>
    <t>CALLE 12 No. 18-122 LOCAL 13/14/15/16</t>
  </si>
  <si>
    <t>PLAZA SAN FRANCISCO</t>
  </si>
  <si>
    <t>CALLE 14 No. 3-84 CENTRO</t>
  </si>
  <si>
    <t>CALLE 15 No. 1C - 84</t>
  </si>
  <si>
    <t>SANTA ROSA DE CABAL</t>
  </si>
  <si>
    <t>CALLE 13 No. 14-74</t>
  </si>
  <si>
    <t>SANTANDER DE QUILICHAO</t>
  </si>
  <si>
    <t>CARRERA 10 No.4 - 46</t>
  </si>
  <si>
    <t>SARAVENA</t>
  </si>
  <si>
    <t>CARRERA 15 No. 28 - 17</t>
  </si>
  <si>
    <t>SINCELEJO</t>
  </si>
  <si>
    <t>CALLE DEL COMERCIO</t>
  </si>
  <si>
    <t>CARRERA 18 No. 22-57</t>
  </si>
  <si>
    <t>CARRERA 25 No. 25-199</t>
  </si>
  <si>
    <t>SOACHA</t>
  </si>
  <si>
    <t>CARRERA 7n No. 30b-139 local 220 - CENTRO COMERCIAL GRAN PLAZA SOACHA</t>
  </si>
  <si>
    <t>SOCORRO</t>
  </si>
  <si>
    <t>CARRERA 15 No. 14-29</t>
  </si>
  <si>
    <t>SOGAMOSO</t>
  </si>
  <si>
    <t>CALLE 11 No. 11-67</t>
  </si>
  <si>
    <t>CALLE 26 No. 18-20</t>
  </si>
  <si>
    <t>TAURAMENA</t>
  </si>
  <si>
    <t>AGENCIA TAURAMENA</t>
  </si>
  <si>
    <t>CALLE 5 No. 14-15</t>
  </si>
  <si>
    <t>TENJO</t>
  </si>
  <si>
    <t>BBVA SIEMENS</t>
  </si>
  <si>
    <t>AUTOPISTA MEDELLÍN Km 8.5 COSTADO SUR</t>
  </si>
  <si>
    <t>TOTAL 2016</t>
  </si>
  <si>
    <t>TOCANCIPÁ</t>
  </si>
  <si>
    <t>CARRERA 7 No. 7 - 10 / 14</t>
  </si>
  <si>
    <t>09:00 a.m. a 04:00 p.m.</t>
  </si>
  <si>
    <t>TULÚA</t>
  </si>
  <si>
    <t>TULUA</t>
  </si>
  <si>
    <t>CARRERA 27 No. 26-28</t>
  </si>
  <si>
    <t>TULUA CENTRO</t>
  </si>
  <si>
    <t>CARRERA 26 No. 27-49</t>
  </si>
  <si>
    <t>TUNJA</t>
  </si>
  <si>
    <t>EL BOSQUE</t>
  </si>
  <si>
    <t>CARRERA 11 No. 11 - 50/54</t>
  </si>
  <si>
    <t>CARRERA 11 No. 18-41</t>
  </si>
  <si>
    <t>TUNJA AVENIDA NORTE</t>
  </si>
  <si>
    <t>AVENIDA NORTE No. 47a-111</t>
  </si>
  <si>
    <t>TUQUERRES</t>
  </si>
  <si>
    <t>CARRERA 14 No. 15-14 Local 2</t>
  </si>
  <si>
    <t>TURBO</t>
  </si>
  <si>
    <t>CALLE 101 No. 14-16</t>
  </si>
  <si>
    <t>UBATÉ</t>
  </si>
  <si>
    <t>UBATE</t>
  </si>
  <si>
    <t>CALLE 8 No. 8-16</t>
  </si>
  <si>
    <t>URRAO</t>
  </si>
  <si>
    <t>CARRERA 31 No. 29-21</t>
  </si>
  <si>
    <t>AGENCIA GOBERNACIÓN DEL CESAR</t>
  </si>
  <si>
    <t>CALLE 16 No. 12 - 120 GOBERNACIÓN DEL CESAR</t>
  </si>
  <si>
    <t>CALLE GRANDE</t>
  </si>
  <si>
    <t>CALLE 16 No. 11-04</t>
  </si>
  <si>
    <t>CENTRO COMERCIAL MAYALES PLAZA</t>
  </si>
  <si>
    <t>CALLE 31 No. 6A - 133 LOCAL 201 - 202</t>
  </si>
  <si>
    <t>CENTRO COMERCIAL VALLEDUPAR</t>
  </si>
  <si>
    <t>CARRERA 7 A No. 19 A 117</t>
  </si>
  <si>
    <t>PLAZA LOPERENA</t>
  </si>
  <si>
    <t>CALLE 15 No. 14-33 LOCAL 101</t>
  </si>
  <si>
    <t>CARRERA 9 No. 15A-25</t>
  </si>
  <si>
    <t>UNICENTRO VALLEDUPAR</t>
  </si>
  <si>
    <t>DIAGONAL 6A No. 9-41 locales 323-324 Centro Comercial Unicentro</t>
  </si>
  <si>
    <t>9:00 a.m a 12:30 p.m - 2:00 p.m a  4:30 p.m</t>
  </si>
  <si>
    <t>VILLAGARZÓN</t>
  </si>
  <si>
    <t>CARRERA 5 No. 1-53</t>
  </si>
  <si>
    <t>Tope DOR Euros 2016</t>
  </si>
  <si>
    <t>VILLANUEVA</t>
  </si>
  <si>
    <t>CARRERA 8 No. 10-40</t>
  </si>
  <si>
    <t>Tope DOR Pesos 2016</t>
  </si>
  <si>
    <t>VILLAVICENCIO</t>
  </si>
  <si>
    <t>CENTRO COMERCIAL UNICO VILLAVICENCIO</t>
  </si>
  <si>
    <t>CARRERA 22 No. 8C - 67 Local BC4</t>
  </si>
  <si>
    <t>LA ESPERANZA</t>
  </si>
  <si>
    <t>AVENIDA 40 No. 35A-40</t>
  </si>
  <si>
    <t>CALLE 38 No.31-74</t>
  </si>
  <si>
    <t>AÑO 2017</t>
  </si>
  <si>
    <t>VILLAVICENCIO CENTRO</t>
  </si>
  <si>
    <t>CARRERA 31 No. 38-18</t>
  </si>
  <si>
    <t>CENTRO COMERCIAL PRIMAVERA</t>
  </si>
  <si>
    <t>CALLE 15 No. 40-01 L 248-249</t>
  </si>
  <si>
    <t>VILLETA</t>
  </si>
  <si>
    <t>CALLE 5 No. 7-86</t>
  </si>
  <si>
    <t>9:00 a.m a 04:00 p.m.</t>
  </si>
  <si>
    <t>YOPAL</t>
  </si>
  <si>
    <t>EXT. DE CAJA GOBERNACIÓN DE CASANARE</t>
  </si>
  <si>
    <t>CARRERA 19 No. 6-100 EDIFICIO DE LA GOBERNACIÓN DE CASANARE</t>
  </si>
  <si>
    <t>CALLE 8 Nº 21-32</t>
  </si>
  <si>
    <t>CARRERA 29 No. 13-20</t>
  </si>
  <si>
    <t>YUMBO</t>
  </si>
  <si>
    <t>CARRERA 4 No. 6 - 17</t>
  </si>
  <si>
    <t>ZIPAQUIRÁ</t>
  </si>
  <si>
    <t>ZIPAQUIRA CENTRO</t>
  </si>
  <si>
    <t>CARRERA 8 No. 2-80</t>
  </si>
  <si>
    <t>1-feb.-17</t>
  </si>
  <si>
    <t>Bolarqui</t>
  </si>
  <si>
    <t>2-feb.-17</t>
  </si>
  <si>
    <t>Cucuta</t>
  </si>
  <si>
    <t>Cenabastos</t>
  </si>
  <si>
    <t>8-may.-17</t>
  </si>
  <si>
    <t>10-may.-17</t>
  </si>
  <si>
    <t>Avenida Cero</t>
  </si>
  <si>
    <t>Ciudad del Rio</t>
  </si>
  <si>
    <t>Chinu</t>
  </si>
  <si>
    <t>Chapinero alto</t>
  </si>
  <si>
    <t>Quirigua</t>
  </si>
  <si>
    <t>Parque Centenario</t>
  </si>
  <si>
    <t>Avenida Tercera Norte</t>
  </si>
  <si>
    <t>TOTAL 2017</t>
  </si>
  <si>
    <t>Tope DOR Euros 2017</t>
  </si>
  <si>
    <t>Tope DOR Pesos 2017</t>
  </si>
  <si>
    <t>AÑO 2018</t>
  </si>
  <si>
    <t>VALOR EN EUROS</t>
  </si>
  <si>
    <t>calle 80</t>
  </si>
  <si>
    <t>barrancas</t>
  </si>
  <si>
    <t xml:space="preserve">carrera primera </t>
  </si>
  <si>
    <t>medellin</t>
  </si>
  <si>
    <t>la alpujarra</t>
  </si>
  <si>
    <t>Av 30 de Agosto</t>
  </si>
  <si>
    <t>Cordoba</t>
  </si>
  <si>
    <t>Planeta Rica</t>
  </si>
  <si>
    <t>carrera 80</t>
  </si>
  <si>
    <t>Agencia San Fernando</t>
  </si>
  <si>
    <t>Agencia Laureles</t>
  </si>
  <si>
    <t>Agencia La Flora</t>
  </si>
  <si>
    <t>TOTAL 2018</t>
  </si>
  <si>
    <t>Tope DOR Euros 2018</t>
  </si>
  <si>
    <t>Tope DOR Pesos 2018</t>
  </si>
  <si>
    <t>AÑO 2019</t>
  </si>
  <si>
    <t>Av roosevelt</t>
  </si>
  <si>
    <t>Alamos</t>
  </si>
  <si>
    <t xml:space="preserve">Av Tercera Norte </t>
  </si>
  <si>
    <t>CALLE 76</t>
  </si>
  <si>
    <t>SAN FRANCISCO</t>
  </si>
  <si>
    <t>GRAN BOULEVARD</t>
  </si>
  <si>
    <t>AGUAZUL</t>
  </si>
  <si>
    <t>CARRERA 43</t>
  </si>
  <si>
    <t>ACACIAS</t>
  </si>
  <si>
    <t>ALTO PRADO</t>
  </si>
  <si>
    <t>OLAYA HERRERA</t>
  </si>
  <si>
    <t>BARRANCAS</t>
  </si>
  <si>
    <t>SUCURSAL ESTANDAR 2</t>
  </si>
  <si>
    <t>NA</t>
  </si>
  <si>
    <t>FLETEOS</t>
  </si>
  <si>
    <t>COD_SUCURSAL</t>
  </si>
  <si>
    <t>CALAZANS</t>
  </si>
  <si>
    <t>AGENCIA BULEVARES</t>
  </si>
  <si>
    <t>PUERTO GAITAN</t>
  </si>
  <si>
    <t>BBVA BAHÍA</t>
  </si>
  <si>
    <t>CTRO CIAL GRAN PLAZA SOACHA</t>
  </si>
  <si>
    <t>AGENCIA LA AMERICA</t>
  </si>
  <si>
    <t>AGENCIA MARIQUITA</t>
  </si>
  <si>
    <t>AGENCIA VILLAGARZON</t>
  </si>
  <si>
    <t>AGENCIA LAURELES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</si>
</sst>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\ _€_-;\-* #,##0.00\ _€_-;_-* &quot;-&quot;??\ _€_-;_-@_-"/>
    <numFmt numFmtId="164" formatCode="&quot;$&quot;#,##0.00"/>
    <numFmt numFmtId="165" formatCode="&quot;$&quot;#,##0"/>
    <numFmt numFmtId="166" formatCode="[$$-2C0A]#,##0.00"/>
    <numFmt numFmtId="167" formatCode="&quot;$&quot;\ #,##0.000"/>
    <numFmt numFmtId="168" formatCode="_ &quot;$&quot;\ * #,##0.00_ ;_ &quot;$&quot;\ * \-#,##0.00_ ;_ &quot;$&quot;\ * &quot;-&quot;??_ ;_ @_ "/>
    <numFmt numFmtId="169" formatCode="&quot;$&quot;\ #,##0.0000"/>
    <numFmt numFmtId="170" formatCode="&quot;$&quot;\ #,##0.00"/>
    <numFmt numFmtId="171" formatCode="[$$-2C0A]\ #,##0.000"/>
    <numFmt numFmtId="172" formatCode="[$€-2]\ #,##0.00"/>
    <numFmt numFmtId="173" formatCode="#,##0\ [$€-C0A]"/>
    <numFmt numFmtId="174" formatCode="_ &quot;$&quot;\ * #,##0.00_ ;_ &quot;$&quot;\ * \-#,##0.00_ ;_ &quot;$&quot;\ * &quot;-&quot;??.00_ ;_ @_ "/>
    <numFmt numFmtId="175" formatCode="dd\-mm\-yyyy"/>
    <numFmt numFmtId="176" formatCode="_-* #,##0\ _€_-;\-* #,##0\ _€_-;_-* &quot;-&quot;??\ _€_-;_-@_-"/>
  </numFmts>
  <fonts count="21">
    <font>
      <sz val="10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Inconsolata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Times New Roman"/>
      <family val="1"/>
    </font>
    <font>
      <sz val="10"/>
      <color rgb="FF004581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548DD4"/>
        <bgColor rgb="FF548DD4"/>
      </patternFill>
    </fill>
    <fill>
      <patternFill patternType="solid">
        <fgColor rgb="FF8DB3E2"/>
        <bgColor rgb="FF8DB3E2"/>
      </patternFill>
    </fill>
    <fill>
      <patternFill patternType="solid">
        <fgColor rgb="FF043162"/>
        <bgColor rgb="FF043162"/>
      </patternFill>
    </fill>
    <fill>
      <patternFill patternType="solid">
        <fgColor rgb="FFB7B7B7"/>
        <bgColor rgb="FFB7B7B7"/>
      </patternFill>
    </fill>
    <fill>
      <patternFill patternType="solid">
        <fgColor theme="3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BCBCBC"/>
      </bottom>
      <diagonal/>
    </border>
    <border>
      <left style="thin">
        <color rgb="FFBCBCBC"/>
      </left>
      <right style="thin">
        <color rgb="FFBCBCBC"/>
      </right>
      <top style="thin">
        <color rgb="FFBCBCBC"/>
      </top>
      <bottom style="thin">
        <color rgb="FFBCBCBC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199">
    <xf numFmtId="0" fontId="0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/>
    <xf numFmtId="0" fontId="3" fillId="2" borderId="1" xfId="0" applyFont="1" applyFill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5" fillId="0" borderId="3" xfId="0" applyFont="1" applyBorder="1"/>
    <xf numFmtId="0" fontId="5" fillId="0" borderId="4" xfId="0" applyFont="1" applyBorder="1"/>
    <xf numFmtId="0" fontId="2" fillId="0" borderId="0" xfId="0" applyFont="1"/>
    <xf numFmtId="0" fontId="2" fillId="2" borderId="1" xfId="0" applyFont="1" applyFill="1" applyBorder="1"/>
    <xf numFmtId="14" fontId="2" fillId="2" borderId="1" xfId="0" applyNumberFormat="1" applyFont="1" applyFill="1" applyBorder="1"/>
    <xf numFmtId="21" fontId="3" fillId="2" borderId="1" xfId="0" applyNumberFormat="1" applyFont="1" applyFill="1" applyBorder="1"/>
    <xf numFmtId="164" fontId="2" fillId="2" borderId="1" xfId="0" applyNumberFormat="1" applyFont="1" applyFill="1" applyBorder="1"/>
    <xf numFmtId="0" fontId="6" fillId="2" borderId="0" xfId="0" applyFont="1" applyFill="1" applyAlignment="1"/>
    <xf numFmtId="0" fontId="5" fillId="0" borderId="0" xfId="0" applyFont="1"/>
    <xf numFmtId="14" fontId="5" fillId="0" borderId="0" xfId="0" applyNumberFormat="1" applyFont="1"/>
    <xf numFmtId="165" fontId="2" fillId="2" borderId="1" xfId="0" applyNumberFormat="1" applyFont="1" applyFill="1" applyBorder="1"/>
    <xf numFmtId="0" fontId="2" fillId="0" borderId="5" xfId="0" applyFont="1" applyBorder="1"/>
    <xf numFmtId="0" fontId="3" fillId="0" borderId="2" xfId="0" applyFont="1" applyBorder="1"/>
    <xf numFmtId="0" fontId="3" fillId="2" borderId="2" xfId="0" applyFont="1" applyFill="1" applyBorder="1"/>
    <xf numFmtId="14" fontId="3" fillId="2" borderId="2" xfId="0" applyNumberFormat="1" applyFont="1" applyFill="1" applyBorder="1"/>
    <xf numFmtId="21" fontId="3" fillId="2" borderId="2" xfId="0" applyNumberFormat="1" applyFont="1" applyFill="1" applyBorder="1"/>
    <xf numFmtId="0" fontId="6" fillId="2" borderId="2" xfId="0" applyFont="1" applyFill="1" applyBorder="1" applyAlignment="1"/>
    <xf numFmtId="0" fontId="4" fillId="0" borderId="0" xfId="0" applyFont="1"/>
    <xf numFmtId="0" fontId="3" fillId="3" borderId="1" xfId="0" applyFont="1" applyFill="1" applyBorder="1"/>
    <xf numFmtId="0" fontId="6" fillId="2" borderId="2" xfId="0" applyFont="1" applyFill="1" applyBorder="1" applyAlignment="1">
      <alignment wrapText="1"/>
    </xf>
    <xf numFmtId="0" fontId="3" fillId="2" borderId="6" xfId="0" applyFont="1" applyFill="1" applyBorder="1"/>
    <xf numFmtId="0" fontId="5" fillId="0" borderId="2" xfId="0" applyFont="1" applyBorder="1"/>
    <xf numFmtId="21" fontId="5" fillId="0" borderId="2" xfId="0" applyNumberFormat="1" applyFont="1" applyBorder="1"/>
    <xf numFmtId="164" fontId="5" fillId="0" borderId="2" xfId="0" applyNumberFormat="1" applyFont="1" applyBorder="1" applyAlignment="1">
      <alignment horizontal="left"/>
    </xf>
    <xf numFmtId="15" fontId="3" fillId="2" borderId="2" xfId="0" applyNumberFormat="1" applyFont="1" applyFill="1" applyBorder="1" applyAlignment="1">
      <alignment horizontal="left"/>
    </xf>
    <xf numFmtId="4" fontId="5" fillId="0" borderId="2" xfId="0" applyNumberFormat="1" applyFont="1" applyBorder="1"/>
    <xf numFmtId="0" fontId="7" fillId="0" borderId="2" xfId="0" applyFont="1" applyBorder="1" applyAlignment="1">
      <alignment wrapText="1"/>
    </xf>
    <xf numFmtId="164" fontId="5" fillId="0" borderId="2" xfId="0" applyNumberFormat="1" applyFont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166" fontId="5" fillId="2" borderId="1" xfId="0" applyNumberFormat="1" applyFont="1" applyFill="1" applyBorder="1"/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15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21" fontId="3" fillId="0" borderId="2" xfId="0" applyNumberFormat="1" applyFont="1" applyBorder="1"/>
    <xf numFmtId="166" fontId="5" fillId="2" borderId="2" xfId="0" applyNumberFormat="1" applyFont="1" applyFill="1" applyBorder="1"/>
    <xf numFmtId="15" fontId="5" fillId="2" borderId="2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center"/>
    </xf>
    <xf numFmtId="166" fontId="5" fillId="2" borderId="2" xfId="0" applyNumberFormat="1" applyFont="1" applyFill="1" applyBorder="1" applyAlignment="1">
      <alignment horizontal="right"/>
    </xf>
    <xf numFmtId="0" fontId="5" fillId="4" borderId="2" xfId="0" applyFont="1" applyFill="1" applyBorder="1" applyAlignment="1">
      <alignment horizontal="center"/>
    </xf>
    <xf numFmtId="15" fontId="5" fillId="0" borderId="5" xfId="0" applyNumberFormat="1" applyFont="1" applyBorder="1" applyAlignment="1">
      <alignment horizontal="center"/>
    </xf>
    <xf numFmtId="15" fontId="5" fillId="0" borderId="5" xfId="0" applyNumberFormat="1" applyFont="1" applyBorder="1" applyAlignment="1">
      <alignment horizontal="left"/>
    </xf>
    <xf numFmtId="15" fontId="8" fillId="4" borderId="2" xfId="0" applyNumberFormat="1" applyFont="1" applyFill="1" applyBorder="1" applyAlignment="1">
      <alignment horizontal="center"/>
    </xf>
    <xf numFmtId="166" fontId="8" fillId="4" borderId="2" xfId="0" applyNumberFormat="1" applyFont="1" applyFill="1" applyBorder="1"/>
    <xf numFmtId="0" fontId="5" fillId="0" borderId="0" xfId="0" applyFont="1" applyAlignment="1">
      <alignment horizontal="center"/>
    </xf>
    <xf numFmtId="15" fontId="5" fillId="2" borderId="1" xfId="0" applyNumberFormat="1" applyFont="1" applyFill="1" applyBorder="1" applyAlignment="1">
      <alignment horizontal="center"/>
    </xf>
    <xf numFmtId="166" fontId="8" fillId="2" borderId="1" xfId="0" applyNumberFormat="1" applyFont="1" applyFill="1" applyBorder="1"/>
    <xf numFmtId="167" fontId="5" fillId="0" borderId="0" xfId="0" applyNumberFormat="1" applyFont="1"/>
    <xf numFmtId="0" fontId="7" fillId="0" borderId="2" xfId="0" applyFont="1" applyBorder="1" applyAlignment="1"/>
    <xf numFmtId="166" fontId="5" fillId="4" borderId="2" xfId="0" applyNumberFormat="1" applyFont="1" applyFill="1" applyBorder="1"/>
    <xf numFmtId="0" fontId="5" fillId="0" borderId="16" xfId="0" applyFont="1" applyBorder="1"/>
    <xf numFmtId="167" fontId="5" fillId="0" borderId="17" xfId="0" applyNumberFormat="1" applyFont="1" applyBorder="1"/>
    <xf numFmtId="0" fontId="5" fillId="0" borderId="18" xfId="0" applyFont="1" applyBorder="1"/>
    <xf numFmtId="167" fontId="5" fillId="0" borderId="19" xfId="0" applyNumberFormat="1" applyFont="1" applyBorder="1"/>
    <xf numFmtId="0" fontId="5" fillId="0" borderId="20" xfId="0" applyFont="1" applyBorder="1"/>
    <xf numFmtId="168" fontId="5" fillId="2" borderId="2" xfId="0" applyNumberFormat="1" applyFont="1" applyFill="1" applyBorder="1"/>
    <xf numFmtId="167" fontId="5" fillId="0" borderId="21" xfId="0" applyNumberFormat="1" applyFont="1" applyBorder="1"/>
    <xf numFmtId="168" fontId="5" fillId="2" borderId="6" xfId="0" applyNumberFormat="1" applyFont="1" applyFill="1" applyBorder="1"/>
    <xf numFmtId="0" fontId="2" fillId="2" borderId="2" xfId="0" applyFont="1" applyFill="1" applyBorder="1" applyAlignment="1"/>
    <xf numFmtId="0" fontId="5" fillId="0" borderId="23" xfId="0" applyFont="1" applyBorder="1" applyAlignment="1">
      <alignment horizontal="left"/>
    </xf>
    <xf numFmtId="0" fontId="5" fillId="0" borderId="23" xfId="0" applyFont="1" applyBorder="1"/>
    <xf numFmtId="169" fontId="5" fillId="0" borderId="0" xfId="0" applyNumberFormat="1" applyFont="1"/>
    <xf numFmtId="168" fontId="5" fillId="2" borderId="24" xfId="0" applyNumberFormat="1" applyFont="1" applyFill="1" applyBorder="1"/>
    <xf numFmtId="167" fontId="9" fillId="0" borderId="21" xfId="0" applyNumberFormat="1" applyFont="1" applyBorder="1"/>
    <xf numFmtId="166" fontId="5" fillId="2" borderId="6" xfId="0" applyNumberFormat="1" applyFont="1" applyFill="1" applyBorder="1"/>
    <xf numFmtId="164" fontId="5" fillId="2" borderId="6" xfId="0" applyNumberFormat="1" applyFont="1" applyFill="1" applyBorder="1"/>
    <xf numFmtId="0" fontId="5" fillId="0" borderId="0" xfId="0" applyFont="1" applyAlignment="1">
      <alignment horizontal="left"/>
    </xf>
    <xf numFmtId="164" fontId="5" fillId="2" borderId="2" xfId="0" applyNumberFormat="1" applyFont="1" applyFill="1" applyBorder="1"/>
    <xf numFmtId="164" fontId="6" fillId="2" borderId="0" xfId="0" applyNumberFormat="1" applyFont="1" applyFill="1" applyAlignment="1"/>
    <xf numFmtId="166" fontId="5" fillId="2" borderId="25" xfId="0" applyNumberFormat="1" applyFont="1" applyFill="1" applyBorder="1"/>
    <xf numFmtId="15" fontId="8" fillId="4" borderId="25" xfId="0" applyNumberFormat="1" applyFont="1" applyFill="1" applyBorder="1" applyAlignment="1">
      <alignment horizontal="center"/>
    </xf>
    <xf numFmtId="166" fontId="8" fillId="4" borderId="25" xfId="0" applyNumberFormat="1" applyFont="1" applyFill="1" applyBorder="1"/>
    <xf numFmtId="0" fontId="5" fillId="0" borderId="26" xfId="0" applyFont="1" applyBorder="1"/>
    <xf numFmtId="168" fontId="5" fillId="2" borderId="27" xfId="0" applyNumberFormat="1" applyFont="1" applyFill="1" applyBorder="1"/>
    <xf numFmtId="0" fontId="2" fillId="2" borderId="2" xfId="0" applyFont="1" applyFill="1" applyBorder="1" applyAlignment="1">
      <alignment wrapText="1"/>
    </xf>
    <xf numFmtId="0" fontId="8" fillId="7" borderId="1" xfId="0" applyFont="1" applyFill="1" applyBorder="1" applyAlignment="1">
      <alignment horizontal="center" vertical="top" wrapText="1"/>
    </xf>
    <xf numFmtId="0" fontId="8" fillId="7" borderId="1" xfId="0" applyFont="1" applyFill="1" applyBorder="1" applyAlignment="1">
      <alignment horizontal="left" vertical="top" wrapText="1"/>
    </xf>
    <xf numFmtId="0" fontId="10" fillId="7" borderId="1" xfId="0" applyFont="1" applyFill="1" applyBorder="1" applyAlignment="1">
      <alignment horizontal="center" vertical="top" wrapText="1"/>
    </xf>
    <xf numFmtId="0" fontId="8" fillId="7" borderId="28" xfId="0" applyFont="1" applyFill="1" applyBorder="1" applyAlignment="1">
      <alignment horizontal="left" vertical="top" wrapText="1"/>
    </xf>
    <xf numFmtId="0" fontId="8" fillId="7" borderId="28" xfId="0" applyFont="1" applyFill="1" applyBorder="1" applyAlignment="1">
      <alignment horizontal="center" vertical="top" wrapText="1"/>
    </xf>
    <xf numFmtId="15" fontId="8" fillId="0" borderId="0" xfId="0" applyNumberFormat="1" applyFont="1" applyAlignment="1">
      <alignment horizontal="center"/>
    </xf>
    <xf numFmtId="0" fontId="10" fillId="7" borderId="28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6" fontId="8" fillId="0" borderId="0" xfId="0" applyNumberFormat="1" applyFont="1"/>
    <xf numFmtId="0" fontId="5" fillId="0" borderId="29" xfId="0" applyFont="1" applyBorder="1" applyAlignment="1">
      <alignment horizontal="left" vertical="center" wrapText="1"/>
    </xf>
    <xf numFmtId="1" fontId="12" fillId="0" borderId="29" xfId="0" applyNumberFormat="1" applyFont="1" applyBorder="1" applyAlignment="1">
      <alignment horizontal="center" vertical="center" shrinkToFit="1"/>
    </xf>
    <xf numFmtId="1" fontId="12" fillId="0" borderId="29" xfId="0" applyNumberFormat="1" applyFont="1" applyBorder="1" applyAlignment="1">
      <alignment horizontal="left" vertical="center" shrinkToFit="1"/>
    </xf>
    <xf numFmtId="0" fontId="11" fillId="0" borderId="29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/>
    </xf>
    <xf numFmtId="166" fontId="5" fillId="2" borderId="30" xfId="0" applyNumberFormat="1" applyFont="1" applyFill="1" applyBorder="1" applyAlignment="1">
      <alignment horizontal="left"/>
    </xf>
    <xf numFmtId="166" fontId="5" fillId="2" borderId="1" xfId="0" applyNumberFormat="1" applyFont="1" applyFill="1" applyBorder="1" applyAlignment="1">
      <alignment horizontal="left"/>
    </xf>
    <xf numFmtId="170" fontId="5" fillId="0" borderId="0" xfId="0" applyNumberFormat="1" applyFont="1" applyAlignment="1">
      <alignment horizontal="center"/>
    </xf>
    <xf numFmtId="171" fontId="5" fillId="2" borderId="2" xfId="0" applyNumberFormat="1" applyFont="1" applyFill="1" applyBorder="1"/>
    <xf numFmtId="171" fontId="5" fillId="2" borderId="1" xfId="0" applyNumberFormat="1" applyFont="1" applyFill="1" applyBorder="1"/>
    <xf numFmtId="171" fontId="5" fillId="0" borderId="0" xfId="0" applyNumberFormat="1" applyFont="1"/>
    <xf numFmtId="166" fontId="9" fillId="2" borderId="2" xfId="0" applyNumberFormat="1" applyFont="1" applyFill="1" applyBorder="1"/>
    <xf numFmtId="0" fontId="7" fillId="0" borderId="2" xfId="0" applyFont="1" applyBorder="1" applyAlignment="1">
      <alignment wrapText="1"/>
    </xf>
    <xf numFmtId="172" fontId="8" fillId="4" borderId="2" xfId="0" applyNumberFormat="1" applyFont="1" applyFill="1" applyBorder="1"/>
    <xf numFmtId="172" fontId="5" fillId="2" borderId="2" xfId="0" applyNumberFormat="1" applyFont="1" applyFill="1" applyBorder="1"/>
    <xf numFmtId="173" fontId="13" fillId="0" borderId="2" xfId="0" applyNumberFormat="1" applyFont="1" applyBorder="1"/>
    <xf numFmtId="0" fontId="14" fillId="0" borderId="0" xfId="0" applyFont="1"/>
    <xf numFmtId="168" fontId="5" fillId="0" borderId="0" xfId="0" applyNumberFormat="1" applyFont="1"/>
    <xf numFmtId="0" fontId="5" fillId="0" borderId="0" xfId="0" applyFont="1" applyAlignment="1">
      <alignment horizontal="right"/>
    </xf>
    <xf numFmtId="0" fontId="13" fillId="0" borderId="0" xfId="0" applyFont="1"/>
    <xf numFmtId="0" fontId="8" fillId="4" borderId="25" xfId="0" applyFont="1" applyFill="1" applyBorder="1" applyAlignment="1">
      <alignment horizontal="center"/>
    </xf>
    <xf numFmtId="164" fontId="8" fillId="4" borderId="2" xfId="0" applyNumberFormat="1" applyFont="1" applyFill="1" applyBorder="1"/>
    <xf numFmtId="14" fontId="5" fillId="0" borderId="2" xfId="0" applyNumberFormat="1" applyFont="1" applyBorder="1" applyAlignment="1">
      <alignment horizontal="center"/>
    </xf>
    <xf numFmtId="174" fontId="5" fillId="2" borderId="2" xfId="0" applyNumberFormat="1" applyFont="1" applyFill="1" applyBorder="1"/>
    <xf numFmtId="175" fontId="5" fillId="0" borderId="2" xfId="0" applyNumberFormat="1" applyFont="1" applyBorder="1" applyAlignment="1">
      <alignment horizontal="center"/>
    </xf>
    <xf numFmtId="168" fontId="5" fillId="0" borderId="2" xfId="0" applyNumberFormat="1" applyFont="1" applyBorder="1"/>
    <xf numFmtId="172" fontId="8" fillId="8" borderId="2" xfId="0" applyNumberFormat="1" applyFont="1" applyFill="1" applyBorder="1"/>
    <xf numFmtId="0" fontId="0" fillId="0" borderId="0" xfId="0" applyFont="1" applyAlignment="1"/>
    <xf numFmtId="0" fontId="15" fillId="4" borderId="2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15" fontId="16" fillId="0" borderId="2" xfId="0" applyNumberFormat="1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2" xfId="0" applyFont="1" applyFill="1" applyBorder="1" applyAlignment="1"/>
    <xf numFmtId="166" fontId="16" fillId="0" borderId="2" xfId="0" applyNumberFormat="1" applyFont="1" applyFill="1" applyBorder="1" applyAlignment="1"/>
    <xf numFmtId="0" fontId="16" fillId="0" borderId="2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0" fillId="0" borderId="34" xfId="0" applyFill="1" applyBorder="1"/>
    <xf numFmtId="0" fontId="5" fillId="0" borderId="2" xfId="0" applyFont="1" applyBorder="1" applyAlignment="1">
      <alignment wrapText="1"/>
    </xf>
    <xf numFmtId="0" fontId="0" fillId="0" borderId="0" xfId="0"/>
    <xf numFmtId="0" fontId="16" fillId="0" borderId="10" xfId="0" applyFont="1" applyFill="1" applyBorder="1" applyAlignment="1">
      <alignment horizontal="left"/>
    </xf>
    <xf numFmtId="0" fontId="15" fillId="0" borderId="2" xfId="0" applyFont="1" applyFill="1" applyBorder="1" applyAlignment="1">
      <alignment horizontal="left"/>
    </xf>
    <xf numFmtId="15" fontId="16" fillId="0" borderId="25" xfId="0" applyNumberFormat="1" applyFont="1" applyFill="1" applyBorder="1" applyAlignment="1">
      <alignment horizontal="center"/>
    </xf>
    <xf numFmtId="15" fontId="16" fillId="0" borderId="25" xfId="0" applyNumberFormat="1" applyFont="1" applyFill="1" applyBorder="1" applyAlignment="1">
      <alignment horizontal="left"/>
    </xf>
    <xf numFmtId="15" fontId="16" fillId="0" borderId="31" xfId="0" applyNumberFormat="1" applyFont="1" applyFill="1" applyBorder="1" applyAlignment="1">
      <alignment horizontal="center"/>
    </xf>
    <xf numFmtId="168" fontId="16" fillId="0" borderId="2" xfId="0" applyNumberFormat="1" applyFont="1" applyFill="1" applyBorder="1" applyAlignment="1"/>
    <xf numFmtId="0" fontId="16" fillId="0" borderId="24" xfId="0" applyFont="1" applyFill="1" applyBorder="1" applyAlignment="1">
      <alignment horizontal="left"/>
    </xf>
    <xf numFmtId="0" fontId="16" fillId="0" borderId="24" xfId="0" applyFont="1" applyFill="1" applyBorder="1" applyAlignment="1"/>
    <xf numFmtId="0" fontId="16" fillId="0" borderId="0" xfId="0" applyFont="1" applyFill="1" applyAlignment="1">
      <alignment horizontal="left"/>
    </xf>
    <xf numFmtId="0" fontId="16" fillId="0" borderId="0" xfId="0" applyFont="1" applyFill="1" applyAlignment="1"/>
    <xf numFmtId="166" fontId="16" fillId="0" borderId="25" xfId="0" applyNumberFormat="1" applyFont="1" applyFill="1" applyBorder="1" applyAlignment="1"/>
    <xf numFmtId="0" fontId="16" fillId="0" borderId="0" xfId="0" applyFont="1" applyFill="1" applyAlignment="1">
      <alignment horizontal="center"/>
    </xf>
    <xf numFmtId="0" fontId="16" fillId="0" borderId="27" xfId="0" applyFont="1" applyFill="1" applyBorder="1" applyAlignment="1"/>
    <xf numFmtId="14" fontId="16" fillId="0" borderId="2" xfId="0" applyNumberFormat="1" applyFont="1" applyFill="1" applyBorder="1" applyAlignment="1">
      <alignment horizontal="center"/>
    </xf>
    <xf numFmtId="0" fontId="16" fillId="0" borderId="35" xfId="0" applyFont="1" applyFill="1" applyBorder="1" applyAlignment="1">
      <alignment horizontal="center"/>
    </xf>
    <xf numFmtId="175" fontId="16" fillId="0" borderId="2" xfId="0" applyNumberFormat="1" applyFont="1" applyFill="1" applyBorder="1" applyAlignment="1">
      <alignment horizontal="center"/>
    </xf>
    <xf numFmtId="0" fontId="18" fillId="0" borderId="2" xfId="0" applyFont="1" applyBorder="1" applyAlignment="1"/>
    <xf numFmtId="21" fontId="18" fillId="0" borderId="2" xfId="0" applyNumberFormat="1" applyFont="1" applyBorder="1" applyAlignment="1"/>
    <xf numFmtId="0" fontId="18" fillId="2" borderId="2" xfId="0" applyFont="1" applyFill="1" applyBorder="1" applyAlignment="1"/>
    <xf numFmtId="21" fontId="18" fillId="2" borderId="2" xfId="0" applyNumberFormat="1" applyFont="1" applyFill="1" applyBorder="1" applyAlignment="1"/>
    <xf numFmtId="0" fontId="18" fillId="2" borderId="0" xfId="0" applyFont="1" applyFill="1" applyAlignment="1"/>
    <xf numFmtId="0" fontId="16" fillId="0" borderId="2" xfId="0" applyFont="1" applyBorder="1" applyAlignment="1"/>
    <xf numFmtId="21" fontId="16" fillId="0" borderId="2" xfId="0" applyNumberFormat="1" applyFont="1" applyBorder="1" applyAlignment="1"/>
    <xf numFmtId="164" fontId="16" fillId="0" borderId="2" xfId="0" applyNumberFormat="1" applyFont="1" applyBorder="1" applyAlignment="1">
      <alignment horizontal="left"/>
    </xf>
    <xf numFmtId="15" fontId="18" fillId="2" borderId="2" xfId="0" applyNumberFormat="1" applyFont="1" applyFill="1" applyBorder="1" applyAlignment="1">
      <alignment horizontal="left"/>
    </xf>
    <xf numFmtId="4" fontId="16" fillId="0" borderId="2" xfId="0" applyNumberFormat="1" applyFont="1" applyBorder="1" applyAlignment="1"/>
    <xf numFmtId="164" fontId="16" fillId="0" borderId="2" xfId="0" applyNumberFormat="1" applyFont="1" applyBorder="1" applyAlignment="1"/>
    <xf numFmtId="14" fontId="18" fillId="2" borderId="2" xfId="0" applyNumberFormat="1" applyFont="1" applyFill="1" applyBorder="1" applyAlignment="1"/>
    <xf numFmtId="0" fontId="15" fillId="4" borderId="2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15" fillId="4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pivotButton="1" applyFont="1" applyAlignment="1"/>
    <xf numFmtId="0" fontId="19" fillId="9" borderId="0" xfId="0" applyFont="1" applyFill="1" applyAlignment="1">
      <alignment horizontal="center"/>
    </xf>
    <xf numFmtId="176" fontId="16" fillId="0" borderId="2" xfId="1" applyNumberFormat="1" applyFont="1" applyFill="1" applyBorder="1" applyAlignment="1"/>
    <xf numFmtId="176" fontId="16" fillId="0" borderId="24" xfId="1" applyNumberFormat="1" applyFont="1" applyFill="1" applyBorder="1" applyAlignment="1"/>
    <xf numFmtId="176" fontId="16" fillId="0" borderId="2" xfId="1" applyNumberFormat="1" applyFont="1" applyFill="1" applyBorder="1" applyAlignment="1">
      <alignment horizontal="right"/>
    </xf>
    <xf numFmtId="0" fontId="17" fillId="0" borderId="0" xfId="0" applyFont="1" applyAlignment="1">
      <alignment horizontal="center" wrapText="1"/>
    </xf>
    <xf numFmtId="0" fontId="8" fillId="4" borderId="10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8" fillId="4" borderId="11" xfId="0" applyFont="1" applyFill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/>
    <xf numFmtId="0" fontId="8" fillId="4" borderId="7" xfId="0" applyFont="1" applyFill="1" applyBorder="1" applyAlignment="1">
      <alignment horizontal="center"/>
    </xf>
    <xf numFmtId="0" fontId="7" fillId="0" borderId="8" xfId="0" applyFont="1" applyBorder="1"/>
    <xf numFmtId="0" fontId="7" fillId="0" borderId="9" xfId="0" applyFont="1" applyBorder="1"/>
    <xf numFmtId="0" fontId="8" fillId="4" borderId="31" xfId="0" applyFont="1" applyFill="1" applyBorder="1" applyAlignment="1">
      <alignment horizontal="center"/>
    </xf>
    <xf numFmtId="0" fontId="7" fillId="0" borderId="32" xfId="0" applyFont="1" applyBorder="1"/>
    <xf numFmtId="0" fontId="7" fillId="0" borderId="33" xfId="0" applyFont="1" applyBorder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22" xfId="0" applyFont="1" applyBorder="1" applyAlignment="1">
      <alignment horizontal="left"/>
    </xf>
    <xf numFmtId="0" fontId="7" fillId="0" borderId="22" xfId="0" applyFont="1" applyBorder="1"/>
    <xf numFmtId="0" fontId="8" fillId="6" borderId="14" xfId="0" applyFont="1" applyFill="1" applyBorder="1" applyAlignment="1">
      <alignment horizontal="center"/>
    </xf>
    <xf numFmtId="0" fontId="7" fillId="0" borderId="15" xfId="0" applyFont="1" applyBorder="1"/>
    <xf numFmtId="0" fontId="8" fillId="5" borderId="14" xfId="0" applyFont="1" applyFill="1" applyBorder="1" applyAlignment="1">
      <alignment horizontal="center"/>
    </xf>
    <xf numFmtId="15" fontId="16" fillId="0" borderId="0" xfId="0" applyNumberFormat="1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digos%20oficinas%20BB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icinas"/>
      <sheetName val="ATMs"/>
      <sheetName val="Distancias"/>
    </sheetNames>
    <sheetDataSet>
      <sheetData sheetId="0">
        <row r="1">
          <cell r="B1" t="str">
            <v>Nombre</v>
          </cell>
          <cell r="C1" t="str">
            <v>Territorial</v>
          </cell>
          <cell r="D1" t="str">
            <v>Zona</v>
          </cell>
          <cell r="E1" t="str">
            <v>Municipio</v>
          </cell>
          <cell r="F1" t="str">
            <v>Dirección</v>
          </cell>
          <cell r="G1" t="str">
            <v>latitud</v>
          </cell>
          <cell r="H1" t="str">
            <v>longitud</v>
          </cell>
        </row>
        <row r="2">
          <cell r="B2" t="str">
            <v>FUNDADORES</v>
          </cell>
          <cell r="C2" t="str">
            <v>OCCIDENTE</v>
          </cell>
          <cell r="D2" t="str">
            <v>MED SUR</v>
          </cell>
          <cell r="E2" t="str">
            <v>Manizales</v>
          </cell>
          <cell r="F2" t="str">
            <v>CALLE 33 B No. 20 - 03</v>
          </cell>
          <cell r="G2">
            <v>5.0693790999999999</v>
          </cell>
          <cell r="H2">
            <v>-75.509535400000004</v>
          </cell>
          <cell r="I2">
            <v>9</v>
          </cell>
        </row>
        <row r="3">
          <cell r="B3" t="str">
            <v>EL POLO</v>
          </cell>
          <cell r="C3" t="str">
            <v>BOGOTÁ</v>
          </cell>
          <cell r="D3" t="str">
            <v>BOGOTÁ CENTRAL</v>
          </cell>
          <cell r="E3" t="str">
            <v>Bogotá D.C.</v>
          </cell>
          <cell r="F3" t="str">
            <v>CALLE  86A No. 27-24</v>
          </cell>
          <cell r="G3">
            <v>4.6750598600000002</v>
          </cell>
          <cell r="H3">
            <v>-74.063771380000006</v>
          </cell>
          <cell r="I3">
            <v>18</v>
          </cell>
        </row>
        <row r="4">
          <cell r="B4" t="str">
            <v>UNICENTRO</v>
          </cell>
          <cell r="C4" t="str">
            <v>BOGOTÁ</v>
          </cell>
          <cell r="D4" t="str">
            <v>BOGOTÁ NORTE</v>
          </cell>
          <cell r="E4" t="str">
            <v>Bogotá D.C.</v>
          </cell>
          <cell r="F4" t="str">
            <v>AVENIDA  15 No. 123-30 LOCAL 2-168
CALLE 123 CARRERA 15 LOCAL 1-136</v>
          </cell>
          <cell r="G4">
            <v>4.7022085000000002</v>
          </cell>
          <cell r="H4">
            <v>-74.044178400000007</v>
          </cell>
          <cell r="I4">
            <v>19</v>
          </cell>
        </row>
        <row r="5">
          <cell r="B5" t="str">
            <v>UNICENTRO OCCIDENTE</v>
          </cell>
          <cell r="C5" t="str">
            <v>BOGOTÁ</v>
          </cell>
          <cell r="D5" t="str">
            <v>BOGOTÁ CENTRAL</v>
          </cell>
          <cell r="E5" t="str">
            <v>Bogotá D.C.</v>
          </cell>
          <cell r="F5" t="str">
            <v xml:space="preserve">CARRERA  111C No. 86-74 LOCAL 105 </v>
          </cell>
          <cell r="G5">
            <v>4.7238543100000001</v>
          </cell>
          <cell r="H5">
            <v>-74.113195849999997</v>
          </cell>
          <cell r="I5">
            <v>21</v>
          </cell>
        </row>
        <row r="6">
          <cell r="B6" t="str">
            <v>PUENTE LARGO</v>
          </cell>
          <cell r="C6" t="str">
            <v>BOGOTÁ</v>
          </cell>
          <cell r="D6" t="str">
            <v>BOGOTÁ NORTE</v>
          </cell>
          <cell r="E6" t="str">
            <v>Bogotá D.C.</v>
          </cell>
          <cell r="F6" t="str">
            <v>TRANSVERSAL 60 No. 108-46</v>
          </cell>
          <cell r="G6">
            <v>4.6950429900000001</v>
          </cell>
          <cell r="H6">
            <v>-74.067982150000006</v>
          </cell>
          <cell r="I6">
            <v>23</v>
          </cell>
        </row>
        <row r="7">
          <cell r="B7" t="str">
            <v>ALBANIA</v>
          </cell>
          <cell r="C7" t="str">
            <v>NORTE</v>
          </cell>
          <cell r="D7" t="str">
            <v>ALTO CARIBE</v>
          </cell>
          <cell r="E7" t="str">
            <v>Albania</v>
          </cell>
          <cell r="F7" t="str">
            <v>CARRERA . 12 CALLE  7 Y 8 AVENIDA  FERROCARRIL</v>
          </cell>
          <cell r="G7">
            <v>11.160651</v>
          </cell>
          <cell r="H7">
            <v>-72.591907000000006</v>
          </cell>
          <cell r="I7">
            <v>26</v>
          </cell>
        </row>
        <row r="8">
          <cell r="B8" t="str">
            <v>SANTA FE</v>
          </cell>
          <cell r="C8" t="str">
            <v>BOGOTÁ</v>
          </cell>
          <cell r="D8" t="str">
            <v>BOGOTÁ NORTE</v>
          </cell>
          <cell r="E8" t="str">
            <v>Bogotá D.C.</v>
          </cell>
          <cell r="F8" t="str">
            <v>CALLE  185 No. 45-03 LOC- 1-121</v>
          </cell>
          <cell r="G8">
            <v>4.7631769300000002</v>
          </cell>
          <cell r="H8">
            <v>-74.044900510000005</v>
          </cell>
          <cell r="I8">
            <v>32</v>
          </cell>
        </row>
        <row r="9">
          <cell r="B9" t="str">
            <v>CENTRO COMERCIAL AVENIDA CHILE</v>
          </cell>
          <cell r="C9" t="str">
            <v>BOGOTÁ</v>
          </cell>
          <cell r="D9" t="str">
            <v>BOGOTÁ CENTRAL</v>
          </cell>
          <cell r="E9" t="str">
            <v>Bogotá D.C.</v>
          </cell>
          <cell r="F9" t="str">
            <v>CALLE  72 No. 10-34 LOCAL 137</v>
          </cell>
          <cell r="G9">
            <v>4.6567229399999999</v>
          </cell>
          <cell r="H9">
            <v>-74.057837250000006</v>
          </cell>
          <cell r="I9">
            <v>34</v>
          </cell>
        </row>
        <row r="10">
          <cell r="B10" t="str">
            <v>SALITRE PLAZA</v>
          </cell>
          <cell r="C10" t="str">
            <v>BOGOTÁ</v>
          </cell>
          <cell r="D10" t="str">
            <v>BOGOTÁ CENTRAL</v>
          </cell>
          <cell r="E10" t="str">
            <v>Bogotá D.C.</v>
          </cell>
          <cell r="F10" t="str">
            <v xml:space="preserve">CARRERA  68B No. 40-39 LOCAL 182 </v>
          </cell>
          <cell r="G10">
            <v>4.6523228699999999</v>
          </cell>
          <cell r="H10">
            <v>-74.109456989999998</v>
          </cell>
          <cell r="I10">
            <v>36</v>
          </cell>
        </row>
        <row r="11">
          <cell r="B11" t="str">
            <v>LAS NIEVES</v>
          </cell>
          <cell r="C11" t="str">
            <v>BOGOTÁ</v>
          </cell>
          <cell r="D11" t="str">
            <v>BOGOTÁ SUR</v>
          </cell>
          <cell r="E11" t="str">
            <v>Bogotá D.C.</v>
          </cell>
          <cell r="F11" t="str">
            <v xml:space="preserve">CARRERA  7 No. 19- 22 </v>
          </cell>
          <cell r="G11">
            <v>4.6054605400000002</v>
          </cell>
          <cell r="H11">
            <v>-74.071455929999999</v>
          </cell>
          <cell r="I11">
            <v>37</v>
          </cell>
        </row>
        <row r="12">
          <cell r="B12" t="str">
            <v>AVENIDA JIMENEZ</v>
          </cell>
          <cell r="C12" t="str">
            <v>BOGOTÁ</v>
          </cell>
          <cell r="D12" t="str">
            <v>BOGOTÁ SUR</v>
          </cell>
          <cell r="E12" t="str">
            <v>Bogotá D.C.</v>
          </cell>
          <cell r="F12" t="str">
            <v>AVENIDA  JIMENEZ No. 8a-65</v>
          </cell>
          <cell r="G12">
            <v>4.6021398199999997</v>
          </cell>
          <cell r="H12">
            <v>-74.074974440000005</v>
          </cell>
          <cell r="I12">
            <v>42</v>
          </cell>
        </row>
        <row r="13">
          <cell r="B13" t="str">
            <v>LAS FERIAS</v>
          </cell>
          <cell r="C13" t="str">
            <v>BOGOTÁ</v>
          </cell>
          <cell r="D13" t="str">
            <v>BOGOTÁ CENTRAL</v>
          </cell>
          <cell r="E13" t="str">
            <v>Bogotá D.C.</v>
          </cell>
          <cell r="F13" t="str">
            <v>AVENIDA  CALLE  72 No. 68F-33</v>
          </cell>
          <cell r="G13">
            <v>4.6794965299999998</v>
          </cell>
          <cell r="H13">
            <v>-74.087615060000005</v>
          </cell>
          <cell r="I13">
            <v>46</v>
          </cell>
        </row>
        <row r="14">
          <cell r="B14" t="str">
            <v>NORMANDIA</v>
          </cell>
          <cell r="C14" t="str">
            <v>BOGOTÁ</v>
          </cell>
          <cell r="D14" t="str">
            <v>BOGOTÁ CENTRAL</v>
          </cell>
          <cell r="E14" t="str">
            <v>Bogotá D.C.</v>
          </cell>
          <cell r="F14" t="str">
            <v>CALLE  53 No. 71C-30</v>
          </cell>
          <cell r="G14">
            <v>4.6708475900000002</v>
          </cell>
          <cell r="H14">
            <v>-74.106229920000004</v>
          </cell>
          <cell r="I14">
            <v>47</v>
          </cell>
        </row>
        <row r="15">
          <cell r="B15" t="str">
            <v>PARQUE CENTRAL BAVARIA</v>
          </cell>
          <cell r="C15" t="str">
            <v>BOGOTÁ</v>
          </cell>
          <cell r="D15" t="str">
            <v>BOGOTÁ SUR</v>
          </cell>
          <cell r="E15" t="str">
            <v>Bogotá D.C.</v>
          </cell>
          <cell r="F15" t="str">
            <v xml:space="preserve">CALLE  29 No. 13-45 LOCAL 170 </v>
          </cell>
          <cell r="G15">
            <v>4.6163150000000002</v>
          </cell>
          <cell r="H15">
            <v>-74.069658000000004</v>
          </cell>
          <cell r="I15">
            <v>49</v>
          </cell>
        </row>
        <row r="16">
          <cell r="B16" t="str">
            <v>APARTADO</v>
          </cell>
          <cell r="C16" t="str">
            <v>OCCIDENTE</v>
          </cell>
          <cell r="D16" t="str">
            <v>ZONA PYME OCCIDENTE</v>
          </cell>
          <cell r="E16" t="str">
            <v>Apartado</v>
          </cell>
          <cell r="F16" t="str">
            <v>CARRERA  100 No. 94-38</v>
          </cell>
          <cell r="G16">
            <v>7.8799716000000002</v>
          </cell>
          <cell r="H16">
            <v>-76.633314499999997</v>
          </cell>
          <cell r="I16">
            <v>52</v>
          </cell>
        </row>
        <row r="17">
          <cell r="B17" t="str">
            <v>ARAUCA</v>
          </cell>
          <cell r="C17" t="str">
            <v>CENTRO</v>
          </cell>
          <cell r="D17" t="str">
            <v>ZONA PYME CENTRO</v>
          </cell>
          <cell r="E17" t="str">
            <v>Arauca</v>
          </cell>
          <cell r="F17" t="str">
            <v xml:space="preserve">CARRERA  21 No. 19- 20 </v>
          </cell>
          <cell r="G17">
            <v>7.0841896000000002</v>
          </cell>
          <cell r="H17">
            <v>-70.757991700000005</v>
          </cell>
          <cell r="I17">
            <v>64</v>
          </cell>
        </row>
        <row r="18">
          <cell r="B18" t="str">
            <v>BBVA SIEMENS</v>
          </cell>
          <cell r="C18" t="str">
            <v>CENTRO</v>
          </cell>
          <cell r="D18" t="str">
            <v>ALTIPLANO</v>
          </cell>
          <cell r="E18" t="str">
            <v>Tenjo</v>
          </cell>
          <cell r="F18" t="str">
            <v xml:space="preserve"> AUTOPISTA MEDELLÍN Km 8.5 COSTADO SUR</v>
          </cell>
          <cell r="G18">
            <v>6.0153385000000004</v>
          </cell>
          <cell r="H18">
            <v>-75.100957800000003</v>
          </cell>
          <cell r="I18">
            <v>65</v>
          </cell>
        </row>
        <row r="19">
          <cell r="B19" t="str">
            <v>CIUDAD KENNEDY</v>
          </cell>
          <cell r="C19" t="str">
            <v>BOGOTÁ</v>
          </cell>
          <cell r="D19" t="str">
            <v>BOGOTÁ SUR</v>
          </cell>
          <cell r="E19" t="str">
            <v>Bogotá D.C.</v>
          </cell>
          <cell r="F19" t="str">
            <v>CARRERA  78K No. 37A-80 SUR</v>
          </cell>
          <cell r="G19">
            <v>4.6232931099999997</v>
          </cell>
          <cell r="H19">
            <v>-74.1539365</v>
          </cell>
          <cell r="I19">
            <v>66</v>
          </cell>
        </row>
        <row r="20">
          <cell r="B20" t="str">
            <v>ARMENIA CENTRO</v>
          </cell>
          <cell r="C20" t="str">
            <v>OCCIDENTE</v>
          </cell>
          <cell r="D20" t="str">
            <v>ZONA PYME OCCIDENTE</v>
          </cell>
          <cell r="E20" t="str">
            <v>Armenia</v>
          </cell>
          <cell r="F20" t="str">
            <v>CARRERA  16 No.19-61</v>
          </cell>
          <cell r="G20">
            <v>4.5340736000000001</v>
          </cell>
          <cell r="H20">
            <v>-75.673714399999994</v>
          </cell>
          <cell r="I20">
            <v>67</v>
          </cell>
        </row>
        <row r="21">
          <cell r="B21" t="str">
            <v>CARRERA OCHENTA</v>
          </cell>
          <cell r="C21" t="str">
            <v>OCCIDENTE</v>
          </cell>
          <cell r="D21" t="str">
            <v>MED NORTE</v>
          </cell>
          <cell r="E21" t="str">
            <v>Medellin</v>
          </cell>
          <cell r="F21" t="str">
            <v xml:space="preserve">CALLE  37 No. 80B - 49 </v>
          </cell>
          <cell r="G21">
            <v>6.2450485000000002</v>
          </cell>
          <cell r="H21">
            <v>-75.602546099999998</v>
          </cell>
          <cell r="I21">
            <v>68</v>
          </cell>
        </row>
        <row r="22">
          <cell r="B22" t="str">
            <v>PLAZA DE LAS AMERICAS</v>
          </cell>
          <cell r="C22" t="str">
            <v>BOGOTÁ</v>
          </cell>
          <cell r="D22" t="str">
            <v>BOGOTÁ SUR</v>
          </cell>
          <cell r="E22" t="str">
            <v>Bogotá D.C.</v>
          </cell>
          <cell r="F22" t="str">
            <v>TRANSVERSAL 71D No 26-94 SUR LOCAL 1911</v>
          </cell>
          <cell r="G22">
            <v>4.6180161499999999</v>
          </cell>
          <cell r="H22">
            <v>-74.137374199999996</v>
          </cell>
          <cell r="I22">
            <v>70</v>
          </cell>
        </row>
        <row r="23">
          <cell r="B23" t="str">
            <v>ACOPI</v>
          </cell>
          <cell r="C23" t="str">
            <v>OCCIDENTE</v>
          </cell>
          <cell r="D23" t="str">
            <v>ZONA PYME OCCIDENTE</v>
          </cell>
          <cell r="E23" t="str">
            <v>Cali</v>
          </cell>
          <cell r="F23" t="str">
            <v xml:space="preserve">AVENIDA  4 NORTE No. 64 N - 74 </v>
          </cell>
          <cell r="G23">
            <v>3.4806609000000002</v>
          </cell>
          <cell r="H23">
            <v>-76.521805599999993</v>
          </cell>
          <cell r="I23">
            <v>72</v>
          </cell>
        </row>
        <row r="24">
          <cell r="B24" t="str">
            <v>AVENIDA CHILE</v>
          </cell>
          <cell r="C24" t="str">
            <v>BOGOTÁ</v>
          </cell>
          <cell r="D24" t="str">
            <v>ZONA PYME BOGOTÁ</v>
          </cell>
          <cell r="E24" t="str">
            <v>Bogotá D.C.</v>
          </cell>
          <cell r="F24" t="str">
            <v xml:space="preserve">CARRERA  9 No. 72-35 </v>
          </cell>
          <cell r="G24">
            <v>4.6562551000000001</v>
          </cell>
          <cell r="H24">
            <v>-74.056858120000001</v>
          </cell>
          <cell r="I24">
            <v>73</v>
          </cell>
        </row>
        <row r="25">
          <cell r="B25" t="str">
            <v>LAS AGUAS</v>
          </cell>
          <cell r="C25" t="str">
            <v>BOGOTÁ</v>
          </cell>
          <cell r="D25" t="str">
            <v>BOGOTÁ SUR</v>
          </cell>
          <cell r="E25" t="str">
            <v>Bogotá D.C.</v>
          </cell>
          <cell r="F25" t="str">
            <v>AVENIDAJIMENEZ No. 4-16</v>
          </cell>
          <cell r="G25">
            <v>4.6008015999999996</v>
          </cell>
          <cell r="H25">
            <v>-74.072593499999996</v>
          </cell>
          <cell r="I25">
            <v>74</v>
          </cell>
        </row>
        <row r="26">
          <cell r="B26" t="str">
            <v>AGUAZUL</v>
          </cell>
          <cell r="C26" t="str">
            <v>CENTRO</v>
          </cell>
          <cell r="D26" t="str">
            <v>ZONA PYME CENTRO</v>
          </cell>
          <cell r="E26" t="str">
            <v>Aguazul</v>
          </cell>
          <cell r="F26" t="str">
            <v>CARRERA 17 No. 10-68</v>
          </cell>
          <cell r="G26">
            <v>5.1712087000000002</v>
          </cell>
          <cell r="H26">
            <v>-72.549829700000004</v>
          </cell>
          <cell r="I26">
            <v>77</v>
          </cell>
        </row>
        <row r="27">
          <cell r="B27" t="str">
            <v>PRIMERO DE MAYO</v>
          </cell>
          <cell r="C27" t="str">
            <v>BOGOTÁ</v>
          </cell>
          <cell r="D27" t="str">
            <v>BOGOTÁ SUR</v>
          </cell>
          <cell r="E27" t="str">
            <v>Bogotá D.C.</v>
          </cell>
          <cell r="F27" t="str">
            <v>CARRERA  10 No. 20-08 SUR</v>
          </cell>
          <cell r="G27">
            <v>4.5755732699999996</v>
          </cell>
          <cell r="H27">
            <v>-74.094522490000003</v>
          </cell>
          <cell r="I27">
            <v>79</v>
          </cell>
        </row>
        <row r="28">
          <cell r="B28" t="str">
            <v>TUNAL</v>
          </cell>
          <cell r="C28" t="str">
            <v>BOGOTÁ</v>
          </cell>
          <cell r="D28" t="str">
            <v>BOGOTÁ SUR</v>
          </cell>
          <cell r="E28" t="str">
            <v>Bogotá D.C.</v>
          </cell>
          <cell r="F28" t="str">
            <v xml:space="preserve">CALLE  47B SUR No. 24A-15 CC.TUNAL </v>
          </cell>
          <cell r="G28">
            <v>4.5781894699999999</v>
          </cell>
          <cell r="H28">
            <v>-74.129455469999996</v>
          </cell>
          <cell r="I28">
            <v>83</v>
          </cell>
        </row>
        <row r="29">
          <cell r="B29" t="str">
            <v>BARRANCABERMEJA</v>
          </cell>
          <cell r="C29" t="str">
            <v>CENTRO</v>
          </cell>
          <cell r="D29" t="str">
            <v>SANTANDERES</v>
          </cell>
          <cell r="E29" t="str">
            <v>Barrancabermeja</v>
          </cell>
          <cell r="F29" t="str">
            <v>TRANVERSAL 6 No. 6B - 99 EDIFICIO LA TORA</v>
          </cell>
          <cell r="G29">
            <v>7.0604034000000002</v>
          </cell>
          <cell r="H29">
            <v>-73.869613700000002</v>
          </cell>
          <cell r="I29">
            <v>84</v>
          </cell>
        </row>
        <row r="30">
          <cell r="B30" t="str">
            <v>CTRO CIAL GRAN PLAZA SOACHA</v>
          </cell>
          <cell r="C30" t="str">
            <v>BOGOTÁ</v>
          </cell>
          <cell r="D30" t="str">
            <v>BOGOTÁ SUR</v>
          </cell>
          <cell r="E30" t="str">
            <v>Soacha</v>
          </cell>
          <cell r="F30" t="str">
            <v xml:space="preserve">Carrera 7n No. 30b-139 local 220 - Centro Comercial Gran Plaza Soacha </v>
          </cell>
          <cell r="G30">
            <v>4.5843800699999999</v>
          </cell>
          <cell r="H30">
            <v>-74.205254330000002</v>
          </cell>
          <cell r="I30">
            <v>85</v>
          </cell>
        </row>
        <row r="31">
          <cell r="B31" t="str">
            <v>CAFAM FLORESTA</v>
          </cell>
          <cell r="C31" t="str">
            <v>BOGOTÁ</v>
          </cell>
          <cell r="D31" t="str">
            <v>BOGOTÁ NORTE</v>
          </cell>
          <cell r="E31" t="str">
            <v>Bogotá D.C.</v>
          </cell>
          <cell r="F31" t="str">
            <v>Avenida Calle 68 No 90-88 Local 2 - 062 - A.</v>
          </cell>
          <cell r="G31">
            <v>4.6872559999999996</v>
          </cell>
          <cell r="H31">
            <v>-74.074567000000002</v>
          </cell>
          <cell r="I31">
            <v>86</v>
          </cell>
        </row>
        <row r="32">
          <cell r="B32" t="str">
            <v>BARRANCAS</v>
          </cell>
          <cell r="C32" t="str">
            <v>NORTE</v>
          </cell>
          <cell r="D32" t="str">
            <v>ALTO CARIBE</v>
          </cell>
          <cell r="E32" t="str">
            <v>Barrancas</v>
          </cell>
          <cell r="F32" t="str">
            <v xml:space="preserve">CALLE  9 No. 6-60 </v>
          </cell>
          <cell r="G32">
            <v>10.9551137</v>
          </cell>
          <cell r="H32">
            <v>-72.787400399999996</v>
          </cell>
          <cell r="I32">
            <v>87</v>
          </cell>
        </row>
        <row r="33">
          <cell r="B33" t="str">
            <v>BOCAGRANDE</v>
          </cell>
          <cell r="C33" t="str">
            <v>NORTE</v>
          </cell>
          <cell r="D33" t="str">
            <v>ZONA PYME NORTE</v>
          </cell>
          <cell r="E33" t="str">
            <v>Cartagena</v>
          </cell>
          <cell r="F33" t="str">
            <v>EDIFICIO MONTELIBANO CARRERA .3 No. 8-06 P1/2</v>
          </cell>
          <cell r="G33">
            <v>10.35726</v>
          </cell>
          <cell r="H33">
            <v>-75.490101699999997</v>
          </cell>
          <cell r="I33">
            <v>89</v>
          </cell>
        </row>
        <row r="34">
          <cell r="B34" t="str">
            <v>PASEO BOLIVAR</v>
          </cell>
          <cell r="C34" t="str">
            <v>NORTE</v>
          </cell>
          <cell r="D34" t="str">
            <v>ZONA PYME NORTE</v>
          </cell>
          <cell r="E34" t="str">
            <v>Barranquilla</v>
          </cell>
          <cell r="F34" t="str">
            <v>CALLE  34 No. 43-75</v>
          </cell>
          <cell r="G34">
            <v>10.9818058</v>
          </cell>
          <cell r="H34">
            <v>-74.778014499999998</v>
          </cell>
          <cell r="I34">
            <v>90</v>
          </cell>
        </row>
        <row r="35">
          <cell r="B35" t="str">
            <v>CALLE 84</v>
          </cell>
          <cell r="C35" t="str">
            <v>NORTE</v>
          </cell>
          <cell r="D35" t="str">
            <v>ZONA PYME NORTE</v>
          </cell>
          <cell r="E35" t="str">
            <v>Barranquilla</v>
          </cell>
          <cell r="F35" t="str">
            <v>CARRERA 51B No. 85 ESQUINA, EDIFICIO TORRES DE CALÁBRIA LOCAL 109.</v>
          </cell>
          <cell r="G35">
            <v>11.0031222</v>
          </cell>
          <cell r="H35">
            <v>-74.810524999999998</v>
          </cell>
          <cell r="I35">
            <v>91</v>
          </cell>
        </row>
        <row r="36">
          <cell r="B36" t="str">
            <v>EL PRADO</v>
          </cell>
          <cell r="C36" t="str">
            <v>NORTE</v>
          </cell>
          <cell r="D36" t="str">
            <v>ALTO CARIBE</v>
          </cell>
          <cell r="E36" t="str">
            <v>Barranquilla</v>
          </cell>
          <cell r="F36" t="str">
            <v xml:space="preserve">CARRERA  52 No. 74-28 </v>
          </cell>
          <cell r="G36">
            <v>10.999465000000001</v>
          </cell>
          <cell r="H36">
            <v>-74.804504499999993</v>
          </cell>
          <cell r="I36">
            <v>92</v>
          </cell>
        </row>
        <row r="37">
          <cell r="B37" t="str">
            <v>FONTIBON</v>
          </cell>
          <cell r="C37" t="str">
            <v>BOGOTÁ</v>
          </cell>
          <cell r="D37" t="str">
            <v>ZONA PYME BOGOTÁ</v>
          </cell>
          <cell r="E37" t="str">
            <v>Bogotá D.C.</v>
          </cell>
          <cell r="F37" t="str">
            <v>CALLE  17A No. 99-73</v>
          </cell>
          <cell r="G37">
            <v>4.6728358200000004</v>
          </cell>
          <cell r="H37">
            <v>-74.145094999999998</v>
          </cell>
          <cell r="I37">
            <v>94</v>
          </cell>
        </row>
        <row r="38">
          <cell r="B38" t="str">
            <v>OLAYA HERRERA</v>
          </cell>
          <cell r="C38" t="str">
            <v>NORTE</v>
          </cell>
          <cell r="D38" t="str">
            <v>ALTO CARIBE</v>
          </cell>
          <cell r="E38" t="str">
            <v>Barranquilla</v>
          </cell>
          <cell r="F38" t="str">
            <v xml:space="preserve">CARRERA  46 No. 58-08 </v>
          </cell>
          <cell r="G38" t="e">
            <v>#N/A</v>
          </cell>
          <cell r="H38" t="e">
            <v>#N/A</v>
          </cell>
          <cell r="I38">
            <v>98</v>
          </cell>
        </row>
        <row r="39">
          <cell r="B39" t="str">
            <v>METROPOLITANO</v>
          </cell>
          <cell r="C39" t="str">
            <v>NORTE</v>
          </cell>
          <cell r="D39" t="str">
            <v>ALTO CARIBE</v>
          </cell>
          <cell r="E39" t="str">
            <v>Barranquilla</v>
          </cell>
          <cell r="F39" t="str">
            <v>CARRERA . 28 NO 58-128 SOLEDAD ATL.</v>
          </cell>
          <cell r="G39">
            <v>10.92404</v>
          </cell>
          <cell r="H39">
            <v>-74.797325999999998</v>
          </cell>
          <cell r="I39">
            <v>111</v>
          </cell>
        </row>
        <row r="40">
          <cell r="B40" t="str">
            <v>CALLE 97</v>
          </cell>
          <cell r="C40" t="str">
            <v>BOGOTÁ</v>
          </cell>
          <cell r="D40" t="str">
            <v>BOGOTÁ NORTE</v>
          </cell>
          <cell r="E40" t="str">
            <v>Bogotá D.C.</v>
          </cell>
          <cell r="F40" t="str">
            <v xml:space="preserve">CALLE 97 No. 23-37 L 101-102 </v>
          </cell>
          <cell r="G40">
            <v>4.6846928300000004</v>
          </cell>
          <cell r="H40">
            <v>-74.056562830000004</v>
          </cell>
          <cell r="I40">
            <v>116</v>
          </cell>
        </row>
        <row r="41">
          <cell r="B41" t="str">
            <v>PRINCIPAL</v>
          </cell>
          <cell r="C41" t="str">
            <v>BOGOTÁ</v>
          </cell>
          <cell r="D41" t="str">
            <v>BOGOTÁ SUR</v>
          </cell>
          <cell r="E41" t="str">
            <v>Bogotá D.C.</v>
          </cell>
          <cell r="F41" t="str">
            <v>CARRERA  8 No. 12B-42 PISO 1</v>
          </cell>
          <cell r="G41">
            <v>4.6007496799999998</v>
          </cell>
          <cell r="H41">
            <v>-74.075018810000003</v>
          </cell>
          <cell r="I41">
            <v>126</v>
          </cell>
        </row>
        <row r="42">
          <cell r="B42" t="str">
            <v>CAN</v>
          </cell>
          <cell r="C42" t="str">
            <v>BOGOTÁ</v>
          </cell>
          <cell r="D42" t="str">
            <v>ZONA PYME BOGOTÁ</v>
          </cell>
          <cell r="E42" t="str">
            <v>Bogotá D.C.</v>
          </cell>
          <cell r="F42" t="str">
            <v>CALLE  44 No. 57A-68</v>
          </cell>
          <cell r="G42">
            <v>4.6475708600000001</v>
          </cell>
          <cell r="H42">
            <v>-74.09353539</v>
          </cell>
          <cell r="I42">
            <v>130</v>
          </cell>
        </row>
        <row r="43">
          <cell r="B43" t="str">
            <v>PARQUE BAVIERA</v>
          </cell>
          <cell r="C43" t="str">
            <v>BOGOTÁ</v>
          </cell>
          <cell r="D43" t="str">
            <v>BOGOTÁ SUR</v>
          </cell>
          <cell r="E43" t="str">
            <v>Bogotá D.C.</v>
          </cell>
          <cell r="F43" t="str">
            <v xml:space="preserve">CARRERA  13 No. 32-65 </v>
          </cell>
          <cell r="G43">
            <v>4.6197514499999999</v>
          </cell>
          <cell r="H43">
            <v>-74.068566660000002</v>
          </cell>
          <cell r="I43">
            <v>132</v>
          </cell>
        </row>
        <row r="44">
          <cell r="B44" t="str">
            <v>AVENIDA 30 DE AGOSTO</v>
          </cell>
          <cell r="C44" t="str">
            <v>OCCIDENTE</v>
          </cell>
          <cell r="D44" t="str">
            <v>PACÍFICO NORTE</v>
          </cell>
          <cell r="E44" t="str">
            <v>Pereira</v>
          </cell>
          <cell r="F44" t="str">
            <v>AVENIDA  30 DE AGOSTO No. 36-60</v>
          </cell>
          <cell r="G44">
            <v>4.8125616999999998</v>
          </cell>
          <cell r="H44">
            <v>-75.709321799999998</v>
          </cell>
          <cell r="I44">
            <v>133</v>
          </cell>
        </row>
        <row r="45">
          <cell r="B45" t="str">
            <v>CARRERA ONCE</v>
          </cell>
          <cell r="C45" t="str">
            <v>BOGOTÁ</v>
          </cell>
          <cell r="D45" t="str">
            <v>ZONA PYME BOGOTÁ</v>
          </cell>
          <cell r="E45" t="str">
            <v>Bogotá D.C.</v>
          </cell>
          <cell r="F45" t="str">
            <v>CARRERA  10 No. 9-97 L1263</v>
          </cell>
          <cell r="G45">
            <v>4.5987253900000002</v>
          </cell>
          <cell r="H45">
            <v>-74.079008459999997</v>
          </cell>
          <cell r="I45">
            <v>134</v>
          </cell>
        </row>
        <row r="46">
          <cell r="B46" t="str">
            <v>CALLE CIEN</v>
          </cell>
          <cell r="C46" t="str">
            <v>BOGOTÁ</v>
          </cell>
          <cell r="D46" t="str">
            <v>ZONA PYME BOGOTÁ</v>
          </cell>
          <cell r="E46" t="str">
            <v>Bogotá D.C.</v>
          </cell>
          <cell r="F46" t="str">
            <v xml:space="preserve">CARRERA  15 No. 98-30 </v>
          </cell>
          <cell r="G46">
            <v>4.68315488</v>
          </cell>
          <cell r="H46">
            <v>-74.04856513</v>
          </cell>
          <cell r="I46">
            <v>135</v>
          </cell>
        </row>
        <row r="47">
          <cell r="B47" t="str">
            <v>CHAPINERO</v>
          </cell>
          <cell r="C47" t="str">
            <v>BOGOTÁ</v>
          </cell>
          <cell r="D47" t="str">
            <v>ZONA PYME BOGOTÁ</v>
          </cell>
          <cell r="E47" t="str">
            <v>Bogotá D.C.</v>
          </cell>
          <cell r="F47" t="str">
            <v>CARRERA  13 No. 63-39</v>
          </cell>
          <cell r="G47">
            <v>4.6495791799999999</v>
          </cell>
          <cell r="H47">
            <v>-74.063580060000007</v>
          </cell>
          <cell r="I47">
            <v>136</v>
          </cell>
        </row>
        <row r="48">
          <cell r="B48" t="str">
            <v>COLSEGUROS</v>
          </cell>
          <cell r="C48" t="str">
            <v>BOGOTÁ</v>
          </cell>
          <cell r="D48" t="str">
            <v>ZONA PYME BOGOTÁ</v>
          </cell>
          <cell r="E48" t="str">
            <v>Bogotá D.C.</v>
          </cell>
          <cell r="F48" t="str">
            <v xml:space="preserve">CALLE  17 NO 9-20 INT 101 - 201 </v>
          </cell>
          <cell r="G48">
            <v>4.6047498999999998</v>
          </cell>
          <cell r="H48">
            <v>-74.074108240000001</v>
          </cell>
          <cell r="I48">
            <v>137</v>
          </cell>
        </row>
        <row r="49">
          <cell r="B49" t="str">
            <v>COLINA CAMPESTRE</v>
          </cell>
          <cell r="C49" t="str">
            <v>BOGOTÁ</v>
          </cell>
          <cell r="D49" t="str">
            <v>BOGOTÁ NORTE</v>
          </cell>
          <cell r="E49" t="str">
            <v>Bogotá D.C.</v>
          </cell>
          <cell r="F49" t="str">
            <v>CARRERA  58 No. 137B-04</v>
          </cell>
          <cell r="G49">
            <v>4.7276008100000002</v>
          </cell>
          <cell r="H49">
            <v>-74.06449662</v>
          </cell>
          <cell r="I49">
            <v>138</v>
          </cell>
        </row>
        <row r="50">
          <cell r="B50" t="str">
            <v>CORABASTOS</v>
          </cell>
          <cell r="C50" t="str">
            <v>BOGOTÁ</v>
          </cell>
          <cell r="D50" t="str">
            <v>ZONA PYME BOGOTÁ</v>
          </cell>
          <cell r="E50" t="str">
            <v>Bogotá D.C.</v>
          </cell>
          <cell r="F50" t="str">
            <v xml:space="preserve">CARRERA  86 No. 24A -19 SUR LOC-1 </v>
          </cell>
          <cell r="G50">
            <v>4.6321854099999999</v>
          </cell>
          <cell r="H50">
            <v>-74.154717340000005</v>
          </cell>
          <cell r="I50">
            <v>139</v>
          </cell>
        </row>
        <row r="51">
          <cell r="B51" t="str">
            <v>COUNTRY</v>
          </cell>
          <cell r="C51" t="str">
            <v>BOGOTÁ</v>
          </cell>
          <cell r="D51" t="str">
            <v>ZONA PYME BOGOTÁ</v>
          </cell>
          <cell r="E51" t="str">
            <v>Bogotá D.C.</v>
          </cell>
          <cell r="F51" t="str">
            <v>CALLE  85 No. 13-66</v>
          </cell>
          <cell r="G51">
            <v>4.6693596900000003</v>
          </cell>
          <cell r="H51">
            <v>-74.053893970000004</v>
          </cell>
          <cell r="I51">
            <v>141</v>
          </cell>
        </row>
        <row r="52">
          <cell r="B52" t="str">
            <v>INDUMIL</v>
          </cell>
          <cell r="C52" t="str">
            <v>BOGOTÁ</v>
          </cell>
          <cell r="D52" t="str">
            <v>BOGOTÁ CENTRAL</v>
          </cell>
          <cell r="E52" t="str">
            <v>Bogotá D.C.</v>
          </cell>
          <cell r="F52" t="str">
            <v>CALLE  44 Nº 50-92</v>
          </cell>
          <cell r="G52">
            <v>4.6427797499999999</v>
          </cell>
          <cell r="H52">
            <v>-74.090488149999999</v>
          </cell>
          <cell r="I52">
            <v>142</v>
          </cell>
        </row>
        <row r="53">
          <cell r="B53" t="str">
            <v>OCCIDENTE</v>
          </cell>
          <cell r="C53" t="str">
            <v>BOGOTÁ</v>
          </cell>
          <cell r="D53" t="str">
            <v>BOGOTÁ SUR</v>
          </cell>
          <cell r="E53" t="str">
            <v>Bogotá D.C.</v>
          </cell>
          <cell r="F53" t="str">
            <v xml:space="preserve">CALLE  13 No. 47-17 </v>
          </cell>
          <cell r="G53">
            <v>4.6252176599999997</v>
          </cell>
          <cell r="H53">
            <v>-74.104436750000005</v>
          </cell>
          <cell r="I53">
            <v>143</v>
          </cell>
        </row>
        <row r="54">
          <cell r="B54" t="str">
            <v>AVENIDA EL DORADO</v>
          </cell>
          <cell r="C54" t="str">
            <v>BOGOTÁ</v>
          </cell>
          <cell r="D54" t="str">
            <v>BOGOTÁ CENTRAL</v>
          </cell>
          <cell r="E54" t="str">
            <v>Bogotá D.C.</v>
          </cell>
          <cell r="F54" t="str">
            <v>CALLE  26 No. 59-41 EDIFICIO CAMARA COLOMBIANA DE INFRAESTRUCTURA LOCALES 2,3</v>
          </cell>
          <cell r="G54">
            <v>4.6458650700000002</v>
          </cell>
          <cell r="H54">
            <v>-74.09922272</v>
          </cell>
          <cell r="I54">
            <v>144</v>
          </cell>
        </row>
        <row r="55">
          <cell r="B55" t="str">
            <v>PREMIUM PLAZA</v>
          </cell>
          <cell r="C55" t="str">
            <v>OCCIDENTE</v>
          </cell>
          <cell r="D55" t="str">
            <v>MED NORTE</v>
          </cell>
          <cell r="E55" t="str">
            <v>Medellin</v>
          </cell>
          <cell r="F55" t="str">
            <v xml:space="preserve">CARRERA  43A No. 30-29 LOCAL 1184 </v>
          </cell>
          <cell r="G55">
            <v>6.2296075000000002</v>
          </cell>
          <cell r="H55">
            <v>-75.570042900000004</v>
          </cell>
          <cell r="I55">
            <v>153</v>
          </cell>
        </row>
        <row r="56">
          <cell r="B56" t="str">
            <v>HAYUELOS</v>
          </cell>
          <cell r="C56" t="str">
            <v>BOGOTÁ</v>
          </cell>
          <cell r="D56" t="str">
            <v>BOGOTÁ CENTRAL</v>
          </cell>
          <cell r="E56" t="str">
            <v>Bogotá D.C.</v>
          </cell>
          <cell r="F56" t="str">
            <v>CALLE  20 No. 82-52 LOCAL 1-101 / 2</v>
          </cell>
          <cell r="G56">
            <v>4.6627280799999999</v>
          </cell>
          <cell r="H56">
            <v>-74.130774779999996</v>
          </cell>
          <cell r="I56">
            <v>157</v>
          </cell>
        </row>
        <row r="57">
          <cell r="B57" t="str">
            <v>CHICO RESERVADO</v>
          </cell>
          <cell r="C57" t="str">
            <v>BOGOTÁ</v>
          </cell>
          <cell r="D57" t="str">
            <v>BOGOTÁ NORTE</v>
          </cell>
          <cell r="E57" t="str">
            <v>Bogotá D.C.</v>
          </cell>
          <cell r="F57" t="str">
            <v xml:space="preserve">CARRERA  11 No. 94-64 </v>
          </cell>
          <cell r="G57">
            <v>4.6773202999999999</v>
          </cell>
          <cell r="H57">
            <v>-74.045911230000002</v>
          </cell>
          <cell r="I57">
            <v>171</v>
          </cell>
        </row>
        <row r="58">
          <cell r="B58" t="str">
            <v>BARRIO RESTREPO</v>
          </cell>
          <cell r="C58" t="str">
            <v>BOGOTÁ</v>
          </cell>
          <cell r="D58" t="str">
            <v>ZONA PYME BOGOTÁ</v>
          </cell>
          <cell r="E58" t="str">
            <v>Bogotá D.C.</v>
          </cell>
          <cell r="F58" t="str">
            <v>CALLE  15 SUR No. 20-23</v>
          </cell>
          <cell r="G58">
            <v>4.5875551699999999</v>
          </cell>
          <cell r="H58">
            <v>-74.100703609999997</v>
          </cell>
          <cell r="I58">
            <v>175</v>
          </cell>
        </row>
        <row r="59">
          <cell r="B59" t="str">
            <v>BOGOTA</v>
          </cell>
          <cell r="C59" t="str">
            <v>BOGOTÁ</v>
          </cell>
          <cell r="D59" t="str">
            <v>BOGOTÁ SUR</v>
          </cell>
          <cell r="E59" t="str">
            <v>Bogotá D.C.</v>
          </cell>
          <cell r="F59" t="str">
            <v>CARRERA  7 No. 16-36 PISO 1</v>
          </cell>
          <cell r="G59">
            <v>4.6027358200000004</v>
          </cell>
          <cell r="H59">
            <v>-74.072660760000005</v>
          </cell>
          <cell r="I59">
            <v>176</v>
          </cell>
        </row>
        <row r="60">
          <cell r="B60" t="str">
            <v>CENTRO INTERNACIONAL</v>
          </cell>
          <cell r="C60" t="str">
            <v>BOGOTÁ</v>
          </cell>
          <cell r="D60" t="str">
            <v>BOGOTÁ SUR</v>
          </cell>
          <cell r="E60" t="str">
            <v>Bogotá D.C.</v>
          </cell>
          <cell r="F60" t="str">
            <v xml:space="preserve">CARRERA  10 No. 27-91 </v>
          </cell>
          <cell r="G60">
            <v>4.6149424799999998</v>
          </cell>
          <cell r="H60">
            <v>-74.069381449999995</v>
          </cell>
          <cell r="I60">
            <v>178</v>
          </cell>
        </row>
        <row r="61">
          <cell r="B61" t="str">
            <v>LA TRINIDAD</v>
          </cell>
          <cell r="C61" t="str">
            <v>BOGOTÁ</v>
          </cell>
          <cell r="D61" t="str">
            <v>BOGOTÁ SUR</v>
          </cell>
          <cell r="E61" t="str">
            <v>Bogotá D.C.</v>
          </cell>
          <cell r="F61" t="str">
            <v xml:space="preserve">CARRERA  56 No. 4A-36 </v>
          </cell>
          <cell r="G61">
            <v>4.62107168</v>
          </cell>
          <cell r="H61">
            <v>-74.118273119999998</v>
          </cell>
          <cell r="I61">
            <v>179</v>
          </cell>
        </row>
        <row r="62">
          <cell r="B62" t="str">
            <v>NIZA</v>
          </cell>
          <cell r="C62" t="str">
            <v>BOGOTÁ</v>
          </cell>
          <cell r="D62" t="str">
            <v>ZONA PYME BOGOTÁ</v>
          </cell>
          <cell r="E62" t="str">
            <v>Bogotá D.C.</v>
          </cell>
          <cell r="F62" t="str">
            <v>AVENIDA  SUBA No. 127 - 35</v>
          </cell>
          <cell r="G62">
            <v>4.7118140200000003</v>
          </cell>
          <cell r="H62">
            <v>-74.072458990000001</v>
          </cell>
          <cell r="I62">
            <v>180</v>
          </cell>
        </row>
        <row r="63">
          <cell r="B63" t="str">
            <v>MARLY</v>
          </cell>
          <cell r="C63" t="str">
            <v>BOGOTÁ</v>
          </cell>
          <cell r="D63" t="str">
            <v>BOGOTÁ SUR</v>
          </cell>
          <cell r="E63" t="str">
            <v>Bogotá D.C.</v>
          </cell>
          <cell r="F63" t="str">
            <v>CARRERA  13 No. 53-57</v>
          </cell>
          <cell r="G63">
            <v>4.64043808</v>
          </cell>
          <cell r="H63">
            <v>-74.065102249999995</v>
          </cell>
          <cell r="I63">
            <v>181</v>
          </cell>
        </row>
        <row r="64">
          <cell r="B64" t="str">
            <v>CENTRO CHIA</v>
          </cell>
          <cell r="C64" t="str">
            <v>CENTRO</v>
          </cell>
          <cell r="D64" t="str">
            <v>ZONA PYME CENTRO</v>
          </cell>
          <cell r="E64" t="str">
            <v>Chia</v>
          </cell>
          <cell r="F64" t="str">
            <v>AVENIDA  PRADILLA 900 ESTE CENTRO COMERCIAL LOCAL 1132</v>
          </cell>
          <cell r="G64">
            <v>4.8638868000000004</v>
          </cell>
          <cell r="H64">
            <v>-74.043616700000001</v>
          </cell>
          <cell r="I64">
            <v>184</v>
          </cell>
        </row>
        <row r="65">
          <cell r="B65" t="str">
            <v>PLAZA 67</v>
          </cell>
          <cell r="C65" t="str">
            <v>BOGOTÁ</v>
          </cell>
          <cell r="D65" t="str">
            <v>BOGOTÁ CENTRAL</v>
          </cell>
          <cell r="E65" t="str">
            <v>Bogotá D.C.</v>
          </cell>
          <cell r="F65" t="str">
            <v>CALLE  67 No. 7-35</v>
          </cell>
          <cell r="G65">
            <v>4.65074904</v>
          </cell>
          <cell r="H65">
            <v>-74.058460049999994</v>
          </cell>
          <cell r="I65">
            <v>187</v>
          </cell>
        </row>
        <row r="66">
          <cell r="B66" t="str">
            <v>CARRERA 27</v>
          </cell>
          <cell r="C66" t="str">
            <v>CENTRO</v>
          </cell>
          <cell r="D66" t="str">
            <v>SANTANDERES</v>
          </cell>
          <cell r="E66" t="str">
            <v>Bucaramanga</v>
          </cell>
          <cell r="F66" t="str">
            <v xml:space="preserve">CARRERA  27 No. 19-10 </v>
          </cell>
          <cell r="G66">
            <v>7.1304112499999999</v>
          </cell>
          <cell r="H66">
            <v>-73.119756190000004</v>
          </cell>
          <cell r="I66">
            <v>188</v>
          </cell>
        </row>
        <row r="67">
          <cell r="B67" t="str">
            <v>TERMINAL DEL SUR</v>
          </cell>
          <cell r="C67" t="str">
            <v>OCCIDENTE</v>
          </cell>
          <cell r="D67" t="str">
            <v>MED SUR</v>
          </cell>
          <cell r="E67" t="str">
            <v>Medellin</v>
          </cell>
          <cell r="F67" t="str">
            <v>CALLE  8B No.65-237 CENTRO COMERCIAL  PTO SECO</v>
          </cell>
          <cell r="G67">
            <v>6.2154617999999999</v>
          </cell>
          <cell r="H67">
            <v>-75.5882845</v>
          </cell>
          <cell r="I67">
            <v>196</v>
          </cell>
        </row>
        <row r="68">
          <cell r="B68" t="str">
            <v>BUCARAMANGA</v>
          </cell>
          <cell r="C68" t="str">
            <v>CENTRO</v>
          </cell>
          <cell r="D68" t="str">
            <v>SANTANDERES</v>
          </cell>
          <cell r="E68" t="str">
            <v>Bucaramanga</v>
          </cell>
          <cell r="F68" t="str">
            <v>CALLE  35 No. 18-02</v>
          </cell>
          <cell r="G68">
            <v>7.1193729799999996</v>
          </cell>
          <cell r="H68">
            <v>-73.124212299999996</v>
          </cell>
          <cell r="I68">
            <v>197</v>
          </cell>
        </row>
        <row r="69">
          <cell r="B69" t="str">
            <v>BUENAVENTURA</v>
          </cell>
          <cell r="C69" t="str">
            <v>OCCIDENTE</v>
          </cell>
          <cell r="D69" t="str">
            <v>ZONA PYME OCCIDENTE</v>
          </cell>
          <cell r="E69" t="str">
            <v>Buenaventura</v>
          </cell>
          <cell r="F69" t="str">
            <v xml:space="preserve">CALLE  1 No. 3-89 </v>
          </cell>
          <cell r="G69">
            <v>3.8879796999999998</v>
          </cell>
          <cell r="H69">
            <v>-77.077780899999993</v>
          </cell>
          <cell r="I69">
            <v>198</v>
          </cell>
        </row>
        <row r="70">
          <cell r="B70" t="str">
            <v>AVENIDA EL LIBERTADOR</v>
          </cell>
          <cell r="C70" t="str">
            <v>CENTRO</v>
          </cell>
          <cell r="D70" t="str">
            <v>SANTANDERES</v>
          </cell>
          <cell r="E70" t="str">
            <v>Bucaramanga</v>
          </cell>
          <cell r="F70" t="str">
            <v xml:space="preserve">CARRERA  15 No. 23-41 </v>
          </cell>
          <cell r="G70">
            <v>7.1249197300000002</v>
          </cell>
          <cell r="H70">
            <v>-73.128879459999993</v>
          </cell>
          <cell r="I70">
            <v>199</v>
          </cell>
        </row>
        <row r="71">
          <cell r="B71" t="str">
            <v>PUERTO GAITAN</v>
          </cell>
          <cell r="C71" t="str">
            <v>CENTRO</v>
          </cell>
          <cell r="D71" t="str">
            <v>ORIENTE</v>
          </cell>
          <cell r="E71" t="str">
            <v>Puerto Gaitan</v>
          </cell>
          <cell r="F71" t="str">
            <v>CARRERA 13 No. 9-18</v>
          </cell>
          <cell r="G71" t="e">
            <v>#N/A</v>
          </cell>
          <cell r="H71" t="e">
            <v>#N/A</v>
          </cell>
          <cell r="I71">
            <v>202</v>
          </cell>
        </row>
        <row r="72">
          <cell r="B72" t="str">
            <v>BUGA</v>
          </cell>
          <cell r="C72" t="str">
            <v>OCCIDENTE</v>
          </cell>
          <cell r="D72" t="str">
            <v>ZONA PYME OCCIDENTE</v>
          </cell>
          <cell r="E72" t="str">
            <v>Buga</v>
          </cell>
          <cell r="F72" t="str">
            <v xml:space="preserve">CALLE  7 No. 12-49 </v>
          </cell>
          <cell r="G72">
            <v>3.8996491</v>
          </cell>
          <cell r="H72">
            <v>-76.300141499999995</v>
          </cell>
          <cell r="I72">
            <v>206</v>
          </cell>
        </row>
        <row r="73">
          <cell r="B73" t="str">
            <v>MADRID</v>
          </cell>
          <cell r="C73" t="str">
            <v>CENTRO</v>
          </cell>
          <cell r="D73" t="str">
            <v>ALTIPLANO</v>
          </cell>
          <cell r="E73" t="str">
            <v>Madrid</v>
          </cell>
          <cell r="F73" t="str">
            <v>CARRERA 10 No. 7-39 Local 1.</v>
          </cell>
          <cell r="G73">
            <v>4.7337790000000002</v>
          </cell>
          <cell r="H73">
            <v>-74.262756899999999</v>
          </cell>
          <cell r="I73">
            <v>209</v>
          </cell>
        </row>
        <row r="74">
          <cell r="B74" t="str">
            <v>PARQUE NATURA</v>
          </cell>
          <cell r="C74" t="str">
            <v>CENTRO</v>
          </cell>
          <cell r="D74" t="str">
            <v>ZONA PYME CENTRO</v>
          </cell>
          <cell r="E74" t="str">
            <v>Floridablanca</v>
          </cell>
          <cell r="F74" t="str">
            <v xml:space="preserve">ECOPARQUE EMPRESARIAL NATURA LOCAL 15 KILOMETRO 2176 ANILLO VIAL FLORIDABLANCA GIRÓN </v>
          </cell>
          <cell r="G74">
            <v>7.0616374999999998</v>
          </cell>
          <cell r="H74">
            <v>-73.115603199999995</v>
          </cell>
          <cell r="I74">
            <v>210</v>
          </cell>
        </row>
        <row r="75">
          <cell r="B75" t="str">
            <v>AGENCIA ORITO</v>
          </cell>
          <cell r="C75" t="str">
            <v>OCCIDENTE</v>
          </cell>
          <cell r="D75" t="str">
            <v>PACÍFICO SUR</v>
          </cell>
          <cell r="E75" t="str">
            <v>Orito</v>
          </cell>
          <cell r="F75" t="str">
            <v>CALLE 8 No. 10-129</v>
          </cell>
          <cell r="G75">
            <v>0.67688000000000004</v>
          </cell>
          <cell r="H75">
            <v>-76.880162999999996</v>
          </cell>
          <cell r="I75">
            <v>221</v>
          </cell>
        </row>
        <row r="76">
          <cell r="B76" t="str">
            <v>AGENCIA BBVA TOLEMAIDA</v>
          </cell>
          <cell r="C76" t="str">
            <v>CENTRO</v>
          </cell>
          <cell r="D76" t="str">
            <v>ORIENTE</v>
          </cell>
          <cell r="E76" t="str">
            <v>Tolemaida</v>
          </cell>
          <cell r="F76" t="str">
            <v>CENTRO COMERCIAL ZULIA - FINCA TOLEMAIDA - MUNICIPIO NILO</v>
          </cell>
          <cell r="G76">
            <v>4.310975</v>
          </cell>
          <cell r="H76">
            <v>-74.614655999999997</v>
          </cell>
          <cell r="I76">
            <v>222</v>
          </cell>
        </row>
        <row r="77">
          <cell r="B77" t="str">
            <v>GRAN BOULEVARD</v>
          </cell>
          <cell r="C77" t="str">
            <v>NORTE</v>
          </cell>
          <cell r="D77" t="str">
            <v>ALTO CARIBE</v>
          </cell>
          <cell r="E77" t="str">
            <v>Barranquilla</v>
          </cell>
          <cell r="F77" t="str">
            <v>CALLE 106 No. 50-67 LOCAL 1</v>
          </cell>
          <cell r="G77">
            <v>10.998554</v>
          </cell>
          <cell r="H77">
            <v>-74.817749000000006</v>
          </cell>
          <cell r="I77">
            <v>223</v>
          </cell>
        </row>
        <row r="78">
          <cell r="B78" t="str">
            <v>AGENCIA TAURAMENA</v>
          </cell>
          <cell r="C78" t="str">
            <v>CENTRO</v>
          </cell>
          <cell r="D78" t="str">
            <v>ZONA PYME CENTRO</v>
          </cell>
          <cell r="E78" t="str">
            <v>Tauramena</v>
          </cell>
          <cell r="F78" t="str">
            <v>CALLE 5 No. 14-15</v>
          </cell>
          <cell r="G78">
            <v>5.0106849000000002</v>
          </cell>
          <cell r="H78">
            <v>-72.750495000000001</v>
          </cell>
          <cell r="I78">
            <v>226</v>
          </cell>
        </row>
        <row r="79">
          <cell r="B79" t="str">
            <v>CALI</v>
          </cell>
          <cell r="C79" t="str">
            <v>OCCIDENTE</v>
          </cell>
          <cell r="D79" t="str">
            <v>ZONA PYME OCCIDENTE</v>
          </cell>
          <cell r="E79" t="str">
            <v>Cali</v>
          </cell>
          <cell r="F79" t="str">
            <v>CARRERA  5 No.13- 83</v>
          </cell>
          <cell r="G79">
            <v>3.4525910999999998</v>
          </cell>
          <cell r="H79">
            <v>-76.530443000000005</v>
          </cell>
          <cell r="I79">
            <v>227</v>
          </cell>
        </row>
        <row r="80">
          <cell r="B80" t="str">
            <v>CALAZANS</v>
          </cell>
          <cell r="C80" t="str">
            <v>OCCIDENTE</v>
          </cell>
          <cell r="D80" t="str">
            <v>MED NORTE</v>
          </cell>
          <cell r="E80" t="str">
            <v>Medellin</v>
          </cell>
          <cell r="F80" t="str">
            <v>CARRERA 80 No. 49F - 13</v>
          </cell>
          <cell r="G80" t="e">
            <v>#N/A</v>
          </cell>
          <cell r="H80" t="e">
            <v>#N/A</v>
          </cell>
          <cell r="I80">
            <v>229</v>
          </cell>
        </row>
        <row r="81">
          <cell r="B81" t="str">
            <v>AVENIDA DE LAS AMERICAS</v>
          </cell>
          <cell r="C81" t="str">
            <v>OCCIDENTE</v>
          </cell>
          <cell r="D81" t="str">
            <v>PACÍFICO NORTE</v>
          </cell>
          <cell r="E81" t="str">
            <v>Cali</v>
          </cell>
          <cell r="F81" t="str">
            <v>AVENIDA DE LAS AMERICAS No. 23N-07</v>
          </cell>
          <cell r="G81">
            <v>3.4642043</v>
          </cell>
          <cell r="H81">
            <v>-76.524947600000004</v>
          </cell>
          <cell r="I81">
            <v>230</v>
          </cell>
        </row>
        <row r="82">
          <cell r="B82" t="str">
            <v>CABECERA DEL LLANO</v>
          </cell>
          <cell r="C82" t="str">
            <v>CENTRO</v>
          </cell>
          <cell r="D82" t="str">
            <v>ZONA PYME CENTRO</v>
          </cell>
          <cell r="E82" t="str">
            <v>Bucaramanga</v>
          </cell>
          <cell r="F82" t="str">
            <v xml:space="preserve">CALLE  52 No. 33-42 </v>
          </cell>
          <cell r="G82">
            <v>7.11309608</v>
          </cell>
          <cell r="H82">
            <v>-73.110250590000007</v>
          </cell>
          <cell r="I82">
            <v>232</v>
          </cell>
        </row>
        <row r="83">
          <cell r="B83" t="str">
            <v>RIO DEL ORO</v>
          </cell>
          <cell r="C83" t="str">
            <v>CENTRO</v>
          </cell>
          <cell r="D83" t="str">
            <v>ORIENTE</v>
          </cell>
          <cell r="E83" t="str">
            <v>Neiva</v>
          </cell>
          <cell r="F83" t="str">
            <v xml:space="preserve">CALLE  1G No. 4-27 </v>
          </cell>
          <cell r="G83">
            <v>2.9213119000000001</v>
          </cell>
          <cell r="H83">
            <v>-75.287534399999998</v>
          </cell>
          <cell r="I83">
            <v>233</v>
          </cell>
        </row>
        <row r="84">
          <cell r="B84" t="str">
            <v>CENTENARIO</v>
          </cell>
          <cell r="C84" t="str">
            <v>OCCIDENTE</v>
          </cell>
          <cell r="D84" t="str">
            <v>PACÍFICO SUR</v>
          </cell>
          <cell r="E84" t="str">
            <v>Cali</v>
          </cell>
          <cell r="F84" t="str">
            <v>AVENIDA. 4 NORTE No. 6N-67 LOC- 102</v>
          </cell>
          <cell r="G84">
            <v>3.4539401999999999</v>
          </cell>
          <cell r="H84">
            <v>-76.537870699999999</v>
          </cell>
          <cell r="I84">
            <v>234</v>
          </cell>
        </row>
        <row r="85">
          <cell r="B85" t="str">
            <v>CARRERA PRIMERA</v>
          </cell>
          <cell r="C85" t="str">
            <v>OCCIDENTE</v>
          </cell>
          <cell r="D85" t="str">
            <v>PACÍFICO SUR</v>
          </cell>
          <cell r="E85" t="str">
            <v>Cali</v>
          </cell>
          <cell r="F85" t="str">
            <v>CARRERA  1 No. 41-13</v>
          </cell>
          <cell r="G85">
            <v>3.4686189000000001</v>
          </cell>
          <cell r="H85">
            <v>-76.511761500000006</v>
          </cell>
          <cell r="I85">
            <v>235</v>
          </cell>
        </row>
        <row r="86">
          <cell r="B86" t="str">
            <v>SAN SIMON</v>
          </cell>
          <cell r="C86" t="str">
            <v>CENTRO</v>
          </cell>
          <cell r="D86" t="str">
            <v>ORIENTE</v>
          </cell>
          <cell r="E86" t="str">
            <v>Ibague</v>
          </cell>
          <cell r="F86" t="str">
            <v xml:space="preserve">CARRERA  5 No. 32-40 </v>
          </cell>
          <cell r="G86">
            <v>4.4388782999999998</v>
          </cell>
          <cell r="H86">
            <v>-75.219504200000003</v>
          </cell>
          <cell r="I86">
            <v>236</v>
          </cell>
        </row>
        <row r="87">
          <cell r="B87" t="str">
            <v>EL TESORO</v>
          </cell>
          <cell r="C87" t="str">
            <v>OCCIDENTE</v>
          </cell>
          <cell r="D87" t="str">
            <v>MED SUR</v>
          </cell>
          <cell r="E87" t="str">
            <v>Medellin</v>
          </cell>
          <cell r="F87" t="str">
            <v>CARRERA  25A No. 1A SUR 45 CENTRO COMERCIAL TESORO LOCAL 3290</v>
          </cell>
          <cell r="G87">
            <v>6.1975426999999996</v>
          </cell>
          <cell r="H87">
            <v>-75.558835099999996</v>
          </cell>
          <cell r="I87">
            <v>241</v>
          </cell>
        </row>
        <row r="88">
          <cell r="B88" t="str">
            <v>CALLE 80</v>
          </cell>
          <cell r="C88" t="str">
            <v>BOGOTÁ</v>
          </cell>
          <cell r="D88" t="str">
            <v>ZONA PYME BOGOTÁ</v>
          </cell>
          <cell r="E88" t="str">
            <v>Bogotá D.C.</v>
          </cell>
          <cell r="F88" t="str">
            <v>AVENIDA CALLE  81 NO 69-14</v>
          </cell>
          <cell r="G88">
            <v>4.6938516000000003</v>
          </cell>
          <cell r="H88">
            <v>-74.086670810000001</v>
          </cell>
          <cell r="I88">
            <v>242</v>
          </cell>
        </row>
        <row r="89">
          <cell r="B89" t="str">
            <v>AVENIDA ROOSEVELT</v>
          </cell>
          <cell r="C89" t="str">
            <v>OCCIDENTE</v>
          </cell>
          <cell r="D89" t="str">
            <v>PACÍFICO SUR</v>
          </cell>
          <cell r="E89" t="str">
            <v>Cali</v>
          </cell>
          <cell r="F89" t="str">
            <v xml:space="preserve">AVENIDA ROOSVELT No. 27-50 (CLLE 6) </v>
          </cell>
          <cell r="G89">
            <v>3.4329111999999999</v>
          </cell>
          <cell r="H89">
            <v>-76.538890699999996</v>
          </cell>
          <cell r="I89">
            <v>243</v>
          </cell>
        </row>
        <row r="90">
          <cell r="B90" t="str">
            <v>BELEN</v>
          </cell>
          <cell r="C90" t="str">
            <v>OCCIDENTE</v>
          </cell>
          <cell r="D90" t="str">
            <v>ZONA PYME OCCIDENTE</v>
          </cell>
          <cell r="E90" t="str">
            <v>Medellin</v>
          </cell>
          <cell r="F90" t="str">
            <v xml:space="preserve">CALLE  31 No. 75-50 </v>
          </cell>
          <cell r="G90">
            <v>6.2328580000000002</v>
          </cell>
          <cell r="H90">
            <v>-75.595842200000007</v>
          </cell>
          <cell r="I90">
            <v>248</v>
          </cell>
        </row>
        <row r="91">
          <cell r="B91" t="str">
            <v>CARTAGENA</v>
          </cell>
          <cell r="C91" t="str">
            <v>NORTE</v>
          </cell>
          <cell r="D91" t="str">
            <v>ZONA PYME NORTE</v>
          </cell>
          <cell r="E91" t="str">
            <v>Cartagena</v>
          </cell>
          <cell r="F91" t="str">
            <v>CALLE  32 No. 4-65 PLAZA LA ADUANA</v>
          </cell>
          <cell r="G91">
            <v>10.422158400000001</v>
          </cell>
          <cell r="H91">
            <v>-75.550320999999997</v>
          </cell>
          <cell r="I91">
            <v>253</v>
          </cell>
        </row>
        <row r="92">
          <cell r="B92" t="str">
            <v>EL RODADERO</v>
          </cell>
          <cell r="C92" t="str">
            <v>NORTE</v>
          </cell>
          <cell r="D92" t="str">
            <v>ALTO CARIBE</v>
          </cell>
          <cell r="E92" t="str">
            <v>Santa Marta</v>
          </cell>
          <cell r="F92" t="str">
            <v xml:space="preserve">CARRERA  2 No. 6-38 </v>
          </cell>
          <cell r="G92">
            <v>11.2060689</v>
          </cell>
          <cell r="H92">
            <v>-74.2269419</v>
          </cell>
          <cell r="I92">
            <v>255</v>
          </cell>
        </row>
        <row r="93">
          <cell r="B93" t="str">
            <v>QUIRIGUA</v>
          </cell>
          <cell r="C93" t="str">
            <v>BOGOTÁ</v>
          </cell>
          <cell r="D93" t="str">
            <v>BOGOTÁ CENTRAL</v>
          </cell>
          <cell r="E93" t="str">
            <v>Bogotá D.C.</v>
          </cell>
          <cell r="F93" t="str">
            <v>TRANSVERSAL 94A No. 80D-77</v>
          </cell>
          <cell r="G93">
            <v>4.7080468099999999</v>
          </cell>
          <cell r="H93">
            <v>-74.105787210000003</v>
          </cell>
          <cell r="I93">
            <v>257</v>
          </cell>
        </row>
        <row r="94">
          <cell r="B94" t="str">
            <v>CARTAGO</v>
          </cell>
          <cell r="C94" t="str">
            <v>OCCIDENTE</v>
          </cell>
          <cell r="D94" t="str">
            <v>ZONA PYME OCCIDENTE</v>
          </cell>
          <cell r="E94" t="str">
            <v>Cartago</v>
          </cell>
          <cell r="F94" t="str">
            <v>CALLE  12 No. 3-66 INT 124</v>
          </cell>
          <cell r="G94">
            <v>4.7472212000000003</v>
          </cell>
          <cell r="H94">
            <v>-75.911628899999997</v>
          </cell>
          <cell r="I94">
            <v>259</v>
          </cell>
        </row>
        <row r="95">
          <cell r="B95" t="str">
            <v>SAN ANDRESITO</v>
          </cell>
          <cell r="C95" t="str">
            <v>BOGOTÁ</v>
          </cell>
          <cell r="D95" t="str">
            <v>BOGOTÁ SUR</v>
          </cell>
          <cell r="E95" t="str">
            <v>Bogotá D.C.</v>
          </cell>
          <cell r="F95" t="str">
            <v>CALLE  9 No. 37 -40 PISO2</v>
          </cell>
          <cell r="G95">
            <v>4.6149066599999999</v>
          </cell>
          <cell r="H95">
            <v>-74.101551779999994</v>
          </cell>
          <cell r="I95">
            <v>262</v>
          </cell>
        </row>
        <row r="96">
          <cell r="B96" t="str">
            <v>BELLO</v>
          </cell>
          <cell r="C96" t="str">
            <v>OCCIDENTE</v>
          </cell>
          <cell r="D96" t="str">
            <v>ZONA PYME OCCIDENTE</v>
          </cell>
          <cell r="E96" t="str">
            <v>Bello</v>
          </cell>
          <cell r="F96" t="str">
            <v xml:space="preserve">CALLE  50 No. 49-21 </v>
          </cell>
          <cell r="G96">
            <v>6.3346229000000003</v>
          </cell>
          <cell r="H96">
            <v>-75.558062500000005</v>
          </cell>
          <cell r="I96">
            <v>266</v>
          </cell>
        </row>
        <row r="97">
          <cell r="B97" t="str">
            <v>JARDÍN PLAZA</v>
          </cell>
          <cell r="C97" t="str">
            <v>OCCIDENTE</v>
          </cell>
          <cell r="D97" t="str">
            <v>PACÍFICO SUR</v>
          </cell>
          <cell r="E97" t="str">
            <v>Cali</v>
          </cell>
          <cell r="F97" t="str">
            <v>CARRERA  98 NO 16-200 LOCAL 197-198-199-200</v>
          </cell>
          <cell r="G97">
            <v>3.3692302999999999</v>
          </cell>
          <cell r="H97">
            <v>-76.527518700000002</v>
          </cell>
          <cell r="I97">
            <v>267</v>
          </cell>
        </row>
        <row r="98">
          <cell r="B98" t="str">
            <v>PLAZA IMPERIAL</v>
          </cell>
          <cell r="C98" t="str">
            <v>BOGOTÁ</v>
          </cell>
          <cell r="D98" t="str">
            <v>BOGOTÁ NORTE</v>
          </cell>
          <cell r="E98" t="str">
            <v>Bogotá D.C.</v>
          </cell>
          <cell r="F98" t="str">
            <v>AVENIDA  CARRERA  140 No. 148-07 LOCL 147</v>
          </cell>
          <cell r="G98">
            <v>4.7222907000000003</v>
          </cell>
          <cell r="H98">
            <v>-74.081394000000003</v>
          </cell>
          <cell r="I98">
            <v>268</v>
          </cell>
        </row>
        <row r="99">
          <cell r="B99" t="str">
            <v>AGENCIA SAVANNA</v>
          </cell>
          <cell r="C99" t="str">
            <v>OCCIDENTE</v>
          </cell>
          <cell r="D99" t="str">
            <v>MED SUR</v>
          </cell>
          <cell r="E99" t="str">
            <v>Rionegro</v>
          </cell>
          <cell r="F99" t="str">
            <v>CALLE 42 No. 56-39 local 101</v>
          </cell>
          <cell r="G99" t="e">
            <v>#N/A</v>
          </cell>
          <cell r="H99" t="e">
            <v>#N/A</v>
          </cell>
          <cell r="I99">
            <v>269</v>
          </cell>
        </row>
        <row r="100">
          <cell r="B100" t="str">
            <v>CENTRO COMERCIAL UNICO BARRANQUILLA</v>
          </cell>
          <cell r="C100" t="str">
            <v>NORTE</v>
          </cell>
          <cell r="D100" t="str">
            <v>ALTO CARIBE</v>
          </cell>
          <cell r="E100" t="str">
            <v>Barranquilla</v>
          </cell>
          <cell r="F100" t="str">
            <v>CALLE 74 No. 38 D - 113 Local 4B</v>
          </cell>
          <cell r="G100">
            <v>11.0051329</v>
          </cell>
          <cell r="H100">
            <v>-74.809930699999995</v>
          </cell>
          <cell r="I100">
            <v>270</v>
          </cell>
        </row>
        <row r="101">
          <cell r="B101" t="str">
            <v>CAUCASIA</v>
          </cell>
          <cell r="C101" t="str">
            <v>NORTE</v>
          </cell>
          <cell r="D101" t="str">
            <v>ZONA PYME NORTE</v>
          </cell>
          <cell r="E101" t="str">
            <v>Caucasia</v>
          </cell>
          <cell r="F101" t="str">
            <v>CALLE  21 No. 16-80</v>
          </cell>
          <cell r="G101">
            <v>7.9877832</v>
          </cell>
          <cell r="H101">
            <v>-75.191789799999995</v>
          </cell>
          <cell r="I101">
            <v>271</v>
          </cell>
        </row>
        <row r="102">
          <cell r="B102" t="str">
            <v>MONTEVIDEO</v>
          </cell>
          <cell r="C102" t="str">
            <v>BOGOTÁ</v>
          </cell>
          <cell r="D102" t="str">
            <v>BOGOTÁ SUR</v>
          </cell>
          <cell r="E102" t="str">
            <v>Bogotá D.C.</v>
          </cell>
          <cell r="F102" t="str">
            <v>CARRERA 68 No. 13-34</v>
          </cell>
          <cell r="G102">
            <v>4.6375844500000003</v>
          </cell>
          <cell r="H102">
            <v>-74.117759509999999</v>
          </cell>
          <cell r="I102">
            <v>272</v>
          </cell>
        </row>
        <row r="103">
          <cell r="B103" t="str">
            <v>SAO 93</v>
          </cell>
          <cell r="C103" t="str">
            <v>NORTE</v>
          </cell>
          <cell r="D103" t="str">
            <v>ALTO CARIBE</v>
          </cell>
          <cell r="E103" t="str">
            <v>Barranquilla</v>
          </cell>
          <cell r="F103" t="str">
            <v xml:space="preserve">CARRERA  46 No. 91-34 </v>
          </cell>
          <cell r="G103" t="e">
            <v>#N/A</v>
          </cell>
          <cell r="H103" t="e">
            <v>#N/A</v>
          </cell>
          <cell r="I103">
            <v>273</v>
          </cell>
        </row>
        <row r="104">
          <cell r="B104" t="str">
            <v>COMERCIAL NORTE</v>
          </cell>
          <cell r="C104" t="str">
            <v>OCCIDENTE</v>
          </cell>
          <cell r="D104" t="str">
            <v>ZONA PYME OCCIDENTE</v>
          </cell>
          <cell r="E104" t="str">
            <v>Cali</v>
          </cell>
          <cell r="F104" t="str">
            <v>CALLE  23D NORTE No. 5-09</v>
          </cell>
          <cell r="G104">
            <v>3.4649732000000002</v>
          </cell>
          <cell r="H104">
            <v>-76.529362800000001</v>
          </cell>
          <cell r="I104">
            <v>274</v>
          </cell>
        </row>
        <row r="105">
          <cell r="B105" t="str">
            <v>AGENCIA LOS MOLINOS</v>
          </cell>
          <cell r="C105" t="str">
            <v>OCCIDENTE</v>
          </cell>
          <cell r="D105" t="str">
            <v>MED SUR</v>
          </cell>
          <cell r="E105" t="str">
            <v>Medellin</v>
          </cell>
          <cell r="F105" t="str">
            <v>CARRERA  82 No.30A-24 LO- 2061/2063</v>
          </cell>
          <cell r="G105" t="e">
            <v>#N/A</v>
          </cell>
          <cell r="H105" t="e">
            <v>#N/A</v>
          </cell>
          <cell r="I105">
            <v>276</v>
          </cell>
        </row>
        <row r="106">
          <cell r="B106" t="str">
            <v>CHINU</v>
          </cell>
          <cell r="C106" t="str">
            <v>NORTE</v>
          </cell>
          <cell r="D106" t="str">
            <v>CARIBE MEDIO</v>
          </cell>
          <cell r="E106" t="str">
            <v>Chinu</v>
          </cell>
          <cell r="F106" t="str">
            <v xml:space="preserve">CARRERA  7A No. 16-12 </v>
          </cell>
          <cell r="G106">
            <v>9.1059640000000002</v>
          </cell>
          <cell r="H106">
            <v>-75.401527000000002</v>
          </cell>
          <cell r="I106">
            <v>280</v>
          </cell>
        </row>
        <row r="107">
          <cell r="B107" t="str">
            <v>CIMITARRA</v>
          </cell>
          <cell r="C107" t="str">
            <v>CENTRO</v>
          </cell>
          <cell r="D107" t="str">
            <v>SANTANDERES</v>
          </cell>
          <cell r="E107" t="str">
            <v>Cimitarra</v>
          </cell>
          <cell r="F107" t="str">
            <v>CALLE  6 No. 4-40 EDIFICIO PALACIO MUNICIPAL</v>
          </cell>
          <cell r="G107">
            <v>6.3152090000000003</v>
          </cell>
          <cell r="H107">
            <v>-73.9489059</v>
          </cell>
          <cell r="I107">
            <v>287</v>
          </cell>
        </row>
        <row r="108">
          <cell r="B108" t="str">
            <v>SAN DIEGO</v>
          </cell>
          <cell r="C108" t="str">
            <v>OCCIDENTE</v>
          </cell>
          <cell r="D108" t="str">
            <v>MED NORTE</v>
          </cell>
          <cell r="E108" t="str">
            <v>Medellin</v>
          </cell>
          <cell r="F108" t="str">
            <v>CALLE  34 No. 43-66 LOCAL 1572</v>
          </cell>
          <cell r="G108">
            <v>6.2348958999999997</v>
          </cell>
          <cell r="H108">
            <v>-75.569571499999995</v>
          </cell>
          <cell r="I108">
            <v>292</v>
          </cell>
        </row>
        <row r="109">
          <cell r="B109" t="str">
            <v>FUNZA</v>
          </cell>
          <cell r="C109" t="str">
            <v>CENTRO</v>
          </cell>
          <cell r="D109" t="str">
            <v>ALTIPLANO</v>
          </cell>
          <cell r="E109" t="str">
            <v>Funza</v>
          </cell>
          <cell r="F109" t="str">
            <v>CALLE 13 No. 15-97</v>
          </cell>
          <cell r="G109">
            <v>4.7176228</v>
          </cell>
          <cell r="H109">
            <v>-74.213413500000001</v>
          </cell>
          <cell r="I109">
            <v>294</v>
          </cell>
        </row>
        <row r="110">
          <cell r="B110" t="str">
            <v>ACACIAS</v>
          </cell>
          <cell r="C110" t="str">
            <v>CENTRO</v>
          </cell>
          <cell r="D110" t="str">
            <v>ZONA PYME CENTRO</v>
          </cell>
          <cell r="E110" t="str">
            <v>Acacias</v>
          </cell>
          <cell r="F110" t="str">
            <v xml:space="preserve">CARRERA 18 No. 12-16 </v>
          </cell>
          <cell r="G110">
            <v>3.9846721000000001</v>
          </cell>
          <cell r="H110">
            <v>-73.762389400000004</v>
          </cell>
          <cell r="I110">
            <v>296</v>
          </cell>
        </row>
        <row r="111">
          <cell r="B111" t="str">
            <v>CUCUTA</v>
          </cell>
          <cell r="C111" t="str">
            <v>CENTRO</v>
          </cell>
          <cell r="D111" t="str">
            <v>ZONA PYME CENTRO</v>
          </cell>
          <cell r="E111" t="str">
            <v>Cucuta</v>
          </cell>
          <cell r="F111" t="str">
            <v>CALLE  11 No. 4-26 PISO 2 CENTRO COMERCIAL PLAZA</v>
          </cell>
          <cell r="G111">
            <v>7.8878237000000002</v>
          </cell>
          <cell r="H111">
            <v>-72.496697900000001</v>
          </cell>
          <cell r="I111">
            <v>306</v>
          </cell>
        </row>
        <row r="112">
          <cell r="B112" t="str">
            <v>SABANETA</v>
          </cell>
          <cell r="C112" t="str">
            <v>OCCIDENTE</v>
          </cell>
          <cell r="D112" t="str">
            <v>MED SUR</v>
          </cell>
          <cell r="E112" t="str">
            <v>Sabaneta</v>
          </cell>
          <cell r="F112" t="str">
            <v xml:space="preserve">CALLE  69 SUR No. 43C-18 </v>
          </cell>
          <cell r="G112">
            <v>6.1514712999999999</v>
          </cell>
          <cell r="H112">
            <v>-75.614997099999997</v>
          </cell>
          <cell r="I112">
            <v>313</v>
          </cell>
        </row>
        <row r="113">
          <cell r="B113" t="str">
            <v>CURUMANI</v>
          </cell>
          <cell r="C113" t="str">
            <v>NORTE</v>
          </cell>
          <cell r="D113" t="str">
            <v>CARIBE MEDIO</v>
          </cell>
          <cell r="E113" t="str">
            <v>Curumani</v>
          </cell>
          <cell r="F113" t="str">
            <v>CALLE  8 No. 16-19</v>
          </cell>
          <cell r="G113">
            <v>9.2006539000000007</v>
          </cell>
          <cell r="H113">
            <v>-73.543505499999995</v>
          </cell>
          <cell r="I113">
            <v>316</v>
          </cell>
        </row>
        <row r="114">
          <cell r="B114" t="str">
            <v>WORLD TRADE</v>
          </cell>
          <cell r="C114" t="str">
            <v>BOGOTÁ</v>
          </cell>
          <cell r="D114" t="str">
            <v>BOGOTÁ NORTE</v>
          </cell>
          <cell r="E114" t="str">
            <v>Bogotá D.C.</v>
          </cell>
          <cell r="F114" t="str">
            <v>Carrera 9A No. 99-02 Oficina 108 - 1 Piso</v>
          </cell>
          <cell r="G114">
            <v>4.68088952</v>
          </cell>
          <cell r="H114">
            <v>-74.042015950000007</v>
          </cell>
          <cell r="I114">
            <v>317</v>
          </cell>
        </row>
        <row r="115">
          <cell r="B115" t="str">
            <v>RICAURTE</v>
          </cell>
          <cell r="C115" t="str">
            <v>BOGOTÁ</v>
          </cell>
          <cell r="D115" t="str">
            <v>BOGOTÁ SUR</v>
          </cell>
          <cell r="E115" t="str">
            <v>Bogotá D.C.</v>
          </cell>
          <cell r="F115" t="str">
            <v>CALLE  13 No. 27-05</v>
          </cell>
          <cell r="G115">
            <v>4.61188237</v>
          </cell>
          <cell r="H115">
            <v>-74.089521640000001</v>
          </cell>
          <cell r="I115">
            <v>318</v>
          </cell>
        </row>
        <row r="116">
          <cell r="B116" t="str">
            <v>AVENIDA SEXTA</v>
          </cell>
          <cell r="C116" t="str">
            <v>CENTRO</v>
          </cell>
          <cell r="D116" t="str">
            <v>SANTANDERES</v>
          </cell>
          <cell r="E116" t="str">
            <v>Cucuta</v>
          </cell>
          <cell r="F116" t="str">
            <v>CALLE  10 No. 6-02 CENTRO</v>
          </cell>
          <cell r="G116">
            <v>7.8866966999999999</v>
          </cell>
          <cell r="H116">
            <v>-72.504982799999993</v>
          </cell>
          <cell r="I116">
            <v>321</v>
          </cell>
        </row>
        <row r="117">
          <cell r="B117" t="str">
            <v>AVENIDA CERO</v>
          </cell>
          <cell r="C117" t="str">
            <v>CENTRO</v>
          </cell>
          <cell r="D117" t="str">
            <v>SANTANDERES</v>
          </cell>
          <cell r="E117" t="str">
            <v>Cucuta</v>
          </cell>
          <cell r="F117" t="str">
            <v>AVENIDA  CERO No. 12 - 26</v>
          </cell>
          <cell r="G117">
            <v>7.8856298999999996</v>
          </cell>
          <cell r="H117">
            <v>-72.498175599999996</v>
          </cell>
          <cell r="I117">
            <v>323</v>
          </cell>
        </row>
        <row r="118">
          <cell r="B118" t="str">
            <v>PAMPLONA</v>
          </cell>
          <cell r="C118" t="str">
            <v>CENTRO</v>
          </cell>
          <cell r="D118" t="str">
            <v>SANTANDERES</v>
          </cell>
          <cell r="E118" t="str">
            <v>Pamplona</v>
          </cell>
          <cell r="F118" t="str">
            <v>CARRERA  6 No. 5-71</v>
          </cell>
          <cell r="G118">
            <v>7.3770248</v>
          </cell>
          <cell r="H118">
            <v>-72.647236100000001</v>
          </cell>
          <cell r="I118">
            <v>324</v>
          </cell>
        </row>
        <row r="119">
          <cell r="B119" t="str">
            <v>SANTA PAULA</v>
          </cell>
          <cell r="C119" t="str">
            <v>BOGOTÁ</v>
          </cell>
          <cell r="D119" t="str">
            <v>BOGOTÁ NORTE</v>
          </cell>
          <cell r="E119" t="str">
            <v>Bogotá D.C.</v>
          </cell>
          <cell r="F119" t="str">
            <v xml:space="preserve">CARRERA  15 No. 108A- 33 </v>
          </cell>
          <cell r="G119">
            <v>4.6920875999999998</v>
          </cell>
          <cell r="H119">
            <v>-74.045165409999996</v>
          </cell>
          <cell r="I119">
            <v>325</v>
          </cell>
        </row>
        <row r="120">
          <cell r="B120" t="str">
            <v>EL BANCO</v>
          </cell>
          <cell r="C120" t="str">
            <v>NORTE</v>
          </cell>
          <cell r="D120" t="str">
            <v>ZONA PYME NORTE</v>
          </cell>
          <cell r="E120" t="str">
            <v>El Banco</v>
          </cell>
          <cell r="F120" t="str">
            <v xml:space="preserve">CALLE  7A No. 2A- 29 </v>
          </cell>
          <cell r="G120">
            <v>8.9921292000000008</v>
          </cell>
          <cell r="H120">
            <v>-73.970661000000007</v>
          </cell>
          <cell r="I120">
            <v>330</v>
          </cell>
        </row>
        <row r="121">
          <cell r="B121" t="str">
            <v>SAN JOSE</v>
          </cell>
          <cell r="C121" t="str">
            <v>BOGOTÁ</v>
          </cell>
          <cell r="D121" t="str">
            <v>BOGOTÁ SUR</v>
          </cell>
          <cell r="E121" t="str">
            <v>Bogotá D.C.</v>
          </cell>
          <cell r="F121" t="str">
            <v>CARRERA  21 No. 9-31 LOCAL 2-100 CENTRO COMERCIAL SAN VICENTE</v>
          </cell>
          <cell r="G121">
            <v>4.6048440499999996</v>
          </cell>
          <cell r="H121">
            <v>-74.089563600000005</v>
          </cell>
          <cell r="I121">
            <v>331</v>
          </cell>
        </row>
        <row r="122">
          <cell r="B122" t="str">
            <v>DANN</v>
          </cell>
          <cell r="C122" t="str">
            <v>CENTRO</v>
          </cell>
          <cell r="D122" t="str">
            <v>SANTANDERES</v>
          </cell>
          <cell r="E122" t="str">
            <v>Bucaramanga</v>
          </cell>
          <cell r="F122" t="str">
            <v>CARRERA  29 No. 45-86</v>
          </cell>
          <cell r="G122">
            <v>7.11808116</v>
          </cell>
          <cell r="H122">
            <v>-73.112429480000003</v>
          </cell>
          <cell r="I122">
            <v>332</v>
          </cell>
        </row>
        <row r="123">
          <cell r="B123" t="str">
            <v>PARQUE SANTANDER</v>
          </cell>
          <cell r="C123" t="str">
            <v>CENTRO</v>
          </cell>
          <cell r="D123" t="str">
            <v>ZONA PYME CENTRO</v>
          </cell>
          <cell r="E123" t="str">
            <v>Bucaramanga</v>
          </cell>
          <cell r="F123" t="str">
            <v>CARRERA  19 No. 36-03</v>
          </cell>
          <cell r="G123">
            <v>7.1191139300000001</v>
          </cell>
          <cell r="H123">
            <v>-73.123025069999997</v>
          </cell>
          <cell r="I123">
            <v>333</v>
          </cell>
        </row>
        <row r="124">
          <cell r="B124" t="str">
            <v>BARBOSA</v>
          </cell>
          <cell r="C124" t="str">
            <v>CENTRO</v>
          </cell>
          <cell r="D124" t="str">
            <v>ALTIPLANO</v>
          </cell>
          <cell r="E124" t="str">
            <v>Barbosa</v>
          </cell>
          <cell r="F124" t="str">
            <v>CARRERA  9 No. 8-52</v>
          </cell>
          <cell r="G124">
            <v>5.9308855999999999</v>
          </cell>
          <cell r="H124">
            <v>-73.617783900000006</v>
          </cell>
          <cell r="I124">
            <v>334</v>
          </cell>
        </row>
        <row r="125">
          <cell r="B125" t="str">
            <v>SAN GIL</v>
          </cell>
          <cell r="C125" t="str">
            <v>CENTRO</v>
          </cell>
          <cell r="D125" t="str">
            <v>SANTANDERES</v>
          </cell>
          <cell r="E125" t="str">
            <v>San Gil</v>
          </cell>
          <cell r="F125" t="str">
            <v>CARRERA  10 No. 12-23</v>
          </cell>
          <cell r="G125">
            <v>6.5543537000000001</v>
          </cell>
          <cell r="H125">
            <v>-73.133655000000005</v>
          </cell>
          <cell r="I125">
            <v>336</v>
          </cell>
        </row>
        <row r="126">
          <cell r="B126" t="str">
            <v>QUINTA AVENIDA</v>
          </cell>
          <cell r="C126" t="str">
            <v>BOGOTÁ</v>
          </cell>
          <cell r="D126" t="str">
            <v>BOGOTÁ CENTRAL</v>
          </cell>
          <cell r="E126" t="str">
            <v>Bogotá D.C.</v>
          </cell>
          <cell r="F126" t="str">
            <v>CARRERA  7 No. 71-52 TORRE B LOCAL 103</v>
          </cell>
          <cell r="G126">
            <v>4.65416002</v>
          </cell>
          <cell r="H126">
            <v>-74.055591199999995</v>
          </cell>
          <cell r="I126">
            <v>337</v>
          </cell>
        </row>
        <row r="127">
          <cell r="B127" t="str">
            <v>CHIA</v>
          </cell>
          <cell r="C127" t="str">
            <v>CENTRO</v>
          </cell>
          <cell r="D127" t="str">
            <v>ALTIPLANO</v>
          </cell>
          <cell r="E127" t="str">
            <v>Chia</v>
          </cell>
          <cell r="F127" t="str">
            <v>CALLE  12 No. 10-26</v>
          </cell>
          <cell r="G127">
            <v>4.8615760000000003</v>
          </cell>
          <cell r="H127">
            <v>-74.059966000000003</v>
          </cell>
          <cell r="I127">
            <v>338</v>
          </cell>
        </row>
        <row r="128">
          <cell r="B128" t="str">
            <v>DUITAMA</v>
          </cell>
          <cell r="C128" t="str">
            <v>CENTRO</v>
          </cell>
          <cell r="D128" t="str">
            <v>ALTIPLANO</v>
          </cell>
          <cell r="E128" t="str">
            <v>Duitama</v>
          </cell>
          <cell r="F128" t="str">
            <v>CARRERA  15 No. 15-75 LOCAL 101</v>
          </cell>
          <cell r="G128">
            <v>5.828284</v>
          </cell>
          <cell r="H128">
            <v>-73.033874999999995</v>
          </cell>
          <cell r="I128">
            <v>340</v>
          </cell>
        </row>
        <row r="129">
          <cell r="B129" t="str">
            <v>MOSQUERA</v>
          </cell>
          <cell r="C129" t="str">
            <v>CENTRO</v>
          </cell>
          <cell r="D129" t="str">
            <v>ALTIPLANO</v>
          </cell>
          <cell r="E129" t="str">
            <v>Mosquera</v>
          </cell>
          <cell r="F129" t="str">
            <v>CALLE  3 No. 1-39</v>
          </cell>
          <cell r="G129">
            <v>4.7046849000000002</v>
          </cell>
          <cell r="H129">
            <v>-74.229442300000002</v>
          </cell>
          <cell r="I129">
            <v>344</v>
          </cell>
        </row>
        <row r="130">
          <cell r="B130" t="str">
            <v>MODELIA</v>
          </cell>
          <cell r="C130" t="str">
            <v>BOGOTÁ</v>
          </cell>
          <cell r="D130" t="str">
            <v>BOGOTÁ CENTRAL</v>
          </cell>
          <cell r="E130" t="str">
            <v>Bogotá D.C.</v>
          </cell>
          <cell r="F130" t="str">
            <v xml:space="preserve">AVENIDA  CALLE  24 No. 74A-59 </v>
          </cell>
          <cell r="G130">
            <v>4.6648112099999999</v>
          </cell>
          <cell r="H130">
            <v>-74.118883490000002</v>
          </cell>
          <cell r="I130">
            <v>346</v>
          </cell>
        </row>
        <row r="131">
          <cell r="B131" t="str">
            <v>IMBANACO</v>
          </cell>
          <cell r="C131" t="str">
            <v>OCCIDENTE</v>
          </cell>
          <cell r="D131" t="str">
            <v>PACÍFICO SUR</v>
          </cell>
          <cell r="E131" t="str">
            <v>Cali</v>
          </cell>
          <cell r="F131" t="str">
            <v>CARRERA  39 Nº 5-36</v>
          </cell>
          <cell r="G131">
            <v>3.4243842999999998</v>
          </cell>
          <cell r="H131">
            <v>-76.546325699999997</v>
          </cell>
          <cell r="I131">
            <v>347</v>
          </cell>
        </row>
        <row r="132">
          <cell r="B132" t="str">
            <v>SAN FRANCISCO</v>
          </cell>
          <cell r="C132" t="str">
            <v>NORTE</v>
          </cell>
          <cell r="D132" t="str">
            <v>ALTO CARIBE</v>
          </cell>
          <cell r="E132" t="str">
            <v>Barranquilla</v>
          </cell>
          <cell r="F132" t="str">
            <v>CARRERA  38 No. 71-54</v>
          </cell>
          <cell r="G132">
            <v>10.9851911</v>
          </cell>
          <cell r="H132">
            <v>-74.810242900000006</v>
          </cell>
          <cell r="I132">
            <v>348</v>
          </cell>
        </row>
        <row r="133">
          <cell r="B133" t="str">
            <v>TUNJA AVENIDA NORTE</v>
          </cell>
          <cell r="C133" t="str">
            <v>CENTRO</v>
          </cell>
          <cell r="D133" t="str">
            <v>ALTIPLANO</v>
          </cell>
          <cell r="E133" t="str">
            <v>Tunja</v>
          </cell>
          <cell r="F133" t="str">
            <v>AVENIDA NORTE No. 47a-111</v>
          </cell>
          <cell r="G133">
            <v>5.574255</v>
          </cell>
          <cell r="H133">
            <v>-73.340479500000001</v>
          </cell>
          <cell r="I133">
            <v>349</v>
          </cell>
        </row>
        <row r="134">
          <cell r="B134" t="str">
            <v>EL POBLADO</v>
          </cell>
          <cell r="C134" t="str">
            <v>OCCIDENTE</v>
          </cell>
          <cell r="D134" t="str">
            <v>ZONA PYME OCCIDENTE</v>
          </cell>
          <cell r="E134" t="str">
            <v>Medellin</v>
          </cell>
          <cell r="F134" t="str">
            <v>CARRERA  43A No. 1 SUR-27</v>
          </cell>
          <cell r="G134">
            <v>6.2034089999999997</v>
          </cell>
          <cell r="H134">
            <v>-75.571892000000005</v>
          </cell>
          <cell r="I134">
            <v>350</v>
          </cell>
        </row>
        <row r="135">
          <cell r="B135" t="str">
            <v>VILLAVICENCIO CENTRO</v>
          </cell>
          <cell r="C135" t="str">
            <v>CENTRO</v>
          </cell>
          <cell r="D135" t="str">
            <v>ZONA PYME CENTRO</v>
          </cell>
          <cell r="E135" t="str">
            <v>Villavicencio</v>
          </cell>
          <cell r="F135" t="str">
            <v>CARRERA  31 No. 38-18</v>
          </cell>
          <cell r="G135">
            <v>4.1518971000000002</v>
          </cell>
          <cell r="H135">
            <v>-73.636939699999999</v>
          </cell>
          <cell r="I135">
            <v>352</v>
          </cell>
        </row>
        <row r="136">
          <cell r="B136" t="str">
            <v>TULUA CENTRO</v>
          </cell>
          <cell r="C136" t="str">
            <v>OCCIDENTE</v>
          </cell>
          <cell r="D136" t="str">
            <v>PACÍFICO NORTE</v>
          </cell>
          <cell r="E136" t="str">
            <v>Tulua</v>
          </cell>
          <cell r="F136" t="str">
            <v>CARRERA  26 No. 27-49</v>
          </cell>
          <cell r="G136">
            <v>4.0838459</v>
          </cell>
          <cell r="H136">
            <v>-76.197184300000004</v>
          </cell>
          <cell r="I136">
            <v>353</v>
          </cell>
        </row>
        <row r="137">
          <cell r="B137" t="str">
            <v>REAL DE MINAS</v>
          </cell>
          <cell r="C137" t="str">
            <v>CENTRO</v>
          </cell>
          <cell r="D137" t="str">
            <v>SANTANDERES</v>
          </cell>
          <cell r="E137" t="str">
            <v>Bucaramanga</v>
          </cell>
          <cell r="F137" t="str">
            <v xml:space="preserve">AVENIDA  LOS SAMANES No. 9-65 </v>
          </cell>
          <cell r="G137">
            <v>7.1051053499999997</v>
          </cell>
          <cell r="H137">
            <v>-73.121902700000007</v>
          </cell>
          <cell r="I137">
            <v>355</v>
          </cell>
        </row>
        <row r="138">
          <cell r="B138" t="str">
            <v>ZIPAQUIRA CENTRO</v>
          </cell>
          <cell r="C138" t="str">
            <v>CENTRO</v>
          </cell>
          <cell r="D138" t="str">
            <v>ZONA PYME CENTRO</v>
          </cell>
          <cell r="E138" t="str">
            <v>Zipaquira</v>
          </cell>
          <cell r="F138" t="str">
            <v>CARRERA  8 No. 2-80</v>
          </cell>
          <cell r="G138">
            <v>5.0221239999999998</v>
          </cell>
          <cell r="H138">
            <v>-74.004333200000005</v>
          </cell>
          <cell r="I138">
            <v>356</v>
          </cell>
        </row>
        <row r="139">
          <cell r="B139" t="str">
            <v>ESPINAL</v>
          </cell>
          <cell r="C139" t="str">
            <v>CENTRO</v>
          </cell>
          <cell r="D139" t="str">
            <v>ZONA PYME CENTRO</v>
          </cell>
          <cell r="E139" t="str">
            <v>Espinal</v>
          </cell>
          <cell r="F139" t="str">
            <v xml:space="preserve">CARRERA  5 No. 8-80 </v>
          </cell>
          <cell r="G139">
            <v>4.1520682999999998</v>
          </cell>
          <cell r="H139">
            <v>-74.884419500000007</v>
          </cell>
          <cell r="I139">
            <v>357</v>
          </cell>
        </row>
        <row r="140">
          <cell r="B140" t="str">
            <v>AVENIDA LA TOMA</v>
          </cell>
          <cell r="C140" t="str">
            <v>CENTRO</v>
          </cell>
          <cell r="D140" t="str">
            <v>ORIENTE</v>
          </cell>
          <cell r="E140" t="str">
            <v>Neiva</v>
          </cell>
          <cell r="F140" t="str">
            <v>CARRERA  7 No. 11-02</v>
          </cell>
          <cell r="G140">
            <v>2.9304396000000001</v>
          </cell>
          <cell r="H140">
            <v>-75.287548700000002</v>
          </cell>
          <cell r="I140">
            <v>361</v>
          </cell>
        </row>
        <row r="141">
          <cell r="B141" t="str">
            <v>PARQUE MURILLO</v>
          </cell>
          <cell r="C141" t="str">
            <v>CENTRO</v>
          </cell>
          <cell r="D141" t="str">
            <v>ORIENTE</v>
          </cell>
          <cell r="E141" t="str">
            <v>Ibague</v>
          </cell>
          <cell r="F141" t="str">
            <v>CALLE  11 No. 3A-08</v>
          </cell>
          <cell r="G141">
            <v>4.4446386999999996</v>
          </cell>
          <cell r="H141">
            <v>-75.241289100000003</v>
          </cell>
          <cell r="I141">
            <v>362</v>
          </cell>
        </row>
        <row r="142">
          <cell r="B142" t="str">
            <v>FLORENCIA</v>
          </cell>
          <cell r="C142" t="str">
            <v>CENTRO</v>
          </cell>
          <cell r="D142" t="str">
            <v>ORIENTE</v>
          </cell>
          <cell r="E142" t="str">
            <v>Florencia</v>
          </cell>
          <cell r="F142" t="str">
            <v xml:space="preserve">CALLE  14 No. 11-53 </v>
          </cell>
          <cell r="G142">
            <v>1.6145788000000001</v>
          </cell>
          <cell r="H142">
            <v>-75.613115699999994</v>
          </cell>
          <cell r="I142">
            <v>364</v>
          </cell>
        </row>
        <row r="143">
          <cell r="B143" t="str">
            <v>FONSECA</v>
          </cell>
          <cell r="C143" t="str">
            <v>NORTE</v>
          </cell>
          <cell r="D143" t="str">
            <v>ALTO CARIBE</v>
          </cell>
          <cell r="E143" t="str">
            <v>Fonseca</v>
          </cell>
          <cell r="F143" t="str">
            <v>CALLE  13 No. 15-57</v>
          </cell>
          <cell r="G143">
            <v>10.8895407</v>
          </cell>
          <cell r="H143">
            <v>-72.848658900000004</v>
          </cell>
          <cell r="I143">
            <v>367</v>
          </cell>
        </row>
        <row r="144">
          <cell r="B144" t="str">
            <v>CENTRO FINANCIERO BBVA</v>
          </cell>
          <cell r="C144" t="str">
            <v>OCCIDENTE</v>
          </cell>
          <cell r="D144" t="str">
            <v>MED NORTE</v>
          </cell>
          <cell r="E144" t="str">
            <v>Medellin</v>
          </cell>
          <cell r="F144" t="str">
            <v>CALLE  7 No. 39-215 LOCAL 105</v>
          </cell>
          <cell r="G144">
            <v>3.4265677000000001</v>
          </cell>
          <cell r="H144">
            <v>-76.545738200000002</v>
          </cell>
          <cell r="I144">
            <v>370</v>
          </cell>
        </row>
        <row r="145">
          <cell r="B145" t="str">
            <v>COLTEJER</v>
          </cell>
          <cell r="C145" t="str">
            <v>OCCIDENTE</v>
          </cell>
          <cell r="D145" t="str">
            <v>MED NORTE</v>
          </cell>
          <cell r="E145" t="str">
            <v>Medellin</v>
          </cell>
          <cell r="F145" t="str">
            <v xml:space="preserve">CALLE  52 No. 47-42 LOCAL 215 </v>
          </cell>
          <cell r="G145">
            <v>6.2500270999999996</v>
          </cell>
          <cell r="H145">
            <v>-75.5681333</v>
          </cell>
          <cell r="I145">
            <v>371</v>
          </cell>
        </row>
        <row r="146">
          <cell r="B146" t="str">
            <v>UNICENTRO MEDELLIN</v>
          </cell>
          <cell r="C146" t="str">
            <v>OCCIDENTE</v>
          </cell>
          <cell r="D146" t="str">
            <v>MED SUR</v>
          </cell>
          <cell r="E146" t="str">
            <v>Medellin</v>
          </cell>
          <cell r="F146" t="str">
            <v>CARRERA  66B No. 34A-76 LOCAL 046-0 48</v>
          </cell>
          <cell r="G146">
            <v>6.2412323000000001</v>
          </cell>
          <cell r="H146">
            <v>-75.587645300000005</v>
          </cell>
          <cell r="I146">
            <v>373</v>
          </cell>
        </row>
        <row r="147">
          <cell r="B147" t="str">
            <v>FUNDACION</v>
          </cell>
          <cell r="C147" t="str">
            <v>NORTE</v>
          </cell>
          <cell r="D147" t="str">
            <v>ZONA PYME NORTE</v>
          </cell>
          <cell r="E147" t="str">
            <v>Fundacion</v>
          </cell>
          <cell r="F147" t="str">
            <v xml:space="preserve">CALLE  6 Nº 7A - 64 </v>
          </cell>
          <cell r="G147">
            <v>3.4516467</v>
          </cell>
          <cell r="H147">
            <v>-76.531985399999996</v>
          </cell>
          <cell r="I147">
            <v>375</v>
          </cell>
        </row>
        <row r="148">
          <cell r="B148" t="str">
            <v>FUSAGASUGA</v>
          </cell>
          <cell r="C148" t="str">
            <v>CENTRO</v>
          </cell>
          <cell r="D148" t="str">
            <v>ZONA PYME CENTRO</v>
          </cell>
          <cell r="E148" t="str">
            <v>Fusagasuga</v>
          </cell>
          <cell r="F148" t="str">
            <v>CALLE  7 No. 6-55 PARQUE PRINCIPAL</v>
          </cell>
          <cell r="G148">
            <v>4.3433887000000002</v>
          </cell>
          <cell r="H148">
            <v>-74.362024399999996</v>
          </cell>
          <cell r="I148">
            <v>378</v>
          </cell>
        </row>
        <row r="149">
          <cell r="B149" t="str">
            <v>AGENCIA LA AMERICA</v>
          </cell>
          <cell r="C149" t="str">
            <v>OCCIDENTE</v>
          </cell>
          <cell r="D149" t="str">
            <v>MED NORTE</v>
          </cell>
          <cell r="E149" t="str">
            <v>Medellin</v>
          </cell>
          <cell r="F149" t="str">
            <v>CARRERA  78 No. 43-05 LOCAL 123</v>
          </cell>
          <cell r="G149" t="e">
            <v>#N/A</v>
          </cell>
          <cell r="H149" t="e">
            <v>#N/A</v>
          </cell>
          <cell r="I149">
            <v>379</v>
          </cell>
        </row>
        <row r="150">
          <cell r="B150" t="str">
            <v>FACATATIVA</v>
          </cell>
          <cell r="C150" t="str">
            <v>CENTRO</v>
          </cell>
          <cell r="D150" t="str">
            <v>ALTIPLANO</v>
          </cell>
          <cell r="E150" t="str">
            <v>Facatativa</v>
          </cell>
          <cell r="F150" t="str">
            <v xml:space="preserve">CARRERA  2 No. 7-165 </v>
          </cell>
          <cell r="G150">
            <v>4.8111759999999997</v>
          </cell>
          <cell r="H150">
            <v>-74.356476000000001</v>
          </cell>
          <cell r="I150">
            <v>382</v>
          </cell>
        </row>
        <row r="151">
          <cell r="B151" t="str">
            <v>GARZON</v>
          </cell>
          <cell r="C151" t="str">
            <v>CENTRO</v>
          </cell>
          <cell r="D151" t="str">
            <v>ORIENTE</v>
          </cell>
          <cell r="E151" t="str">
            <v>Garzon</v>
          </cell>
          <cell r="F151" t="str">
            <v xml:space="preserve">CARRERA  10 Nº 7-26 </v>
          </cell>
          <cell r="G151">
            <v>2.1972798</v>
          </cell>
          <cell r="H151">
            <v>-75.628014300000004</v>
          </cell>
          <cell r="I151">
            <v>385</v>
          </cell>
        </row>
        <row r="152">
          <cell r="B152" t="str">
            <v>GIRARDOT</v>
          </cell>
          <cell r="C152" t="str">
            <v>CENTRO</v>
          </cell>
          <cell r="D152" t="str">
            <v>ORIENTE</v>
          </cell>
          <cell r="E152" t="str">
            <v>Girardot</v>
          </cell>
          <cell r="F152" t="str">
            <v xml:space="preserve">CARRERA  10 CALLE  17 ESQUINA </v>
          </cell>
          <cell r="G152">
            <v>4.2957856999999997</v>
          </cell>
          <cell r="H152">
            <v>-74.806419500000004</v>
          </cell>
          <cell r="I152">
            <v>389</v>
          </cell>
        </row>
        <row r="153">
          <cell r="B153" t="str">
            <v>LA CASTELLANA</v>
          </cell>
          <cell r="C153" t="str">
            <v>BOGOTÁ</v>
          </cell>
          <cell r="D153" t="str">
            <v>ZONA PYME BOGOTÁ</v>
          </cell>
          <cell r="E153" t="str">
            <v>Bogotá D.C.</v>
          </cell>
          <cell r="F153" t="str">
            <v>AVENIDA CALLE  100 Nº 54-21 LOCAL 113</v>
          </cell>
          <cell r="G153">
            <v>4.6884781899999997</v>
          </cell>
          <cell r="H153">
            <v>-74.064064220000006</v>
          </cell>
          <cell r="I153">
            <v>390</v>
          </cell>
        </row>
        <row r="154">
          <cell r="B154" t="str">
            <v>GALERIAS</v>
          </cell>
          <cell r="C154" t="str">
            <v>BOGOTÁ</v>
          </cell>
          <cell r="D154" t="str">
            <v>BOGOTÁ CENTRAL</v>
          </cell>
          <cell r="E154" t="str">
            <v>Bogotá D.C.</v>
          </cell>
          <cell r="F154" t="str">
            <v>CARRERA  21 No. 53-14</v>
          </cell>
          <cell r="G154">
            <v>4.6415340900000004</v>
          </cell>
          <cell r="H154">
            <v>-74.071880050000004</v>
          </cell>
          <cell r="I154">
            <v>391</v>
          </cell>
        </row>
        <row r="155">
          <cell r="B155" t="str">
            <v>ALAMOS</v>
          </cell>
          <cell r="C155" t="str">
            <v>BOGOTÁ</v>
          </cell>
          <cell r="D155" t="str">
            <v>BOGOTÁ CENTRAL</v>
          </cell>
          <cell r="E155" t="str">
            <v>Bogotá D.C.</v>
          </cell>
          <cell r="F155" t="str">
            <v xml:space="preserve">CARRERA  89 A No. 62-00 LOCAL 107 </v>
          </cell>
          <cell r="G155">
            <v>4.6870830000000003</v>
          </cell>
          <cell r="H155">
            <v>-74.114208000000005</v>
          </cell>
          <cell r="I155">
            <v>392</v>
          </cell>
        </row>
        <row r="156">
          <cell r="B156" t="str">
            <v>CARVAJAL</v>
          </cell>
          <cell r="C156" t="str">
            <v>BOGOTÁ</v>
          </cell>
          <cell r="D156" t="str">
            <v>ZONA PYME BOGOTÁ</v>
          </cell>
          <cell r="E156" t="str">
            <v>Bogotá D.C.</v>
          </cell>
          <cell r="F156" t="str">
            <v>AVENIDA  1 DE MAYO No. 69C-04</v>
          </cell>
          <cell r="G156">
            <v>4.6147712099999998</v>
          </cell>
          <cell r="H156">
            <v>-74.135876859999996</v>
          </cell>
          <cell r="I156">
            <v>393</v>
          </cell>
        </row>
        <row r="157">
          <cell r="B157" t="str">
            <v>ENVIGADO</v>
          </cell>
          <cell r="C157" t="str">
            <v>OCCIDENTE</v>
          </cell>
          <cell r="D157" t="str">
            <v>MED SUR</v>
          </cell>
          <cell r="E157" t="str">
            <v>Envigado</v>
          </cell>
          <cell r="F157" t="str">
            <v xml:space="preserve">CARRERA  42 No. 36 SUR-38 </v>
          </cell>
          <cell r="G157">
            <v>6.1706617000000001</v>
          </cell>
          <cell r="H157">
            <v>-75.586752200000006</v>
          </cell>
          <cell r="I157">
            <v>394</v>
          </cell>
        </row>
        <row r="158">
          <cell r="B158" t="str">
            <v>AGENCIA LA FLORA</v>
          </cell>
          <cell r="C158" t="str">
            <v>OCCIDENTE</v>
          </cell>
          <cell r="D158" t="str">
            <v>PACÍFICO NORTE</v>
          </cell>
          <cell r="E158" t="str">
            <v>Cali</v>
          </cell>
          <cell r="F158" t="str">
            <v xml:space="preserve">AVENIDA  6 NORTE NO 42 N-46 </v>
          </cell>
          <cell r="G158">
            <v>3.4795007</v>
          </cell>
          <cell r="H158">
            <v>-76.525402200000002</v>
          </cell>
          <cell r="I158">
            <v>395</v>
          </cell>
        </row>
        <row r="159">
          <cell r="B159" t="str">
            <v>CAÑAVERAL</v>
          </cell>
          <cell r="C159" t="str">
            <v>CENTRO</v>
          </cell>
          <cell r="D159" t="str">
            <v>SANTANDERES</v>
          </cell>
          <cell r="E159" t="str">
            <v>Floridablanca</v>
          </cell>
          <cell r="F159" t="str">
            <v>CENTRO COMERCIAL CAÑAVERAL LOCAL 15</v>
          </cell>
          <cell r="G159">
            <v>7.0703923</v>
          </cell>
          <cell r="H159">
            <v>-73.105978309999998</v>
          </cell>
          <cell r="I159">
            <v>396</v>
          </cell>
        </row>
        <row r="160">
          <cell r="B160" t="str">
            <v>HACIENDA SANTA BARBARA</v>
          </cell>
          <cell r="C160" t="str">
            <v>BOGOTÁ</v>
          </cell>
          <cell r="D160" t="str">
            <v>ZONA PYME BOGOTÁ</v>
          </cell>
          <cell r="E160" t="str">
            <v>Bogotá D.C.</v>
          </cell>
          <cell r="F160" t="str">
            <v>CALLE  114 No. 6A-92 LOCAL 242D</v>
          </cell>
          <cell r="G160">
            <v>4.6920291199999999</v>
          </cell>
          <cell r="H160">
            <v>-74.032508989999997</v>
          </cell>
          <cell r="I160">
            <v>400</v>
          </cell>
        </row>
        <row r="161">
          <cell r="B161" t="str">
            <v>CARRERA 70</v>
          </cell>
          <cell r="C161" t="str">
            <v>OCCIDENTE</v>
          </cell>
          <cell r="D161" t="str">
            <v>MED NORTE</v>
          </cell>
          <cell r="E161" t="str">
            <v>Medellin</v>
          </cell>
          <cell r="F161" t="str">
            <v>CARRERA  70 CIRCULAR No. 4-24</v>
          </cell>
          <cell r="G161">
            <v>6.2465320999999996</v>
          </cell>
          <cell r="H161">
            <v>-75.589450600000006</v>
          </cell>
          <cell r="I161">
            <v>411</v>
          </cell>
        </row>
        <row r="162">
          <cell r="B162" t="str">
            <v>BARRIO SANTANDER</v>
          </cell>
          <cell r="C162" t="str">
            <v>BOGOTÁ</v>
          </cell>
          <cell r="D162" t="str">
            <v>BOGOTÁ SUR</v>
          </cell>
          <cell r="E162" t="str">
            <v>Bogotá D.C.</v>
          </cell>
          <cell r="F162" t="str">
            <v>AVENIDA  1ª DE MAYO No. 29d - 45  Av 1 de Mayo No. 29d-45</v>
          </cell>
          <cell r="G162">
            <v>4.5937552100000003</v>
          </cell>
          <cell r="H162">
            <v>-74.112316649999997</v>
          </cell>
          <cell r="I162">
            <v>415</v>
          </cell>
        </row>
        <row r="163">
          <cell r="B163" t="str">
            <v>ITAGUI</v>
          </cell>
          <cell r="C163" t="str">
            <v>OCCIDENTE</v>
          </cell>
          <cell r="D163" t="str">
            <v>MED SUR</v>
          </cell>
          <cell r="E163" t="str">
            <v>Itagui</v>
          </cell>
          <cell r="F163" t="str">
            <v xml:space="preserve">CALLE  50 No. 50-81 </v>
          </cell>
          <cell r="G163">
            <v>6.1724855999999999</v>
          </cell>
          <cell r="H163">
            <v>-75.6099313</v>
          </cell>
          <cell r="I163">
            <v>416</v>
          </cell>
        </row>
        <row r="164">
          <cell r="B164" t="str">
            <v>CENTRO 93</v>
          </cell>
          <cell r="C164" t="str">
            <v>BOGOTÁ</v>
          </cell>
          <cell r="D164" t="str">
            <v>BOGOTÁ NORTE</v>
          </cell>
          <cell r="E164" t="str">
            <v>Bogotá D.C.</v>
          </cell>
          <cell r="F164" t="str">
            <v xml:space="preserve">CARRERA  15 No. 93-61 </v>
          </cell>
          <cell r="G164">
            <v>4.6771432199999996</v>
          </cell>
          <cell r="H164">
            <v>-74.051828180000001</v>
          </cell>
          <cell r="I164">
            <v>417</v>
          </cell>
        </row>
        <row r="165">
          <cell r="B165" t="str">
            <v>LA ESTRADA</v>
          </cell>
          <cell r="C165" t="str">
            <v>BOGOTÁ</v>
          </cell>
          <cell r="D165" t="str">
            <v>BOGOTÁ CENTRAL</v>
          </cell>
          <cell r="E165" t="str">
            <v>Bogotá D.C.</v>
          </cell>
          <cell r="F165" t="str">
            <v>AVENIDA  CALLE  72 No. 69M-16</v>
          </cell>
          <cell r="G165">
            <v>4.6832699299999998</v>
          </cell>
          <cell r="H165">
            <v>-74.090854469999996</v>
          </cell>
          <cell r="I165">
            <v>418</v>
          </cell>
        </row>
        <row r="166">
          <cell r="B166" t="str">
            <v>SANTA LUCIA</v>
          </cell>
          <cell r="C166" t="str">
            <v>BOGOTÁ</v>
          </cell>
          <cell r="D166" t="str">
            <v>BOGOTÁ SUR</v>
          </cell>
          <cell r="E166" t="str">
            <v>Bogotá D.C.</v>
          </cell>
          <cell r="F166" t="str">
            <v xml:space="preserve">CALLE  46 SUR No. 19-07 P-2 </v>
          </cell>
          <cell r="G166">
            <v>4.5703614400000001</v>
          </cell>
          <cell r="H166">
            <v>-74.125161329999997</v>
          </cell>
          <cell r="I166">
            <v>419</v>
          </cell>
        </row>
        <row r="167">
          <cell r="B167" t="str">
            <v>EL VIVERO</v>
          </cell>
          <cell r="C167" t="str">
            <v>NORTE</v>
          </cell>
          <cell r="D167" t="str">
            <v>ALTO CARIBE</v>
          </cell>
          <cell r="E167" t="str">
            <v>Barranquilla</v>
          </cell>
          <cell r="F167" t="str">
            <v xml:space="preserve">CALLE  77 No. 66-30 </v>
          </cell>
          <cell r="G167">
            <v>11.009944300000001</v>
          </cell>
          <cell r="H167">
            <v>-74.799863799999997</v>
          </cell>
          <cell r="I167">
            <v>422</v>
          </cell>
        </row>
        <row r="168">
          <cell r="B168" t="str">
            <v>LA PLAZUELA</v>
          </cell>
          <cell r="C168" t="str">
            <v>NORTE</v>
          </cell>
          <cell r="D168" t="str">
            <v>CARIBE MEDIO</v>
          </cell>
          <cell r="E168" t="str">
            <v>Cartagena</v>
          </cell>
          <cell r="F168" t="str">
            <v>CALLE  71 No. 29-236 CENTRO COMERCIAL CHOPPIN C.</v>
          </cell>
          <cell r="G168">
            <v>10.445896400000001</v>
          </cell>
          <cell r="H168">
            <v>-75.516700999999998</v>
          </cell>
          <cell r="I168">
            <v>423</v>
          </cell>
        </row>
        <row r="169">
          <cell r="B169" t="str">
            <v>IBAGUE</v>
          </cell>
          <cell r="C169" t="str">
            <v>CENTRO</v>
          </cell>
          <cell r="D169" t="str">
            <v>ZONA PYME CENTRO</v>
          </cell>
          <cell r="E169" t="str">
            <v>Ibague</v>
          </cell>
          <cell r="F169" t="str">
            <v xml:space="preserve">CALLE  13 No. 2-38 </v>
          </cell>
          <cell r="G169">
            <v>4.442469</v>
          </cell>
          <cell r="H169">
            <v>-75.240279599999994</v>
          </cell>
          <cell r="I169">
            <v>435</v>
          </cell>
        </row>
        <row r="170">
          <cell r="B170" t="str">
            <v>SANTA FE  MEDELLÍN</v>
          </cell>
          <cell r="C170" t="str">
            <v>OCCIDENTE</v>
          </cell>
          <cell r="D170" t="str">
            <v>MED NORTE</v>
          </cell>
          <cell r="E170" t="str">
            <v>Medellin</v>
          </cell>
          <cell r="F170" t="str">
            <v>CARRERA  43A No.7 SUR-170 LOCAL 39A</v>
          </cell>
          <cell r="G170" t="e">
            <v>#N/A</v>
          </cell>
          <cell r="H170" t="e">
            <v>#N/A</v>
          </cell>
          <cell r="I170">
            <v>436</v>
          </cell>
        </row>
        <row r="171">
          <cell r="B171" t="str">
            <v>QUIBDO</v>
          </cell>
          <cell r="C171" t="str">
            <v>OCCIDENTE</v>
          </cell>
          <cell r="D171" t="str">
            <v>MED SUR</v>
          </cell>
          <cell r="E171" t="str">
            <v>Quibdo</v>
          </cell>
          <cell r="F171" t="str">
            <v>CARRERA  2 NO 24-08</v>
          </cell>
          <cell r="G171">
            <v>5.6886225000000001</v>
          </cell>
          <cell r="H171">
            <v>-76.661927000000006</v>
          </cell>
          <cell r="I171">
            <v>440</v>
          </cell>
        </row>
        <row r="172">
          <cell r="B172" t="str">
            <v>MANIZALES CENTRO</v>
          </cell>
          <cell r="C172" t="str">
            <v>OCCIDENTE</v>
          </cell>
          <cell r="D172" t="str">
            <v>MED SUR</v>
          </cell>
          <cell r="E172" t="str">
            <v>Manizales</v>
          </cell>
          <cell r="F172" t="str">
            <v>CARRERA  22 No. 21-05</v>
          </cell>
          <cell r="G172">
            <v>5.0677595999999996</v>
          </cell>
          <cell r="H172">
            <v>-75.518238100000005</v>
          </cell>
          <cell r="I172">
            <v>442</v>
          </cell>
        </row>
        <row r="173">
          <cell r="B173" t="str">
            <v>IPIALES</v>
          </cell>
          <cell r="C173" t="str">
            <v>OCCIDENTE</v>
          </cell>
          <cell r="D173" t="str">
            <v>ZONA PYME OCCIDENTE</v>
          </cell>
          <cell r="E173" t="str">
            <v>Ipiales</v>
          </cell>
          <cell r="F173" t="str">
            <v xml:space="preserve">CARRERA  7 No. 14-60 </v>
          </cell>
          <cell r="G173">
            <v>0.82540159999999996</v>
          </cell>
          <cell r="H173">
            <v>-77.640230399999993</v>
          </cell>
          <cell r="I173">
            <v>445</v>
          </cell>
        </row>
        <row r="174">
          <cell r="B174" t="str">
            <v>KENNEDY CENTRAL</v>
          </cell>
          <cell r="C174" t="str">
            <v>BOGOTÁ</v>
          </cell>
          <cell r="D174" t="str">
            <v>BOGOTÁ SUR</v>
          </cell>
          <cell r="E174" t="str">
            <v>Bogotá D.C.</v>
          </cell>
          <cell r="F174" t="str">
            <v>CARRERA  78B No. 26-24 SUR</v>
          </cell>
          <cell r="G174">
            <v>4.62520182</v>
          </cell>
          <cell r="H174">
            <v>-74.147829759999993</v>
          </cell>
          <cell r="I174">
            <v>446</v>
          </cell>
        </row>
        <row r="175">
          <cell r="B175" t="str">
            <v>LA CEJA</v>
          </cell>
          <cell r="C175" t="str">
            <v>OCCIDENTE</v>
          </cell>
          <cell r="D175" t="str">
            <v>MED SUR</v>
          </cell>
          <cell r="E175" t="str">
            <v>La Ceja</v>
          </cell>
          <cell r="F175" t="str">
            <v xml:space="preserve">CALLE  20 No. 20-44 </v>
          </cell>
          <cell r="G175">
            <v>6.0310410000000001</v>
          </cell>
          <cell r="H175">
            <v>-75.43262</v>
          </cell>
          <cell r="I175">
            <v>450</v>
          </cell>
        </row>
        <row r="176">
          <cell r="B176" t="str">
            <v>AGENCIA BULEVARES</v>
          </cell>
          <cell r="C176" t="str">
            <v>OCCIDENTE</v>
          </cell>
          <cell r="D176" t="str">
            <v>PACÍFICO NORTE</v>
          </cell>
          <cell r="E176" t="str">
            <v>Pereira</v>
          </cell>
          <cell r="F176" t="str">
            <v xml:space="preserve">CARRERA  15 No. 14-05 LOCAL 25 CENTRO COMERCIAL PINARES PLAZA </v>
          </cell>
          <cell r="G176" t="e">
            <v>#N/A</v>
          </cell>
          <cell r="H176" t="e">
            <v>#N/A</v>
          </cell>
          <cell r="I176">
            <v>451</v>
          </cell>
        </row>
        <row r="177">
          <cell r="B177" t="str">
            <v>DOS QUEBRADAS</v>
          </cell>
          <cell r="C177" t="str">
            <v>OCCIDENTE</v>
          </cell>
          <cell r="D177" t="str">
            <v>PACÍFICO NORTE</v>
          </cell>
          <cell r="E177" t="str">
            <v>DosQuebradas</v>
          </cell>
          <cell r="F177" t="str">
            <v>CARRERA  16 No. 32-56 LOCAL 16 CENTRO COMERCIAL LOS MOLINOS</v>
          </cell>
          <cell r="G177">
            <v>4.8075969000000001</v>
          </cell>
          <cell r="H177">
            <v>-75.689183700000001</v>
          </cell>
          <cell r="I177">
            <v>452</v>
          </cell>
        </row>
        <row r="178">
          <cell r="B178" t="str">
            <v>LAGO URIBE</v>
          </cell>
          <cell r="C178" t="str">
            <v>OCCIDENTE</v>
          </cell>
          <cell r="D178" t="str">
            <v>PACÍFICO NORTE</v>
          </cell>
          <cell r="E178" t="str">
            <v>Pereira</v>
          </cell>
          <cell r="F178" t="str">
            <v>CALLE  24 No. 7-17 LOCAL 101</v>
          </cell>
          <cell r="G178">
            <v>4.8140029999999996</v>
          </cell>
          <cell r="H178">
            <v>-75.698509999999999</v>
          </cell>
          <cell r="I178">
            <v>453</v>
          </cell>
        </row>
        <row r="179">
          <cell r="B179" t="str">
            <v>CALARCA</v>
          </cell>
          <cell r="C179" t="str">
            <v>OCCIDENTE</v>
          </cell>
          <cell r="D179" t="str">
            <v>PACÍFICO NORTE</v>
          </cell>
          <cell r="E179" t="str">
            <v>Calarca</v>
          </cell>
          <cell r="F179" t="str">
            <v>CALLE  39 No. 24-39</v>
          </cell>
          <cell r="G179">
            <v>4.5302625000000001</v>
          </cell>
          <cell r="H179">
            <v>-75.640776700000004</v>
          </cell>
          <cell r="I179">
            <v>455</v>
          </cell>
        </row>
        <row r="180">
          <cell r="B180" t="str">
            <v>SANTA ROSA DE CABAL</v>
          </cell>
          <cell r="C180" t="str">
            <v>OCCIDENTE</v>
          </cell>
          <cell r="D180" t="str">
            <v>PACÍFICO NORTE</v>
          </cell>
          <cell r="E180" t="str">
            <v>Santa Rosa De Cabal</v>
          </cell>
          <cell r="F180" t="str">
            <v xml:space="preserve">CALLE  13 No. 14-74 </v>
          </cell>
          <cell r="G180">
            <v>4.865367</v>
          </cell>
          <cell r="H180">
            <v>-75.621694399999996</v>
          </cell>
          <cell r="I180">
            <v>458</v>
          </cell>
        </row>
        <row r="181">
          <cell r="B181" t="str">
            <v>CALLE 76</v>
          </cell>
          <cell r="C181" t="str">
            <v>NORTE</v>
          </cell>
          <cell r="D181" t="str">
            <v>ALTO CARIBE</v>
          </cell>
          <cell r="E181" t="str">
            <v>Barranquilla</v>
          </cell>
          <cell r="F181" t="str">
            <v>CARRERA  50 No. 76-04</v>
          </cell>
          <cell r="G181">
            <v>11.000486499999999</v>
          </cell>
          <cell r="H181">
            <v>-74.808258499999994</v>
          </cell>
          <cell r="I181">
            <v>461</v>
          </cell>
        </row>
        <row r="182">
          <cell r="B182" t="str">
            <v>GRANCENTRO</v>
          </cell>
          <cell r="C182" t="str">
            <v>NORTE</v>
          </cell>
          <cell r="D182" t="str">
            <v>ALTO CARIBE</v>
          </cell>
          <cell r="E182" t="str">
            <v>Barranquilla</v>
          </cell>
          <cell r="F182" t="str">
            <v>CARRERA  53 No. 68 B-125 LOCAL 1-111</v>
          </cell>
          <cell r="G182">
            <v>10.9966662</v>
          </cell>
          <cell r="H182">
            <v>-74.799602300000004</v>
          </cell>
          <cell r="I182">
            <v>464</v>
          </cell>
        </row>
        <row r="183">
          <cell r="B183" t="str">
            <v>MAICAO</v>
          </cell>
          <cell r="C183" t="str">
            <v>NORTE</v>
          </cell>
          <cell r="D183" t="str">
            <v>ZONA PYME NORTE</v>
          </cell>
          <cell r="E183" t="str">
            <v>Maicao</v>
          </cell>
          <cell r="F183" t="str">
            <v>CARRERA  9 No. 13-19 LOCAL 1/2/3/4</v>
          </cell>
          <cell r="G183">
            <v>11.3789335</v>
          </cell>
          <cell r="H183">
            <v>-72.248517100000001</v>
          </cell>
          <cell r="I183">
            <v>466</v>
          </cell>
        </row>
        <row r="184">
          <cell r="B184" t="str">
            <v>LA DORADA</v>
          </cell>
          <cell r="C184" t="str">
            <v>CENTRO</v>
          </cell>
          <cell r="D184" t="str">
            <v>ORIENTE</v>
          </cell>
          <cell r="E184" t="str">
            <v>La Dorada</v>
          </cell>
          <cell r="F184" t="str">
            <v xml:space="preserve">CARRERA  2 No. 13-31 </v>
          </cell>
          <cell r="G184">
            <v>5.4528800000000004</v>
          </cell>
          <cell r="H184">
            <v>-74.662391</v>
          </cell>
          <cell r="I184">
            <v>467</v>
          </cell>
        </row>
        <row r="185">
          <cell r="B185" t="str">
            <v>CALLE 30</v>
          </cell>
          <cell r="C185" t="str">
            <v>NORTE</v>
          </cell>
          <cell r="D185" t="str">
            <v>CARIBE MEDIO</v>
          </cell>
          <cell r="E185" t="str">
            <v>Monteria</v>
          </cell>
          <cell r="F185" t="str">
            <v>CALLE  30 No. 1-11</v>
          </cell>
          <cell r="G185">
            <v>8.7580849999999995</v>
          </cell>
          <cell r="H185">
            <v>-75.886631399999999</v>
          </cell>
          <cell r="I185">
            <v>470</v>
          </cell>
        </row>
        <row r="186">
          <cell r="B186" t="str">
            <v>VENECIA</v>
          </cell>
          <cell r="C186" t="str">
            <v>BOGOTÁ</v>
          </cell>
          <cell r="D186" t="str">
            <v>BOGOTÁ SUR</v>
          </cell>
          <cell r="E186" t="str">
            <v>Bogotá D.C.</v>
          </cell>
          <cell r="F186" t="str">
            <v>DIAGONAL 46A SUR No. 51-24 SUR</v>
          </cell>
          <cell r="G186">
            <v>4.5934919399999998</v>
          </cell>
          <cell r="H186">
            <v>-74.138253030000001</v>
          </cell>
          <cell r="I186">
            <v>472</v>
          </cell>
        </row>
        <row r="187">
          <cell r="B187" t="str">
            <v>LA TRIADA</v>
          </cell>
          <cell r="C187" t="str">
            <v>CENTRO</v>
          </cell>
          <cell r="D187" t="str">
            <v>SANTANDERES</v>
          </cell>
          <cell r="E187" t="str">
            <v>Bucaramanga</v>
          </cell>
          <cell r="F187" t="str">
            <v xml:space="preserve">CALLE  34 Nº 19-46 OFICINA 109 </v>
          </cell>
          <cell r="G187">
            <v>7.1205539399999997</v>
          </cell>
          <cell r="H187">
            <v>-73.123447519999999</v>
          </cell>
          <cell r="I187">
            <v>474</v>
          </cell>
        </row>
        <row r="188">
          <cell r="B188" t="str">
            <v>ALTO PRADO</v>
          </cell>
          <cell r="C188" t="str">
            <v>NORTE</v>
          </cell>
          <cell r="D188" t="str">
            <v>ZONA PYME NORTE</v>
          </cell>
          <cell r="E188" t="str">
            <v>Barranquilla</v>
          </cell>
          <cell r="F188" t="str">
            <v xml:space="preserve">CARRERA  51 B- No. 76-137 </v>
          </cell>
          <cell r="G188">
            <v>11.002098999999999</v>
          </cell>
          <cell r="H188">
            <v>-74.807622800000004</v>
          </cell>
          <cell r="I188">
            <v>476</v>
          </cell>
        </row>
        <row r="189">
          <cell r="B189" t="str">
            <v>RIOHACHA CENTRO</v>
          </cell>
          <cell r="C189" t="str">
            <v>NORTE</v>
          </cell>
          <cell r="D189" t="str">
            <v>ALTO CARIBE</v>
          </cell>
          <cell r="E189" t="str">
            <v>Riohacha</v>
          </cell>
          <cell r="F189" t="str">
            <v>CALLE  2A No. 7-54</v>
          </cell>
          <cell r="G189">
            <v>11.5384151</v>
          </cell>
          <cell r="H189">
            <v>-72.916783800000005</v>
          </cell>
          <cell r="I189">
            <v>477</v>
          </cell>
        </row>
        <row r="190">
          <cell r="B190" t="str">
            <v>CEDRITOS</v>
          </cell>
          <cell r="C190" t="str">
            <v>BOGOTÁ</v>
          </cell>
          <cell r="D190" t="str">
            <v>ZONA PYME BOGOTÁ</v>
          </cell>
          <cell r="E190" t="str">
            <v>Bogotá D.C.</v>
          </cell>
          <cell r="F190" t="str">
            <v>AVENIDA  19 No. 152-03</v>
          </cell>
          <cell r="G190">
            <v>4.7338396200000004</v>
          </cell>
          <cell r="H190">
            <v>-74.044569550000006</v>
          </cell>
          <cell r="I190">
            <v>479</v>
          </cell>
        </row>
        <row r="191">
          <cell r="B191" t="str">
            <v>RONDA DEL SINÚ</v>
          </cell>
          <cell r="C191" t="str">
            <v>NORTE</v>
          </cell>
          <cell r="D191" t="str">
            <v>CARIBE MEDIO</v>
          </cell>
          <cell r="E191" t="str">
            <v>Monteria</v>
          </cell>
          <cell r="F191" t="str">
            <v xml:space="preserve"> CARRERA 2 No. 39-61 esquina</v>
          </cell>
          <cell r="G191">
            <v>8.7637605999999995</v>
          </cell>
          <cell r="H191">
            <v>-75.880839800000004</v>
          </cell>
          <cell r="I191">
            <v>482</v>
          </cell>
        </row>
        <row r="192">
          <cell r="B192" t="str">
            <v>LOS ALMENDROS</v>
          </cell>
          <cell r="C192" t="str">
            <v>CENTRO</v>
          </cell>
          <cell r="D192" t="str">
            <v>ZONA PYME CENTRO</v>
          </cell>
          <cell r="E192" t="str">
            <v>Neiva</v>
          </cell>
          <cell r="F192" t="str">
            <v>CARRERA  7 No. 9-37</v>
          </cell>
          <cell r="G192">
            <v>2.9289619</v>
          </cell>
          <cell r="H192">
            <v>-75.287201300000007</v>
          </cell>
          <cell r="I192">
            <v>483</v>
          </cell>
        </row>
        <row r="193">
          <cell r="B193" t="str">
            <v>CARRERA 43</v>
          </cell>
          <cell r="C193" t="str">
            <v>NORTE</v>
          </cell>
          <cell r="D193" t="str">
            <v>ALTO CARIBE</v>
          </cell>
          <cell r="E193" t="str">
            <v>Barranquilla</v>
          </cell>
          <cell r="F193" t="str">
            <v>CARRERA 43 No.  76-85</v>
          </cell>
          <cell r="G193">
            <v>10.994449599999999</v>
          </cell>
          <cell r="H193">
            <v>-74.812315600000005</v>
          </cell>
          <cell r="I193">
            <v>484</v>
          </cell>
        </row>
        <row r="194">
          <cell r="B194" t="str">
            <v>PLAZA LOPERENA</v>
          </cell>
          <cell r="C194" t="str">
            <v>NORTE</v>
          </cell>
          <cell r="D194" t="str">
            <v>CARIBE MEDIO</v>
          </cell>
          <cell r="E194" t="str">
            <v>Valledupar</v>
          </cell>
          <cell r="F194" t="str">
            <v xml:space="preserve">CALLE  15 No. 14-33 LOCAL 101 </v>
          </cell>
          <cell r="G194">
            <v>10.495918700000001</v>
          </cell>
          <cell r="H194">
            <v>-73.269189499999996</v>
          </cell>
          <cell r="I194">
            <v>486</v>
          </cell>
        </row>
        <row r="195">
          <cell r="B195" t="str">
            <v>SAN ANDRES</v>
          </cell>
          <cell r="C195" t="str">
            <v>NORTE</v>
          </cell>
          <cell r="D195" t="str">
            <v>ZONA PYME NORTE</v>
          </cell>
          <cell r="E195" t="str">
            <v>San Andres</v>
          </cell>
          <cell r="F195" t="str">
            <v xml:space="preserve">AVENIDA  AMERICAS No. 2-18 </v>
          </cell>
          <cell r="G195">
            <v>12.583225799999999</v>
          </cell>
          <cell r="H195">
            <v>-81.695762700000003</v>
          </cell>
          <cell r="I195">
            <v>487</v>
          </cell>
        </row>
        <row r="196">
          <cell r="B196" t="str">
            <v>CALLE DEL COMERCIO</v>
          </cell>
          <cell r="C196" t="str">
            <v>NORTE</v>
          </cell>
          <cell r="D196" t="str">
            <v>CARIBE MEDIO</v>
          </cell>
          <cell r="E196" t="str">
            <v>Sincelejo</v>
          </cell>
          <cell r="F196" t="str">
            <v>CARRERA  18 No. 22-57</v>
          </cell>
          <cell r="G196">
            <v>9.3011192999999999</v>
          </cell>
          <cell r="H196">
            <v>-75.395333699999995</v>
          </cell>
          <cell r="I196">
            <v>488</v>
          </cell>
        </row>
        <row r="197">
          <cell r="B197" t="str">
            <v>LA ESPERANZA</v>
          </cell>
          <cell r="C197" t="str">
            <v>CENTRO</v>
          </cell>
          <cell r="D197" t="str">
            <v>ZONA PYME CENTRO</v>
          </cell>
          <cell r="E197" t="str">
            <v>Villavicencio</v>
          </cell>
          <cell r="F197" t="str">
            <v>AVENIDA  40 No. 35A-40</v>
          </cell>
          <cell r="G197">
            <v>4.1404227999999996</v>
          </cell>
          <cell r="H197">
            <v>-73.634868299999994</v>
          </cell>
          <cell r="I197">
            <v>489</v>
          </cell>
        </row>
        <row r="198">
          <cell r="B198" t="str">
            <v>AGENCIA LAURELES</v>
          </cell>
          <cell r="C198" t="str">
            <v>OCCIDENTE</v>
          </cell>
          <cell r="D198" t="str">
            <v>MED SUR</v>
          </cell>
          <cell r="E198" t="str">
            <v>Medellin</v>
          </cell>
          <cell r="F198" t="str">
            <v>CIRCULAR 73A No. 34A-96 LOCAL 101</v>
          </cell>
          <cell r="G198" t="e">
            <v>#N/A</v>
          </cell>
          <cell r="H198" t="e">
            <v>#N/A</v>
          </cell>
          <cell r="I198">
            <v>505</v>
          </cell>
        </row>
        <row r="199">
          <cell r="B199" t="str">
            <v>LETICIA</v>
          </cell>
          <cell r="C199" t="str">
            <v>CENTRO</v>
          </cell>
          <cell r="D199" t="str">
            <v>ZONA PYME CENTRO</v>
          </cell>
          <cell r="E199" t="str">
            <v>Leticia</v>
          </cell>
          <cell r="F199" t="str">
            <v>CALLE  7 No. 10-12</v>
          </cell>
          <cell r="G199">
            <v>4.2165727999999998</v>
          </cell>
          <cell r="H199">
            <v>-69.941620799999995</v>
          </cell>
          <cell r="I199">
            <v>506</v>
          </cell>
        </row>
        <row r="200">
          <cell r="B200" t="str">
            <v>CALLE GRANDE</v>
          </cell>
          <cell r="C200" t="str">
            <v>NORTE</v>
          </cell>
          <cell r="D200" t="str">
            <v>CARIBE MEDIO</v>
          </cell>
          <cell r="E200" t="str">
            <v>Valledupar</v>
          </cell>
          <cell r="F200" t="str">
            <v>CALLE  16 No. 11-04</v>
          </cell>
          <cell r="G200">
            <v>10.474287199999999</v>
          </cell>
          <cell r="H200">
            <v>-73.248481900000002</v>
          </cell>
          <cell r="I200">
            <v>510</v>
          </cell>
        </row>
        <row r="201">
          <cell r="B201" t="str">
            <v>CHIQUINQUIRA</v>
          </cell>
          <cell r="C201" t="str">
            <v>CENTRO</v>
          </cell>
          <cell r="D201" t="str">
            <v>ALTIPLANO</v>
          </cell>
          <cell r="E201" t="str">
            <v>Chiquinquira</v>
          </cell>
          <cell r="F201" t="str">
            <v>CALLE 17 No. 10 - 63</v>
          </cell>
          <cell r="G201">
            <v>5.6172497000000003</v>
          </cell>
          <cell r="H201">
            <v>-73.816645699999995</v>
          </cell>
          <cell r="I201">
            <v>512</v>
          </cell>
        </row>
        <row r="202">
          <cell r="B202" t="str">
            <v>PARQUE CENTENARIO</v>
          </cell>
          <cell r="C202" t="str">
            <v>NORTE</v>
          </cell>
          <cell r="D202" t="str">
            <v>CARIBE MEDIO</v>
          </cell>
          <cell r="E202" t="str">
            <v>Cartagena</v>
          </cell>
          <cell r="F202" t="str">
            <v xml:space="preserve"> AVENIDA  DANIEL LEMETRE No. 8A-65</v>
          </cell>
          <cell r="G202">
            <v>10.4229577</v>
          </cell>
          <cell r="H202">
            <v>-75.548201500000005</v>
          </cell>
          <cell r="I202">
            <v>514</v>
          </cell>
        </row>
        <row r="203">
          <cell r="B203" t="str">
            <v>PALMA REAL</v>
          </cell>
          <cell r="C203" t="str">
            <v>NORTE</v>
          </cell>
          <cell r="D203" t="str">
            <v>ALTO CARIBE</v>
          </cell>
          <cell r="E203" t="str">
            <v>Santa Marta</v>
          </cell>
          <cell r="F203" t="str">
            <v>CALLE  12 No. 18-122 LOCAL 13/14/15/16</v>
          </cell>
          <cell r="G203">
            <v>11.241341200000001</v>
          </cell>
          <cell r="H203">
            <v>-74.194509999999994</v>
          </cell>
          <cell r="I203">
            <v>517</v>
          </cell>
        </row>
        <row r="204">
          <cell r="B204" t="str">
            <v>PLAZA SAN FRANCISCO</v>
          </cell>
          <cell r="C204" t="str">
            <v>NORTE</v>
          </cell>
          <cell r="D204" t="str">
            <v>ZONA PYME NORTE</v>
          </cell>
          <cell r="E204" t="str">
            <v>Santa Marta</v>
          </cell>
          <cell r="F204" t="str">
            <v>CALLE  14 No. 3-84 CENTRO</v>
          </cell>
          <cell r="G204">
            <v>11.244901799999999</v>
          </cell>
          <cell r="H204">
            <v>-74.211634399999994</v>
          </cell>
          <cell r="I204">
            <v>518</v>
          </cell>
        </row>
        <row r="205">
          <cell r="B205" t="str">
            <v>CENTRO COMERCIAL CALIMA</v>
          </cell>
          <cell r="C205" t="str">
            <v>OCCIDENTE</v>
          </cell>
          <cell r="D205" t="str">
            <v>PACÍFICO NORTE</v>
          </cell>
          <cell r="E205" t="str">
            <v>Cali</v>
          </cell>
          <cell r="F205" t="str">
            <v xml:space="preserve">CENTRO COMERCIAL LA 14 DE CALIMA LOCAL 111-112 </v>
          </cell>
          <cell r="G205">
            <v>3.4858408000000001</v>
          </cell>
          <cell r="H205">
            <v>-76.497899000000004</v>
          </cell>
          <cell r="I205">
            <v>520</v>
          </cell>
        </row>
        <row r="206">
          <cell r="B206" t="str">
            <v>LORICA</v>
          </cell>
          <cell r="C206" t="str">
            <v>NORTE</v>
          </cell>
          <cell r="D206" t="str">
            <v>ZONA PYME NORTE</v>
          </cell>
          <cell r="E206" t="str">
            <v>Lorica</v>
          </cell>
          <cell r="F206" t="str">
            <v>CARRERA . 17 No. 1BIS-05 PLA- CONCORDIA</v>
          </cell>
          <cell r="G206">
            <v>9.2376398000000002</v>
          </cell>
          <cell r="H206">
            <v>-75.813624500000003</v>
          </cell>
          <cell r="I206">
            <v>521</v>
          </cell>
        </row>
        <row r="207">
          <cell r="B207" t="str">
            <v>AGENCIA CALLE 34</v>
          </cell>
          <cell r="C207" t="str">
            <v>OCCIDENTE</v>
          </cell>
          <cell r="D207" t="str">
            <v>PACÍFICO NORTE</v>
          </cell>
          <cell r="E207" t="str">
            <v>Cali</v>
          </cell>
          <cell r="F207" t="str">
            <v>CALLE  34 No. 4C-36</v>
          </cell>
          <cell r="G207">
            <v>3.4590139999999998</v>
          </cell>
          <cell r="H207">
            <v>-76.513483199999996</v>
          </cell>
          <cell r="I207">
            <v>524</v>
          </cell>
        </row>
        <row r="208">
          <cell r="B208" t="str">
            <v>MAGANGUE</v>
          </cell>
          <cell r="C208" t="str">
            <v>NORTE</v>
          </cell>
          <cell r="D208" t="str">
            <v>ZONA PYME NORTE</v>
          </cell>
          <cell r="E208" t="str">
            <v>Magangue</v>
          </cell>
          <cell r="F208" t="str">
            <v xml:space="preserve">CARRERA  2 No. 11-39 </v>
          </cell>
          <cell r="G208">
            <v>9.2301658</v>
          </cell>
          <cell r="H208">
            <v>-74.743366699999996</v>
          </cell>
          <cell r="I208">
            <v>530</v>
          </cell>
        </row>
        <row r="209">
          <cell r="B209" t="str">
            <v>CENTRO COMERCIAL CHIPICHAPE</v>
          </cell>
          <cell r="C209" t="str">
            <v>OCCIDENTE</v>
          </cell>
          <cell r="D209" t="str">
            <v>PACÍFICO NORTE</v>
          </cell>
          <cell r="E209" t="str">
            <v>Cali</v>
          </cell>
          <cell r="F209" t="str">
            <v>CENTRO COMERCIAL  CHIPICHAPE LOC- 107</v>
          </cell>
          <cell r="G209">
            <v>3.4759519000000001</v>
          </cell>
          <cell r="H209">
            <v>-76.527816900000005</v>
          </cell>
          <cell r="I209">
            <v>531</v>
          </cell>
        </row>
        <row r="210">
          <cell r="B210" t="str">
            <v>COSMOCENTRO</v>
          </cell>
          <cell r="C210" t="str">
            <v>OCCIDENTE</v>
          </cell>
          <cell r="D210" t="str">
            <v>PACÍFICO SUR</v>
          </cell>
          <cell r="E210" t="str">
            <v>Cali</v>
          </cell>
          <cell r="F210" t="str">
            <v xml:space="preserve">CALLE  5 No. 50-103 LOCAL 1/6 </v>
          </cell>
          <cell r="G210">
            <v>3.4150965000000002</v>
          </cell>
          <cell r="H210">
            <v>-76.547802700000005</v>
          </cell>
          <cell r="I210">
            <v>532</v>
          </cell>
        </row>
        <row r="211">
          <cell r="B211" t="str">
            <v>AGENCIA SAN FERNANDO</v>
          </cell>
          <cell r="C211" t="str">
            <v>OCCIDENTE</v>
          </cell>
          <cell r="D211" t="str">
            <v>PACÍFICO SUR</v>
          </cell>
          <cell r="E211" t="str">
            <v>Cali</v>
          </cell>
          <cell r="F211" t="str">
            <v>CARRERA 26 A No. 4-40 BARRIO SAN FERNANDO</v>
          </cell>
          <cell r="G211">
            <v>3.4297925999999999</v>
          </cell>
          <cell r="H211">
            <v>-76.542437699999994</v>
          </cell>
          <cell r="I211">
            <v>535</v>
          </cell>
        </row>
        <row r="212">
          <cell r="B212" t="str">
            <v>MANIZALES</v>
          </cell>
          <cell r="C212" t="str">
            <v>OCCIDENTE</v>
          </cell>
          <cell r="D212" t="str">
            <v>ZONA PYME OCCIDENTE</v>
          </cell>
          <cell r="E212" t="str">
            <v>Manizales</v>
          </cell>
          <cell r="F212" t="str">
            <v xml:space="preserve">CALLE  22 No. 20-52 </v>
          </cell>
          <cell r="G212">
            <v>5.0686157999999999</v>
          </cell>
          <cell r="H212">
            <v>-75.517852399999995</v>
          </cell>
          <cell r="I212">
            <v>537</v>
          </cell>
        </row>
        <row r="213">
          <cell r="B213" t="str">
            <v>PEPE SIERRA</v>
          </cell>
          <cell r="C213" t="str">
            <v>BOGOTÁ</v>
          </cell>
          <cell r="D213" t="str">
            <v>ZONA PYME BOGOTÁ</v>
          </cell>
          <cell r="E213" t="str">
            <v>Bogotá D.C.</v>
          </cell>
          <cell r="F213" t="str">
            <v xml:space="preserve">AVENIDA  19 No. 118-30 </v>
          </cell>
          <cell r="G213">
            <v>4.6996685999999999</v>
          </cell>
          <cell r="H213">
            <v>-74.049602269999994</v>
          </cell>
          <cell r="I213">
            <v>541</v>
          </cell>
        </row>
        <row r="214">
          <cell r="B214" t="str">
            <v>MULTIFERIA VEINTE DE JULIO</v>
          </cell>
          <cell r="C214" t="str">
            <v>BOGOTÁ</v>
          </cell>
          <cell r="D214" t="str">
            <v>BOGOTÁ SUR</v>
          </cell>
          <cell r="E214" t="str">
            <v>Bogotá D.C.</v>
          </cell>
          <cell r="F214" t="str">
            <v>CARRERA  9 No. 30D-38 SUR</v>
          </cell>
          <cell r="G214">
            <v>4.5685882099999997</v>
          </cell>
          <cell r="H214">
            <v>-74.099315290000007</v>
          </cell>
          <cell r="I214">
            <v>552</v>
          </cell>
        </row>
        <row r="215">
          <cell r="B215" t="str">
            <v>SANTA MONICA</v>
          </cell>
          <cell r="C215" t="str">
            <v>OCCIDENTE</v>
          </cell>
          <cell r="D215" t="str">
            <v>PACÍFICO NORTE</v>
          </cell>
          <cell r="E215" t="str">
            <v>Cali</v>
          </cell>
          <cell r="F215" t="str">
            <v xml:space="preserve">AVENIDA  6A No. 25AN-31 </v>
          </cell>
          <cell r="G215">
            <v>3.4673343000000001</v>
          </cell>
          <cell r="H215">
            <v>-76.529759400000003</v>
          </cell>
          <cell r="I215">
            <v>556</v>
          </cell>
        </row>
        <row r="216">
          <cell r="B216" t="str">
            <v>AVENIDA LA PLAYA</v>
          </cell>
          <cell r="C216" t="str">
            <v>OCCIDENTE</v>
          </cell>
          <cell r="D216" t="str">
            <v>MED NORTE</v>
          </cell>
          <cell r="E216" t="str">
            <v>Medellin</v>
          </cell>
          <cell r="F216" t="str">
            <v>CALLE  52 No. 45-30 PISO 1</v>
          </cell>
          <cell r="G216">
            <v>6.2490772000000003</v>
          </cell>
          <cell r="H216">
            <v>-75.563690100000002</v>
          </cell>
          <cell r="I216">
            <v>557</v>
          </cell>
        </row>
        <row r="217">
          <cell r="B217" t="str">
            <v>MEDELLIN</v>
          </cell>
          <cell r="C217" t="str">
            <v>OCCIDENTE</v>
          </cell>
          <cell r="D217" t="str">
            <v>ZONA PYME OCCIDENTE</v>
          </cell>
          <cell r="E217" t="str">
            <v>Medellin</v>
          </cell>
          <cell r="F217" t="str">
            <v>Calle 50 no. 51-28</v>
          </cell>
          <cell r="G217">
            <v>6.2499120000000001</v>
          </cell>
          <cell r="H217">
            <v>-75.568821799999995</v>
          </cell>
          <cell r="I217">
            <v>558</v>
          </cell>
        </row>
        <row r="218">
          <cell r="B218" t="str">
            <v>FADEGAN AUTOPISTA NORTE</v>
          </cell>
          <cell r="C218" t="str">
            <v>OCCIDENTE</v>
          </cell>
          <cell r="D218" t="str">
            <v>ZONA PYME OCCIDENTE</v>
          </cell>
          <cell r="E218" t="str">
            <v>Medellin</v>
          </cell>
          <cell r="F218" t="str">
            <v xml:space="preserve">CARRERA  64C No. 67-392 </v>
          </cell>
          <cell r="G218">
            <v>6.2684933999999997</v>
          </cell>
          <cell r="H218">
            <v>-75.573680600000003</v>
          </cell>
          <cell r="I218">
            <v>559</v>
          </cell>
        </row>
        <row r="219">
          <cell r="B219" t="str">
            <v>AGENCIA LA ALPUJARRA</v>
          </cell>
          <cell r="C219" t="str">
            <v>OCCIDENTE</v>
          </cell>
          <cell r="D219" t="str">
            <v>MED NORTE</v>
          </cell>
          <cell r="E219" t="str">
            <v>Medellin</v>
          </cell>
          <cell r="F219" t="str">
            <v xml:space="preserve">CALLE  41 No. 52-57 </v>
          </cell>
          <cell r="G219">
            <v>6.2424010000000001</v>
          </cell>
          <cell r="H219">
            <v>-75.572867900000006</v>
          </cell>
          <cell r="I219">
            <v>560</v>
          </cell>
        </row>
        <row r="220">
          <cell r="B220" t="str">
            <v>EXITO</v>
          </cell>
          <cell r="C220" t="str">
            <v>OCCIDENTE</v>
          </cell>
          <cell r="D220" t="str">
            <v>MED NORTE</v>
          </cell>
          <cell r="E220" t="str">
            <v>Medellin</v>
          </cell>
          <cell r="F220" t="str">
            <v xml:space="preserve">CALLE  49B No. 64C- 61 </v>
          </cell>
          <cell r="G220">
            <v>6.2549802999999997</v>
          </cell>
          <cell r="H220">
            <v>-75.579769999999996</v>
          </cell>
          <cell r="I220">
            <v>562</v>
          </cell>
        </row>
        <row r="221">
          <cell r="B221" t="str">
            <v>PACIFIC CENTER</v>
          </cell>
          <cell r="C221" t="str">
            <v>OCCIDENTE</v>
          </cell>
          <cell r="D221" t="str">
            <v>PACÍFICO NORTE</v>
          </cell>
          <cell r="E221" t="str">
            <v>Buenaventura</v>
          </cell>
          <cell r="F221" t="str">
            <v>CARRERA  7 NO 3-06 ED. PACIFIC TRADE CENTER LOCAL 105</v>
          </cell>
          <cell r="G221">
            <v>3.8899870000000001</v>
          </cell>
          <cell r="H221">
            <v>-77.077009700000005</v>
          </cell>
          <cell r="I221">
            <v>563</v>
          </cell>
        </row>
        <row r="222">
          <cell r="B222" t="str">
            <v>GUAYAQUIL</v>
          </cell>
          <cell r="C222" t="str">
            <v>OCCIDENTE</v>
          </cell>
          <cell r="D222" t="str">
            <v>MED NORTE</v>
          </cell>
          <cell r="E222" t="str">
            <v>Medellin</v>
          </cell>
          <cell r="F222" t="str">
            <v xml:space="preserve">CARRERA  54 No. 45 A - 1 </v>
          </cell>
          <cell r="G222">
            <v>6.2474904000000002</v>
          </cell>
          <cell r="H222">
            <v>-75.572916300000003</v>
          </cell>
          <cell r="I222">
            <v>567</v>
          </cell>
        </row>
        <row r="223">
          <cell r="B223" t="str">
            <v>UNICENTRO PASTO</v>
          </cell>
          <cell r="C223" t="str">
            <v>OCCIDENTE</v>
          </cell>
          <cell r="D223" t="str">
            <v>PACÍFICO SUR</v>
          </cell>
          <cell r="E223" t="str">
            <v>Pasto</v>
          </cell>
          <cell r="F223" t="str">
            <v>CALLE  11 UNICENTRO LOCAL 247-248 PASTO</v>
          </cell>
          <cell r="G223">
            <v>1.2165532999999999</v>
          </cell>
          <cell r="H223">
            <v>-77.288575800000004</v>
          </cell>
          <cell r="I223">
            <v>568</v>
          </cell>
        </row>
        <row r="224">
          <cell r="B224" t="str">
            <v>CENTRAL DE ABASTOS</v>
          </cell>
          <cell r="C224" t="str">
            <v>OCCIDENTE</v>
          </cell>
          <cell r="D224" t="str">
            <v>ZONA PYME OCCIDENTE</v>
          </cell>
          <cell r="E224" t="str">
            <v>Itagui</v>
          </cell>
          <cell r="F224" t="str">
            <v xml:space="preserve">CALLE  83A No. 47-80 </v>
          </cell>
          <cell r="G224">
            <v>3.4516467</v>
          </cell>
          <cell r="H224">
            <v>-76.531985399999996</v>
          </cell>
          <cell r="I224">
            <v>569</v>
          </cell>
        </row>
        <row r="225">
          <cell r="B225" t="str">
            <v>RIO MOLINO</v>
          </cell>
          <cell r="C225" t="str">
            <v>OCCIDENTE</v>
          </cell>
          <cell r="D225" t="str">
            <v>PACÍFICO SUR</v>
          </cell>
          <cell r="E225" t="str">
            <v>Popayan</v>
          </cell>
          <cell r="F225" t="str">
            <v>CARRERA  8 No. 2-03</v>
          </cell>
          <cell r="G225">
            <v>2.4441261000000001</v>
          </cell>
          <cell r="H225">
            <v>-76.6069411</v>
          </cell>
          <cell r="I225">
            <v>570</v>
          </cell>
        </row>
        <row r="226">
          <cell r="B226" t="str">
            <v>PLAZA CAICEDO</v>
          </cell>
          <cell r="C226" t="str">
            <v>OCCIDENTE</v>
          </cell>
          <cell r="D226" t="str">
            <v>PACÍFICO NORTE</v>
          </cell>
          <cell r="E226" t="str">
            <v>Cali</v>
          </cell>
          <cell r="F226" t="str">
            <v>CALLE  12 No. 4-79 EDIF OTERO</v>
          </cell>
          <cell r="G226">
            <v>3.4516878000000002</v>
          </cell>
          <cell r="H226">
            <v>-76.531928800000003</v>
          </cell>
          <cell r="I226">
            <v>571</v>
          </cell>
        </row>
        <row r="227">
          <cell r="B227" t="str">
            <v>YUMBO</v>
          </cell>
          <cell r="C227" t="str">
            <v>OCCIDENTE</v>
          </cell>
          <cell r="D227" t="str">
            <v>PACÍFICO NORTE</v>
          </cell>
          <cell r="E227" t="str">
            <v>Yumbo</v>
          </cell>
          <cell r="F227" t="str">
            <v>CARRERA  4 No. 6 - 17</v>
          </cell>
          <cell r="G227">
            <v>3.5837260999999998</v>
          </cell>
          <cell r="H227">
            <v>-76.494636999999997</v>
          </cell>
          <cell r="I227">
            <v>572</v>
          </cell>
        </row>
        <row r="228">
          <cell r="B228" t="str">
            <v>AGENCIA SUPEROUTLET DE LA 80</v>
          </cell>
          <cell r="C228" t="str">
            <v>OCCIDENTE</v>
          </cell>
          <cell r="D228" t="str">
            <v>PACÍFICO SUR</v>
          </cell>
          <cell r="E228" t="str">
            <v>Cali</v>
          </cell>
          <cell r="F228" t="str">
            <v>CARRERA  80 NO 13A- 261LOCAL 112</v>
          </cell>
          <cell r="G228">
            <v>3.3874284000000001</v>
          </cell>
          <cell r="H228">
            <v>-76.536080499999997</v>
          </cell>
          <cell r="I228">
            <v>578</v>
          </cell>
        </row>
        <row r="229">
          <cell r="B229" t="str">
            <v>ANTIGUO COUNTRY</v>
          </cell>
          <cell r="C229" t="str">
            <v>BOGOTÁ</v>
          </cell>
          <cell r="D229" t="str">
            <v>BOGOTÁ NORTE</v>
          </cell>
          <cell r="E229" t="str">
            <v>Bogotá D.C.</v>
          </cell>
          <cell r="F229" t="str">
            <v>CALLE  85 No. 18 - 24</v>
          </cell>
          <cell r="G229">
            <v>4.6709858200000003</v>
          </cell>
          <cell r="H229">
            <v>-74.056924030000005</v>
          </cell>
          <cell r="I229">
            <v>581</v>
          </cell>
        </row>
        <row r="230">
          <cell r="B230" t="str">
            <v>CORFERIAS</v>
          </cell>
          <cell r="C230" t="str">
            <v>BOGOTÁ</v>
          </cell>
          <cell r="D230" t="str">
            <v>BOGOTÁ CENTRAL</v>
          </cell>
          <cell r="E230" t="str">
            <v>Bogotá D.C.</v>
          </cell>
          <cell r="F230" t="str">
            <v>AVENIDA  CARRERA  40 No. 24A - 81</v>
          </cell>
          <cell r="G230">
            <v>4.6314865699999999</v>
          </cell>
          <cell r="H230">
            <v>-74.091854659999996</v>
          </cell>
          <cell r="I230">
            <v>582</v>
          </cell>
        </row>
        <row r="231">
          <cell r="B231" t="str">
            <v>LOURDES</v>
          </cell>
          <cell r="C231" t="str">
            <v>BOGOTÁ</v>
          </cell>
          <cell r="D231" t="str">
            <v>BOGOTÁ SUR</v>
          </cell>
          <cell r="E231" t="str">
            <v>Bogotá D.C.</v>
          </cell>
          <cell r="F231" t="str">
            <v xml:space="preserve">CARRERA  13 NO 60-87 </v>
          </cell>
          <cell r="G231">
            <v>4.6469983600000004</v>
          </cell>
          <cell r="H231">
            <v>-74.064007889999999</v>
          </cell>
          <cell r="I231">
            <v>583</v>
          </cell>
        </row>
        <row r="232">
          <cell r="B232" t="str">
            <v>MOCOA</v>
          </cell>
          <cell r="C232" t="str">
            <v>OCCIDENTE</v>
          </cell>
          <cell r="D232" t="str">
            <v>ZONA PYME OCCIDENTE</v>
          </cell>
          <cell r="E232" t="str">
            <v>Mocoa</v>
          </cell>
          <cell r="F232" t="str">
            <v xml:space="preserve">CARRERA  5 No. 7-35 </v>
          </cell>
          <cell r="G232">
            <v>1.1457200999999999</v>
          </cell>
          <cell r="H232">
            <v>-76.646706600000002</v>
          </cell>
          <cell r="I232">
            <v>598</v>
          </cell>
        </row>
        <row r="233">
          <cell r="B233" t="str">
            <v>SAN SILVESTRE</v>
          </cell>
          <cell r="C233" t="str">
            <v>CENTRO</v>
          </cell>
          <cell r="D233" t="str">
            <v>SANTANDERES</v>
          </cell>
          <cell r="E233" t="str">
            <v>Barrancabermeja</v>
          </cell>
          <cell r="F233" t="str">
            <v>CARRERA  19 CON AVENIDA  58A LOCAL 140-144</v>
          </cell>
          <cell r="G233">
            <v>7.0672860000000002</v>
          </cell>
          <cell r="H233">
            <v>-73.857951999999997</v>
          </cell>
          <cell r="I233">
            <v>603</v>
          </cell>
        </row>
        <row r="234">
          <cell r="B234" t="str">
            <v>MOMPOS</v>
          </cell>
          <cell r="C234" t="str">
            <v>NORTE</v>
          </cell>
          <cell r="D234" t="str">
            <v>CARIBE MEDIO</v>
          </cell>
          <cell r="E234" t="str">
            <v>Santa Cruz de Mompóx</v>
          </cell>
          <cell r="F234" t="str">
            <v xml:space="preserve">CARRERA  2A No. 18-02 </v>
          </cell>
          <cell r="G234">
            <v>9.2409327000000001</v>
          </cell>
          <cell r="H234">
            <v>-74.424402700000002</v>
          </cell>
          <cell r="I234">
            <v>604</v>
          </cell>
        </row>
        <row r="235">
          <cell r="B235" t="str">
            <v>MONTERIA</v>
          </cell>
          <cell r="C235" t="str">
            <v>NORTE</v>
          </cell>
          <cell r="D235" t="str">
            <v>ZONA PYME NORTE</v>
          </cell>
          <cell r="E235" t="str">
            <v>Monteria</v>
          </cell>
          <cell r="F235" t="str">
            <v xml:space="preserve">CARRERA  3 No. 31-06 </v>
          </cell>
          <cell r="G235">
            <v>8.7575736000000006</v>
          </cell>
          <cell r="H235">
            <v>-75.8850829</v>
          </cell>
          <cell r="I235">
            <v>612</v>
          </cell>
        </row>
        <row r="236">
          <cell r="B236" t="str">
            <v>AGENCIA LA LOMA</v>
          </cell>
          <cell r="C236" t="str">
            <v>NORTE</v>
          </cell>
          <cell r="D236" t="str">
            <v>CARIBE MEDIO</v>
          </cell>
          <cell r="E236" t="str">
            <v>La Loma</v>
          </cell>
          <cell r="F236" t="str">
            <v>CORREGIMIENTO LA LOMA DE CALENTURAS - MUNICIPIO EL PASO CARRERA 11 No. 10 - 47</v>
          </cell>
          <cell r="G236">
            <v>9.6590089999999993</v>
          </cell>
          <cell r="H236">
            <v>-73.745973000000006</v>
          </cell>
          <cell r="I236">
            <v>614</v>
          </cell>
        </row>
        <row r="237">
          <cell r="B237" t="str">
            <v>UNICENTRO CALI</v>
          </cell>
          <cell r="C237" t="str">
            <v>OCCIDENTE</v>
          </cell>
          <cell r="D237" t="str">
            <v>PACÍFICO SUR</v>
          </cell>
          <cell r="E237" t="str">
            <v>Cali</v>
          </cell>
          <cell r="F237" t="str">
            <v>CARRERA 100 No. 5-169 Local 215 CENTRO COMERCIAL UNICENTRO</v>
          </cell>
          <cell r="G237">
            <v>3.3737606000000002</v>
          </cell>
          <cell r="H237">
            <v>-76.539035299999995</v>
          </cell>
          <cell r="I237">
            <v>616</v>
          </cell>
        </row>
        <row r="238">
          <cell r="B238" t="str">
            <v>BANCA PERSONAL BARRANQUILLA</v>
          </cell>
          <cell r="C238" t="str">
            <v>NORTE</v>
          </cell>
          <cell r="D238" t="str">
            <v>ALTO CARIBE</v>
          </cell>
          <cell r="E238" t="str">
            <v>Barranquilla</v>
          </cell>
          <cell r="F238" t="str">
            <v>CALLE 82 No. 55-55 Local 3-06</v>
          </cell>
          <cell r="G238">
            <v>11.008322100000001</v>
          </cell>
          <cell r="H238">
            <v>-74.811931299999998</v>
          </cell>
          <cell r="I238">
            <v>619</v>
          </cell>
        </row>
        <row r="239">
          <cell r="B239" t="str">
            <v>MURILLO</v>
          </cell>
          <cell r="C239" t="str">
            <v>NORTE</v>
          </cell>
          <cell r="D239" t="str">
            <v>ALTO CARIBE</v>
          </cell>
          <cell r="E239" t="str">
            <v>Barranquilla</v>
          </cell>
          <cell r="F239" t="str">
            <v xml:space="preserve">CARRERA  45 Nº 42-63 </v>
          </cell>
          <cell r="G239">
            <v>10.985778699999999</v>
          </cell>
          <cell r="H239">
            <v>-74.783192900000003</v>
          </cell>
          <cell r="I239">
            <v>620</v>
          </cell>
        </row>
        <row r="240">
          <cell r="B240" t="str">
            <v>CENTRO ANDINO</v>
          </cell>
          <cell r="C240" t="str">
            <v>BOGOTÁ</v>
          </cell>
          <cell r="D240" t="str">
            <v>BOGOTÁ NORTE</v>
          </cell>
          <cell r="E240" t="str">
            <v>Bogotá D.C.</v>
          </cell>
          <cell r="F240" t="str">
            <v xml:space="preserve">CARRERA  11 No. 82-51 LOCAL 109 </v>
          </cell>
          <cell r="G240">
            <v>4.6670267399999998</v>
          </cell>
          <cell r="H240">
            <v>-74.052136450000006</v>
          </cell>
          <cell r="I240">
            <v>627</v>
          </cell>
        </row>
        <row r="241">
          <cell r="B241" t="str">
            <v>EL NOGAL</v>
          </cell>
          <cell r="C241" t="str">
            <v>BOGOTÁ</v>
          </cell>
          <cell r="D241" t="str">
            <v>BOGOTÁ NORTE</v>
          </cell>
          <cell r="E241" t="str">
            <v>Bogotá D.C.</v>
          </cell>
          <cell r="F241" t="str">
            <v xml:space="preserve">CARRERA  15 No. 74-36 </v>
          </cell>
          <cell r="G241">
            <v>4.6611494999999996</v>
          </cell>
          <cell r="H241">
            <v>-74.060146900000007</v>
          </cell>
          <cell r="I241">
            <v>631</v>
          </cell>
        </row>
        <row r="242">
          <cell r="B242" t="str">
            <v>CONTADOR</v>
          </cell>
          <cell r="C242" t="str">
            <v>BOGOTÁ</v>
          </cell>
          <cell r="D242" t="str">
            <v>BOGOTÁ NORTE</v>
          </cell>
          <cell r="E242" t="str">
            <v>Bogotá D.C.</v>
          </cell>
          <cell r="F242" t="str">
            <v>AVENIDA  19 No. 138-30</v>
          </cell>
          <cell r="G242">
            <v>4.7222932999999996</v>
          </cell>
          <cell r="H242">
            <v>-74.048563000000001</v>
          </cell>
          <cell r="I242">
            <v>633</v>
          </cell>
        </row>
        <row r="243">
          <cell r="B243" t="str">
            <v>AMBALA</v>
          </cell>
          <cell r="C243" t="str">
            <v>CENTRO</v>
          </cell>
          <cell r="D243" t="str">
            <v>ORIENTE</v>
          </cell>
          <cell r="E243" t="str">
            <v>Ibague</v>
          </cell>
          <cell r="F243" t="str">
            <v xml:space="preserve">CALLE  11 Nº 4-44 </v>
          </cell>
          <cell r="G243">
            <v>4.4446760000000003</v>
          </cell>
          <cell r="H243">
            <v>-75.242438000000007</v>
          </cell>
          <cell r="I243">
            <v>636</v>
          </cell>
        </row>
        <row r="244">
          <cell r="B244" t="str">
            <v>SANCANCIO</v>
          </cell>
          <cell r="C244" t="str">
            <v>OCCIDENTE</v>
          </cell>
          <cell r="D244" t="str">
            <v>MED SUR</v>
          </cell>
          <cell r="E244" t="str">
            <v>Manizales</v>
          </cell>
          <cell r="F244" t="str">
            <v>CARRERA  27 A 66-30 LOCAL 811-12 C.SAN CANCIO</v>
          </cell>
          <cell r="G244">
            <v>5.0535426000000001</v>
          </cell>
          <cell r="H244">
            <v>-75.489773299999996</v>
          </cell>
          <cell r="I244">
            <v>638</v>
          </cell>
        </row>
        <row r="245">
          <cell r="B245" t="str">
            <v>ROSALES</v>
          </cell>
          <cell r="C245" t="str">
            <v>OCCIDENTE</v>
          </cell>
          <cell r="D245" t="str">
            <v>MED SUR</v>
          </cell>
          <cell r="E245" t="str">
            <v>Manizales</v>
          </cell>
          <cell r="F245" t="str">
            <v xml:space="preserve">CARRERA  23 No. 54-44 </v>
          </cell>
          <cell r="G245">
            <v>5.0621602000000001</v>
          </cell>
          <cell r="H245">
            <v>-75.494278300000005</v>
          </cell>
          <cell r="I245">
            <v>639</v>
          </cell>
        </row>
        <row r="246">
          <cell r="B246" t="str">
            <v>CABLE PLAZA</v>
          </cell>
          <cell r="C246" t="str">
            <v>OCCIDENTE</v>
          </cell>
          <cell r="D246" t="str">
            <v>MED SUR</v>
          </cell>
          <cell r="E246" t="str">
            <v>Manizales</v>
          </cell>
          <cell r="F246" t="str">
            <v>CARRERA  23 No. 64B-33 LOCAL 9 -10</v>
          </cell>
          <cell r="G246">
            <v>5.0566192000000001</v>
          </cell>
          <cell r="H246">
            <v>-75.486175399999993</v>
          </cell>
          <cell r="I246">
            <v>640</v>
          </cell>
        </row>
        <row r="247">
          <cell r="B247" t="str">
            <v>ARMENIA NORTE</v>
          </cell>
          <cell r="C247" t="str">
            <v>OCCIDENTE</v>
          </cell>
          <cell r="D247" t="str">
            <v>PACÍFICO NORTE</v>
          </cell>
          <cell r="E247" t="str">
            <v>Armenia</v>
          </cell>
          <cell r="F247" t="str">
            <v>CARRERA  14 No. 16 NORTE-47 AVENIDA BOLIVAR</v>
          </cell>
          <cell r="G247">
            <v>4.5412904999999997</v>
          </cell>
          <cell r="H247">
            <v>-75.664191700000003</v>
          </cell>
          <cell r="I247">
            <v>642</v>
          </cell>
        </row>
        <row r="248">
          <cell r="B248" t="str">
            <v>PINARES</v>
          </cell>
          <cell r="C248" t="str">
            <v>OCCIDENTE</v>
          </cell>
          <cell r="D248" t="str">
            <v>PACÍFICO NORTE</v>
          </cell>
          <cell r="E248" t="str">
            <v>Pereira</v>
          </cell>
          <cell r="F248" t="str">
            <v>CARRERA  13 No.2-24</v>
          </cell>
          <cell r="G248">
            <v>4.8082377000000003</v>
          </cell>
          <cell r="H248">
            <v>-75.680665500000003</v>
          </cell>
          <cell r="I248">
            <v>644</v>
          </cell>
        </row>
        <row r="249">
          <cell r="B249" t="str">
            <v>NEIVA</v>
          </cell>
          <cell r="C249" t="str">
            <v>CENTRO</v>
          </cell>
          <cell r="D249" t="str">
            <v>ORIENTE</v>
          </cell>
          <cell r="E249" t="str">
            <v>Neiva</v>
          </cell>
          <cell r="F249" t="str">
            <v>CARRERA . 5 No. 6-44 EDIF. METROPOLIT.TORRE A PISO 2</v>
          </cell>
          <cell r="G249">
            <v>2.9344836999999999</v>
          </cell>
          <cell r="H249">
            <v>-75.280900099999997</v>
          </cell>
          <cell r="I249">
            <v>650</v>
          </cell>
        </row>
        <row r="250">
          <cell r="B250" t="str">
            <v>PARQUE NARIÑO</v>
          </cell>
          <cell r="C250" t="str">
            <v>OCCIDENTE</v>
          </cell>
          <cell r="D250" t="str">
            <v>PACÍFICO SUR</v>
          </cell>
          <cell r="E250" t="str">
            <v>Pasto</v>
          </cell>
          <cell r="F250" t="str">
            <v>CARRERA  25 No. 20 - 45 LOCAL 102</v>
          </cell>
          <cell r="G250">
            <v>1.2149523</v>
          </cell>
          <cell r="H250">
            <v>-77.276152300000007</v>
          </cell>
          <cell r="I250">
            <v>655</v>
          </cell>
        </row>
        <row r="251">
          <cell r="B251" t="str">
            <v>LA MATUNA</v>
          </cell>
          <cell r="C251" t="str">
            <v>NORTE</v>
          </cell>
          <cell r="D251" t="str">
            <v>CARIBE MEDIO</v>
          </cell>
          <cell r="E251" t="str">
            <v>Cartagena</v>
          </cell>
          <cell r="F251" t="str">
            <v xml:space="preserve">AVENIDA  VENEZUELA No. 9-79 </v>
          </cell>
          <cell r="G251">
            <v>10.4249446</v>
          </cell>
          <cell r="H251">
            <v>-75.546874200000005</v>
          </cell>
          <cell r="I251">
            <v>656</v>
          </cell>
        </row>
        <row r="252">
          <cell r="B252" t="str">
            <v>MANGA</v>
          </cell>
          <cell r="C252" t="str">
            <v>NORTE</v>
          </cell>
          <cell r="D252" t="str">
            <v>CARIBE MEDIO</v>
          </cell>
          <cell r="E252" t="str">
            <v>Cartagena</v>
          </cell>
          <cell r="F252" t="str">
            <v>CARRERA 20 N 24-156 LOCAL 1,2,3 EDIFICIO LUNA MAR</v>
          </cell>
          <cell r="G252">
            <v>10.4132143</v>
          </cell>
          <cell r="H252">
            <v>-75.539841300000006</v>
          </cell>
          <cell r="I252">
            <v>660</v>
          </cell>
        </row>
        <row r="253">
          <cell r="B253" t="str">
            <v>BBVA CAJICA</v>
          </cell>
          <cell r="C253" t="str">
            <v>CENTRO</v>
          </cell>
          <cell r="D253" t="str">
            <v>ALTIPLANO</v>
          </cell>
          <cell r="E253" t="str">
            <v>Cajica</v>
          </cell>
          <cell r="F253" t="str">
            <v>CARRERA 6 No. 4-105 VIA PRINCIPAL CAJICA</v>
          </cell>
          <cell r="G253">
            <v>4.9195089999999997</v>
          </cell>
          <cell r="H253">
            <v>-74.025672999999998</v>
          </cell>
          <cell r="I253">
            <v>661</v>
          </cell>
        </row>
        <row r="254">
          <cell r="B254" t="str">
            <v>GRANADA</v>
          </cell>
          <cell r="C254" t="str">
            <v>CENTRO</v>
          </cell>
          <cell r="D254" t="str">
            <v>ORIENTE</v>
          </cell>
          <cell r="E254" t="str">
            <v>Granada</v>
          </cell>
          <cell r="F254" t="str">
            <v xml:space="preserve">CARRERA 14 No. 15-20 - GRANADA - META </v>
          </cell>
          <cell r="G254">
            <v>3.5409746000000002</v>
          </cell>
          <cell r="H254">
            <v>-73.707291299999994</v>
          </cell>
          <cell r="I254">
            <v>663</v>
          </cell>
        </row>
        <row r="255">
          <cell r="B255" t="str">
            <v>CENTRO COMERCIAL CALIMA ARMENIA</v>
          </cell>
          <cell r="C255" t="str">
            <v>OCCIDENTE</v>
          </cell>
          <cell r="D255" t="str">
            <v>PACÍFICO NORTE</v>
          </cell>
          <cell r="E255" t="str">
            <v>Armenia</v>
          </cell>
          <cell r="F255" t="str">
            <v>AVENIDA CENTENARIO No. 3 -180 LOCAL - 1-21</v>
          </cell>
          <cell r="G255">
            <v>4.5419106999999999</v>
          </cell>
          <cell r="H255">
            <v>-75.659296699999999</v>
          </cell>
          <cell r="I255">
            <v>665</v>
          </cell>
        </row>
        <row r="256">
          <cell r="B256" t="str">
            <v>BANCA PERSONAL CALI</v>
          </cell>
          <cell r="C256" t="str">
            <v>OCCIDENTE</v>
          </cell>
          <cell r="D256" t="str">
            <v>PACÍFICO NORTE</v>
          </cell>
          <cell r="E256" t="str">
            <v>Cali</v>
          </cell>
          <cell r="F256" t="str">
            <v>AVENIDA 6a  No. 25AN-31</v>
          </cell>
          <cell r="G256">
            <v>3.4673343000000001</v>
          </cell>
          <cell r="H256">
            <v>-76.529759400000003</v>
          </cell>
          <cell r="I256">
            <v>668</v>
          </cell>
        </row>
        <row r="257">
          <cell r="B257" t="str">
            <v>YOPAL UNICENTRO</v>
          </cell>
          <cell r="C257" t="str">
            <v>CENTRO</v>
          </cell>
          <cell r="D257" t="str">
            <v>ALTIPLANO</v>
          </cell>
          <cell r="E257" t="str">
            <v>Yopal</v>
          </cell>
          <cell r="F257" t="str">
            <v>CARRERA 29 No. 13-20</v>
          </cell>
          <cell r="G257">
            <v>5.3482944999999997</v>
          </cell>
          <cell r="H257">
            <v>-72.391588499999997</v>
          </cell>
          <cell r="I257">
            <v>677</v>
          </cell>
        </row>
        <row r="258">
          <cell r="B258" t="str">
            <v>PALMIRA</v>
          </cell>
          <cell r="C258" t="str">
            <v>OCCIDENTE</v>
          </cell>
          <cell r="D258" t="str">
            <v>ZONA PYME OCCIDENTE</v>
          </cell>
          <cell r="E258" t="str">
            <v>Palmira</v>
          </cell>
          <cell r="F258" t="str">
            <v xml:space="preserve">CALLE  31 No. 29-08 </v>
          </cell>
          <cell r="G258">
            <v>3.5280705999999999</v>
          </cell>
          <cell r="H258">
            <v>-76.299691800000005</v>
          </cell>
          <cell r="I258">
            <v>690</v>
          </cell>
        </row>
        <row r="259">
          <cell r="B259" t="str">
            <v>PALOQUEMAO</v>
          </cell>
          <cell r="C259" t="str">
            <v>BOGOTÁ</v>
          </cell>
          <cell r="D259" t="str">
            <v>ZONA PYME BOGOTÁ</v>
          </cell>
          <cell r="E259" t="str">
            <v>Bogotá D.C.</v>
          </cell>
          <cell r="F259" t="str">
            <v>CALLE  17 No. 25-69</v>
          </cell>
          <cell r="G259">
            <v>4.61335827</v>
          </cell>
          <cell r="H259">
            <v>-74.086790930000006</v>
          </cell>
          <cell r="I259">
            <v>691</v>
          </cell>
        </row>
        <row r="260">
          <cell r="B260" t="str">
            <v>PARQUE NACIONAL</v>
          </cell>
          <cell r="C260" t="str">
            <v>BOGOTÁ</v>
          </cell>
          <cell r="D260" t="str">
            <v>ZONA PYME BOGOTÁ</v>
          </cell>
          <cell r="E260" t="str">
            <v>Bogotá D.C.</v>
          </cell>
          <cell r="F260" t="str">
            <v xml:space="preserve">CARRERA  13 No. 38-99 </v>
          </cell>
          <cell r="G260">
            <v>4.6265157300000004</v>
          </cell>
          <cell r="H260">
            <v>-74.067435369999998</v>
          </cell>
          <cell r="I260">
            <v>693</v>
          </cell>
        </row>
        <row r="261">
          <cell r="B261" t="str">
            <v>SUPEREJECUTIVOS</v>
          </cell>
          <cell r="C261" t="str">
            <v>NORTE</v>
          </cell>
          <cell r="D261" t="str">
            <v>CARIBE MEDIO</v>
          </cell>
          <cell r="E261" t="str">
            <v>Cartagena</v>
          </cell>
          <cell r="F261" t="str">
            <v xml:space="preserve">AVENIDA  PEDRO DE HEREDIA CENTRO COMERCIAL  LOS EJECUTIVOS LOCAL 66 </v>
          </cell>
          <cell r="G261">
            <v>10.399184999999999</v>
          </cell>
          <cell r="H261">
            <v>-75.493824000000004</v>
          </cell>
          <cell r="I261">
            <v>694</v>
          </cell>
        </row>
        <row r="262">
          <cell r="B262" t="str">
            <v>PASTO</v>
          </cell>
          <cell r="C262" t="str">
            <v>OCCIDENTE</v>
          </cell>
          <cell r="D262" t="str">
            <v>ZONA PYME OCCIDENTE</v>
          </cell>
          <cell r="E262" t="str">
            <v>Pasto</v>
          </cell>
          <cell r="F262" t="str">
            <v>CALLE  19 No. 21A- 21 COMPLEJO BANCARIO</v>
          </cell>
          <cell r="G262">
            <v>1.1993320000000001</v>
          </cell>
          <cell r="H262">
            <v>-77.263067000000007</v>
          </cell>
          <cell r="I262">
            <v>695</v>
          </cell>
        </row>
        <row r="263">
          <cell r="B263" t="str">
            <v>CENABASTOS</v>
          </cell>
          <cell r="C263" t="str">
            <v>CENTRO</v>
          </cell>
          <cell r="D263" t="str">
            <v>SANTANDERES</v>
          </cell>
          <cell r="E263" t="str">
            <v>Cucuta</v>
          </cell>
          <cell r="F263" t="str">
            <v>AVE, LIBERTADORES No. 19-24</v>
          </cell>
          <cell r="G263">
            <v>7.9178135999999997</v>
          </cell>
          <cell r="H263">
            <v>-72.4930308</v>
          </cell>
          <cell r="I263">
            <v>697</v>
          </cell>
        </row>
        <row r="264">
          <cell r="B264" t="str">
            <v>PAZ DE ARIPORO</v>
          </cell>
          <cell r="C264" t="str">
            <v>CENTRO</v>
          </cell>
          <cell r="D264" t="str">
            <v>ALTIPLANO</v>
          </cell>
          <cell r="E264" t="str">
            <v>Paz De Ariporo</v>
          </cell>
          <cell r="F264" t="str">
            <v>CALLE  9 No. 10-40 PARQUE LOS LIBERTADORES</v>
          </cell>
          <cell r="G264">
            <v>5.8812486000000002</v>
          </cell>
          <cell r="H264">
            <v>-71.894944300000006</v>
          </cell>
          <cell r="I264">
            <v>700</v>
          </cell>
        </row>
        <row r="265">
          <cell r="B265" t="str">
            <v>PEREIRA</v>
          </cell>
          <cell r="C265" t="str">
            <v>OCCIDENTE</v>
          </cell>
          <cell r="D265" t="str">
            <v>ZONA PYME OCCIDENTE</v>
          </cell>
          <cell r="E265" t="str">
            <v>Pereira</v>
          </cell>
          <cell r="F265" t="str">
            <v xml:space="preserve">CARRERA  7 No. 19-68 </v>
          </cell>
          <cell r="G265">
            <v>4.8148901000000004</v>
          </cell>
          <cell r="H265">
            <v>-75.694684600000002</v>
          </cell>
          <cell r="I265">
            <v>703</v>
          </cell>
        </row>
        <row r="266">
          <cell r="B266" t="str">
            <v>PITALITO</v>
          </cell>
          <cell r="C266" t="str">
            <v>CENTRO</v>
          </cell>
          <cell r="D266" t="str">
            <v>ORIENTE</v>
          </cell>
          <cell r="E266" t="str">
            <v>Pitalito</v>
          </cell>
          <cell r="F266" t="str">
            <v xml:space="preserve">CARRERA  4 No. 5-56 </v>
          </cell>
          <cell r="G266">
            <v>1.8519663</v>
          </cell>
          <cell r="H266">
            <v>-76.045846900000001</v>
          </cell>
          <cell r="I266">
            <v>714</v>
          </cell>
        </row>
        <row r="267">
          <cell r="B267" t="str">
            <v>PLANETA RICA</v>
          </cell>
          <cell r="C267" t="str">
            <v>NORTE</v>
          </cell>
          <cell r="D267" t="str">
            <v>CARIBE MEDIO</v>
          </cell>
          <cell r="E267" t="str">
            <v>Planeta Rica</v>
          </cell>
          <cell r="F267" t="str">
            <v xml:space="preserve">CALLE  20 No. 9-38 </v>
          </cell>
          <cell r="G267">
            <v>8.4126946</v>
          </cell>
          <cell r="H267">
            <v>-75.584028500000002</v>
          </cell>
          <cell r="I267">
            <v>716</v>
          </cell>
        </row>
        <row r="268">
          <cell r="B268" t="str">
            <v>PLATO</v>
          </cell>
          <cell r="C268" t="str">
            <v>NORTE</v>
          </cell>
          <cell r="D268" t="str">
            <v>CARIBE MEDIO</v>
          </cell>
          <cell r="E268" t="str">
            <v>Plato</v>
          </cell>
          <cell r="F268" t="str">
            <v xml:space="preserve">CALLE  6 No. 15-102 </v>
          </cell>
          <cell r="G268">
            <v>9.7878328000000003</v>
          </cell>
          <cell r="H268">
            <v>-74.784954099999993</v>
          </cell>
          <cell r="I268">
            <v>719</v>
          </cell>
        </row>
        <row r="269">
          <cell r="B269" t="str">
            <v>POPAYAN</v>
          </cell>
          <cell r="C269" t="str">
            <v>OCCIDENTE</v>
          </cell>
          <cell r="D269" t="str">
            <v>ZONA PYME OCCIDENTE</v>
          </cell>
          <cell r="E269" t="str">
            <v>Popayan</v>
          </cell>
          <cell r="F269" t="str">
            <v xml:space="preserve">CARRERA  7 No. 5-36 </v>
          </cell>
          <cell r="G269">
            <v>2.4412916999999998</v>
          </cell>
          <cell r="H269">
            <v>-76.607011600000007</v>
          </cell>
          <cell r="I269">
            <v>721</v>
          </cell>
        </row>
        <row r="270">
          <cell r="B270" t="str">
            <v>PUENTE ARANDA</v>
          </cell>
          <cell r="C270" t="str">
            <v>BOGOTÁ</v>
          </cell>
          <cell r="D270" t="str">
            <v>ZONA PYME BOGOTÁ</v>
          </cell>
          <cell r="E270" t="str">
            <v>Bogotá D.C.</v>
          </cell>
          <cell r="F270" t="str">
            <v>CALLE  13 No. 62- 56</v>
          </cell>
          <cell r="G270">
            <v>4.6337951999999998</v>
          </cell>
          <cell r="H270">
            <v>-74.113493860000005</v>
          </cell>
          <cell r="I270">
            <v>724</v>
          </cell>
        </row>
        <row r="271">
          <cell r="B271" t="str">
            <v>PUERTO ASIS</v>
          </cell>
          <cell r="C271" t="str">
            <v>OCCIDENTE</v>
          </cell>
          <cell r="D271" t="str">
            <v>PACÍFICO SUR</v>
          </cell>
          <cell r="E271" t="str">
            <v>Puerto Asis</v>
          </cell>
          <cell r="F271" t="str">
            <v xml:space="preserve">CALLE  11 No. 19-20 </v>
          </cell>
          <cell r="G271">
            <v>0.49652869999999999</v>
          </cell>
          <cell r="H271">
            <v>-76.5034414</v>
          </cell>
          <cell r="I271">
            <v>726</v>
          </cell>
        </row>
        <row r="272">
          <cell r="B272" t="str">
            <v>PUERTO BERRIO</v>
          </cell>
          <cell r="C272" t="str">
            <v>OCCIDENTE</v>
          </cell>
          <cell r="D272" t="str">
            <v>MED NORTE</v>
          </cell>
          <cell r="E272" t="str">
            <v>Puerto Berrio</v>
          </cell>
          <cell r="F272" t="str">
            <v xml:space="preserve">CALLE  7 No. 4-40 </v>
          </cell>
          <cell r="G272">
            <v>6.4777550000000002</v>
          </cell>
          <cell r="H272">
            <v>-74.408799999999999</v>
          </cell>
          <cell r="I272">
            <v>729</v>
          </cell>
        </row>
        <row r="273">
          <cell r="B273" t="str">
            <v>PUERTO BOYACA</v>
          </cell>
          <cell r="C273" t="str">
            <v>CENTRO</v>
          </cell>
          <cell r="D273" t="str">
            <v>ORIENTE</v>
          </cell>
          <cell r="E273" t="str">
            <v>Puerto Boyaca</v>
          </cell>
          <cell r="F273" t="str">
            <v xml:space="preserve">CARRERA  3 No. 11-85 </v>
          </cell>
          <cell r="G273">
            <v>5.9772369999999997</v>
          </cell>
          <cell r="H273">
            <v>-74.593395000000001</v>
          </cell>
          <cell r="I273">
            <v>731</v>
          </cell>
        </row>
        <row r="274">
          <cell r="B274" t="str">
            <v>PUERTO CARREÑO</v>
          </cell>
          <cell r="C274" t="str">
            <v>CENTRO</v>
          </cell>
          <cell r="D274" t="str">
            <v>ALTIPLANO</v>
          </cell>
          <cell r="E274" t="str">
            <v>Puerto Carreño</v>
          </cell>
          <cell r="F274" t="str">
            <v xml:space="preserve">AVENIDA  ORINOCO No. 6-19 </v>
          </cell>
          <cell r="G274">
            <v>6.1842100000000002</v>
          </cell>
          <cell r="H274">
            <v>-67.481344000000007</v>
          </cell>
          <cell r="I274">
            <v>735</v>
          </cell>
        </row>
        <row r="275">
          <cell r="B275" t="str">
            <v>PUERTO LOPEZ</v>
          </cell>
          <cell r="C275" t="str">
            <v>CENTRO</v>
          </cell>
          <cell r="D275" t="str">
            <v>ORIENTE</v>
          </cell>
          <cell r="E275" t="str">
            <v>Puerto Lopez</v>
          </cell>
          <cell r="F275" t="str">
            <v xml:space="preserve">CARRERA  4 No. 5-04 </v>
          </cell>
          <cell r="G275">
            <v>4.0846932000000002</v>
          </cell>
          <cell r="H275">
            <v>-72.952942800000002</v>
          </cell>
          <cell r="I275">
            <v>742</v>
          </cell>
        </row>
        <row r="276">
          <cell r="B276" t="str">
            <v>RIONEGRO</v>
          </cell>
          <cell r="C276" t="str">
            <v>OCCIDENTE</v>
          </cell>
          <cell r="D276" t="str">
            <v>ZONA PYME OCCIDENTE</v>
          </cell>
          <cell r="E276" t="str">
            <v>Rionegro</v>
          </cell>
          <cell r="F276" t="str">
            <v>CALLE  49A No. 50-59 LOCAL 114</v>
          </cell>
          <cell r="G276">
            <v>6.1529179999999997</v>
          </cell>
          <cell r="H276">
            <v>-75.374127000000001</v>
          </cell>
          <cell r="I276">
            <v>757</v>
          </cell>
        </row>
        <row r="277">
          <cell r="B277" t="str">
            <v>RIOHACHA</v>
          </cell>
          <cell r="C277" t="str">
            <v>NORTE</v>
          </cell>
          <cell r="D277" t="str">
            <v>ZONA PYME NORTE</v>
          </cell>
          <cell r="E277" t="str">
            <v>Riohacha</v>
          </cell>
          <cell r="F277" t="str">
            <v xml:space="preserve">CARRERA  6A No. 10-61 </v>
          </cell>
          <cell r="G277">
            <v>11.5384151</v>
          </cell>
          <cell r="H277">
            <v>-72.916783800000005</v>
          </cell>
          <cell r="I277">
            <v>758</v>
          </cell>
        </row>
        <row r="278">
          <cell r="B278" t="str">
            <v>SABANALARGA</v>
          </cell>
          <cell r="C278" t="str">
            <v>NORTE</v>
          </cell>
          <cell r="D278" t="str">
            <v>ZONA PYME NORTE</v>
          </cell>
          <cell r="E278" t="str">
            <v>Sabanalarga</v>
          </cell>
          <cell r="F278" t="str">
            <v xml:space="preserve">CARRERA  19 No. 21-47 </v>
          </cell>
          <cell r="G278">
            <v>10.632545</v>
          </cell>
          <cell r="H278">
            <v>-74.920593800000006</v>
          </cell>
          <cell r="I278">
            <v>759</v>
          </cell>
        </row>
        <row r="279">
          <cell r="B279" t="str">
            <v>SAHAGUN</v>
          </cell>
          <cell r="C279" t="str">
            <v>NORTE</v>
          </cell>
          <cell r="D279" t="str">
            <v>CARIBE MEDIO</v>
          </cell>
          <cell r="E279" t="str">
            <v>Sahagun</v>
          </cell>
          <cell r="F279" t="str">
            <v xml:space="preserve">CARRERA 11 No. 14-24- </v>
          </cell>
          <cell r="G279">
            <v>8.9467960000000009</v>
          </cell>
          <cell r="H279">
            <v>-75.443105900000006</v>
          </cell>
          <cell r="I279">
            <v>760</v>
          </cell>
        </row>
        <row r="280">
          <cell r="B280" t="str">
            <v>AVENIDA SAN MARTÍN</v>
          </cell>
          <cell r="C280" t="str">
            <v>NORTE</v>
          </cell>
          <cell r="D280" t="str">
            <v>CARIBE MEDIO</v>
          </cell>
          <cell r="E280" t="str">
            <v>Cartagena</v>
          </cell>
          <cell r="F280" t="str">
            <v>CARRERA 2 N. 11 - 41</v>
          </cell>
          <cell r="G280" t="e">
            <v>#N/A</v>
          </cell>
          <cell r="H280" t="e">
            <v>#N/A</v>
          </cell>
          <cell r="I280">
            <v>761</v>
          </cell>
        </row>
        <row r="281">
          <cell r="B281" t="str">
            <v>BANCA PERSONAL CARTAGENA</v>
          </cell>
          <cell r="C281" t="str">
            <v>NORTE</v>
          </cell>
          <cell r="D281" t="str">
            <v>CARIBE MEDIO</v>
          </cell>
          <cell r="E281" t="str">
            <v>Cartagena</v>
          </cell>
          <cell r="F281" t="str">
            <v>CARRERA 2 N. 11 - 41</v>
          </cell>
          <cell r="G281">
            <v>10.4085672</v>
          </cell>
          <cell r="H281">
            <v>-75.550917900000002</v>
          </cell>
          <cell r="I281">
            <v>762</v>
          </cell>
        </row>
        <row r="282">
          <cell r="B282" t="str">
            <v>SMART OFFICE</v>
          </cell>
          <cell r="C282" t="str">
            <v>NORTE</v>
          </cell>
          <cell r="D282" t="str">
            <v>ALTO CARIBE</v>
          </cell>
          <cell r="E282" t="str">
            <v>Barranquilla</v>
          </cell>
          <cell r="F282" t="str">
            <v>CARRERA 51B  No. 80 - 42</v>
          </cell>
          <cell r="G282" t="e">
            <v>#N/A</v>
          </cell>
          <cell r="H282" t="e">
            <v>#N/A</v>
          </cell>
          <cell r="I282">
            <v>763</v>
          </cell>
        </row>
        <row r="283">
          <cell r="B283" t="str">
            <v>AGENCIA TELEFÓNICA</v>
          </cell>
          <cell r="C283" t="str">
            <v>BOGOTÁ</v>
          </cell>
          <cell r="D283" t="str">
            <v>BOGOTÁ NORTE</v>
          </cell>
          <cell r="E283" t="str">
            <v>Bogotá D.C.</v>
          </cell>
          <cell r="F283" t="str">
            <v>Trasversal 60 No. 114A -  55</v>
          </cell>
          <cell r="G283">
            <v>4.6974098499999997</v>
          </cell>
          <cell r="H283">
            <v>-74.069452159999997</v>
          </cell>
          <cell r="I283">
            <v>765</v>
          </cell>
        </row>
        <row r="284">
          <cell r="B284" t="str">
            <v>CENTRO MAYOR</v>
          </cell>
          <cell r="C284" t="str">
            <v>BOGOTÁ</v>
          </cell>
          <cell r="D284" t="str">
            <v>BOGOTÁ SUR</v>
          </cell>
          <cell r="E284" t="str">
            <v>Bogotá D.C.</v>
          </cell>
          <cell r="F284" t="str">
            <v>TRASNVERSAL 35 No 38 A- 20 SUR Local LM 05 - 06 2 Piso - Centro Comercial Centro Mayor</v>
          </cell>
          <cell r="G284">
            <v>4.5936009100000001</v>
          </cell>
          <cell r="H284">
            <v>-74.12343817</v>
          </cell>
          <cell r="I284">
            <v>766</v>
          </cell>
        </row>
        <row r="285">
          <cell r="B285" t="str">
            <v>AGENCIA USME</v>
          </cell>
          <cell r="C285" t="str">
            <v>BOGOTÁ</v>
          </cell>
          <cell r="D285" t="str">
            <v>BOGOTÁ SUR</v>
          </cell>
          <cell r="E285" t="str">
            <v>Bogotá D.C.</v>
          </cell>
          <cell r="F285" t="str">
            <v>CARRERA 1 No 65 D-58 Sur Locales L 1-74 1-75 y 1-76  Centro Comercial Altavista</v>
          </cell>
          <cell r="G285">
            <v>4.5322339999999999</v>
          </cell>
          <cell r="H285">
            <v>-74.118953000000005</v>
          </cell>
          <cell r="I285">
            <v>769</v>
          </cell>
        </row>
        <row r="286">
          <cell r="B286" t="str">
            <v>SAN MARCOS</v>
          </cell>
          <cell r="C286" t="str">
            <v>NORTE</v>
          </cell>
          <cell r="D286" t="str">
            <v>CARIBE MEDIO</v>
          </cell>
          <cell r="E286" t="str">
            <v>San Marcos</v>
          </cell>
          <cell r="F286" t="str">
            <v>CALLE  15 No. 24-10</v>
          </cell>
          <cell r="G286">
            <v>8.6625770000000006</v>
          </cell>
          <cell r="H286">
            <v>-75.128872000000001</v>
          </cell>
          <cell r="I286">
            <v>770</v>
          </cell>
        </row>
        <row r="287">
          <cell r="B287" t="str">
            <v>AVENIDA TERCERA NORTE</v>
          </cell>
          <cell r="C287" t="str">
            <v>OCCIDENTE</v>
          </cell>
          <cell r="D287" t="str">
            <v>PACÍFICO NORTE</v>
          </cell>
          <cell r="E287" t="str">
            <v>Cali</v>
          </cell>
          <cell r="F287" t="str">
            <v>CALLE 47C NORTE  No. 3N-09</v>
          </cell>
          <cell r="G287">
            <v>3.4833063000000002</v>
          </cell>
          <cell r="H287">
            <v>-76.5182705</v>
          </cell>
          <cell r="I287">
            <v>771</v>
          </cell>
        </row>
        <row r="288">
          <cell r="B288" t="str">
            <v>PROVENZA</v>
          </cell>
          <cell r="C288" t="str">
            <v>CENTRO</v>
          </cell>
          <cell r="D288" t="str">
            <v>SANTANDERES</v>
          </cell>
          <cell r="E288" t="str">
            <v>Bucaramanga</v>
          </cell>
          <cell r="F288" t="str">
            <v>CARRERA 27 No. 105 – 34 Local 22</v>
          </cell>
          <cell r="G288">
            <v>7.0873929899999997</v>
          </cell>
          <cell r="H288">
            <v>-73.108224739999997</v>
          </cell>
          <cell r="I288">
            <v>772</v>
          </cell>
        </row>
        <row r="289">
          <cell r="B289" t="str">
            <v>PIEDECUESTA</v>
          </cell>
          <cell r="C289" t="str">
            <v>CENTRO</v>
          </cell>
          <cell r="D289" t="str">
            <v>SANTANDERES</v>
          </cell>
          <cell r="E289" t="str">
            <v>Piedecuesta</v>
          </cell>
          <cell r="F289" t="str">
            <v>CARRERA 15 No. 10N - 65 Locales: 6, 7, 8 y 9</v>
          </cell>
          <cell r="G289">
            <v>7.0037639299999999</v>
          </cell>
          <cell r="H289">
            <v>-73.055355359999993</v>
          </cell>
          <cell r="I289">
            <v>774</v>
          </cell>
        </row>
        <row r="290">
          <cell r="B290" t="str">
            <v>BBVA BAHÍA</v>
          </cell>
          <cell r="C290" t="str">
            <v>NORTE</v>
          </cell>
          <cell r="D290" t="str">
            <v>ALTO CARIBE</v>
          </cell>
          <cell r="E290" t="str">
            <v>Santa Marta</v>
          </cell>
          <cell r="F290" t="str">
            <v>CARRERA4 No. 23-12</v>
          </cell>
          <cell r="G290" t="e">
            <v>#N/A</v>
          </cell>
          <cell r="H290" t="e">
            <v>#N/A</v>
          </cell>
          <cell r="I290">
            <v>780</v>
          </cell>
        </row>
        <row r="291">
          <cell r="B291" t="str">
            <v>CIUDAD SALITRE</v>
          </cell>
          <cell r="C291" t="str">
            <v>BOGOTÁ</v>
          </cell>
          <cell r="D291" t="str">
            <v>ZONA PYME BOGOTÁ</v>
          </cell>
          <cell r="E291" t="str">
            <v>Bogotá D.C.</v>
          </cell>
          <cell r="F291" t="str">
            <v>CARRERA .69 No. 25B-44 LOCAL 103</v>
          </cell>
          <cell r="G291">
            <v>4.6573044899999996</v>
          </cell>
          <cell r="H291">
            <v>-74.107363269999993</v>
          </cell>
          <cell r="I291">
            <v>790</v>
          </cell>
        </row>
        <row r="292">
          <cell r="B292" t="str">
            <v>SANTA MARTA</v>
          </cell>
          <cell r="C292" t="str">
            <v>NORTE</v>
          </cell>
          <cell r="D292" t="str">
            <v>ALTO CARIBE</v>
          </cell>
          <cell r="E292" t="str">
            <v>Santa Marta</v>
          </cell>
          <cell r="F292" t="str">
            <v xml:space="preserve">CALLE  15 No. 1C - 84 </v>
          </cell>
          <cell r="G292">
            <v>11.244028999999999</v>
          </cell>
          <cell r="H292">
            <v>-74.207204099999998</v>
          </cell>
          <cell r="I292">
            <v>805</v>
          </cell>
        </row>
        <row r="293">
          <cell r="B293" t="str">
            <v>CENTRO COMERCIAL UNICO PASTO</v>
          </cell>
          <cell r="C293" t="str">
            <v>OCCIDENTE</v>
          </cell>
          <cell r="D293" t="str">
            <v>PACÍFICO SUR</v>
          </cell>
          <cell r="E293" t="str">
            <v>Pasto</v>
          </cell>
          <cell r="F293" t="str">
            <v>CALLE 22 No 6-61 LOCAL B2</v>
          </cell>
          <cell r="G293" t="e">
            <v>#N/A</v>
          </cell>
          <cell r="H293" t="e">
            <v>#N/A</v>
          </cell>
          <cell r="I293">
            <v>806</v>
          </cell>
        </row>
        <row r="294">
          <cell r="B294" t="str">
            <v>TELEPORT</v>
          </cell>
          <cell r="C294" t="str">
            <v>BOGOTÁ</v>
          </cell>
          <cell r="D294" t="str">
            <v>BOGOTÁ NORTE</v>
          </cell>
          <cell r="E294" t="str">
            <v>Bogotá D.C.</v>
          </cell>
          <cell r="F294" t="str">
            <v>Calle 114 No. 9-01 Local 124.</v>
          </cell>
          <cell r="G294">
            <v>4.6915286700000003</v>
          </cell>
          <cell r="H294">
            <v>-74.034074200000006</v>
          </cell>
          <cell r="I294">
            <v>807</v>
          </cell>
        </row>
        <row r="295">
          <cell r="B295" t="str">
            <v>AGUACHICA</v>
          </cell>
          <cell r="C295" t="str">
            <v>NORTE</v>
          </cell>
          <cell r="D295" t="str">
            <v>ZONA PYME NORTE</v>
          </cell>
          <cell r="E295" t="str">
            <v>Aguachica</v>
          </cell>
          <cell r="F295" t="str">
            <v>CALLE 5 no. 21 - 41</v>
          </cell>
          <cell r="G295">
            <v>8.3096972000000004</v>
          </cell>
          <cell r="H295">
            <v>-73.613479999999996</v>
          </cell>
          <cell r="I295">
            <v>808</v>
          </cell>
        </row>
        <row r="296">
          <cell r="B296" t="str">
            <v>CALLE NOVENA</v>
          </cell>
          <cell r="C296" t="str">
            <v>OCCIDENTE</v>
          </cell>
          <cell r="D296" t="str">
            <v>ZONA PYME OCCIDENTE</v>
          </cell>
          <cell r="E296" t="str">
            <v>Cali</v>
          </cell>
          <cell r="F296" t="str">
            <v xml:space="preserve">CALLE  9 No. 46-69 LOCAL 109 </v>
          </cell>
          <cell r="G296">
            <v>3.4148355000000001</v>
          </cell>
          <cell r="H296">
            <v>-76.540357599999993</v>
          </cell>
          <cell r="I296">
            <v>813</v>
          </cell>
        </row>
        <row r="297">
          <cell r="B297" t="str">
            <v>BANCA PERSONAL MEDELLÍN</v>
          </cell>
          <cell r="C297" t="str">
            <v>OCCIDENTE</v>
          </cell>
          <cell r="D297" t="str">
            <v>MED NORTE</v>
          </cell>
          <cell r="E297" t="str">
            <v>Medellin</v>
          </cell>
          <cell r="F297" t="str">
            <v>CALLE 7 No. 39-215 LOCAL 101 EDIFICIO CENTRO FINANCIERO BBVA, EL POBLADO</v>
          </cell>
          <cell r="G297">
            <v>6.2063329999999999</v>
          </cell>
          <cell r="H297">
            <v>-75.571241999999998</v>
          </cell>
          <cell r="I297">
            <v>814</v>
          </cell>
        </row>
        <row r="298">
          <cell r="B298" t="str">
            <v>VILLETA</v>
          </cell>
          <cell r="C298" t="str">
            <v>CENTRO</v>
          </cell>
          <cell r="D298" t="str">
            <v>ALTIPLANO</v>
          </cell>
          <cell r="E298" t="str">
            <v>Villeta</v>
          </cell>
          <cell r="F298" t="str">
            <v>CALLE 5 No. 7-86</v>
          </cell>
          <cell r="G298">
            <v>5.0117060000000002</v>
          </cell>
          <cell r="H298">
            <v>-74.470361999999994</v>
          </cell>
          <cell r="I298">
            <v>816</v>
          </cell>
        </row>
        <row r="299">
          <cell r="B299" t="str">
            <v>TOCANCIPÁ</v>
          </cell>
          <cell r="C299" t="str">
            <v>CENTRO</v>
          </cell>
          <cell r="D299" t="str">
            <v>ALTIPLANO</v>
          </cell>
          <cell r="E299" t="str">
            <v>Tocancipa</v>
          </cell>
          <cell r="F299" t="str">
            <v>CARRERA 7 No. 7 - 10 / 14</v>
          </cell>
          <cell r="G299">
            <v>4.9637174000000002</v>
          </cell>
          <cell r="H299">
            <v>-73.915992700000004</v>
          </cell>
          <cell r="I299">
            <v>819</v>
          </cell>
        </row>
        <row r="300">
          <cell r="B300" t="str">
            <v>SIETE DE AGOSTO</v>
          </cell>
          <cell r="C300" t="str">
            <v>BOGOTÁ</v>
          </cell>
          <cell r="D300" t="str">
            <v>ZONA PYME BOGOTÁ</v>
          </cell>
          <cell r="E300" t="str">
            <v>Bogotá D.C.</v>
          </cell>
          <cell r="F300" t="str">
            <v>CARRERA  24 NO- 67-25</v>
          </cell>
          <cell r="G300">
            <v>4.65838997</v>
          </cell>
          <cell r="H300">
            <v>-74.070168659999993</v>
          </cell>
          <cell r="I300">
            <v>820</v>
          </cell>
        </row>
        <row r="301">
          <cell r="B301" t="str">
            <v>AGENCIA SCHLUMBERGER</v>
          </cell>
          <cell r="C301" t="str">
            <v>CENTRO</v>
          </cell>
          <cell r="D301" t="str">
            <v>ALTIPLANO</v>
          </cell>
          <cell r="E301" t="str">
            <v>Cota</v>
          </cell>
          <cell r="F301" t="str">
            <v>KM 1,5 VIA SIBERIA COTA PARQUE EMPRESARIA POTRERO CHICO</v>
          </cell>
          <cell r="G301">
            <v>4.6519142999999996</v>
          </cell>
          <cell r="H301">
            <v>-74.082872399999999</v>
          </cell>
          <cell r="I301">
            <v>821</v>
          </cell>
        </row>
        <row r="302">
          <cell r="B302" t="str">
            <v>SINCELEJO</v>
          </cell>
          <cell r="C302" t="str">
            <v>NORTE</v>
          </cell>
          <cell r="D302" t="str">
            <v>ZONA PYME NORTE</v>
          </cell>
          <cell r="E302" t="str">
            <v>Sincelejo</v>
          </cell>
          <cell r="F302" t="str">
            <v>CARRERA 25 No. 25-199</v>
          </cell>
          <cell r="G302">
            <v>9.2979170999999994</v>
          </cell>
          <cell r="H302">
            <v>-75.385236899999995</v>
          </cell>
          <cell r="I302">
            <v>826</v>
          </cell>
        </row>
        <row r="303">
          <cell r="B303" t="str">
            <v>CONGRESO DE LA REPUBLICA</v>
          </cell>
          <cell r="C303" t="str">
            <v>BOGOTÁ</v>
          </cell>
          <cell r="D303" t="str">
            <v>BOGOTÁ SUR</v>
          </cell>
          <cell r="E303" t="str">
            <v>Bogotá D.C.</v>
          </cell>
          <cell r="F303" t="str">
            <v>CARRERA  7 No.- 8-68</v>
          </cell>
          <cell r="G303">
            <v>4.5958394</v>
          </cell>
          <cell r="H303">
            <v>-74.076692890000004</v>
          </cell>
          <cell r="I303">
            <v>832</v>
          </cell>
        </row>
        <row r="304">
          <cell r="B304" t="str">
            <v>BANCA PERSONAL BOGOTÁ</v>
          </cell>
          <cell r="C304" t="str">
            <v>BOGOTÁ</v>
          </cell>
          <cell r="D304" t="str">
            <v>BOGOTÁ CENTRAL</v>
          </cell>
          <cell r="E304" t="str">
            <v>Bogotá D.C.</v>
          </cell>
          <cell r="F304" t="str">
            <v>CARRERA  9 No. 72-35 Primer piso</v>
          </cell>
          <cell r="G304">
            <v>4.6562551000000001</v>
          </cell>
          <cell r="H304">
            <v>-74.056858120000001</v>
          </cell>
          <cell r="I304">
            <v>834</v>
          </cell>
        </row>
        <row r="305">
          <cell r="B305" t="str">
            <v>FLORIDA</v>
          </cell>
          <cell r="C305" t="str">
            <v>OCCIDENTE</v>
          </cell>
          <cell r="D305" t="str">
            <v>MED NORTE</v>
          </cell>
          <cell r="E305" t="str">
            <v>Medellin</v>
          </cell>
          <cell r="F305" t="str">
            <v xml:space="preserve"> CALLE 71 # 65 -150 LOCAL 02 1-121
Florida Parque Comercial</v>
          </cell>
          <cell r="G305" t="e">
            <v>#N/A</v>
          </cell>
          <cell r="H305" t="e">
            <v>#N/A</v>
          </cell>
          <cell r="I305">
            <v>836</v>
          </cell>
        </row>
        <row r="306">
          <cell r="B306" t="str">
            <v>SOCORRO</v>
          </cell>
          <cell r="C306" t="str">
            <v>CENTRO</v>
          </cell>
          <cell r="D306" t="str">
            <v>SANTANDERES</v>
          </cell>
          <cell r="E306" t="str">
            <v>Socorro</v>
          </cell>
          <cell r="F306" t="str">
            <v>CARRERA  15 No. 14-29</v>
          </cell>
          <cell r="G306">
            <v>6.4702387999999997</v>
          </cell>
          <cell r="H306">
            <v>-73.261911499999997</v>
          </cell>
          <cell r="I306">
            <v>839</v>
          </cell>
        </row>
        <row r="307">
          <cell r="B307" t="str">
            <v>AGENCIA CENTROABASTOS BUCARAMANGA</v>
          </cell>
          <cell r="C307" t="str">
            <v>CENTRO</v>
          </cell>
          <cell r="D307" t="str">
            <v>SANTANDERES</v>
          </cell>
          <cell r="E307" t="str">
            <v>Bucaramanga</v>
          </cell>
          <cell r="F307" t="str">
            <v>Vía al Palenque - Café Madrid No. 44 - 96 bodega numero 1 local 3-42.</v>
          </cell>
          <cell r="G307">
            <v>7.1032580000000003</v>
          </cell>
          <cell r="H307">
            <v>-73.166694000000007</v>
          </cell>
          <cell r="I307">
            <v>840</v>
          </cell>
        </row>
        <row r="308">
          <cell r="B308" t="str">
            <v>SOGAMOSO</v>
          </cell>
          <cell r="C308" t="str">
            <v>CENTRO</v>
          </cell>
          <cell r="D308" t="str">
            <v>ALTIPLANO</v>
          </cell>
          <cell r="E308" t="str">
            <v>Sogamoso</v>
          </cell>
          <cell r="F308" t="str">
            <v>CALLE  11 No. 11-67</v>
          </cell>
          <cell r="G308">
            <v>5.7149093999999998</v>
          </cell>
          <cell r="H308">
            <v>-72.928942399999997</v>
          </cell>
          <cell r="I308">
            <v>841</v>
          </cell>
        </row>
        <row r="309">
          <cell r="B309" t="str">
            <v>SARAVENA</v>
          </cell>
          <cell r="C309" t="str">
            <v>CENTRO</v>
          </cell>
          <cell r="D309" t="str">
            <v>ALTIPLANO</v>
          </cell>
          <cell r="E309" t="str">
            <v>Saravena</v>
          </cell>
          <cell r="F309" t="str">
            <v>CARRERA 15 No. 28 - 17</v>
          </cell>
          <cell r="G309">
            <v>6.957446</v>
          </cell>
          <cell r="H309">
            <v>-71.876719899999998</v>
          </cell>
          <cell r="I309">
            <v>842</v>
          </cell>
        </row>
        <row r="310">
          <cell r="B310" t="str">
            <v xml:space="preserve">SAN JOSE DEL GUAVIARE </v>
          </cell>
          <cell r="C310" t="str">
            <v>CENTRO</v>
          </cell>
          <cell r="D310" t="str">
            <v>ORIENTE</v>
          </cell>
          <cell r="E310" t="str">
            <v>San Jose del Guaviare</v>
          </cell>
          <cell r="F310" t="str">
            <v>CARRERA 24 CALLE 8 ESQUINA LOCAL 101h 102 y 103 TORRE SANTA CRUZ - FRENTE PARQUE PRINCIPAL</v>
          </cell>
          <cell r="G310" t="e">
            <v>#N/A</v>
          </cell>
          <cell r="H310" t="e">
            <v>#N/A</v>
          </cell>
          <cell r="I310">
            <v>846</v>
          </cell>
        </row>
        <row r="311">
          <cell r="B311" t="str">
            <v>AGENCIA OVIEDO</v>
          </cell>
          <cell r="C311" t="str">
            <v>OCCIDENTE</v>
          </cell>
          <cell r="D311" t="str">
            <v>MED NORTE</v>
          </cell>
          <cell r="E311" t="str">
            <v>Medellin</v>
          </cell>
          <cell r="F311" t="str">
            <v>CALLE 6 SUR No. 43A 227 L 1359  CENTRO COMERCIAL OVIEDO</v>
          </cell>
          <cell r="G311">
            <v>6.2002739</v>
          </cell>
          <cell r="H311">
            <v>-75.575862799999996</v>
          </cell>
          <cell r="I311">
            <v>849</v>
          </cell>
        </row>
        <row r="312">
          <cell r="B312" t="str">
            <v>CENTRO SUBA</v>
          </cell>
          <cell r="C312" t="str">
            <v>BOGOTÁ</v>
          </cell>
          <cell r="D312" t="str">
            <v>BOGOTÁ NORTE</v>
          </cell>
          <cell r="E312" t="str">
            <v>Bogotá D.C.</v>
          </cell>
          <cell r="F312" t="str">
            <v xml:space="preserve">CALLE  140 No. 91-19 LOCAL 2-109 </v>
          </cell>
          <cell r="G312">
            <v>4.7377109300000004</v>
          </cell>
          <cell r="H312">
            <v>-74.085150479999996</v>
          </cell>
          <cell r="I312">
            <v>850</v>
          </cell>
        </row>
        <row r="313">
          <cell r="B313" t="str">
            <v>VALLE DE LILI</v>
          </cell>
          <cell r="C313" t="str">
            <v>OCCIDENTE</v>
          </cell>
          <cell r="D313" t="str">
            <v>ZONA PYME OCCIDENTE</v>
          </cell>
          <cell r="E313" t="str">
            <v>Cali</v>
          </cell>
          <cell r="F313" t="str">
            <v>CARRERA 98B Nro. 25-130 Locales 21A, 22 y 23.</v>
          </cell>
          <cell r="G313">
            <v>3.3688210999999999</v>
          </cell>
          <cell r="H313">
            <v>-76.523465700000003</v>
          </cell>
          <cell r="I313">
            <v>858</v>
          </cell>
        </row>
        <row r="314">
          <cell r="B314" t="str">
            <v>GRAN VÍA</v>
          </cell>
          <cell r="C314" t="str">
            <v>OCCIDENTE</v>
          </cell>
          <cell r="D314" t="str">
            <v>MED SUR</v>
          </cell>
          <cell r="E314" t="str">
            <v>Medellin</v>
          </cell>
          <cell r="F314" t="str">
            <v>DIAGONAL 75B No. 6 – 105 locales 139,141 y 143</v>
          </cell>
          <cell r="G314">
            <v>6.2176672999999996</v>
          </cell>
          <cell r="H314">
            <v>-75.598763199999993</v>
          </cell>
          <cell r="I314">
            <v>859</v>
          </cell>
        </row>
        <row r="315">
          <cell r="B315" t="str">
            <v>AGENCIA North Point</v>
          </cell>
          <cell r="C315" t="str">
            <v>BOGOTÁ</v>
          </cell>
          <cell r="D315" t="str">
            <v>BOGOTÁ NORTE</v>
          </cell>
          <cell r="E315" t="str">
            <v>Bogotá D.C.</v>
          </cell>
          <cell r="F315" t="str">
            <v>CALLE  140 No. 7C- 94</v>
          </cell>
          <cell r="G315">
            <v>4.7172275900000002</v>
          </cell>
          <cell r="H315">
            <v>-74.031221489999993</v>
          </cell>
          <cell r="I315">
            <v>860</v>
          </cell>
        </row>
        <row r="316">
          <cell r="B316" t="str">
            <v>JAMUNDÍ</v>
          </cell>
          <cell r="C316" t="str">
            <v>OCCIDENTE</v>
          </cell>
          <cell r="D316" t="str">
            <v>PACÍFICO SUR</v>
          </cell>
          <cell r="E316" t="str">
            <v>Jamundi</v>
          </cell>
          <cell r="F316" t="str">
            <v>CARRERA 10 No. 9 - 02</v>
          </cell>
          <cell r="G316">
            <v>3.2606872999999998</v>
          </cell>
          <cell r="H316">
            <v>-76.541449400000005</v>
          </cell>
          <cell r="I316">
            <v>861</v>
          </cell>
        </row>
        <row r="317">
          <cell r="B317" t="str">
            <v>BANCA PERSONAL BUCARAMANGA</v>
          </cell>
          <cell r="C317" t="str">
            <v>CENTRO</v>
          </cell>
          <cell r="D317" t="str">
            <v>SANTANDERES</v>
          </cell>
          <cell r="E317" t="str">
            <v>Bucaramanga</v>
          </cell>
          <cell r="F317" t="str">
            <v>Calle 44 No. 28-63/73</v>
          </cell>
          <cell r="G317">
            <v>7.1192725100000001</v>
          </cell>
          <cell r="H317">
            <v>-73.113365470000005</v>
          </cell>
          <cell r="I317">
            <v>862</v>
          </cell>
        </row>
        <row r="318">
          <cell r="B318" t="str">
            <v>EL PARQUE</v>
          </cell>
          <cell r="C318" t="str">
            <v>CENTRO</v>
          </cell>
          <cell r="D318" t="str">
            <v>ZONA PYME CENTRO</v>
          </cell>
          <cell r="E318" t="str">
            <v>Barrancabermeja</v>
          </cell>
          <cell r="F318" t="str">
            <v>Calle 49 No. 16-69</v>
          </cell>
          <cell r="G318">
            <v>7.0595147000000003</v>
          </cell>
          <cell r="H318">
            <v>-73.860862299999994</v>
          </cell>
          <cell r="I318">
            <v>863</v>
          </cell>
        </row>
        <row r="319">
          <cell r="B319" t="str">
            <v>OCAÑA</v>
          </cell>
          <cell r="C319" t="str">
            <v>CENTRO</v>
          </cell>
          <cell r="D319" t="str">
            <v>SANTANDERES</v>
          </cell>
          <cell r="E319" t="str">
            <v>Ocaña</v>
          </cell>
          <cell r="F319" t="str">
            <v>CALLE 11 No. 13-03/11/15/19</v>
          </cell>
          <cell r="G319">
            <v>8.2520500000000006</v>
          </cell>
          <cell r="H319">
            <v>-73.353219899999999</v>
          </cell>
          <cell r="I319">
            <v>865</v>
          </cell>
        </row>
        <row r="320">
          <cell r="B320" t="str">
            <v>EL RECREO</v>
          </cell>
          <cell r="C320" t="str">
            <v>NORTE</v>
          </cell>
          <cell r="D320" t="str">
            <v>CARIBE MEDIO</v>
          </cell>
          <cell r="E320" t="str">
            <v>Monteria</v>
          </cell>
          <cell r="F320" t="str">
            <v>CALLE 67 No. 5 - 84 Local 1</v>
          </cell>
          <cell r="G320">
            <v>8.7779375000000002</v>
          </cell>
          <cell r="H320">
            <v>-75.863978599999996</v>
          </cell>
          <cell r="I320">
            <v>866</v>
          </cell>
        </row>
        <row r="321">
          <cell r="B321" t="str">
            <v>AVENIDA PANAMERICANA</v>
          </cell>
          <cell r="C321" t="str">
            <v>OCCIDENTE</v>
          </cell>
          <cell r="D321" t="str">
            <v>PACÍFICO SUR</v>
          </cell>
          <cell r="E321" t="str">
            <v>Popayan</v>
          </cell>
          <cell r="F321" t="str">
            <v>CARRERA 9 No. 15N – 18.</v>
          </cell>
          <cell r="G321">
            <v>2.4453670999999999</v>
          </cell>
          <cell r="H321">
            <v>-76.607471899999993</v>
          </cell>
          <cell r="I321">
            <v>867</v>
          </cell>
        </row>
        <row r="322">
          <cell r="B322" t="str">
            <v>CENTRO COMERCIAL PLATINO</v>
          </cell>
          <cell r="C322" t="str">
            <v>OCCIDENTE</v>
          </cell>
          <cell r="D322" t="str">
            <v>MED SUR</v>
          </cell>
          <cell r="E322" t="str">
            <v>Itagui</v>
          </cell>
          <cell r="F322" t="str">
            <v>CARRERA 52D No. 76 - 67 Local 1161</v>
          </cell>
          <cell r="G322">
            <v>6.1873427999999997</v>
          </cell>
          <cell r="H322">
            <v>-75.597472699999997</v>
          </cell>
          <cell r="I322">
            <v>868</v>
          </cell>
        </row>
        <row r="323">
          <cell r="B323" t="str">
            <v>CIIUDAD JARDIN</v>
          </cell>
          <cell r="C323" t="str">
            <v>OCCIDENTE</v>
          </cell>
          <cell r="D323" t="str">
            <v>PACÍFICO SUR</v>
          </cell>
          <cell r="E323" t="str">
            <v>Cali</v>
          </cell>
          <cell r="F323" t="str">
            <v>CALLE 18 No. 106 - 69</v>
          </cell>
          <cell r="G323" t="e">
            <v>#N/A</v>
          </cell>
          <cell r="H323" t="e">
            <v>#N/A</v>
          </cell>
          <cell r="I323">
            <v>869</v>
          </cell>
        </row>
        <row r="324">
          <cell r="B324" t="str">
            <v>AGENCIA VICTORIA PLAZA</v>
          </cell>
          <cell r="C324" t="str">
            <v>OCCIDENTE</v>
          </cell>
          <cell r="D324" t="str">
            <v>PACÍFICO NORTE</v>
          </cell>
          <cell r="E324" t="str">
            <v>Pereira</v>
          </cell>
          <cell r="F324" t="str">
            <v>CARRERA 11B No. 17 - 20 Locales 2, 3 y 7</v>
          </cell>
          <cell r="G324">
            <v>4.8110670999999998</v>
          </cell>
          <cell r="H324">
            <v>-75.693117599999994</v>
          </cell>
          <cell r="I324">
            <v>871</v>
          </cell>
        </row>
        <row r="325">
          <cell r="B325" t="str">
            <v>AVENIDA GRAN COLOMBIA</v>
          </cell>
          <cell r="C325" t="str">
            <v>CENTRO</v>
          </cell>
          <cell r="D325" t="str">
            <v>SANTANDERES</v>
          </cell>
          <cell r="E325" t="str">
            <v>Cucuta</v>
          </cell>
          <cell r="F325" t="str">
            <v>AVENIDA GRAN COLOMBIA 08-72</v>
          </cell>
          <cell r="G325">
            <v>7.8927965000000002</v>
          </cell>
          <cell r="H325">
            <v>-72.492300099999994</v>
          </cell>
          <cell r="I325">
            <v>872</v>
          </cell>
        </row>
        <row r="326">
          <cell r="B326" t="str">
            <v>CENTRO COMERCIAL UNICO VILLAVICENCIO</v>
          </cell>
          <cell r="C326" t="str">
            <v>CENTRO</v>
          </cell>
          <cell r="D326" t="str">
            <v>ORIENTE</v>
          </cell>
          <cell r="E326" t="str">
            <v>Villavicencio</v>
          </cell>
          <cell r="F326" t="str">
            <v>CARRERA 22 No. 8C - 67 Local BC4</v>
          </cell>
          <cell r="G326">
            <v>4.1287734</v>
          </cell>
          <cell r="H326">
            <v>-73.624017600000002</v>
          </cell>
          <cell r="I326">
            <v>874</v>
          </cell>
        </row>
        <row r="327">
          <cell r="B327" t="str">
            <v>PASOANCHO</v>
          </cell>
          <cell r="C327" t="str">
            <v>OCCIDENTE</v>
          </cell>
          <cell r="D327" t="str">
            <v>PACÍFICO SUR</v>
          </cell>
          <cell r="E327" t="str">
            <v>Cali</v>
          </cell>
          <cell r="F327" t="str">
            <v>AVENIDA PASOANCHO No 72 - 16.</v>
          </cell>
          <cell r="G327">
            <v>3.3918037999999999</v>
          </cell>
          <cell r="H327">
            <v>-76.538618700000001</v>
          </cell>
          <cell r="I327">
            <v>875</v>
          </cell>
        </row>
        <row r="328">
          <cell r="B328" t="str">
            <v>AGENCIA MARIQUITA</v>
          </cell>
          <cell r="C328" t="str">
            <v>CENTRO</v>
          </cell>
          <cell r="D328" t="str">
            <v>ORIENTE</v>
          </cell>
          <cell r="E328" t="str">
            <v>Mariquita</v>
          </cell>
          <cell r="F328" t="str">
            <v>Calle 7 No. 3ª-24 L 4</v>
          </cell>
          <cell r="G328">
            <v>5.1971829999999999</v>
          </cell>
          <cell r="H328">
            <v>-74.896004000000005</v>
          </cell>
          <cell r="I328">
            <v>876</v>
          </cell>
        </row>
        <row r="329">
          <cell r="B329" t="str">
            <v>BANCA PERSONAL EL DORADO</v>
          </cell>
          <cell r="C329" t="str">
            <v>BOGOTÁ</v>
          </cell>
          <cell r="D329" t="str">
            <v>BOGOTÁ CENTRAL</v>
          </cell>
          <cell r="E329" t="str">
            <v>Bogotá D.C.</v>
          </cell>
          <cell r="F329" t="str">
            <v>Carrera 69 No. 25B-44 Local 103</v>
          </cell>
          <cell r="G329">
            <v>4.6573044899999996</v>
          </cell>
          <cell r="H329">
            <v>-74.107363269999993</v>
          </cell>
          <cell r="I329">
            <v>880</v>
          </cell>
        </row>
        <row r="330">
          <cell r="B330" t="str">
            <v>AGENCIA VILLAGARZON</v>
          </cell>
          <cell r="C330" t="str">
            <v>OCCIDENTE</v>
          </cell>
          <cell r="D330" t="str">
            <v>ZONA PYME OCCIDENTE</v>
          </cell>
          <cell r="E330" t="str">
            <v>Villagarzon</v>
          </cell>
          <cell r="F330" t="str">
            <v>CARRERA 5 No. 1-53</v>
          </cell>
          <cell r="G330" t="e">
            <v>#N/A</v>
          </cell>
          <cell r="H330" t="e">
            <v>#N/A</v>
          </cell>
          <cell r="I330">
            <v>882</v>
          </cell>
        </row>
        <row r="331">
          <cell r="B331" t="str">
            <v>TERMINAL DE TRANSPORTE</v>
          </cell>
          <cell r="C331" t="str">
            <v>BOGOTÁ</v>
          </cell>
          <cell r="D331" t="str">
            <v>BOGOTÁ CENTRAL</v>
          </cell>
          <cell r="E331" t="str">
            <v>Bogotá D.C.</v>
          </cell>
          <cell r="F331" t="str">
            <v>CALLE  33B No. 69-35 LOCAL 3- 231</v>
          </cell>
          <cell r="G331">
            <v>4.6547019499999998</v>
          </cell>
          <cell r="H331">
            <v>-74.114830990000002</v>
          </cell>
          <cell r="I331">
            <v>883</v>
          </cell>
        </row>
        <row r="332">
          <cell r="B332" t="str">
            <v>BELMIRA</v>
          </cell>
          <cell r="C332" t="str">
            <v>BOGOTÁ</v>
          </cell>
          <cell r="D332" t="str">
            <v>BOGOTÁ NORTE</v>
          </cell>
          <cell r="E332" t="str">
            <v>Bogotá D.C.</v>
          </cell>
          <cell r="F332" t="str">
            <v>CALLE  140 No. 7C- 94</v>
          </cell>
          <cell r="G332">
            <v>4.7172275900000002</v>
          </cell>
          <cell r="H332">
            <v>-74.031221489999993</v>
          </cell>
          <cell r="I332">
            <v>897</v>
          </cell>
        </row>
        <row r="333">
          <cell r="B333" t="str">
            <v>CIUDAD DEL RÍO</v>
          </cell>
          <cell r="C333" t="str">
            <v>OCCIDENTE</v>
          </cell>
          <cell r="D333" t="str">
            <v>MED SUR</v>
          </cell>
          <cell r="E333" t="str">
            <v>Medellin</v>
          </cell>
          <cell r="F333" t="str">
            <v>CARRERA 48 No. 20-54 TORRE C1 LOCAL102</v>
          </cell>
          <cell r="G333">
            <v>6.2232500999999996</v>
          </cell>
          <cell r="H333">
            <v>-75.575001799999995</v>
          </cell>
          <cell r="I333">
            <v>899</v>
          </cell>
        </row>
        <row r="334">
          <cell r="B334" t="str">
            <v>MONTELIBANO</v>
          </cell>
          <cell r="C334" t="str">
            <v>NORTE</v>
          </cell>
          <cell r="D334" t="str">
            <v>CARIBE MEDIO</v>
          </cell>
          <cell r="E334" t="str">
            <v>Montelibano</v>
          </cell>
          <cell r="F334" t="str">
            <v>CARRERA 5 No.17-28</v>
          </cell>
          <cell r="G334">
            <v>7.9839751000000003</v>
          </cell>
          <cell r="H334">
            <v>-75.421459900000002</v>
          </cell>
          <cell r="I334">
            <v>900</v>
          </cell>
        </row>
        <row r="335">
          <cell r="B335" t="str">
            <v>TOBERIN</v>
          </cell>
          <cell r="C335" t="str">
            <v>BOGOTÁ</v>
          </cell>
          <cell r="D335" t="str">
            <v>BOGOTÁ NORTE</v>
          </cell>
          <cell r="E335" t="str">
            <v>Bogotá D.C.</v>
          </cell>
          <cell r="F335" t="str">
            <v xml:space="preserve">CALLE  166 No. 21-68 </v>
          </cell>
          <cell r="G335">
            <v>4.7468511099999997</v>
          </cell>
          <cell r="H335">
            <v>-74.044782830000003</v>
          </cell>
          <cell r="I335">
            <v>901</v>
          </cell>
        </row>
        <row r="336">
          <cell r="B336" t="str">
            <v>SOLEDAD</v>
          </cell>
          <cell r="C336" t="str">
            <v>NORTE</v>
          </cell>
          <cell r="D336" t="str">
            <v>ALTO CARIBE</v>
          </cell>
          <cell r="E336" t="str">
            <v>Soledad</v>
          </cell>
          <cell r="F336" t="str">
            <v>CALLE 26 No. 18-20</v>
          </cell>
          <cell r="G336">
            <v>10.9555253</v>
          </cell>
          <cell r="H336">
            <v>-74.780828900000003</v>
          </cell>
          <cell r="I336">
            <v>902</v>
          </cell>
        </row>
        <row r="337">
          <cell r="B337" t="str">
            <v>CENTRO COMERCIAL UNICO - CALI</v>
          </cell>
          <cell r="C337" t="str">
            <v>OCCIDENTE</v>
          </cell>
          <cell r="D337" t="str">
            <v>PACÍFICO NORTE</v>
          </cell>
          <cell r="E337" t="str">
            <v>Cali</v>
          </cell>
          <cell r="F337" t="str">
            <v>Calle 53 No. 3-30 Local BC-4</v>
          </cell>
          <cell r="G337" t="e">
            <v>#N/A</v>
          </cell>
          <cell r="H337" t="e">
            <v>#N/A</v>
          </cell>
          <cell r="I337">
            <v>903</v>
          </cell>
        </row>
        <row r="338">
          <cell r="B338" t="str">
            <v>MELGAR</v>
          </cell>
          <cell r="C338" t="str">
            <v>CENTRO</v>
          </cell>
          <cell r="D338" t="str">
            <v>ORIENTE</v>
          </cell>
          <cell r="E338" t="str">
            <v>Melgar</v>
          </cell>
          <cell r="F338" t="str">
            <v>CARRERA 26 No. 6-02/08</v>
          </cell>
          <cell r="G338">
            <v>4.2040329999999999</v>
          </cell>
          <cell r="H338">
            <v>-74.643462299999996</v>
          </cell>
          <cell r="I338">
            <v>904</v>
          </cell>
        </row>
        <row r="339">
          <cell r="B339" t="str">
            <v>BBVA UNICENTRO PALMIRA</v>
          </cell>
          <cell r="C339" t="str">
            <v>OCCIDENTE</v>
          </cell>
          <cell r="D339" t="str">
            <v>PACÍFICO NORTE</v>
          </cell>
          <cell r="E339" t="str">
            <v>Palmira</v>
          </cell>
          <cell r="F339" t="str">
            <v xml:space="preserve">Carrera 40 42-26 local 201 </v>
          </cell>
          <cell r="G339">
            <v>3.5282840000000002</v>
          </cell>
          <cell r="H339">
            <v>-76.3101585</v>
          </cell>
          <cell r="I339">
            <v>905</v>
          </cell>
        </row>
        <row r="340">
          <cell r="B340" t="str">
            <v>EL BOSQUE</v>
          </cell>
          <cell r="C340" t="str">
            <v>CENTRO</v>
          </cell>
          <cell r="D340" t="str">
            <v>ZONA PYME CENTRO</v>
          </cell>
          <cell r="E340" t="str">
            <v>Tunja</v>
          </cell>
          <cell r="F340" t="str">
            <v>CARRERA 11 No. 11 - 50/54</v>
          </cell>
          <cell r="G340">
            <v>5.5248419000000002</v>
          </cell>
          <cell r="H340">
            <v>-73.365939600000004</v>
          </cell>
          <cell r="I340">
            <v>907</v>
          </cell>
        </row>
        <row r="341">
          <cell r="B341" t="str">
            <v>BBVA PARALELO 108</v>
          </cell>
          <cell r="C341" t="str">
            <v>BOGOTÁ</v>
          </cell>
          <cell r="D341" t="str">
            <v>BOGOTÁ NORTE</v>
          </cell>
          <cell r="E341" t="str">
            <v>Bogotá D.C.</v>
          </cell>
          <cell r="F341" t="str">
            <v>AV. CRA. 45 No. 108 - 27 TORRE 3 LOCALES12 Y 13</v>
          </cell>
          <cell r="G341">
            <v>4.6955687499999996</v>
          </cell>
          <cell r="H341">
            <v>-74.056177079999998</v>
          </cell>
          <cell r="I341">
            <v>908</v>
          </cell>
        </row>
        <row r="342">
          <cell r="B342" t="str">
            <v>COTA</v>
          </cell>
          <cell r="C342" t="str">
            <v>CENTRO</v>
          </cell>
          <cell r="D342" t="str">
            <v>ALTIPLANO</v>
          </cell>
          <cell r="E342" t="str">
            <v>Cota</v>
          </cell>
          <cell r="F342" t="str">
            <v>CARRERA 4 No. 11 - 98</v>
          </cell>
          <cell r="G342">
            <v>4.8090536000000004</v>
          </cell>
          <cell r="H342">
            <v>-74.101351600000001</v>
          </cell>
          <cell r="I342">
            <v>909</v>
          </cell>
        </row>
        <row r="343">
          <cell r="B343" t="str">
            <v>TULUA</v>
          </cell>
          <cell r="C343" t="str">
            <v>OCCIDENTE</v>
          </cell>
          <cell r="D343" t="str">
            <v>ZONA PYME OCCIDENTE</v>
          </cell>
          <cell r="E343" t="str">
            <v>Tulua</v>
          </cell>
          <cell r="F343" t="str">
            <v xml:space="preserve">CARRERA  27 No. 26-28 </v>
          </cell>
          <cell r="G343">
            <v>4.0846951000000002</v>
          </cell>
          <cell r="H343">
            <v>-76.196182800000003</v>
          </cell>
          <cell r="I343">
            <v>910</v>
          </cell>
        </row>
        <row r="344">
          <cell r="B344" t="str">
            <v>BOSA</v>
          </cell>
          <cell r="C344" t="str">
            <v>BOGOTÁ</v>
          </cell>
          <cell r="D344" t="str">
            <v>BOGOTÁ SUR</v>
          </cell>
          <cell r="E344" t="str">
            <v>Bogotá D.C.</v>
          </cell>
          <cell r="F344" t="str">
            <v>Calle 65 Sur No. 79C- 05</v>
          </cell>
          <cell r="G344">
            <v>4.6063085399999997</v>
          </cell>
          <cell r="H344">
            <v>-74.184371569999996</v>
          </cell>
          <cell r="I344">
            <v>912</v>
          </cell>
        </row>
        <row r="345">
          <cell r="B345" t="str">
            <v>AEROPUERTO CONNECTA 26</v>
          </cell>
          <cell r="C345" t="str">
            <v>BOGOTÁ</v>
          </cell>
          <cell r="D345" t="str">
            <v>BOGOTÁ CENTRAL</v>
          </cell>
          <cell r="E345" t="str">
            <v>Bogotá D.C.</v>
          </cell>
          <cell r="F345" t="str">
            <v>Avenida Calle 26 No. 92-32 Local No. 1-L06</v>
          </cell>
          <cell r="G345">
            <v>4.6823973700000003</v>
          </cell>
          <cell r="H345">
            <v>-74.121623940000006</v>
          </cell>
          <cell r="I345">
            <v>913</v>
          </cell>
        </row>
        <row r="346">
          <cell r="B346" t="str">
            <v>TUNJA</v>
          </cell>
          <cell r="C346" t="str">
            <v>CENTRO</v>
          </cell>
          <cell r="D346" t="str">
            <v>ALTIPLANO</v>
          </cell>
          <cell r="E346" t="str">
            <v>Tunja</v>
          </cell>
          <cell r="F346" t="str">
            <v>CARRERA 11 No. 18-41</v>
          </cell>
          <cell r="G346">
            <v>5.5317645000000004</v>
          </cell>
          <cell r="H346">
            <v>-73.3634153</v>
          </cell>
          <cell r="I346">
            <v>914</v>
          </cell>
        </row>
        <row r="347">
          <cell r="B347" t="str">
            <v>PUERTA DEL NORTE</v>
          </cell>
          <cell r="C347" t="str">
            <v>OCCIDENTE</v>
          </cell>
          <cell r="D347" t="str">
            <v>MED NORTE</v>
          </cell>
          <cell r="E347" t="str">
            <v>Bello</v>
          </cell>
          <cell r="F347" t="str">
            <v>DIAGONAL 55 No. 34 -67 Local 2 - 082</v>
          </cell>
          <cell r="G347">
            <v>6.3404873999999998</v>
          </cell>
          <cell r="H347">
            <v>-75.542603200000002</v>
          </cell>
          <cell r="I347">
            <v>915</v>
          </cell>
        </row>
        <row r="348">
          <cell r="B348" t="str">
            <v>CENTRO EMPRESARIAL OLAYA HERRERA</v>
          </cell>
          <cell r="C348" t="str">
            <v>OCCIDENTE</v>
          </cell>
          <cell r="D348" t="str">
            <v>MED SUR</v>
          </cell>
          <cell r="E348" t="str">
            <v>Medellin</v>
          </cell>
          <cell r="F348" t="str">
            <v>CARRERA 52 No. 14 – 30 LOCAL 169  EDIFICIO OLAYA HERRERA</v>
          </cell>
          <cell r="G348" t="e">
            <v>#N/A</v>
          </cell>
          <cell r="H348" t="e">
            <v>#N/A</v>
          </cell>
          <cell r="I348">
            <v>916</v>
          </cell>
        </row>
        <row r="349">
          <cell r="B349" t="str">
            <v>ZONA FRANCA CALLE 13</v>
          </cell>
          <cell r="C349" t="str">
            <v>BOGOTÁ</v>
          </cell>
          <cell r="D349" t="str">
            <v>BOGOTÁ CENTRAL</v>
          </cell>
          <cell r="E349" t="str">
            <v>Bogotá D.C.</v>
          </cell>
          <cell r="F349" t="str">
            <v>DIAGONAL 16 No.104-51 LOCAL 104</v>
          </cell>
          <cell r="G349">
            <v>4.6717589999999998</v>
          </cell>
          <cell r="H349">
            <v>-74.152417189999994</v>
          </cell>
          <cell r="I349">
            <v>917</v>
          </cell>
        </row>
        <row r="350">
          <cell r="B350" t="str">
            <v>EL RETIRO</v>
          </cell>
          <cell r="C350" t="str">
            <v>BOGOTÁ</v>
          </cell>
          <cell r="D350" t="str">
            <v>BOGOTÁ NORTE</v>
          </cell>
          <cell r="E350" t="str">
            <v>Bogotá D.C.</v>
          </cell>
          <cell r="F350" t="str">
            <v>CALLE 81 NO. 13-26/44 LOCAL 101</v>
          </cell>
          <cell r="G350">
            <v>4.6663444700000003</v>
          </cell>
          <cell r="H350">
            <v>-74.055379840000001</v>
          </cell>
          <cell r="I350">
            <v>918</v>
          </cell>
        </row>
        <row r="351">
          <cell r="B351" t="str">
            <v>TURBO</v>
          </cell>
          <cell r="C351" t="str">
            <v>OCCIDENTE</v>
          </cell>
          <cell r="D351" t="str">
            <v>MED NORTE</v>
          </cell>
          <cell r="E351" t="str">
            <v>Turbo</v>
          </cell>
          <cell r="F351" t="str">
            <v xml:space="preserve">CALLE  101 No. 14-16 </v>
          </cell>
          <cell r="G351" t="e">
            <v>#N/A</v>
          </cell>
          <cell r="H351" t="e">
            <v>#N/A</v>
          </cell>
          <cell r="I351">
            <v>920</v>
          </cell>
        </row>
        <row r="352">
          <cell r="B352" t="str">
            <v>BBVA CARRERA 13 - ARMENIA</v>
          </cell>
          <cell r="C352" t="str">
            <v>OCCIDENTE</v>
          </cell>
          <cell r="D352" t="str">
            <v>PACÍFICO NORTE</v>
          </cell>
          <cell r="E352" t="str">
            <v>Armenia</v>
          </cell>
          <cell r="F352" t="str">
            <v>CARRERA 13 NO. 16 - 53/55</v>
          </cell>
          <cell r="G352" t="e">
            <v>#N/A</v>
          </cell>
          <cell r="H352" t="e">
            <v>#N/A</v>
          </cell>
          <cell r="I352">
            <v>921</v>
          </cell>
        </row>
        <row r="353">
          <cell r="B353" t="str">
            <v>CAMARA DE COMERCIO</v>
          </cell>
          <cell r="C353" t="str">
            <v>CENTRO</v>
          </cell>
          <cell r="D353" t="str">
            <v>ZONA PYME CENTRO</v>
          </cell>
          <cell r="E353" t="str">
            <v>Florencia</v>
          </cell>
          <cell r="F353" t="str">
            <v>CL 17 No 8-72 BARRIO SIETE DE AGOSTO</v>
          </cell>
          <cell r="G353">
            <v>1.6138730999999999</v>
          </cell>
          <cell r="H353">
            <v>-75.612198399999997</v>
          </cell>
          <cell r="I353">
            <v>923</v>
          </cell>
        </row>
        <row r="354">
          <cell r="B354" t="str">
            <v>BBVA CENTRO COMERCIAL CENTRO SUR</v>
          </cell>
          <cell r="C354" t="str">
            <v>OCCIDENTE</v>
          </cell>
          <cell r="D354" t="str">
            <v>PACÍFICO SUR</v>
          </cell>
          <cell r="E354" t="str">
            <v>Cali</v>
          </cell>
          <cell r="F354" t="str">
            <v>CALLE 9 No. 32A-16 CENTRO COMERCIAL CENTRO SUR LOCAL 2-12</v>
          </cell>
          <cell r="G354">
            <v>3.4270575999999999</v>
          </cell>
          <cell r="H354">
            <v>-76.537635199999997</v>
          </cell>
          <cell r="I354">
            <v>924</v>
          </cell>
        </row>
        <row r="355">
          <cell r="B355" t="str">
            <v>UBATE</v>
          </cell>
          <cell r="C355" t="str">
            <v>CENTRO</v>
          </cell>
          <cell r="D355" t="str">
            <v>ALTIPLANO</v>
          </cell>
          <cell r="E355" t="str">
            <v>Ubate</v>
          </cell>
          <cell r="F355" t="str">
            <v xml:space="preserve">CALLE  8 No. 8-16 </v>
          </cell>
          <cell r="G355">
            <v>5.3087146000000001</v>
          </cell>
          <cell r="H355">
            <v>-73.814955900000001</v>
          </cell>
          <cell r="I355">
            <v>925</v>
          </cell>
        </row>
        <row r="356">
          <cell r="B356" t="str">
            <v>BANCA PERSONAL PEREIRA</v>
          </cell>
          <cell r="C356" t="str">
            <v>OCCIDENTE</v>
          </cell>
          <cell r="D356" t="str">
            <v>PACÍFICO NORTE</v>
          </cell>
          <cell r="E356" t="str">
            <v>Pereira</v>
          </cell>
          <cell r="F356" t="str">
            <v>AVENIDA CIRCUNVALAR No. 5-20 Of. 805 - 806</v>
          </cell>
          <cell r="G356">
            <v>4.8069385999999996</v>
          </cell>
          <cell r="H356">
            <v>-75.683505600000004</v>
          </cell>
          <cell r="I356">
            <v>926</v>
          </cell>
        </row>
        <row r="357">
          <cell r="B357" t="str">
            <v>HOLGUINES TRADE CENTER</v>
          </cell>
          <cell r="C357" t="str">
            <v>OCCIDENTE</v>
          </cell>
          <cell r="D357" t="str">
            <v>PACÍFICO SUR</v>
          </cell>
          <cell r="E357" t="str">
            <v>Cali</v>
          </cell>
          <cell r="F357" t="str">
            <v xml:space="preserve">CARRERA  100 No. 11-60 CENTRO COMERCIAL HOLGUINES T. C. LOCAL 170 </v>
          </cell>
          <cell r="G357">
            <v>3.3718400000000002</v>
          </cell>
          <cell r="H357">
            <v>-76.539240000000007</v>
          </cell>
          <cell r="I357">
            <v>927</v>
          </cell>
        </row>
        <row r="358">
          <cell r="B358" t="str">
            <v>AGENCIA CAPRICENTRO</v>
          </cell>
          <cell r="C358" t="str">
            <v>OCCIDENTE</v>
          </cell>
          <cell r="D358" t="str">
            <v>MED SUR</v>
          </cell>
          <cell r="E358" t="str">
            <v>Itagui</v>
          </cell>
          <cell r="F358" t="str">
            <v>CALLE  72 No. 42-33</v>
          </cell>
          <cell r="G358">
            <v>6.1788034999999999</v>
          </cell>
          <cell r="H358">
            <v>-75.592912200000001</v>
          </cell>
          <cell r="I358">
            <v>929</v>
          </cell>
        </row>
        <row r="359">
          <cell r="B359" t="str">
            <v>URRAO</v>
          </cell>
          <cell r="C359" t="str">
            <v>OCCIDENTE</v>
          </cell>
          <cell r="D359" t="str">
            <v>MED NORTE</v>
          </cell>
          <cell r="E359" t="str">
            <v>Urrao</v>
          </cell>
          <cell r="F359" t="str">
            <v xml:space="preserve">CARRERA  31 No. 29-21 </v>
          </cell>
          <cell r="G359">
            <v>6.3165532000000004</v>
          </cell>
          <cell r="H359">
            <v>-76.134867</v>
          </cell>
          <cell r="I359">
            <v>930</v>
          </cell>
        </row>
        <row r="360">
          <cell r="B360" t="str">
            <v>BANCA PERSONAL MANIZALES</v>
          </cell>
          <cell r="C360" t="str">
            <v>OCCIDENTE</v>
          </cell>
          <cell r="D360" t="str">
            <v>MED SUR</v>
          </cell>
          <cell r="E360" t="str">
            <v>Manizales</v>
          </cell>
          <cell r="F360" t="str">
            <v>EDIF. MÉDICO AV. SANTANDER CARRERA 23 CALLE 66 PISO 14 UNIDAD T-1401</v>
          </cell>
          <cell r="G360">
            <v>5.0613672000000003</v>
          </cell>
          <cell r="H360">
            <v>-75.491680799999997</v>
          </cell>
          <cell r="I360">
            <v>937</v>
          </cell>
        </row>
        <row r="361">
          <cell r="B361" t="str">
            <v>VALLEDUPAR</v>
          </cell>
          <cell r="C361" t="str">
            <v>NORTE</v>
          </cell>
          <cell r="D361" t="str">
            <v>ZONA PYME NORTE</v>
          </cell>
          <cell r="E361" t="str">
            <v>Valledupar</v>
          </cell>
          <cell r="F361" t="str">
            <v xml:space="preserve">CARRERA  9 No. 15A-25 </v>
          </cell>
          <cell r="G361">
            <v>10.4756733</v>
          </cell>
          <cell r="H361">
            <v>-73.247324399999997</v>
          </cell>
          <cell r="I361">
            <v>938</v>
          </cell>
        </row>
        <row r="362">
          <cell r="B362" t="str">
            <v>CENTRO COMERCIAL VALLEDUPAR</v>
          </cell>
          <cell r="C362" t="str">
            <v>NORTE</v>
          </cell>
          <cell r="D362" t="str">
            <v>CARIBE MEDIO</v>
          </cell>
          <cell r="E362" t="str">
            <v>Valledupar</v>
          </cell>
          <cell r="F362" t="str">
            <v>CARRERA  7 A No. 19 A 117</v>
          </cell>
          <cell r="G362">
            <v>10.4706744</v>
          </cell>
          <cell r="H362">
            <v>-73.242520299999995</v>
          </cell>
          <cell r="I362">
            <v>940</v>
          </cell>
        </row>
        <row r="363">
          <cell r="B363" t="str">
            <v>BBVA UNICENTRO PEREIRA</v>
          </cell>
          <cell r="C363" t="str">
            <v>OCCIDENTE</v>
          </cell>
          <cell r="D363" t="str">
            <v>PACÍFICO NORTE</v>
          </cell>
          <cell r="E363" t="str">
            <v>Pereira</v>
          </cell>
          <cell r="F363" t="str">
            <v>AVENIDA 30 DE AGOSTO No. 75 – 51 LOCALES B-58 y B-59</v>
          </cell>
          <cell r="G363">
            <v>4.8089950000000004</v>
          </cell>
          <cell r="H363">
            <v>-75.742883000000006</v>
          </cell>
          <cell r="I363">
            <v>942</v>
          </cell>
        </row>
        <row r="364">
          <cell r="B364" t="str">
            <v>MALL LA FRONTERA</v>
          </cell>
          <cell r="C364" t="str">
            <v>OCCIDENTE</v>
          </cell>
          <cell r="D364" t="str">
            <v>ZONA PYME OCCIDENTE</v>
          </cell>
          <cell r="E364" t="str">
            <v>Medellin</v>
          </cell>
          <cell r="F364" t="str">
            <v>CARRERA 43A No. 18 SUR - 140 LOCAL 105</v>
          </cell>
          <cell r="G364">
            <v>6.1857011000000002</v>
          </cell>
          <cell r="H364">
            <v>-75.578499600000001</v>
          </cell>
          <cell r="I364">
            <v>943</v>
          </cell>
        </row>
        <row r="365">
          <cell r="B365" t="str">
            <v>BANCA COMERCIAL SAN PATRICIO</v>
          </cell>
          <cell r="C365" t="str">
            <v>BOGOTÁ</v>
          </cell>
          <cell r="D365" t="str">
            <v>BOGOTÁ NORTE</v>
          </cell>
          <cell r="E365" t="str">
            <v>Bogotá D.C.</v>
          </cell>
          <cell r="F365" t="str">
            <v xml:space="preserve">AVENIDA CARRERA 19 NO. 104 - 52 </v>
          </cell>
          <cell r="G365">
            <v>4.6907380200000004</v>
          </cell>
          <cell r="H365">
            <v>-74.051086280000007</v>
          </cell>
          <cell r="I365">
            <v>944</v>
          </cell>
        </row>
        <row r="366">
          <cell r="B366" t="str">
            <v>BANCA PERSONAL SAN PATRICIO</v>
          </cell>
          <cell r="C366" t="str">
            <v>BOGOTÁ</v>
          </cell>
          <cell r="D366" t="str">
            <v>BOGOTÁ NORTE</v>
          </cell>
          <cell r="E366" t="str">
            <v>Bogotá D.C.</v>
          </cell>
          <cell r="F366" t="str">
            <v xml:space="preserve">AVENIDA CARRERA 19 NO. 104 - 52 </v>
          </cell>
          <cell r="G366">
            <v>4.6907380200000004</v>
          </cell>
          <cell r="H366">
            <v>-74.051086280000007</v>
          </cell>
          <cell r="I366">
            <v>945</v>
          </cell>
        </row>
        <row r="367">
          <cell r="B367" t="str">
            <v>RIO PARQUE COMERCIAL</v>
          </cell>
          <cell r="C367" t="str">
            <v>NORTE</v>
          </cell>
          <cell r="D367" t="str">
            <v>CARIBE MEDIO</v>
          </cell>
          <cell r="E367" t="str">
            <v>Monteria</v>
          </cell>
          <cell r="F367" t="str">
            <v>CALLE 44 CARRERA 4 LOCALES 13 Y 14</v>
          </cell>
          <cell r="G367">
            <v>8.7647963999999998</v>
          </cell>
          <cell r="H367">
            <v>-75.877281999999994</v>
          </cell>
          <cell r="I367">
            <v>946</v>
          </cell>
        </row>
        <row r="368">
          <cell r="B368" t="str">
            <v>VILLANUEVA</v>
          </cell>
          <cell r="C368" t="str">
            <v>CENTRO</v>
          </cell>
          <cell r="D368" t="str">
            <v>ZONA PYME CENTRO</v>
          </cell>
          <cell r="E368" t="str">
            <v>villanueva</v>
          </cell>
          <cell r="F368" t="str">
            <v xml:space="preserve">CARRERA  8 No. 10-40 </v>
          </cell>
          <cell r="G368">
            <v>3.4488533000000001</v>
          </cell>
          <cell r="H368">
            <v>-76.532663799999995</v>
          </cell>
          <cell r="I368">
            <v>950</v>
          </cell>
        </row>
        <row r="369">
          <cell r="B369" t="str">
            <v>OESTE CALI</v>
          </cell>
          <cell r="C369" t="str">
            <v>OCCIDENTE</v>
          </cell>
          <cell r="D369" t="str">
            <v>PACÍFICO SUR</v>
          </cell>
          <cell r="E369" t="str">
            <v>Cali</v>
          </cell>
          <cell r="F369" t="str">
            <v xml:space="preserve">CALLE 7 OESTE No. 1ª- 59 LOCAL 3 </v>
          </cell>
          <cell r="G369">
            <v>3.4358475999999998</v>
          </cell>
          <cell r="H369">
            <v>-76.545546099999996</v>
          </cell>
          <cell r="I369">
            <v>956</v>
          </cell>
        </row>
        <row r="370">
          <cell r="B370" t="str">
            <v>VILLAVICENCIO</v>
          </cell>
          <cell r="C370" t="str">
            <v>CENTRO</v>
          </cell>
          <cell r="D370" t="str">
            <v>ZONA PYME CENTRO</v>
          </cell>
          <cell r="E370" t="str">
            <v>Villavicencio</v>
          </cell>
          <cell r="F370" t="str">
            <v xml:space="preserve">CALLE  38 No.31-74 </v>
          </cell>
          <cell r="G370">
            <v>4.1514813999999998</v>
          </cell>
          <cell r="H370">
            <v>-73.637398300000001</v>
          </cell>
          <cell r="I370">
            <v>957</v>
          </cell>
        </row>
        <row r="371">
          <cell r="B371" t="str">
            <v>ALCAZARES</v>
          </cell>
          <cell r="C371" t="str">
            <v>BOGOTÁ</v>
          </cell>
          <cell r="D371" t="str">
            <v>BOGOTÁ CENTRAL</v>
          </cell>
          <cell r="E371" t="str">
            <v>Bogotá D.C.</v>
          </cell>
          <cell r="F371" t="str">
            <v>CARRERA 24 No. 77 - 48/52</v>
          </cell>
          <cell r="G371">
            <v>4.6674628599999997</v>
          </cell>
          <cell r="H371">
            <v>-74.064160770000001</v>
          </cell>
          <cell r="I371">
            <v>958</v>
          </cell>
        </row>
        <row r="372">
          <cell r="B372" t="str">
            <v>CENTRO COMERCIAl CALIMA BOGOTÁ</v>
          </cell>
          <cell r="C372" t="str">
            <v>BOGOTÁ</v>
          </cell>
          <cell r="D372" t="str">
            <v>BOGOTÁ CENTRAL</v>
          </cell>
          <cell r="E372" t="str">
            <v>Bogotá D.C.</v>
          </cell>
          <cell r="F372" t="str">
            <v>AVENIDA 19 No. 28-80 Locales B-79, 81, 82, 84, 86. PISO 2</v>
          </cell>
          <cell r="G372">
            <v>4.6184551999999996</v>
          </cell>
          <cell r="H372">
            <v>-74.088072400000001</v>
          </cell>
          <cell r="I372">
            <v>959</v>
          </cell>
        </row>
        <row r="373">
          <cell r="B373" t="str">
            <v>UNICENTRO VALLEDUPAR</v>
          </cell>
          <cell r="C373" t="str">
            <v>NORTE</v>
          </cell>
          <cell r="D373" t="str">
            <v>CARIBE MEDIO</v>
          </cell>
          <cell r="E373" t="str">
            <v>Valledupar</v>
          </cell>
          <cell r="F373" t="str">
            <v xml:space="preserve">DIAGONAL 6A No. 9-41 locales 323-324 Centro Comercial Unicentro </v>
          </cell>
          <cell r="G373">
            <v>10.4879319</v>
          </cell>
          <cell r="H373">
            <v>-73.261722899999995</v>
          </cell>
          <cell r="I373">
            <v>969</v>
          </cell>
        </row>
        <row r="374">
          <cell r="B374" t="str">
            <v>BOLARQUÍ</v>
          </cell>
          <cell r="C374" t="str">
            <v>CENTRO</v>
          </cell>
          <cell r="D374" t="str">
            <v>SANTANDERES</v>
          </cell>
          <cell r="E374" t="str">
            <v>Bucaramanga</v>
          </cell>
          <cell r="F374" t="str">
            <v>Carrera 29 Numero 54 -78 Local 1</v>
          </cell>
          <cell r="G374">
            <v>7.11138987</v>
          </cell>
          <cell r="H374">
            <v>-73.113791180000007</v>
          </cell>
          <cell r="I374">
            <v>971</v>
          </cell>
        </row>
        <row r="375">
          <cell r="B375" t="str">
            <v>CENTRO COMERCIAL BUENAVISTA</v>
          </cell>
          <cell r="C375" t="str">
            <v>NORTE</v>
          </cell>
          <cell r="D375" t="str">
            <v>ALTO CARIBE</v>
          </cell>
          <cell r="E375" t="str">
            <v>Barranquilla</v>
          </cell>
          <cell r="F375" t="str">
            <v>CALLE 99 ENTRE CARRRERA 52 Y 53 CENTRO COMERCIAL BUENAVISTA II LOCALES 402, 403 Y 404</v>
          </cell>
          <cell r="G375">
            <v>11.0051329</v>
          </cell>
          <cell r="H375">
            <v>-74.809930699999995</v>
          </cell>
          <cell r="I375">
            <v>972</v>
          </cell>
        </row>
        <row r="376">
          <cell r="B376" t="str">
            <v>CENTRO COMERCIAL MAYALES PLAZA</v>
          </cell>
          <cell r="C376" t="str">
            <v>NORTE</v>
          </cell>
          <cell r="D376" t="str">
            <v>CARIBE MEDIO</v>
          </cell>
          <cell r="E376" t="str">
            <v>Valledupar</v>
          </cell>
          <cell r="F376" t="str">
            <v>CALLE 31 No. 6A - 133 LOCAL 201 - 202</v>
          </cell>
          <cell r="G376">
            <v>10.4564296</v>
          </cell>
          <cell r="H376">
            <v>-73.242544699999996</v>
          </cell>
          <cell r="I376">
            <v>973</v>
          </cell>
        </row>
        <row r="377">
          <cell r="B377" t="str">
            <v>CENTRO COMERCIAL DIVERPLAZA</v>
          </cell>
          <cell r="C377" t="str">
            <v>BOGOTÁ</v>
          </cell>
          <cell r="D377" t="str">
            <v>BOGOTÁ CENTRAL</v>
          </cell>
          <cell r="E377" t="str">
            <v>Bogotá D.C.</v>
          </cell>
          <cell r="F377" t="str">
            <v xml:space="preserve">CALLE 71B NO. 100 – 11 LOCALES 107, 107A </v>
          </cell>
          <cell r="G377">
            <v>4.7024040999999999</v>
          </cell>
          <cell r="H377">
            <v>-74.117368990000003</v>
          </cell>
          <cell r="I377">
            <v>974</v>
          </cell>
        </row>
        <row r="378">
          <cell r="B378" t="str">
            <v>EL ESTADIO</v>
          </cell>
          <cell r="C378" t="str">
            <v>OCCIDENTE</v>
          </cell>
          <cell r="D378" t="str">
            <v>MED NORTE</v>
          </cell>
          <cell r="E378" t="str">
            <v>Medellin</v>
          </cell>
          <cell r="F378" t="str">
            <v>CARRERA 74 NO. 49B – 05</v>
          </cell>
          <cell r="G378">
            <v>6.2599207999999997</v>
          </cell>
          <cell r="H378">
            <v>-75.590292099999999</v>
          </cell>
          <cell r="I378">
            <v>975</v>
          </cell>
        </row>
        <row r="379">
          <cell r="B379" t="str">
            <v>AVENIDA LAS VEGAS</v>
          </cell>
          <cell r="C379" t="str">
            <v>OCCIDENTE</v>
          </cell>
          <cell r="D379" t="str">
            <v>MED SUR</v>
          </cell>
          <cell r="E379" t="str">
            <v>Envigado</v>
          </cell>
          <cell r="F379" t="str">
            <v>CARRERA 48 NO. 32B SUR – 30 LOCAL 101 EDIF. NOVA</v>
          </cell>
          <cell r="G379">
            <v>6.1767358000000003</v>
          </cell>
          <cell r="H379">
            <v>-75.590001299999997</v>
          </cell>
          <cell r="I379">
            <v>976</v>
          </cell>
        </row>
        <row r="380">
          <cell r="B380" t="str">
            <v>SEXTA AVENIDA</v>
          </cell>
          <cell r="C380" t="str">
            <v>OCCIDENTE</v>
          </cell>
          <cell r="D380" t="str">
            <v>PACÍFICO SUR</v>
          </cell>
          <cell r="E380" t="str">
            <v>CALI</v>
          </cell>
          <cell r="F380" t="str">
            <v>AVENIDA 6 NORTE No. 17-03</v>
          </cell>
          <cell r="G380">
            <v>3.4605220000000001</v>
          </cell>
          <cell r="H380">
            <v>-76.531244999999998</v>
          </cell>
          <cell r="I380">
            <v>977</v>
          </cell>
        </row>
        <row r="381">
          <cell r="B381" t="str">
            <v>TUQUERRES</v>
          </cell>
          <cell r="C381" t="str">
            <v>OCCIDENTE</v>
          </cell>
          <cell r="D381" t="str">
            <v>PACÍFICO SUR</v>
          </cell>
          <cell r="E381" t="str">
            <v>Tuquerres</v>
          </cell>
          <cell r="F381" t="str">
            <v>CARRERA 14 No. 15-14 Local 2</v>
          </cell>
          <cell r="G381">
            <v>1.085739</v>
          </cell>
          <cell r="H381">
            <v>-77.618640999999997</v>
          </cell>
          <cell r="I381">
            <v>978</v>
          </cell>
        </row>
        <row r="382">
          <cell r="B382" t="str">
            <v>SAN JUAN PLAZA</v>
          </cell>
          <cell r="C382" t="str">
            <v>CENTRO</v>
          </cell>
          <cell r="D382" t="str">
            <v>ORIENTE</v>
          </cell>
          <cell r="E382" t="str">
            <v>Neiva</v>
          </cell>
          <cell r="F382" t="str">
            <v>CARRERA 16 No. 41 -72 LOCAL 117</v>
          </cell>
          <cell r="G382">
            <v>2.9169744999999998</v>
          </cell>
          <cell r="H382">
            <v>-75.279802900000007</v>
          </cell>
          <cell r="I382">
            <v>979</v>
          </cell>
        </row>
        <row r="383">
          <cell r="B383" t="str">
            <v>BANCA PERSONAL WORLD TRADE CENTER</v>
          </cell>
          <cell r="C383" t="str">
            <v>BOGOTÁ</v>
          </cell>
          <cell r="D383" t="str">
            <v>BOGOTÁ NORTE</v>
          </cell>
          <cell r="E383" t="str">
            <v>Bogotá D.C.</v>
          </cell>
          <cell r="F383" t="str">
            <v>Carrera 9A No. 99-02 Oficina 108 - 2 Piso</v>
          </cell>
          <cell r="G383">
            <v>4.68088952</v>
          </cell>
          <cell r="H383">
            <v>-74.042015950000007</v>
          </cell>
          <cell r="I383">
            <v>980</v>
          </cell>
        </row>
        <row r="384">
          <cell r="B384" t="str">
            <v>YOPAL</v>
          </cell>
          <cell r="C384" t="str">
            <v>CENTRO</v>
          </cell>
          <cell r="D384" t="str">
            <v>ZONA PYME CENTRO</v>
          </cell>
          <cell r="E384" t="str">
            <v>Yopal</v>
          </cell>
          <cell r="F384" t="str">
            <v xml:space="preserve">CALLE 8 Nº 21-32 </v>
          </cell>
          <cell r="G384">
            <v>5.348903</v>
          </cell>
          <cell r="H384">
            <v>-72.400523000000007</v>
          </cell>
          <cell r="I384">
            <v>981</v>
          </cell>
        </row>
        <row r="385">
          <cell r="B385" t="str">
            <v>CENTRO COMERCIAL VIVA BUENAVENTURA</v>
          </cell>
          <cell r="C385" t="str">
            <v>OCCIDENTE</v>
          </cell>
          <cell r="D385" t="str">
            <v>PACÍFICO NORTE</v>
          </cell>
          <cell r="E385" t="str">
            <v>BUENAVENTURA</v>
          </cell>
          <cell r="F385" t="str">
            <v>CALLE 2 NO. 66 – 84 LOCAL 110</v>
          </cell>
          <cell r="G385">
            <v>3.8830471000000002</v>
          </cell>
          <cell r="H385">
            <v>-77.019721200000006</v>
          </cell>
          <cell r="I385">
            <v>984</v>
          </cell>
        </row>
        <row r="386">
          <cell r="B386" t="str">
            <v>CENTRO COMERCIAL PRIMAVERA</v>
          </cell>
          <cell r="C386" t="str">
            <v>CENTRO</v>
          </cell>
          <cell r="D386" t="str">
            <v>ORIENTE</v>
          </cell>
          <cell r="E386" t="str">
            <v>Villavicencio</v>
          </cell>
          <cell r="F386" t="str">
            <v>CALLE 15 No. 40-01 Locales 248-249</v>
          </cell>
          <cell r="G386">
            <v>4.1320380999999999</v>
          </cell>
          <cell r="H386">
            <v>-73.631350699999999</v>
          </cell>
          <cell r="I386">
            <v>985</v>
          </cell>
        </row>
        <row r="387">
          <cell r="B387" t="str">
            <v>CENTRO EMPRESARIAL CALLE 127</v>
          </cell>
          <cell r="C387" t="str">
            <v>BOGOTÁ</v>
          </cell>
          <cell r="D387" t="str">
            <v>BOGOTÁ NORTE</v>
          </cell>
          <cell r="E387" t="str">
            <v>Bogotá D.C.</v>
          </cell>
          <cell r="F387" t="str">
            <v>CALLE 127 No. 53ª-45</v>
          </cell>
          <cell r="G387">
            <v>4.7098566100000001</v>
          </cell>
          <cell r="H387">
            <v>-74.061806689999997</v>
          </cell>
          <cell r="I387">
            <v>986</v>
          </cell>
        </row>
        <row r="388">
          <cell r="B388" t="str">
            <v>AGENCIA CENTRO COMERCIAL CACIQUE</v>
          </cell>
          <cell r="C388" t="str">
            <v>CENTRO</v>
          </cell>
          <cell r="D388" t="str">
            <v>SANTANDERES</v>
          </cell>
          <cell r="E388" t="str">
            <v>Bucaramanga</v>
          </cell>
          <cell r="F388" t="str">
            <v>TRANSVERSAL 93 NO. 34-99 LOCAL 406 CENTRO COMERCIAL CACIQUE</v>
          </cell>
          <cell r="G388">
            <v>7.0975693299999998</v>
          </cell>
          <cell r="H388">
            <v>-73.108687380000006</v>
          </cell>
          <cell r="I388">
            <v>991</v>
          </cell>
        </row>
        <row r="389">
          <cell r="B389" t="str">
            <v>GREEN TOWERS</v>
          </cell>
          <cell r="C389" t="str">
            <v>NORTE</v>
          </cell>
          <cell r="D389" t="str">
            <v>ALTO CARIBE</v>
          </cell>
          <cell r="E389" t="str">
            <v>Barranquilla</v>
          </cell>
          <cell r="F389" t="str">
            <v>Calle 77B No. 57-103 L 6-7 Centro Empresarial Green Towers</v>
          </cell>
          <cell r="G389">
            <v>11.005898500000001</v>
          </cell>
          <cell r="H389">
            <v>-74.803096199999999</v>
          </cell>
          <cell r="I389">
            <v>992</v>
          </cell>
        </row>
        <row r="390">
          <cell r="B390" t="str">
            <v>AGENCIA CANTÓN NORTE</v>
          </cell>
          <cell r="C390" t="str">
            <v>BOGOTÁ</v>
          </cell>
          <cell r="D390" t="str">
            <v>BOGOTÁ NORTE</v>
          </cell>
          <cell r="E390" t="str">
            <v>Bogotá D.C.</v>
          </cell>
          <cell r="F390" t="str">
            <v xml:space="preserve">Calle 106 No. 7-25 </v>
          </cell>
          <cell r="G390">
            <v>4.6851964500000003</v>
          </cell>
          <cell r="H390">
            <v>-74.036013580000002</v>
          </cell>
          <cell r="I390">
            <v>994</v>
          </cell>
        </row>
        <row r="391">
          <cell r="B391" t="str">
            <v>SANTANDER DE QUILICHAO</v>
          </cell>
          <cell r="C391" t="str">
            <v>OCCIDENTE</v>
          </cell>
          <cell r="D391" t="str">
            <v>PACÍFICO SUR</v>
          </cell>
          <cell r="E391" t="str">
            <v>Santander de Quilichao</v>
          </cell>
          <cell r="F391" t="str">
            <v>CARRERA 10 No.4 - 46</v>
          </cell>
          <cell r="G391">
            <v>3.0082930999999999</v>
          </cell>
          <cell r="H391">
            <v>-76.482456999999997</v>
          </cell>
          <cell r="I391">
            <v>995</v>
          </cell>
        </row>
        <row r="392">
          <cell r="B392" t="str">
            <v>GRAN AMÉRICA</v>
          </cell>
          <cell r="C392" t="str">
            <v>BOGOTÁ</v>
          </cell>
          <cell r="D392" t="str">
            <v>BOGOTÁ CENTRAL</v>
          </cell>
          <cell r="E392" t="str">
            <v>Bogotá D.C.</v>
          </cell>
          <cell r="F392" t="str">
            <v>CARRERA 33 No. 25D - 44 TORRE 6 LOCALES 105 Y 106</v>
          </cell>
          <cell r="G392">
            <v>4.6295138400000004</v>
          </cell>
          <cell r="H392">
            <v>-74.083683300000004</v>
          </cell>
          <cell r="I392">
            <v>996</v>
          </cell>
        </row>
        <row r="393">
          <cell r="B393" t="str">
            <v>AGENCIA PAIPA</v>
          </cell>
          <cell r="C393" t="str">
            <v>CENTRO</v>
          </cell>
          <cell r="D393" t="str">
            <v>ALTIPLANO</v>
          </cell>
          <cell r="E393" t="str">
            <v>Paipa</v>
          </cell>
          <cell r="F393" t="str">
            <v>CALLE  25 No. 19-62/64</v>
          </cell>
          <cell r="G393">
            <v>5.7792992999999999</v>
          </cell>
          <cell r="H393">
            <v>-73.117380100000005</v>
          </cell>
          <cell r="I393">
            <v>8066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MILO ALEJANDRO AGUILAR LAVERDE" refreshedDate="43690.68406550926" createdVersion="5" refreshedVersion="5" minRefreshableVersion="3" recordCount="197">
  <cacheSource type="worksheet">
    <worksheetSource ref="A1:J198" sheet="Asaltos"/>
  </cacheSource>
  <cacheFields count="10">
    <cacheField name="FECHA" numFmtId="0">
      <sharedItems containsDate="1" containsMixedTypes="1" minDate="2006-01-12T00:00:00" maxDate="2019-07-04T00:00:00"/>
    </cacheField>
    <cacheField name="CIUDAD" numFmtId="0">
      <sharedItems count="47">
        <s v="Bogotá"/>
        <s v="Riohacha"/>
        <s v="Santa Marta"/>
        <s v="Medellín"/>
        <s v="Magdalena"/>
        <s v="Medellín "/>
        <s v="Valledupar"/>
        <s v="Barranquilla"/>
        <s v="Cartagena"/>
        <s v="Manizales"/>
        <s v="Guajira"/>
        <s v="Villavicencio"/>
        <s v="Meta "/>
        <s v="Cali"/>
        <s v="Neiva"/>
        <s v="Montería"/>
        <s v="Pereira"/>
        <s v="Espinal"/>
        <s v="Ibagué"/>
        <s v="Casanare"/>
        <s v="Cali "/>
        <s v="Boyacá"/>
        <s v="Itagüí - Medellín"/>
        <s v="Bucaramanga"/>
        <s v="Fundación"/>
        <s v="Aguazul"/>
        <s v="Paz de Ariporo"/>
        <s v="Sahagun"/>
        <s v="Villanueva"/>
        <s v="Acacias"/>
        <s v="Soledad"/>
        <s v="Avenida Norte"/>
        <s v="Puerto Gaitan"/>
        <s v="Curumani"/>
        <s v="Madrid"/>
        <s v="Monteria"/>
        <s v="Bogota"/>
        <s v="Plato"/>
        <s v="Sincelejo"/>
        <s v="Medellin"/>
        <s v="Mariquita"/>
        <s v="Mocoa"/>
        <s v="Yopal"/>
        <s v="Ibague"/>
        <s v="Cucuta"/>
        <s v="Chinu"/>
        <s v="Cordoba"/>
      </sharedItems>
    </cacheField>
    <cacheField name="SUCURSAL" numFmtId="0">
      <sharedItems containsMixedTypes="1" containsNumber="1" minValue="47895339.450000003" maxValue="47895339.450000003" count="127">
        <s v="Niza"/>
        <s v="Riohacha"/>
        <s v="Palma Real"/>
        <s v="Avenida Oriental"/>
        <s v="Fundación"/>
        <s v="Centro Financiero"/>
        <s v="Fadegán"/>
        <s v="Carrera 70"/>
        <s v="Avenida La Playa"/>
        <s v="Carrera 80"/>
        <s v="C.S. Parque Bolívar"/>
        <s v="Guayaquil"/>
        <s v="Avenida Colombia"/>
        <s v="Principal"/>
        <s v="Valledupar"/>
        <s v="Calle 76"/>
        <s v="Plazuela"/>
        <s v="Los Rosales"/>
        <s v="Calle 170"/>
        <s v="Las Ferias"/>
        <s v="Grancentro"/>
        <s v="Maicao"/>
        <s v="La Esperanza"/>
        <s v="El Polo"/>
        <s v="Normandía"/>
        <s v="Bco. Rodante Est Sabana"/>
        <s v="Puerto López"/>
        <s v="Yumbo"/>
        <s v="Almicarga"/>
        <s v="Los Almendros"/>
        <s v="C.S. Carrera Segunda"/>
        <s v="Avenida Américas"/>
        <s v="Aje Group - Big Cola"/>
        <s v="C.S. Zona Central Cali"/>
        <s v="Santa Mónica"/>
        <s v="Bulevares"/>
        <s v="Calle 34"/>
        <s v="Espinal"/>
        <s v="Carrera Quinta"/>
        <s v="El Banco"/>
        <s v="El Tesoro"/>
        <s v="Villanueva"/>
        <s v="San Francisco"/>
        <s v="El Plato"/>
        <s v="Chiquinquirá"/>
        <s v="SAO 93"/>
        <s v="Fonseca"/>
        <s v="La Ceja"/>
        <s v="Puerto Seco"/>
        <s v="Grancentro "/>
        <s v="Central de Abastos"/>
        <s v="Gran Boulevard"/>
        <s v="Cedritos"/>
        <s v="La Playa"/>
        <s v="Lourdes"/>
        <s v="Fundación "/>
        <s v="Sogamoso"/>
        <s v="Antiguo Country"/>
        <s v="El Rodadero"/>
        <s v="CS Parque Bolívar"/>
        <s v="Imbanaco"/>
        <s v="Santa Paula"/>
        <s v="Prado Veraniego"/>
        <s v="Carrera 27"/>
        <s v="Turbo"/>
        <s v="El Poblado "/>
        <s v="Sucursal Santa Marta"/>
        <s v="Palace"/>
        <s v="Aguazul"/>
        <s v="Carrera 43"/>
        <s v="Paz de Ariporo"/>
        <s v="Sahagun"/>
        <s v="Acacias"/>
        <s v="Soledad"/>
        <s v="Tunja"/>
        <s v="Puerto Gaitan"/>
        <s v="Santa Marta"/>
        <s v="Curumani"/>
        <s v="Bahia"/>
        <s v="Alto Prado"/>
        <s v="Provenza"/>
        <s v="Galerias"/>
        <s v="Granada Avenida Sexta"/>
        <s v="Montevideo"/>
        <s v="Carvajal"/>
        <s v="Soacha"/>
        <s v="Madrid"/>
        <s v="El Recreo"/>
        <s v="Corferias"/>
        <s v="Gran America"/>
        <s v="Kenedy Timiza"/>
        <s v="Contador"/>
        <s v="Rio Parque"/>
        <s v="Avda 30 de Agosto"/>
        <s v="Country"/>
        <s v="Plato"/>
        <s v="In House Bavaria"/>
        <s v="La America"/>
        <s v="Olaya Herrera"/>
        <s v="La Alpujarra"/>
        <s v="Los Andes"/>
        <s v="Mariquita"/>
        <s v="Agencia Villagarzon"/>
        <s v="Unicentro Yopal"/>
        <s v="Belen"/>
        <s v="Terminal del Sur"/>
        <s v="Bolarqui"/>
        <s v="Cenabastos"/>
        <s v="Avenida Cero"/>
        <s v="Ciudad del Rio"/>
        <s v="Chinu"/>
        <s v="Chapinero alto"/>
        <s v="Quirigua"/>
        <s v="Parque Centenario"/>
        <s v="Avenida Tercera Norte"/>
        <s v="calle 80"/>
        <s v="barrancas"/>
        <n v="47895339.450000003"/>
        <s v="carrera primera "/>
        <s v="Av 30 de Agosto"/>
        <s v="Planeta Rica"/>
        <s v="Agencia San Fernando"/>
        <s v="Agencia Laureles"/>
        <s v="Agencia La Flora"/>
        <s v="Av roosevelt"/>
        <s v="Alamos"/>
        <s v="Av Tercera Norte "/>
      </sharedItems>
    </cacheField>
    <cacheField name="VALOR ILÍCITO" numFmtId="0">
      <sharedItems containsSemiMixedTypes="0" containsString="0" containsNumber="1" minValue="0" maxValue="358680000"/>
    </cacheField>
    <cacheField name="VALOR RECUPERADO" numFmtId="166">
      <sharedItems containsBlank="1" containsMixedTypes="1" containsNumber="1" minValue="0" maxValue="207100000"/>
    </cacheField>
    <cacheField name="VALOR INDEMNIZADO" numFmtId="166">
      <sharedItems containsString="0" containsBlank="1" containsNumber="1" minValue="0" maxValue="70710431.790000007"/>
    </cacheField>
    <cacheField name="VIGILANCIA" numFmtId="0">
      <sharedItems containsBlank="1" containsMixedTypes="1" containsNumber="1" containsInteger="1" minValue="1" maxValue="1"/>
    </cacheField>
    <cacheField name="PUERTA ESCLUSA" numFmtId="0">
      <sharedItems containsBlank="1"/>
    </cacheField>
    <cacheField name="SUCURSAL ESTANDAR" numFmtId="0">
      <sharedItems count="104">
        <s v="NIZA"/>
        <s v="RIOHACHA"/>
        <s v="PALMA REAL"/>
        <s v="NA"/>
        <s v="FUNDACION"/>
        <s v="CENTRO FINANCIERO BBVA"/>
        <s v="FADEGAN AUTOPISTA NORTE"/>
        <s v="CARRERA 70"/>
        <s v="AVENIDA LA PLAYA"/>
        <s v="CALASANZ"/>
        <s v="GUAYAQUIL"/>
        <s v="VALLEDUPAR"/>
        <s v="CALLE 76"/>
        <s v="LA PLAZUELA"/>
        <s v="ROSALES"/>
        <s v="LAS FERIAS"/>
        <s v="GRANCENTRO"/>
        <s v="MAICAO"/>
        <s v="LA ESPERANZA"/>
        <s v="EL POLO"/>
        <s v="NORMANDIA"/>
        <s v="PUERTO LOPEZ"/>
        <s v="YUMBO"/>
        <s v="LOS ALMENDROS"/>
        <s v="AVENIDA DE LAS AMERICAS"/>
        <s v="SANTA MONICA"/>
        <s v="BULEVARES"/>
        <s v="Agencia CALLE 34"/>
        <s v="ESPINAL"/>
        <s v="EL BANCO"/>
        <s v="EL TESORO"/>
        <s v="VILLANUEVA"/>
        <s v="SAN FRANCISCO"/>
        <s v="PLATO"/>
        <s v="CHIQUINQUIRA"/>
        <s v="SAO 93"/>
        <s v="FONSECA"/>
        <s v="LA CEJA"/>
        <s v="TERMINAL DEL SUR"/>
        <s v="CENTRAL DE ABASTOS"/>
        <s v="GRAN BOULEVARD"/>
        <s v="CEDRITOS"/>
        <s v="LOURDES"/>
        <s v="SOGAMOSO"/>
        <s v="ANTIGUO COUNTRY"/>
        <s v="EL RODADERO"/>
        <s v="IMBANACO"/>
        <s v="SANTA PAULA"/>
        <s v="CARRERA 27"/>
        <s v="TURBO"/>
        <s v="EL POBLADO"/>
        <s v="SANTA MARTA"/>
        <s v="AGUAZUL"/>
        <s v="CARRERA 43"/>
        <s v="PAZ DE ARIPORO"/>
        <s v="SAHAGUN"/>
        <s v="ACACIAS"/>
        <s v="SOLEDAD"/>
        <s v="TUNJA"/>
        <s v="PUERTO GAITÁN"/>
        <s v="CURUMANI"/>
        <s v="BAHÍA"/>
        <s v="ALTO PRADO"/>
        <s v="PROVENZA"/>
        <s v="GALERIAS"/>
        <s v="SEXTA AVENIDA"/>
        <s v="MONTEVIDEO"/>
        <s v="CARVAJAL"/>
        <s v="CENTRO CIAL GRAN PLAZA SOACHA"/>
        <s v="MADRID"/>
        <s v="EL RECREO"/>
        <s v="CORFERIAS"/>
        <s v="GRAN AMÉRICA"/>
        <s v="CIUDAD KENNEDY"/>
        <s v="CONTADOR"/>
        <s v="RIO PARQUE COMERCIAL"/>
        <s v="AVENIDA 30 DE AGOSTO"/>
        <s v="COUNTRY"/>
        <s v="LA AMERICA"/>
        <s v="OLAYA HERRERA"/>
        <s v="Agencia LA ALPUJARRA"/>
        <s v="MARIQUITA"/>
        <s v="AGENCIA VILLAGARZÓN"/>
        <s v="YOPAL UNICENTRO"/>
        <s v="SAN SIMON"/>
        <s v="BELEN"/>
        <s v="BOLARQUÍ"/>
        <s v="CENABASTOS"/>
        <s v="AVENIDA CERO"/>
        <s v="CIUDAD DEL RÍO"/>
        <s v="CHINU"/>
        <s v="CHAPINERO"/>
        <s v="QUIRIGUA"/>
        <s v="PARQUE CENTENARIO"/>
        <s v="AVENIDA TERCERA NORTE"/>
        <s v="CALLE 80"/>
        <s v="BARRANCAS"/>
        <s v="CARRERA PRIMERA"/>
        <s v="PLANETA RICA"/>
        <s v="Agencia SAN FERNANDO"/>
        <s v="LAURELES"/>
        <s v="Agencia LA FLORA"/>
        <s v="AVENIDA ROOSEVELT"/>
        <s v="ALAMOS"/>
      </sharedItems>
    </cacheField>
    <cacheField name="SUCURSAL ESTANDAR 2" numFmtId="0">
      <sharedItems containsBlank="1" count="6">
        <m/>
        <s v="AGENCIA ZONA FRANCA DEL PACÍFICO"/>
        <s v="SAN SIMON"/>
        <s v="KENNEDY CENTRAL"/>
        <s v="PARQUE CENTRAL BAVARIA"/>
        <s v="CENTRO COMERCIAL AVENIDA CHI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d v="2006-01-12T00:00:00"/>
    <x v="0"/>
    <x v="0"/>
    <n v="9189716.6899999995"/>
    <n v="0"/>
    <n v="0"/>
    <s v="SI"/>
    <m/>
    <x v="0"/>
    <x v="0"/>
  </r>
  <r>
    <d v="2006-01-17T00:00:00"/>
    <x v="1"/>
    <x v="1"/>
    <n v="3480646.27"/>
    <n v="0"/>
    <n v="0"/>
    <m/>
    <m/>
    <x v="1"/>
    <x v="0"/>
  </r>
  <r>
    <d v="2006-04-06T00:00:00"/>
    <x v="2"/>
    <x v="2"/>
    <n v="4345284"/>
    <n v="0"/>
    <n v="0"/>
    <m/>
    <m/>
    <x v="2"/>
    <x v="0"/>
  </r>
  <r>
    <d v="2006-08-17T00:00:00"/>
    <x v="3"/>
    <x v="3"/>
    <n v="430000"/>
    <n v="0"/>
    <n v="0"/>
    <s v="SI"/>
    <m/>
    <x v="3"/>
    <x v="0"/>
  </r>
  <r>
    <d v="2006-08-28T00:00:00"/>
    <x v="4"/>
    <x v="4"/>
    <n v="8581602.5099999998"/>
    <n v="0"/>
    <n v="0"/>
    <s v="SI"/>
    <m/>
    <x v="4"/>
    <x v="0"/>
  </r>
  <r>
    <d v="2006-09-06T00:00:00"/>
    <x v="3"/>
    <x v="3"/>
    <n v="6616404.4299999997"/>
    <n v="0"/>
    <n v="0"/>
    <s v="SI"/>
    <m/>
    <x v="3"/>
    <x v="0"/>
  </r>
  <r>
    <d v="2006-09-14T00:00:00"/>
    <x v="3"/>
    <x v="5"/>
    <n v="11070300.140000001"/>
    <n v="0"/>
    <n v="0"/>
    <s v=" "/>
    <m/>
    <x v="5"/>
    <x v="0"/>
  </r>
  <r>
    <d v="2006-09-26T00:00:00"/>
    <x v="3"/>
    <x v="6"/>
    <n v="11594031.220000001"/>
    <n v="0"/>
    <n v="0"/>
    <m/>
    <s v="SI"/>
    <x v="6"/>
    <x v="0"/>
  </r>
  <r>
    <d v="2006-10-18T00:00:00"/>
    <x v="3"/>
    <x v="7"/>
    <n v="9287500.5999999996"/>
    <n v="0"/>
    <n v="0"/>
    <m/>
    <s v="SI"/>
    <x v="7"/>
    <x v="0"/>
  </r>
  <r>
    <d v="2006-10-18T00:00:00"/>
    <x v="3"/>
    <x v="8"/>
    <n v="17395057.75"/>
    <n v="0"/>
    <n v="0"/>
    <s v="SI"/>
    <s v="SI"/>
    <x v="8"/>
    <x v="0"/>
  </r>
  <r>
    <d v="2006-11-16T00:00:00"/>
    <x v="5"/>
    <x v="9"/>
    <n v="10007259.050000001"/>
    <n v="0"/>
    <n v="0"/>
    <m/>
    <s v="SI"/>
    <x v="9"/>
    <x v="0"/>
  </r>
  <r>
    <d v="2007-01-23T00:00:00"/>
    <x v="5"/>
    <x v="10"/>
    <n v="33922759.990000002"/>
    <n v="0"/>
    <n v="0"/>
    <s v="SI (2)"/>
    <m/>
    <x v="3"/>
    <x v="0"/>
  </r>
  <r>
    <d v="2007-03-13T00:00:00"/>
    <x v="5"/>
    <x v="11"/>
    <n v="13608679.77"/>
    <n v="0"/>
    <n v="0"/>
    <m/>
    <s v="SI"/>
    <x v="10"/>
    <x v="0"/>
  </r>
  <r>
    <d v="2007-05-07T00:00:00"/>
    <x v="5"/>
    <x v="12"/>
    <n v="11465792.210000001"/>
    <n v="0"/>
    <n v="0"/>
    <n v="1"/>
    <m/>
    <x v="3"/>
    <x v="0"/>
  </r>
  <r>
    <d v="2007-06-12T00:00:00"/>
    <x v="5"/>
    <x v="11"/>
    <n v="8220292"/>
    <n v="0"/>
    <n v="0"/>
    <m/>
    <s v="SI"/>
    <x v="10"/>
    <x v="0"/>
  </r>
  <r>
    <d v="2007-07-23T00:00:00"/>
    <x v="2"/>
    <x v="2"/>
    <n v="5957362.7999999998"/>
    <n v="0"/>
    <n v="0"/>
    <m/>
    <m/>
    <x v="2"/>
    <x v="0"/>
  </r>
  <r>
    <d v="2007-08-14T00:00:00"/>
    <x v="5"/>
    <x v="13"/>
    <n v="18372237"/>
    <n v="0"/>
    <n v="0"/>
    <n v="1"/>
    <m/>
    <x v="3"/>
    <x v="0"/>
  </r>
  <r>
    <d v="2007-08-21T00:00:00"/>
    <x v="6"/>
    <x v="14"/>
    <n v="90499441.409999996"/>
    <n v="0"/>
    <n v="0"/>
    <n v="1"/>
    <m/>
    <x v="11"/>
    <x v="0"/>
  </r>
  <r>
    <d v="2007-09-04T00:00:00"/>
    <x v="5"/>
    <x v="7"/>
    <n v="7329179"/>
    <n v="0"/>
    <n v="0"/>
    <m/>
    <s v="SI"/>
    <x v="7"/>
    <x v="0"/>
  </r>
  <r>
    <d v="2007-09-14T00:00:00"/>
    <x v="5"/>
    <x v="8"/>
    <n v="8720936"/>
    <n v="0"/>
    <n v="0"/>
    <m/>
    <s v="SI"/>
    <x v="8"/>
    <x v="0"/>
  </r>
  <r>
    <d v="2007-11-06T00:00:00"/>
    <x v="5"/>
    <x v="12"/>
    <n v="13607173"/>
    <n v="0"/>
    <n v="0"/>
    <n v="1"/>
    <m/>
    <x v="3"/>
    <x v="0"/>
  </r>
  <r>
    <d v="2007-11-15T00:00:00"/>
    <x v="7"/>
    <x v="15"/>
    <n v="15172036.369999999"/>
    <n v="0"/>
    <n v="0"/>
    <m/>
    <m/>
    <x v="12"/>
    <x v="0"/>
  </r>
  <r>
    <d v="2008-02-27T00:00:00"/>
    <x v="8"/>
    <x v="16"/>
    <n v="16596661.49"/>
    <n v="0"/>
    <n v="0"/>
    <s v="NO"/>
    <s v="NO"/>
    <x v="13"/>
    <x v="0"/>
  </r>
  <r>
    <d v="2008-03-27T00:00:00"/>
    <x v="9"/>
    <x v="17"/>
    <n v="14372933.529999999"/>
    <n v="0"/>
    <n v="0"/>
    <s v="NO"/>
    <s v="NO"/>
    <x v="14"/>
    <x v="0"/>
  </r>
  <r>
    <d v="2008-04-11T00:00:00"/>
    <x v="0"/>
    <x v="18"/>
    <n v="4929000"/>
    <n v="0"/>
    <n v="0"/>
    <s v="NO"/>
    <s v="NO"/>
    <x v="3"/>
    <x v="0"/>
  </r>
  <r>
    <d v="2008-04-29T00:00:00"/>
    <x v="8"/>
    <x v="16"/>
    <n v="3878266.82"/>
    <n v="0"/>
    <n v="0"/>
    <s v="NO"/>
    <s v="NO"/>
    <x v="13"/>
    <x v="0"/>
  </r>
  <r>
    <d v="2008-04-29T00:00:00"/>
    <x v="0"/>
    <x v="19"/>
    <n v="12246406"/>
    <n v="0"/>
    <n v="0"/>
    <s v="NO"/>
    <s v="NO"/>
    <x v="15"/>
    <x v="0"/>
  </r>
  <r>
    <d v="2008-05-06T00:00:00"/>
    <x v="7"/>
    <x v="15"/>
    <n v="4406006.57"/>
    <n v="0"/>
    <n v="0"/>
    <s v="NO"/>
    <s v="NO"/>
    <x v="12"/>
    <x v="0"/>
  </r>
  <r>
    <d v="2008-05-22T00:00:00"/>
    <x v="0"/>
    <x v="18"/>
    <n v="4567542"/>
    <n v="0"/>
    <n v="0"/>
    <s v="NO"/>
    <s v="NO"/>
    <x v="3"/>
    <x v="0"/>
  </r>
  <r>
    <d v="2008-06-19T00:00:00"/>
    <x v="0"/>
    <x v="19"/>
    <n v="7560413.54"/>
    <n v="0"/>
    <n v="0"/>
    <s v="NO"/>
    <s v="NO"/>
    <x v="15"/>
    <x v="0"/>
  </r>
  <r>
    <d v="2008-06-21T00:00:00"/>
    <x v="7"/>
    <x v="20"/>
    <n v="35523113.090000004"/>
    <n v="0"/>
    <n v="70710431.790000007"/>
    <s v="NO"/>
    <s v="NO"/>
    <x v="16"/>
    <x v="0"/>
  </r>
  <r>
    <d v="2008-06-27T00:00:00"/>
    <x v="10"/>
    <x v="21"/>
    <n v="230276840"/>
    <n v="0"/>
    <n v="0"/>
    <s v="SI"/>
    <s v="NO"/>
    <x v="17"/>
    <x v="0"/>
  </r>
  <r>
    <d v="2008-08-14T00:00:00"/>
    <x v="11"/>
    <x v="22"/>
    <n v="26674000"/>
    <n v="0"/>
    <n v="0"/>
    <s v="NO"/>
    <s v="NO"/>
    <x v="18"/>
    <x v="0"/>
  </r>
  <r>
    <d v="2008-08-22T00:00:00"/>
    <x v="0"/>
    <x v="23"/>
    <n v="3954267.13"/>
    <n v="0"/>
    <n v="0"/>
    <s v="NO"/>
    <s v="NO"/>
    <x v="19"/>
    <x v="0"/>
  </r>
  <r>
    <d v="2008-09-12T00:00:00"/>
    <x v="0"/>
    <x v="24"/>
    <n v="4383792.72"/>
    <n v="0"/>
    <n v="0"/>
    <s v="NO"/>
    <s v="NO"/>
    <x v="20"/>
    <x v="0"/>
  </r>
  <r>
    <d v="2008-09-19T00:00:00"/>
    <x v="0"/>
    <x v="23"/>
    <n v="15330822.689999999"/>
    <n v="0"/>
    <n v="0"/>
    <s v="NO"/>
    <s v="NO"/>
    <x v="19"/>
    <x v="0"/>
  </r>
  <r>
    <d v="2008-09-24T00:00:00"/>
    <x v="2"/>
    <x v="2"/>
    <n v="13079540"/>
    <n v="0"/>
    <n v="0"/>
    <s v="NO"/>
    <s v="NO"/>
    <x v="2"/>
    <x v="0"/>
  </r>
  <r>
    <d v="2008-10-03T00:00:00"/>
    <x v="0"/>
    <x v="25"/>
    <n v="104563322"/>
    <n v="0"/>
    <n v="0"/>
    <s v="SI (3)"/>
    <s v="NO"/>
    <x v="3"/>
    <x v="0"/>
  </r>
  <r>
    <d v="2008-12-01T00:00:00"/>
    <x v="12"/>
    <x v="26"/>
    <n v="30556790.350000001"/>
    <n v="0"/>
    <n v="0"/>
    <s v="NO"/>
    <s v="NO"/>
    <x v="21"/>
    <x v="0"/>
  </r>
  <r>
    <d v="2008-12-02T00:00:00"/>
    <x v="13"/>
    <x v="27"/>
    <n v="22326990"/>
    <n v="0"/>
    <n v="0"/>
    <s v="SI"/>
    <s v="NO"/>
    <x v="22"/>
    <x v="1"/>
  </r>
  <r>
    <d v="2008-12-16T00:00:00"/>
    <x v="0"/>
    <x v="28"/>
    <n v="49245981.359999999"/>
    <n v="12204000"/>
    <n v="0"/>
    <s v="SI - del punto"/>
    <s v="NO"/>
    <x v="3"/>
    <x v="0"/>
  </r>
  <r>
    <d v="2009-02-03T00:00:00"/>
    <x v="14"/>
    <x v="29"/>
    <n v="36133855.890000001"/>
    <n v="0"/>
    <n v="0"/>
    <s v="NO"/>
    <s v="NO"/>
    <x v="23"/>
    <x v="0"/>
  </r>
  <r>
    <d v="2009-02-17T00:00:00"/>
    <x v="12"/>
    <x v="26"/>
    <n v="20596750.809999999"/>
    <s v="#ERROR!"/>
    <n v="0"/>
    <s v="NO"/>
    <s v="NO"/>
    <x v="21"/>
    <x v="0"/>
  </r>
  <r>
    <d v="2009-03-04T00:00:00"/>
    <x v="15"/>
    <x v="30"/>
    <n v="26765030.440000001"/>
    <n v="0"/>
    <n v="0"/>
    <s v="SI"/>
    <s v="NO"/>
    <x v="3"/>
    <x v="0"/>
  </r>
  <r>
    <d v="2009-03-20T00:00:00"/>
    <x v="13"/>
    <x v="31"/>
    <n v="10378000"/>
    <n v="10378000"/>
    <n v="0"/>
    <s v="SI"/>
    <s v="SI"/>
    <x v="24"/>
    <x v="0"/>
  </r>
  <r>
    <d v="2009-05-05T00:00:00"/>
    <x v="13"/>
    <x v="27"/>
    <n v="9105554.2599999998"/>
    <n v="0"/>
    <n v="0"/>
    <s v="SI"/>
    <s v="NO"/>
    <x v="22"/>
    <x v="1"/>
  </r>
  <r>
    <d v="2009-06-03T00:00:00"/>
    <x v="13"/>
    <x v="32"/>
    <n v="23079100"/>
    <n v="23079100"/>
    <n v="0"/>
    <s v="SI"/>
    <s v="In house Blindado"/>
    <x v="3"/>
    <x v="0"/>
  </r>
  <r>
    <d v="2009-06-26T00:00:00"/>
    <x v="13"/>
    <x v="33"/>
    <n v="207100000"/>
    <n v="207100000"/>
    <n v="0"/>
    <s v="SI"/>
    <s v="Admin. Reval"/>
    <x v="3"/>
    <x v="0"/>
  </r>
  <r>
    <d v="2009-08-05T00:00:00"/>
    <x v="13"/>
    <x v="34"/>
    <n v="6525000"/>
    <n v="0"/>
    <n v="0"/>
    <s v="SI"/>
    <s v="NO"/>
    <x v="25"/>
    <x v="0"/>
  </r>
  <r>
    <d v="2009-08-19T00:00:00"/>
    <x v="16"/>
    <x v="35"/>
    <n v="22200000"/>
    <n v="22200000"/>
    <n v="0"/>
    <s v="NO"/>
    <s v="NO"/>
    <x v="26"/>
    <x v="0"/>
  </r>
  <r>
    <d v="2009-08-20T00:00:00"/>
    <x v="13"/>
    <x v="36"/>
    <n v="16756833.289999999"/>
    <n v="0"/>
    <n v="0"/>
    <s v="SI"/>
    <s v="NO"/>
    <x v="27"/>
    <x v="0"/>
  </r>
  <r>
    <d v="2009-09-08T00:00:00"/>
    <x v="17"/>
    <x v="37"/>
    <n v="47130896.880000003"/>
    <n v="47130896.880000003"/>
    <n v="0"/>
    <s v="NO"/>
    <s v="NO"/>
    <x v="28"/>
    <x v="0"/>
  </r>
  <r>
    <d v="2009-09-22T00:00:00"/>
    <x v="18"/>
    <x v="38"/>
    <n v="9622113.1799999997"/>
    <n v="0"/>
    <n v="0"/>
    <s v="NO"/>
    <s v="NO"/>
    <x v="3"/>
    <x v="2"/>
  </r>
  <r>
    <d v="2009-10-19T00:00:00"/>
    <x v="4"/>
    <x v="39"/>
    <n v="178260000"/>
    <n v="0"/>
    <n v="0"/>
    <s v="SI"/>
    <s v="NO"/>
    <x v="29"/>
    <x v="0"/>
  </r>
  <r>
    <d v="2009-10-31T00:00:00"/>
    <x v="3"/>
    <x v="40"/>
    <n v="10000000"/>
    <n v="0"/>
    <n v="0"/>
    <s v="NO"/>
    <s v="NO"/>
    <x v="30"/>
    <x v="0"/>
  </r>
  <r>
    <d v="2009-11-27T00:00:00"/>
    <x v="19"/>
    <x v="41"/>
    <n v="29399007.260000002"/>
    <n v="0"/>
    <n v="0"/>
    <s v="NO"/>
    <s v="NO"/>
    <x v="31"/>
    <x v="0"/>
  </r>
  <r>
    <d v="2010-02-05T00:00:00"/>
    <x v="20"/>
    <x v="36"/>
    <n v="0"/>
    <n v="0"/>
    <n v="0"/>
    <s v="SI"/>
    <s v="NO"/>
    <x v="27"/>
    <x v="0"/>
  </r>
  <r>
    <d v="2010-02-25T00:00:00"/>
    <x v="7"/>
    <x v="42"/>
    <n v="13632691.48"/>
    <n v="0"/>
    <n v="0"/>
    <s v="SI"/>
    <s v="NO"/>
    <x v="32"/>
    <x v="0"/>
  </r>
  <r>
    <d v="2010-03-31T00:00:00"/>
    <x v="3"/>
    <x v="13"/>
    <n v="0"/>
    <n v="0"/>
    <n v="0"/>
    <s v="SI"/>
    <s v="NO"/>
    <x v="3"/>
    <x v="0"/>
  </r>
  <r>
    <d v="2010-04-13T00:00:00"/>
    <x v="4"/>
    <x v="43"/>
    <n v="58303000"/>
    <n v="0"/>
    <n v="0"/>
    <s v="NO"/>
    <s v="NO"/>
    <x v="33"/>
    <x v="0"/>
  </r>
  <r>
    <d v="2010-04-19T00:00:00"/>
    <x v="21"/>
    <x v="44"/>
    <n v="6791111.1299999999"/>
    <n v="0"/>
    <n v="0"/>
    <s v="NO"/>
    <s v="NO"/>
    <x v="34"/>
    <x v="0"/>
  </r>
  <r>
    <d v="2010-05-12T00:00:00"/>
    <x v="7"/>
    <x v="45"/>
    <n v="19693412.670000002"/>
    <n v="0"/>
    <n v="0"/>
    <s v="NO"/>
    <s v="NO"/>
    <x v="35"/>
    <x v="0"/>
  </r>
  <r>
    <d v="2010-06-04T00:00:00"/>
    <x v="0"/>
    <x v="19"/>
    <n v="14075402.470000001"/>
    <n v="0"/>
    <n v="0"/>
    <s v="SI"/>
    <s v="NO"/>
    <x v="15"/>
    <x v="0"/>
  </r>
  <r>
    <d v="2010-06-27T00:00:00"/>
    <x v="10"/>
    <x v="46"/>
    <n v="0"/>
    <n v="0"/>
    <n v="0"/>
    <s v="NO"/>
    <s v="SI"/>
    <x v="36"/>
    <x v="0"/>
  </r>
  <r>
    <d v="2010-07-08T00:00:00"/>
    <x v="5"/>
    <x v="47"/>
    <n v="13418851.93"/>
    <n v="0"/>
    <n v="0"/>
    <s v="NO"/>
    <s v="NO"/>
    <x v="37"/>
    <x v="0"/>
  </r>
  <r>
    <d v="2010-07-08T00:00:00"/>
    <x v="0"/>
    <x v="0"/>
    <n v="39402236.670000002"/>
    <n v="0"/>
    <n v="0"/>
    <s v="NO"/>
    <s v="SI"/>
    <x v="0"/>
    <x v="0"/>
  </r>
  <r>
    <d v="2010-08-09T00:00:00"/>
    <x v="3"/>
    <x v="48"/>
    <n v="1693237.98"/>
    <n v="0"/>
    <n v="0"/>
    <s v="NO"/>
    <s v="NO"/>
    <x v="38"/>
    <x v="0"/>
  </r>
  <r>
    <d v="2011-02-16T00:00:00"/>
    <x v="7"/>
    <x v="45"/>
    <n v="11377635.01"/>
    <n v="0"/>
    <n v="0"/>
    <s v="NO"/>
    <s v="NO"/>
    <x v="35"/>
    <x v="0"/>
  </r>
  <r>
    <d v="2011-02-16T00:00:00"/>
    <x v="13"/>
    <x v="34"/>
    <n v="9039000"/>
    <n v="0"/>
    <n v="0"/>
    <s v="NO"/>
    <s v="NO"/>
    <x v="25"/>
    <x v="0"/>
  </r>
  <r>
    <d v="2011-02-23T00:00:00"/>
    <x v="7"/>
    <x v="49"/>
    <n v="4260885.1100000003"/>
    <n v="0"/>
    <n v="0"/>
    <s v="NO"/>
    <s v="NO"/>
    <x v="16"/>
    <x v="0"/>
  </r>
  <r>
    <d v="2011-03-04T00:00:00"/>
    <x v="22"/>
    <x v="50"/>
    <n v="3456078.92"/>
    <n v="0"/>
    <n v="0"/>
    <s v="NO"/>
    <s v="NO"/>
    <x v="39"/>
    <x v="0"/>
  </r>
  <r>
    <d v="2011-03-23T00:00:00"/>
    <x v="7"/>
    <x v="51"/>
    <n v="1139000"/>
    <n v="0"/>
    <n v="0"/>
    <s v="NO"/>
    <s v="NO"/>
    <x v="40"/>
    <x v="0"/>
  </r>
  <r>
    <d v="2011-04-12T00:00:00"/>
    <x v="0"/>
    <x v="52"/>
    <n v="57889125.280000001"/>
    <n v="0"/>
    <n v="0"/>
    <s v="SI"/>
    <s v="NO"/>
    <x v="41"/>
    <x v="0"/>
  </r>
  <r>
    <d v="2011-05-02T00:00:00"/>
    <x v="5"/>
    <x v="53"/>
    <n v="3959969.52"/>
    <n v="0"/>
    <n v="0"/>
    <s v="NO"/>
    <s v="SI"/>
    <x v="8"/>
    <x v="0"/>
  </r>
  <r>
    <d v="2011-05-11T00:00:00"/>
    <x v="0"/>
    <x v="54"/>
    <n v="9241005.3499999996"/>
    <n v="0"/>
    <n v="0"/>
    <s v="NO"/>
    <s v="NO"/>
    <x v="42"/>
    <x v="0"/>
  </r>
  <r>
    <d v="2011-05-11T00:00:00"/>
    <x v="13"/>
    <x v="34"/>
    <n v="3716256.21"/>
    <n v="0"/>
    <n v="0"/>
    <s v="NO"/>
    <s v="NO"/>
    <x v="25"/>
    <x v="0"/>
  </r>
  <r>
    <d v="2011-07-08T00:00:00"/>
    <x v="4"/>
    <x v="55"/>
    <n v="7332790.4699999997"/>
    <n v="0"/>
    <n v="0"/>
    <s v="NO"/>
    <s v="NO"/>
    <x v="4"/>
    <x v="0"/>
  </r>
  <r>
    <d v="2011-07-23T00:00:00"/>
    <x v="21"/>
    <x v="56"/>
    <n v="14337792"/>
    <n v="0"/>
    <n v="0"/>
    <s v="NO"/>
    <s v="NO"/>
    <x v="43"/>
    <x v="0"/>
  </r>
  <r>
    <d v="2011-08-19T00:00:00"/>
    <x v="0"/>
    <x v="57"/>
    <n v="6499565.1399999997"/>
    <n v="0"/>
    <n v="0"/>
    <s v="NO"/>
    <s v="NO"/>
    <x v="44"/>
    <x v="0"/>
  </r>
  <r>
    <d v="2011-10-26T00:00:00"/>
    <x v="2"/>
    <x v="58"/>
    <n v="21322931.09"/>
    <n v="0"/>
    <n v="0"/>
    <s v="NO"/>
    <s v="NO"/>
    <x v="45"/>
    <x v="0"/>
  </r>
  <r>
    <d v="2011-12-13T00:00:00"/>
    <x v="5"/>
    <x v="59"/>
    <n v="0"/>
    <n v="0"/>
    <n v="0"/>
    <s v="SI"/>
    <s v="NO"/>
    <x v="3"/>
    <x v="0"/>
  </r>
  <r>
    <d v="2012-01-10T00:00:00"/>
    <x v="13"/>
    <x v="60"/>
    <n v="0"/>
    <n v="0"/>
    <n v="0"/>
    <s v="NO"/>
    <s v="NO"/>
    <x v="46"/>
    <x v="0"/>
  </r>
  <r>
    <d v="2012-01-17T00:00:00"/>
    <x v="0"/>
    <x v="57"/>
    <n v="6960077.8399999999"/>
    <n v="0"/>
    <n v="0"/>
    <s v="NO"/>
    <s v="NO"/>
    <x v="44"/>
    <x v="0"/>
  </r>
  <r>
    <d v="2012-01-24T00:00:00"/>
    <x v="0"/>
    <x v="61"/>
    <n v="3193523.56"/>
    <n v="0"/>
    <n v="0"/>
    <s v="NO"/>
    <s v="NO"/>
    <x v="47"/>
    <x v="0"/>
  </r>
  <r>
    <d v="2012-04-25T00:00:00"/>
    <x v="0"/>
    <x v="62"/>
    <n v="3849578.84"/>
    <n v="0"/>
    <n v="0"/>
    <s v="NO"/>
    <s v="NO"/>
    <x v="3"/>
    <x v="0"/>
  </r>
  <r>
    <d v="2012-04-25T00:00:00"/>
    <x v="15"/>
    <x v="30"/>
    <n v="0"/>
    <n v="0"/>
    <n v="0"/>
    <s v="SI"/>
    <s v="NO"/>
    <x v="3"/>
    <x v="0"/>
  </r>
  <r>
    <d v="2012-07-11T00:00:00"/>
    <x v="23"/>
    <x v="63"/>
    <n v="4677807"/>
    <n v="0"/>
    <n v="0"/>
    <s v="NO"/>
    <s v="NO"/>
    <x v="48"/>
    <x v="0"/>
  </r>
  <r>
    <d v="2012-09-07T00:00:00"/>
    <x v="2"/>
    <x v="2"/>
    <n v="15653903.800000001"/>
    <n v="0"/>
    <n v="0"/>
    <s v="NO"/>
    <s v="NO"/>
    <x v="2"/>
    <x v="0"/>
  </r>
  <r>
    <d v="2012-09-10T00:00:00"/>
    <x v="0"/>
    <x v="62"/>
    <n v="10609740.689999999"/>
    <n v="0"/>
    <n v="0"/>
    <s v="NO"/>
    <s v="NO"/>
    <x v="3"/>
    <x v="0"/>
  </r>
  <r>
    <d v="2012-11-13T00:00:00"/>
    <x v="0"/>
    <x v="57"/>
    <n v="4110975.67"/>
    <n v="0"/>
    <n v="0"/>
    <s v="NO"/>
    <s v="NO"/>
    <x v="44"/>
    <x v="0"/>
  </r>
  <r>
    <d v="2012-11-14T00:00:00"/>
    <x v="0"/>
    <x v="62"/>
    <n v="4038694.64"/>
    <n v="0"/>
    <n v="0"/>
    <s v="NO"/>
    <s v="NO"/>
    <x v="3"/>
    <x v="0"/>
  </r>
  <r>
    <d v="2012-11-20T00:00:00"/>
    <x v="7"/>
    <x v="51"/>
    <n v="0"/>
    <n v="0"/>
    <n v="0"/>
    <s v="NO"/>
    <s v="NO"/>
    <x v="40"/>
    <x v="0"/>
  </r>
  <r>
    <d v="2012-12-08T00:00:00"/>
    <x v="3"/>
    <x v="64"/>
    <n v="0"/>
    <n v="0"/>
    <n v="0"/>
    <s v="NO"/>
    <s v="NO"/>
    <x v="49"/>
    <x v="0"/>
  </r>
  <r>
    <d v="2012-12-28T00:00:00"/>
    <x v="7"/>
    <x v="15"/>
    <n v="6298377.7800000003"/>
    <n v="0"/>
    <n v="0"/>
    <s v="SI"/>
    <s v="NO"/>
    <x v="12"/>
    <x v="0"/>
  </r>
  <r>
    <d v="2013-01-04T00:00:00"/>
    <x v="3"/>
    <x v="65"/>
    <n v="10622978.109999999"/>
    <n v="0"/>
    <n v="0"/>
    <s v="NO"/>
    <s v="NO"/>
    <x v="50"/>
    <x v="0"/>
  </r>
  <r>
    <d v="2013-02-04T00:00:00"/>
    <x v="3"/>
    <x v="65"/>
    <n v="10468429.529999999"/>
    <n v="0"/>
    <n v="0"/>
    <s v="NO"/>
    <s v="NO"/>
    <x v="50"/>
    <x v="0"/>
  </r>
  <r>
    <d v="2013-02-04T00:00:00"/>
    <x v="24"/>
    <x v="4"/>
    <n v="126240000"/>
    <n v="0"/>
    <n v="0"/>
    <s v="NO"/>
    <s v="NO"/>
    <x v="4"/>
    <x v="0"/>
  </r>
  <r>
    <d v="2013-03-08T00:00:00"/>
    <x v="2"/>
    <x v="66"/>
    <n v="25987190.579999998"/>
    <n v="0"/>
    <n v="0"/>
    <s v="NO"/>
    <s v="NO"/>
    <x v="51"/>
    <x v="0"/>
  </r>
  <r>
    <d v="2013-05-17T00:00:00"/>
    <x v="3"/>
    <x v="9"/>
    <n v="5734672.7599999998"/>
    <n v="0"/>
    <n v="0"/>
    <s v="NO"/>
    <s v="NO"/>
    <x v="9"/>
    <x v="0"/>
  </r>
  <r>
    <d v="2013-05-23T00:00:00"/>
    <x v="3"/>
    <x v="65"/>
    <n v="3622401.32"/>
    <n v="0"/>
    <n v="0"/>
    <s v="NO"/>
    <s v="NO"/>
    <x v="50"/>
    <x v="0"/>
  </r>
  <r>
    <d v="2013-06-04T00:00:00"/>
    <x v="3"/>
    <x v="67"/>
    <n v="3648333"/>
    <n v="0"/>
    <n v="0"/>
    <s v="NO"/>
    <s v="NO"/>
    <x v="3"/>
    <x v="0"/>
  </r>
  <r>
    <d v="2013-08-08T00:00:00"/>
    <x v="7"/>
    <x v="51"/>
    <n v="44438784.090000004"/>
    <n v="0"/>
    <n v="0"/>
    <s v="NO"/>
    <s v="NO"/>
    <x v="40"/>
    <x v="0"/>
  </r>
  <r>
    <d v="2013-10-15T00:00:00"/>
    <x v="24"/>
    <x v="4"/>
    <n v="5000000"/>
    <n v="0"/>
    <n v="0"/>
    <s v="NO"/>
    <s v="NO"/>
    <x v="4"/>
    <x v="0"/>
  </r>
  <r>
    <d v="2013-10-30T00:00:00"/>
    <x v="3"/>
    <x v="9"/>
    <n v="2457511.2999999998"/>
    <n v="0"/>
    <n v="0"/>
    <s v="NO"/>
    <s v="NO"/>
    <x v="9"/>
    <x v="0"/>
  </r>
  <r>
    <d v="2013-12-07T00:00:00"/>
    <x v="25"/>
    <x v="68"/>
    <n v="4217000"/>
    <n v="0"/>
    <n v="0"/>
    <s v="NO"/>
    <s v="NO"/>
    <x v="52"/>
    <x v="0"/>
  </r>
  <r>
    <d v="2014-01-07T00:00:00"/>
    <x v="0"/>
    <x v="61"/>
    <n v="3545631.91"/>
    <n v="0"/>
    <n v="0"/>
    <s v="NO"/>
    <s v="NO"/>
    <x v="47"/>
    <x v="0"/>
  </r>
  <r>
    <d v="2014-01-30T00:00:00"/>
    <x v="7"/>
    <x v="69"/>
    <n v="1893639.75"/>
    <n v="0"/>
    <n v="0"/>
    <s v="NO"/>
    <s v="NO"/>
    <x v="53"/>
    <x v="0"/>
  </r>
  <r>
    <d v="2014-02-12T00:00:00"/>
    <x v="0"/>
    <x v="19"/>
    <n v="4067704.49"/>
    <n v="0"/>
    <n v="0"/>
    <s v="SI"/>
    <s v="NO"/>
    <x v="15"/>
    <x v="0"/>
  </r>
  <r>
    <d v="2014-02-21T00:00:00"/>
    <x v="26"/>
    <x v="70"/>
    <n v="11934765.369999999"/>
    <n v="0"/>
    <n v="0"/>
    <s v="NO"/>
    <s v="NO"/>
    <x v="54"/>
    <x v="0"/>
  </r>
  <r>
    <d v="2014-03-18T00:00:00"/>
    <x v="27"/>
    <x v="71"/>
    <n v="7433498.1299999999"/>
    <n v="0"/>
    <n v="0"/>
    <s v="NO"/>
    <s v="NO"/>
    <x v="55"/>
    <x v="0"/>
  </r>
  <r>
    <d v="2014-05-08T00:00:00"/>
    <x v="28"/>
    <x v="41"/>
    <n v="11112018.960000001"/>
    <n v="0"/>
    <n v="0"/>
    <s v="NO"/>
    <s v="NO"/>
    <x v="31"/>
    <x v="0"/>
  </r>
  <r>
    <d v="2014-06-06T00:00:00"/>
    <x v="7"/>
    <x v="42"/>
    <n v="7605045.5199999996"/>
    <n v="0"/>
    <n v="0"/>
    <s v="NO"/>
    <s v="NO"/>
    <x v="32"/>
    <x v="0"/>
  </r>
  <r>
    <d v="2014-07-18T00:00:00"/>
    <x v="29"/>
    <x v="72"/>
    <n v="16379000"/>
    <n v="0"/>
    <n v="0"/>
    <s v="NO"/>
    <s v="NO"/>
    <x v="56"/>
    <x v="0"/>
  </r>
  <r>
    <d v="2014-08-26T00:00:00"/>
    <x v="28"/>
    <x v="41"/>
    <n v="4401544"/>
    <n v="0"/>
    <n v="0"/>
    <s v="NO"/>
    <s v="NO"/>
    <x v="31"/>
    <x v="0"/>
  </r>
  <r>
    <d v="2014-09-26T00:00:00"/>
    <x v="30"/>
    <x v="73"/>
    <n v="3224743.76"/>
    <n v="0"/>
    <n v="0"/>
    <s v="NO"/>
    <s v="NO"/>
    <x v="57"/>
    <x v="0"/>
  </r>
  <r>
    <d v="2014-09-26T00:00:00"/>
    <x v="29"/>
    <x v="72"/>
    <n v="5196142.6900000004"/>
    <n v="0"/>
    <n v="0"/>
    <s v="NO"/>
    <s v="NO"/>
    <x v="56"/>
    <x v="0"/>
  </r>
  <r>
    <d v="2014-10-09T00:00:00"/>
    <x v="31"/>
    <x v="74"/>
    <n v="275803.92"/>
    <n v="0"/>
    <n v="0"/>
    <s v="NO"/>
    <s v="NO"/>
    <x v="58"/>
    <x v="0"/>
  </r>
  <r>
    <d v="2014-10-10T00:00:00"/>
    <x v="32"/>
    <x v="75"/>
    <n v="6054366.71"/>
    <n v="0"/>
    <n v="0"/>
    <s v="NO"/>
    <s v="NO"/>
    <x v="59"/>
    <x v="0"/>
  </r>
  <r>
    <d v="2014-10-10T00:00:00"/>
    <x v="2"/>
    <x v="76"/>
    <n v="1071900.45"/>
    <n v="0"/>
    <n v="0"/>
    <s v="NO"/>
    <s v="NO"/>
    <x v="51"/>
    <x v="0"/>
  </r>
  <r>
    <d v="2015-01-07T00:00:00"/>
    <x v="33"/>
    <x v="77"/>
    <n v="358680000"/>
    <n v="0"/>
    <n v="0"/>
    <s v="NO"/>
    <s v="NO"/>
    <x v="60"/>
    <x v="0"/>
  </r>
  <r>
    <d v="2015-01-29T00:00:00"/>
    <x v="2"/>
    <x v="78"/>
    <n v="7967139.4400000004"/>
    <n v="0"/>
    <n v="0"/>
    <s v="NO"/>
    <s v="NO"/>
    <x v="61"/>
    <x v="0"/>
  </r>
  <r>
    <d v="2014-02-27T00:00:00"/>
    <x v="7"/>
    <x v="79"/>
    <n v="7783905.1900000004"/>
    <n v="0"/>
    <n v="0"/>
    <s v="NO"/>
    <s v="NO"/>
    <x v="62"/>
    <x v="0"/>
  </r>
  <r>
    <d v="2015-03-11T00:00:00"/>
    <x v="23"/>
    <x v="80"/>
    <n v="9656214.1799999997"/>
    <n v="0"/>
    <n v="0"/>
    <s v="NO"/>
    <s v="NO"/>
    <x v="63"/>
    <x v="0"/>
  </r>
  <r>
    <d v="2015-03-18T00:00:00"/>
    <x v="0"/>
    <x v="81"/>
    <n v="23363567.460000001"/>
    <n v="0"/>
    <n v="0"/>
    <s v="NO"/>
    <s v="NO"/>
    <x v="64"/>
    <x v="0"/>
  </r>
  <r>
    <d v="2015-04-06T00:00:00"/>
    <x v="13"/>
    <x v="82"/>
    <n v="1978000"/>
    <n v="0"/>
    <n v="0"/>
    <s v="NO"/>
    <s v="NO"/>
    <x v="65"/>
    <x v="0"/>
  </r>
  <r>
    <d v="2015-04-10T00:00:00"/>
    <x v="3"/>
    <x v="67"/>
    <n v="10848054.029999999"/>
    <n v="0"/>
    <n v="0"/>
    <s v="NO"/>
    <s v="NO"/>
    <x v="3"/>
    <x v="0"/>
  </r>
  <r>
    <d v="2015-04-21T00:00:00"/>
    <x v="0"/>
    <x v="81"/>
    <n v="11078007.369999999"/>
    <n v="0"/>
    <n v="0"/>
    <s v="NO"/>
    <s v="NO"/>
    <x v="64"/>
    <x v="0"/>
  </r>
  <r>
    <d v="2015-05-14T00:00:00"/>
    <x v="0"/>
    <x v="83"/>
    <n v="5333091.0199999996"/>
    <n v="0"/>
    <n v="0"/>
    <s v="NO"/>
    <s v="NO"/>
    <x v="66"/>
    <x v="0"/>
  </r>
  <r>
    <d v="2015-06-04T00:00:00"/>
    <x v="0"/>
    <x v="84"/>
    <n v="4182916.14"/>
    <n v="0"/>
    <n v="0"/>
    <s v="NO"/>
    <s v="NO"/>
    <x v="67"/>
    <x v="0"/>
  </r>
  <r>
    <d v="2015-06-09T00:00:00"/>
    <x v="0"/>
    <x v="85"/>
    <n v="2872975.64"/>
    <n v="0"/>
    <n v="0"/>
    <s v="NO"/>
    <s v="NO"/>
    <x v="68"/>
    <x v="0"/>
  </r>
  <r>
    <d v="2015-06-22T00:00:00"/>
    <x v="34"/>
    <x v="86"/>
    <n v="6270126.3099999996"/>
    <n v="0"/>
    <n v="0"/>
    <s v="NO"/>
    <s v="NO"/>
    <x v="69"/>
    <x v="0"/>
  </r>
  <r>
    <d v="2015-08-03T00:00:00"/>
    <x v="35"/>
    <x v="87"/>
    <n v="6465283.1200000001"/>
    <n v="0"/>
    <n v="0"/>
    <s v="NO"/>
    <s v="NO"/>
    <x v="70"/>
    <x v="0"/>
  </r>
  <r>
    <d v="2015-08-18T00:00:00"/>
    <x v="0"/>
    <x v="88"/>
    <n v="7536385.7000000002"/>
    <n v="0"/>
    <n v="0"/>
    <s v="NO"/>
    <s v="NO"/>
    <x v="71"/>
    <x v="0"/>
  </r>
  <r>
    <s v="24-Ag-15"/>
    <x v="0"/>
    <x v="89"/>
    <n v="3749612.12"/>
    <n v="0"/>
    <n v="0"/>
    <s v="NO"/>
    <s v="NO"/>
    <x v="72"/>
    <x v="0"/>
  </r>
  <r>
    <d v="2015-09-22T00:00:00"/>
    <x v="11"/>
    <x v="22"/>
    <n v="17937801"/>
    <n v="0"/>
    <n v="0"/>
    <s v="NO"/>
    <s v="NO"/>
    <x v="18"/>
    <x v="0"/>
  </r>
  <r>
    <d v="2015-10-23T00:00:00"/>
    <x v="23"/>
    <x v="80"/>
    <n v="100597.01"/>
    <n v="0"/>
    <n v="0"/>
    <s v="NO"/>
    <s v="NO"/>
    <x v="63"/>
    <x v="0"/>
  </r>
  <r>
    <d v="2015-11-03T00:00:00"/>
    <x v="36"/>
    <x v="90"/>
    <n v="109340000"/>
    <n v="0"/>
    <n v="0"/>
    <s v="NO"/>
    <s v="NO"/>
    <x v="73"/>
    <x v="3"/>
  </r>
  <r>
    <d v="2015-11-25T00:00:00"/>
    <x v="0"/>
    <x v="91"/>
    <n v="9544024.8200000003"/>
    <n v="0"/>
    <n v="0"/>
    <s v="NO"/>
    <s v="NO"/>
    <x v="74"/>
    <x v="0"/>
  </r>
  <r>
    <d v="2015-12-04T00:00:00"/>
    <x v="35"/>
    <x v="92"/>
    <n v="11115091.15"/>
    <m/>
    <m/>
    <m/>
    <m/>
    <x v="75"/>
    <x v="0"/>
  </r>
  <r>
    <d v="2015-12-16T00:00:00"/>
    <x v="36"/>
    <x v="88"/>
    <n v="2667839.5699999998"/>
    <m/>
    <m/>
    <m/>
    <m/>
    <x v="71"/>
    <x v="0"/>
  </r>
  <r>
    <d v="2016-01-04T00:00:00"/>
    <x v="16"/>
    <x v="93"/>
    <n v="3575622.12"/>
    <n v="0"/>
    <n v="0"/>
    <s v="NO"/>
    <s v="NO"/>
    <x v="76"/>
    <x v="0"/>
  </r>
  <r>
    <d v="2016-01-13T00:00:00"/>
    <x v="36"/>
    <x v="83"/>
    <n v="2710000"/>
    <n v="0"/>
    <n v="0"/>
    <s v="NO"/>
    <s v="NO"/>
    <x v="66"/>
    <x v="0"/>
  </r>
  <r>
    <d v="2016-01-14T00:00:00"/>
    <x v="36"/>
    <x v="94"/>
    <n v="39120000"/>
    <n v="0"/>
    <n v="0"/>
    <s v="NO"/>
    <s v="NO"/>
    <x v="77"/>
    <x v="0"/>
  </r>
  <r>
    <d v="2016-01-21T00:00:00"/>
    <x v="23"/>
    <x v="63"/>
    <n v="8241638.3300000001"/>
    <n v="0"/>
    <n v="0"/>
    <s v="NO"/>
    <s v="NO"/>
    <x v="48"/>
    <x v="0"/>
  </r>
  <r>
    <d v="2016-02-16T00:00:00"/>
    <x v="37"/>
    <x v="95"/>
    <n v="5993793.8399999999"/>
    <n v="0"/>
    <n v="0"/>
    <s v="NO"/>
    <s v="NO"/>
    <x v="33"/>
    <x v="0"/>
  </r>
  <r>
    <s v="25-feb-16"/>
    <x v="38"/>
    <x v="96"/>
    <n v="119885040.83"/>
    <n v="0"/>
    <n v="0"/>
    <s v="NO"/>
    <s v="NO"/>
    <x v="3"/>
    <x v="4"/>
  </r>
  <r>
    <d v="2016-03-23T00:00:00"/>
    <x v="39"/>
    <x v="97"/>
    <n v="25480000"/>
    <n v="0"/>
    <n v="0"/>
    <s v="NO"/>
    <s v="NO"/>
    <x v="78"/>
    <x v="0"/>
  </r>
  <r>
    <d v="2016-04-21T00:00:00"/>
    <x v="7"/>
    <x v="79"/>
    <n v="10737521.199999999"/>
    <n v="0"/>
    <n v="0"/>
    <s v="NO"/>
    <s v="NO"/>
    <x v="62"/>
    <x v="0"/>
  </r>
  <r>
    <d v="2016-06-03T00:00:00"/>
    <x v="7"/>
    <x v="98"/>
    <n v="5463285.8499999996"/>
    <n v="0"/>
    <n v="0"/>
    <s v="NO"/>
    <s v="NO"/>
    <x v="79"/>
    <x v="0"/>
  </r>
  <r>
    <d v="2016-06-07T00:00:00"/>
    <x v="39"/>
    <x v="99"/>
    <n v="3148000"/>
    <n v="0"/>
    <n v="0"/>
    <s v="NO"/>
    <s v="NO"/>
    <x v="80"/>
    <x v="0"/>
  </r>
  <r>
    <d v="2016-07-06T00:00:00"/>
    <x v="3"/>
    <x v="67"/>
    <n v="4884000"/>
    <n v="0"/>
    <n v="0"/>
    <s v="NO"/>
    <s v="NO"/>
    <x v="3"/>
    <x v="0"/>
  </r>
  <r>
    <d v="2016-07-08T00:00:00"/>
    <x v="7"/>
    <x v="100"/>
    <n v="3256000"/>
    <n v="3256000"/>
    <n v="0"/>
    <s v="NO"/>
    <s v="NO"/>
    <x v="3"/>
    <x v="0"/>
  </r>
  <r>
    <d v="2016-07-12T00:00:00"/>
    <x v="40"/>
    <x v="101"/>
    <n v="10784005.449999999"/>
    <n v="0"/>
    <n v="0"/>
    <s v="NO"/>
    <s v="NO"/>
    <x v="81"/>
    <x v="0"/>
  </r>
  <r>
    <d v="2016-07-25T00:00:00"/>
    <x v="3"/>
    <x v="9"/>
    <n v="7699877.96"/>
    <n v="0"/>
    <n v="0"/>
    <s v="NO"/>
    <s v="NO"/>
    <x v="9"/>
    <x v="0"/>
  </r>
  <r>
    <d v="2016-08-18T00:00:00"/>
    <x v="39"/>
    <x v="97"/>
    <n v="2434123"/>
    <n v="0"/>
    <n v="0"/>
    <s v="NO"/>
    <s v="NO"/>
    <x v="78"/>
    <x v="0"/>
  </r>
  <r>
    <d v="2016-08-24T00:00:00"/>
    <x v="7"/>
    <x v="69"/>
    <n v="4869000"/>
    <n v="0"/>
    <n v="0"/>
    <s v="NO"/>
    <s v="NO"/>
    <x v="53"/>
    <x v="0"/>
  </r>
  <r>
    <s v="09-sep-16"/>
    <x v="41"/>
    <x v="102"/>
    <n v="39175538.850000001"/>
    <n v="0"/>
    <n v="0"/>
    <s v="NO"/>
    <s v="NO"/>
    <x v="82"/>
    <x v="0"/>
  </r>
  <r>
    <d v="2016-10-21T00:00:00"/>
    <x v="42"/>
    <x v="103"/>
    <n v="39827296.210000001"/>
    <n v="0"/>
    <n v="0"/>
    <s v="NO"/>
    <s v="NO"/>
    <x v="83"/>
    <x v="0"/>
  </r>
  <r>
    <d v="2016-11-15T00:00:00"/>
    <x v="43"/>
    <x v="38"/>
    <n v="9913367.4100000001"/>
    <n v="0"/>
    <n v="0"/>
    <s v="NO"/>
    <s v="NO"/>
    <x v="84"/>
    <x v="0"/>
  </r>
  <r>
    <d v="2016-11-21T00:00:00"/>
    <x v="39"/>
    <x v="104"/>
    <n v="21033206.129999999"/>
    <n v="0"/>
    <n v="0"/>
    <s v="NO"/>
    <s v="NO"/>
    <x v="85"/>
    <x v="0"/>
  </r>
  <r>
    <d v="2016-11-24T00:00:00"/>
    <x v="39"/>
    <x v="99"/>
    <n v="8624915.5199999996"/>
    <n v="0"/>
    <n v="0"/>
    <s v="NO"/>
    <s v="NO"/>
    <x v="80"/>
    <x v="0"/>
  </r>
  <r>
    <d v="2016-11-25T00:00:00"/>
    <x v="7"/>
    <x v="51"/>
    <n v="11897346.75"/>
    <n v="0"/>
    <n v="0"/>
    <s v="NO"/>
    <s v="NO"/>
    <x v="40"/>
    <x v="0"/>
  </r>
  <r>
    <d v="2016-12-14T00:00:00"/>
    <x v="39"/>
    <x v="105"/>
    <n v="3388492.01"/>
    <n v="0"/>
    <n v="0"/>
    <s v="NO"/>
    <s v="NO"/>
    <x v="38"/>
    <x v="0"/>
  </r>
  <r>
    <d v="2017-01-18T00:00:00"/>
    <x v="27"/>
    <x v="71"/>
    <n v="13518211.560000001"/>
    <n v="0"/>
    <n v="0"/>
    <s v="NO"/>
    <m/>
    <x v="55"/>
    <x v="0"/>
  </r>
  <r>
    <s v="1-feb.-17"/>
    <x v="23"/>
    <x v="106"/>
    <n v="11335000"/>
    <n v="0"/>
    <n v="0"/>
    <s v="NO"/>
    <m/>
    <x v="86"/>
    <x v="0"/>
  </r>
  <r>
    <s v="2-feb.-17"/>
    <x v="44"/>
    <x v="107"/>
    <n v="15891853.24"/>
    <n v="0"/>
    <n v="0"/>
    <s v="NO"/>
    <m/>
    <x v="87"/>
    <x v="0"/>
  </r>
  <r>
    <d v="2017-04-10T00:00:00"/>
    <x v="39"/>
    <x v="99"/>
    <n v="1236045.07"/>
    <n v="0"/>
    <n v="0"/>
    <s v="NO"/>
    <m/>
    <x v="80"/>
    <x v="0"/>
  </r>
  <r>
    <s v="8-may.-17"/>
    <x v="1"/>
    <x v="1"/>
    <n v="16626411.57"/>
    <n v="0"/>
    <n v="0"/>
    <s v="NO"/>
    <m/>
    <x v="1"/>
    <x v="0"/>
  </r>
  <r>
    <s v="10-may.-17"/>
    <x v="44"/>
    <x v="108"/>
    <n v="11988037.84"/>
    <n v="0"/>
    <n v="0"/>
    <s v="NO"/>
    <m/>
    <x v="88"/>
    <x v="0"/>
  </r>
  <r>
    <d v="2017-06-05T00:00:00"/>
    <x v="39"/>
    <x v="109"/>
    <n v="3230000"/>
    <n v="0"/>
    <n v="0"/>
    <s v="NO"/>
    <m/>
    <x v="89"/>
    <x v="0"/>
  </r>
  <r>
    <d v="2017-07-28T00:00:00"/>
    <x v="45"/>
    <x v="110"/>
    <n v="4439000"/>
    <n v="0"/>
    <n v="0"/>
    <s v="NO"/>
    <m/>
    <x v="90"/>
    <x v="0"/>
  </r>
  <r>
    <d v="2017-08-25T00:00:00"/>
    <x v="39"/>
    <x v="7"/>
    <n v="12088637.119999999"/>
    <n v="0"/>
    <n v="0"/>
    <s v="NO"/>
    <m/>
    <x v="7"/>
    <x v="0"/>
  </r>
  <r>
    <d v="2017-09-01T00:00:00"/>
    <x v="36"/>
    <x v="85"/>
    <n v="8951606.1699999999"/>
    <n v="0"/>
    <n v="0"/>
    <s v="NO"/>
    <m/>
    <x v="68"/>
    <x v="0"/>
  </r>
  <r>
    <d v="2017-09-21T00:00:00"/>
    <x v="7"/>
    <x v="98"/>
    <n v="12754434.890000001"/>
    <n v="0"/>
    <n v="0"/>
    <s v="NO"/>
    <m/>
    <x v="79"/>
    <x v="0"/>
  </r>
  <r>
    <d v="2017-09-22T00:00:00"/>
    <x v="36"/>
    <x v="111"/>
    <n v="21760429.949999999"/>
    <n v="0"/>
    <n v="0"/>
    <s v="NO"/>
    <m/>
    <x v="91"/>
    <x v="5"/>
  </r>
  <r>
    <d v="2017-09-28T00:00:00"/>
    <x v="36"/>
    <x v="112"/>
    <n v="9454000"/>
    <n v="0"/>
    <n v="0"/>
    <s v="NO"/>
    <m/>
    <x v="92"/>
    <x v="0"/>
  </r>
  <r>
    <d v="2017-11-17T00:00:00"/>
    <x v="8"/>
    <x v="113"/>
    <n v="22274446.640000001"/>
    <n v="0"/>
    <n v="0"/>
    <s v="NO"/>
    <m/>
    <x v="93"/>
    <x v="0"/>
  </r>
  <r>
    <d v="2017-12-26T00:00:00"/>
    <x v="13"/>
    <x v="114"/>
    <n v="21898574.34"/>
    <n v="0"/>
    <n v="0"/>
    <s v="NO"/>
    <m/>
    <x v="94"/>
    <x v="0"/>
  </r>
  <r>
    <d v="2018-01-25T00:00:00"/>
    <x v="40"/>
    <x v="101"/>
    <n v="8213000"/>
    <n v="0"/>
    <n v="0"/>
    <s v="NO"/>
    <m/>
    <x v="81"/>
    <x v="0"/>
  </r>
  <r>
    <d v="2018-02-14T00:00:00"/>
    <x v="36"/>
    <x v="115"/>
    <n v="12533592.789999999"/>
    <n v="0"/>
    <n v="0"/>
    <s v="NO"/>
    <m/>
    <x v="95"/>
    <x v="0"/>
  </r>
  <r>
    <d v="2018-02-23T00:00:00"/>
    <x v="1"/>
    <x v="116"/>
    <n v="14727516.82"/>
    <n v="0"/>
    <n v="0"/>
    <s v="NO"/>
    <m/>
    <x v="96"/>
    <x v="0"/>
  </r>
  <r>
    <d v="2018-03-13T00:00:00"/>
    <x v="39"/>
    <x v="117"/>
    <n v="7654757.7400000002"/>
    <n v="0"/>
    <n v="0"/>
    <s v="NO"/>
    <m/>
    <x v="3"/>
    <x v="0"/>
  </r>
  <r>
    <d v="2018-03-21T00:00:00"/>
    <x v="20"/>
    <x v="118"/>
    <n v="4766472.0999999996"/>
    <n v="0"/>
    <n v="0"/>
    <s v="NO"/>
    <m/>
    <x v="97"/>
    <x v="0"/>
  </r>
  <r>
    <d v="2018-04-13T00:00:00"/>
    <x v="39"/>
    <x v="99"/>
    <n v="15458000"/>
    <n v="0"/>
    <n v="0"/>
    <s v="NO"/>
    <m/>
    <x v="80"/>
    <x v="0"/>
  </r>
  <r>
    <d v="2018-05-15T00:00:00"/>
    <x v="16"/>
    <x v="119"/>
    <n v="7418000"/>
    <n v="0"/>
    <n v="0"/>
    <s v="NO"/>
    <m/>
    <x v="76"/>
    <x v="0"/>
  </r>
  <r>
    <d v="2018-06-15T00:00:00"/>
    <x v="46"/>
    <x v="120"/>
    <n v="15973000"/>
    <n v="0"/>
    <n v="0"/>
    <s v="NO"/>
    <m/>
    <x v="98"/>
    <x v="0"/>
  </r>
  <r>
    <d v="2018-08-02T00:00:00"/>
    <x v="39"/>
    <x v="105"/>
    <n v="213486"/>
    <n v="0"/>
    <n v="0"/>
    <s v="NO"/>
    <m/>
    <x v="38"/>
    <x v="0"/>
  </r>
  <r>
    <d v="2018-08-14T00:00:00"/>
    <x v="39"/>
    <x v="9"/>
    <n v="12406080"/>
    <n v="0"/>
    <n v="0"/>
    <s v="NO"/>
    <m/>
    <x v="9"/>
    <x v="0"/>
  </r>
  <r>
    <d v="2018-09-14T00:00:00"/>
    <x v="46"/>
    <x v="120"/>
    <n v="2412000"/>
    <n v="0"/>
    <n v="0"/>
    <s v="NO"/>
    <m/>
    <x v="98"/>
    <x v="0"/>
  </r>
  <r>
    <d v="2018-10-03T00:00:00"/>
    <x v="20"/>
    <x v="121"/>
    <n v="6698952"/>
    <n v="0"/>
    <n v="0"/>
    <s v="NO"/>
    <m/>
    <x v="99"/>
    <x v="0"/>
  </r>
  <r>
    <d v="2018-10-18T00:00:00"/>
    <x v="39"/>
    <x v="122"/>
    <n v="5879647"/>
    <n v="0"/>
    <n v="0"/>
    <s v="NO"/>
    <m/>
    <x v="100"/>
    <x v="0"/>
  </r>
  <r>
    <d v="2018-12-12T00:00:00"/>
    <x v="39"/>
    <x v="7"/>
    <n v="11437540"/>
    <n v="0"/>
    <n v="0"/>
    <s v="NO"/>
    <m/>
    <x v="7"/>
    <x v="0"/>
  </r>
  <r>
    <d v="2018-12-21T00:00:00"/>
    <x v="20"/>
    <x v="123"/>
    <n v="27643306.739999998"/>
    <n v="0"/>
    <n v="0"/>
    <s v="NO"/>
    <m/>
    <x v="101"/>
    <x v="0"/>
  </r>
  <r>
    <d v="2019-02-26T00:00:00"/>
    <x v="13"/>
    <x v="124"/>
    <n v="11545224.619999999"/>
    <n v="0"/>
    <n v="0"/>
    <s v="NO"/>
    <m/>
    <x v="102"/>
    <x v="0"/>
  </r>
  <r>
    <d v="2019-04-23T00:00:00"/>
    <x v="46"/>
    <x v="110"/>
    <n v="0"/>
    <n v="0"/>
    <n v="0"/>
    <s v="NO"/>
    <m/>
    <x v="90"/>
    <x v="0"/>
  </r>
  <r>
    <d v="2019-06-28T00:00:00"/>
    <x v="36"/>
    <x v="125"/>
    <n v="28328325.710000001"/>
    <n v="0"/>
    <n v="0"/>
    <s v="NO"/>
    <m/>
    <x v="103"/>
    <x v="0"/>
  </r>
  <r>
    <d v="2019-07-03T00:00:00"/>
    <x v="13"/>
    <x v="126"/>
    <n v="5700000"/>
    <n v="0"/>
    <n v="0"/>
    <s v="NO"/>
    <m/>
    <x v="9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>
  <location ref="F3:H8" firstHeaderRow="1" firstDataRow="1" firstDataCol="3"/>
  <pivotFields count="10">
    <pivotField compact="0" outline="0" showAll="0" defaultSubtotal="0"/>
    <pivotField axis="axisRow" compact="0" outline="0" showAll="0" defaultSubtotal="0">
      <items count="47">
        <item x="29"/>
        <item x="25"/>
        <item x="31"/>
        <item x="7"/>
        <item x="36"/>
        <item x="0"/>
        <item x="21"/>
        <item x="23"/>
        <item x="13"/>
        <item x="20"/>
        <item x="8"/>
        <item x="19"/>
        <item x="45"/>
        <item x="46"/>
        <item x="44"/>
        <item x="33"/>
        <item x="17"/>
        <item x="24"/>
        <item x="10"/>
        <item x="43"/>
        <item x="18"/>
        <item x="22"/>
        <item x="34"/>
        <item x="4"/>
        <item x="9"/>
        <item x="40"/>
        <item x="39"/>
        <item x="3"/>
        <item x="5"/>
        <item x="12"/>
        <item x="41"/>
        <item x="35"/>
        <item x="15"/>
        <item x="14"/>
        <item x="26"/>
        <item x="16"/>
        <item x="37"/>
        <item x="32"/>
        <item x="1"/>
        <item x="27"/>
        <item x="2"/>
        <item x="38"/>
        <item x="30"/>
        <item x="6"/>
        <item x="28"/>
        <item x="11"/>
        <item x="42"/>
      </items>
    </pivotField>
    <pivotField axis="axisRow" compact="0" outline="0" showAll="0" defaultSubtotal="0">
      <items count="127">
        <item x="117"/>
        <item x="72"/>
        <item x="123"/>
        <item x="122"/>
        <item x="121"/>
        <item x="102"/>
        <item x="68"/>
        <item x="32"/>
        <item x="125"/>
        <item x="28"/>
        <item x="79"/>
        <item x="57"/>
        <item x="119"/>
        <item x="124"/>
        <item x="126"/>
        <item x="93"/>
        <item x="31"/>
        <item x="108"/>
        <item x="12"/>
        <item x="8"/>
        <item x="3"/>
        <item x="114"/>
        <item x="78"/>
        <item x="116"/>
        <item x="25"/>
        <item x="104"/>
        <item x="106"/>
        <item x="35"/>
        <item x="30"/>
        <item x="10"/>
        <item x="33"/>
        <item x="18"/>
        <item x="36"/>
        <item x="15"/>
        <item x="115"/>
        <item x="63"/>
        <item x="69"/>
        <item x="7"/>
        <item x="9"/>
        <item x="118"/>
        <item x="38"/>
        <item x="84"/>
        <item x="52"/>
        <item x="107"/>
        <item x="50"/>
        <item x="5"/>
        <item x="111"/>
        <item x="110"/>
        <item x="44"/>
        <item x="109"/>
        <item x="91"/>
        <item x="88"/>
        <item x="94"/>
        <item x="59"/>
        <item x="77"/>
        <item x="39"/>
        <item x="43"/>
        <item x="65"/>
        <item x="23"/>
        <item x="87"/>
        <item x="58"/>
        <item x="40"/>
        <item x="37"/>
        <item x="6"/>
        <item x="46"/>
        <item x="4"/>
        <item x="55"/>
        <item x="81"/>
        <item x="89"/>
        <item x="51"/>
        <item x="82"/>
        <item x="20"/>
        <item x="49"/>
        <item x="11"/>
        <item x="60"/>
        <item x="96"/>
        <item x="90"/>
        <item x="99"/>
        <item x="97"/>
        <item x="47"/>
        <item x="22"/>
        <item x="53"/>
        <item x="19"/>
        <item x="29"/>
        <item x="100"/>
        <item x="17"/>
        <item x="54"/>
        <item x="86"/>
        <item x="21"/>
        <item x="101"/>
        <item x="83"/>
        <item x="0"/>
        <item x="24"/>
        <item x="98"/>
        <item x="67"/>
        <item x="2"/>
        <item x="113"/>
        <item x="70"/>
        <item x="120"/>
        <item x="95"/>
        <item x="16"/>
        <item x="62"/>
        <item x="13"/>
        <item x="80"/>
        <item x="75"/>
        <item x="26"/>
        <item x="48"/>
        <item x="112"/>
        <item x="92"/>
        <item x="1"/>
        <item x="71"/>
        <item x="42"/>
        <item x="76"/>
        <item x="34"/>
        <item x="61"/>
        <item x="45"/>
        <item x="85"/>
        <item x="56"/>
        <item x="73"/>
        <item x="66"/>
        <item x="105"/>
        <item x="74"/>
        <item x="64"/>
        <item x="103"/>
        <item x="14"/>
        <item x="41"/>
        <item x="2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04">
        <item h="1" x="56"/>
        <item h="1" x="27"/>
        <item h="1" x="80"/>
        <item h="1" x="101"/>
        <item h="1" x="99"/>
        <item h="1" x="82"/>
        <item h="1" x="52"/>
        <item h="1" x="103"/>
        <item h="1" x="62"/>
        <item h="1" x="44"/>
        <item h="1" x="76"/>
        <item h="1" x="88"/>
        <item h="1" x="24"/>
        <item h="1" x="8"/>
        <item h="1" x="102"/>
        <item h="1" x="94"/>
        <item h="1" x="61"/>
        <item h="1" x="96"/>
        <item h="1" x="85"/>
        <item h="1" x="86"/>
        <item h="1" x="26"/>
        <item h="1" x="9"/>
        <item h="1" x="12"/>
        <item h="1" x="95"/>
        <item h="1" x="48"/>
        <item h="1" x="53"/>
        <item h="1" x="7"/>
        <item h="1" x="97"/>
        <item h="1" x="67"/>
        <item h="1" x="41"/>
        <item h="1" x="87"/>
        <item h="1" x="39"/>
        <item h="1" x="68"/>
        <item h="1" x="5"/>
        <item h="1" x="91"/>
        <item h="1" x="90"/>
        <item h="1" x="34"/>
        <item h="1" x="89"/>
        <item h="1" x="73"/>
        <item h="1" x="74"/>
        <item h="1" x="71"/>
        <item h="1" x="77"/>
        <item h="1" x="60"/>
        <item h="1" x="29"/>
        <item h="1" x="50"/>
        <item h="1" x="19"/>
        <item h="1" x="70"/>
        <item h="1" x="45"/>
        <item h="1" x="30"/>
        <item h="1" x="28"/>
        <item h="1" x="6"/>
        <item h="1" x="36"/>
        <item h="1" x="4"/>
        <item h="1" x="64"/>
        <item h="1" x="72"/>
        <item h="1" x="40"/>
        <item h="1" x="16"/>
        <item h="1" x="10"/>
        <item h="1" x="46"/>
        <item h="1" x="78"/>
        <item h="1" x="37"/>
        <item h="1" x="18"/>
        <item h="1" x="13"/>
        <item h="1" x="15"/>
        <item h="1" x="100"/>
        <item h="1" x="23"/>
        <item h="1" x="42"/>
        <item h="1" x="69"/>
        <item h="1" x="17"/>
        <item h="1" x="81"/>
        <item h="1" x="66"/>
        <item x="3"/>
        <item h="1" x="0"/>
        <item h="1" x="20"/>
        <item h="1" x="79"/>
        <item h="1" x="2"/>
        <item h="1" x="93"/>
        <item h="1" x="54"/>
        <item h="1" x="98"/>
        <item h="1" x="33"/>
        <item h="1" x="63"/>
        <item h="1" x="59"/>
        <item h="1" x="21"/>
        <item h="1" x="92"/>
        <item h="1" x="75"/>
        <item h="1" x="1"/>
        <item h="1" x="14"/>
        <item h="1" x="55"/>
        <item h="1" x="32"/>
        <item h="1" x="84"/>
        <item h="1" x="51"/>
        <item h="1" x="25"/>
        <item h="1" x="47"/>
        <item h="1" x="35"/>
        <item h="1" x="65"/>
        <item h="1" x="43"/>
        <item h="1" x="57"/>
        <item h="1" x="38"/>
        <item h="1" x="58"/>
        <item h="1" x="49"/>
        <item h="1" x="11"/>
        <item h="1" x="31"/>
        <item h="1" x="83"/>
        <item h="1" x="22"/>
      </items>
    </pivotField>
    <pivotField axis="axisRow" compact="0" outline="0" showAll="0" defaultSubtotal="0">
      <items count="6">
        <item x="1"/>
        <item x="5"/>
        <item x="3"/>
        <item x="4"/>
        <item x="2"/>
        <item h="1" x="0"/>
      </items>
    </pivotField>
  </pivotFields>
  <rowFields count="3">
    <field x="9"/>
    <field x="2"/>
    <field x="1"/>
  </rowFields>
  <rowItems count="5">
    <i>
      <x/>
      <x v="126"/>
      <x v="8"/>
    </i>
    <i>
      <x v="1"/>
      <x v="46"/>
      <x v="4"/>
    </i>
    <i>
      <x v="2"/>
      <x v="76"/>
      <x v="4"/>
    </i>
    <i>
      <x v="3"/>
      <x v="75"/>
      <x v="41"/>
    </i>
    <i>
      <x v="4"/>
      <x v="40"/>
      <x v="20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>
  <location ref="A3:C21" firstHeaderRow="1" firstDataRow="1" firstDataCol="3"/>
  <pivotFields count="10">
    <pivotField compact="0" outline="0" showAll="0" defaultSubtotal="0"/>
    <pivotField axis="axisRow" compact="0" outline="0" showAll="0" defaultSubtotal="0">
      <items count="47">
        <item x="29"/>
        <item x="25"/>
        <item x="31"/>
        <item x="7"/>
        <item x="36"/>
        <item x="0"/>
        <item x="21"/>
        <item x="23"/>
        <item x="13"/>
        <item x="20"/>
        <item x="8"/>
        <item x="19"/>
        <item x="45"/>
        <item x="46"/>
        <item x="44"/>
        <item x="33"/>
        <item x="17"/>
        <item x="24"/>
        <item x="10"/>
        <item x="43"/>
        <item x="18"/>
        <item x="22"/>
        <item x="34"/>
        <item x="4"/>
        <item x="9"/>
        <item x="40"/>
        <item x="39"/>
        <item x="3"/>
        <item x="5"/>
        <item x="12"/>
        <item x="41"/>
        <item x="35"/>
        <item x="15"/>
        <item x="14"/>
        <item x="26"/>
        <item x="16"/>
        <item x="37"/>
        <item x="32"/>
        <item x="1"/>
        <item x="27"/>
        <item x="2"/>
        <item x="38"/>
        <item x="30"/>
        <item x="6"/>
        <item x="28"/>
        <item x="11"/>
        <item x="42"/>
      </items>
    </pivotField>
    <pivotField axis="axisRow" compact="0" outline="0" showAll="0" defaultSubtotal="0">
      <items count="127">
        <item x="117"/>
        <item x="72"/>
        <item x="123"/>
        <item x="122"/>
        <item x="121"/>
        <item x="102"/>
        <item x="68"/>
        <item x="32"/>
        <item x="125"/>
        <item x="28"/>
        <item x="79"/>
        <item x="57"/>
        <item x="119"/>
        <item x="124"/>
        <item x="126"/>
        <item x="93"/>
        <item x="31"/>
        <item x="108"/>
        <item x="12"/>
        <item x="8"/>
        <item x="3"/>
        <item x="114"/>
        <item x="78"/>
        <item x="116"/>
        <item x="25"/>
        <item x="104"/>
        <item x="106"/>
        <item x="35"/>
        <item x="30"/>
        <item x="10"/>
        <item x="33"/>
        <item x="18"/>
        <item x="36"/>
        <item x="15"/>
        <item x="115"/>
        <item x="63"/>
        <item x="69"/>
        <item x="7"/>
        <item x="9"/>
        <item x="118"/>
        <item x="38"/>
        <item x="84"/>
        <item x="52"/>
        <item x="107"/>
        <item x="50"/>
        <item x="5"/>
        <item x="111"/>
        <item x="110"/>
        <item x="44"/>
        <item x="109"/>
        <item x="91"/>
        <item x="88"/>
        <item x="94"/>
        <item x="59"/>
        <item x="77"/>
        <item x="39"/>
        <item x="43"/>
        <item x="65"/>
        <item x="23"/>
        <item x="87"/>
        <item x="58"/>
        <item x="40"/>
        <item x="37"/>
        <item x="6"/>
        <item x="46"/>
        <item x="4"/>
        <item x="55"/>
        <item x="81"/>
        <item x="89"/>
        <item x="51"/>
        <item x="82"/>
        <item x="20"/>
        <item x="49"/>
        <item x="11"/>
        <item x="60"/>
        <item x="96"/>
        <item x="90"/>
        <item x="99"/>
        <item x="97"/>
        <item x="47"/>
        <item x="22"/>
        <item x="53"/>
        <item x="19"/>
        <item x="29"/>
        <item x="100"/>
        <item x="17"/>
        <item x="54"/>
        <item x="86"/>
        <item x="21"/>
        <item x="101"/>
        <item x="83"/>
        <item x="0"/>
        <item x="24"/>
        <item x="98"/>
        <item x="67"/>
        <item x="2"/>
        <item x="113"/>
        <item x="70"/>
        <item x="120"/>
        <item x="95"/>
        <item x="16"/>
        <item x="62"/>
        <item x="13"/>
        <item x="80"/>
        <item x="75"/>
        <item x="26"/>
        <item x="48"/>
        <item x="112"/>
        <item x="92"/>
        <item x="1"/>
        <item x="71"/>
        <item x="42"/>
        <item x="76"/>
        <item x="34"/>
        <item x="61"/>
        <item x="45"/>
        <item x="85"/>
        <item x="56"/>
        <item x="73"/>
        <item x="66"/>
        <item x="105"/>
        <item x="74"/>
        <item x="64"/>
        <item x="103"/>
        <item x="14"/>
        <item x="41"/>
        <item x="2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04">
        <item h="1" x="56"/>
        <item h="1" x="27"/>
        <item h="1" x="80"/>
        <item h="1" x="101"/>
        <item h="1" x="99"/>
        <item h="1" x="82"/>
        <item h="1" x="52"/>
        <item h="1" x="103"/>
        <item h="1" x="62"/>
        <item h="1" x="44"/>
        <item h="1" x="76"/>
        <item h="1" x="88"/>
        <item h="1" x="24"/>
        <item h="1" x="8"/>
        <item h="1" x="102"/>
        <item h="1" x="94"/>
        <item h="1" x="61"/>
        <item h="1" x="96"/>
        <item h="1" x="85"/>
        <item h="1" x="86"/>
        <item h="1" x="26"/>
        <item h="1" x="9"/>
        <item h="1" x="12"/>
        <item h="1" x="95"/>
        <item h="1" x="48"/>
        <item h="1" x="53"/>
        <item h="1" x="7"/>
        <item h="1" x="97"/>
        <item h="1" x="67"/>
        <item h="1" x="41"/>
        <item h="1" x="87"/>
        <item h="1" x="39"/>
        <item h="1" x="68"/>
        <item h="1" x="5"/>
        <item h="1" x="91"/>
        <item h="1" x="90"/>
        <item h="1" x="34"/>
        <item h="1" x="89"/>
        <item h="1" x="73"/>
        <item h="1" x="74"/>
        <item h="1" x="71"/>
        <item h="1" x="77"/>
        <item h="1" x="60"/>
        <item h="1" x="29"/>
        <item h="1" x="50"/>
        <item h="1" x="19"/>
        <item h="1" x="70"/>
        <item h="1" x="45"/>
        <item h="1" x="30"/>
        <item h="1" x="28"/>
        <item h="1" x="6"/>
        <item h="1" x="36"/>
        <item h="1" x="4"/>
        <item h="1" x="64"/>
        <item h="1" x="72"/>
        <item h="1" x="40"/>
        <item h="1" x="16"/>
        <item h="1" x="10"/>
        <item h="1" x="46"/>
        <item h="1" x="78"/>
        <item h="1" x="37"/>
        <item h="1" x="18"/>
        <item h="1" x="13"/>
        <item h="1" x="15"/>
        <item h="1" x="100"/>
        <item h="1" x="23"/>
        <item h="1" x="42"/>
        <item h="1" x="69"/>
        <item h="1" x="17"/>
        <item h="1" x="81"/>
        <item h="1" x="66"/>
        <item x="3"/>
        <item h="1" x="0"/>
        <item h="1" x="20"/>
        <item h="1" x="79"/>
        <item h="1" x="2"/>
        <item h="1" x="93"/>
        <item h="1" x="54"/>
        <item h="1" x="98"/>
        <item h="1" x="33"/>
        <item h="1" x="63"/>
        <item h="1" x="59"/>
        <item h="1" x="21"/>
        <item h="1" x="92"/>
        <item h="1" x="75"/>
        <item h="1" x="1"/>
        <item h="1" x="14"/>
        <item h="1" x="55"/>
        <item h="1" x="32"/>
        <item h="1" x="84"/>
        <item h="1" x="51"/>
        <item h="1" x="25"/>
        <item h="1" x="47"/>
        <item h="1" x="35"/>
        <item h="1" x="65"/>
        <item h="1" x="43"/>
        <item h="1" x="57"/>
        <item h="1" x="38"/>
        <item h="1" x="58"/>
        <item h="1" x="49"/>
        <item h="1" x="11"/>
        <item h="1" x="31"/>
        <item h="1" x="83"/>
        <item h="1" x="22"/>
      </items>
    </pivotField>
    <pivotField compact="0" outline="0" showAll="0" defaultSubtotal="0"/>
  </pivotFields>
  <rowFields count="3">
    <field x="8"/>
    <field x="2"/>
    <field x="1"/>
  </rowFields>
  <rowItems count="18">
    <i>
      <x v="71"/>
      <x/>
      <x v="26"/>
    </i>
    <i r="1">
      <x v="7"/>
      <x v="8"/>
    </i>
    <i r="1">
      <x v="9"/>
      <x v="5"/>
    </i>
    <i r="1">
      <x v="18"/>
      <x v="28"/>
    </i>
    <i r="1">
      <x v="20"/>
      <x v="27"/>
    </i>
    <i r="1">
      <x v="24"/>
      <x v="5"/>
    </i>
    <i r="1">
      <x v="28"/>
      <x v="32"/>
    </i>
    <i r="1">
      <x v="29"/>
      <x v="28"/>
    </i>
    <i r="1">
      <x v="30"/>
      <x v="8"/>
    </i>
    <i r="1">
      <x v="31"/>
      <x v="5"/>
    </i>
    <i r="1">
      <x v="40"/>
      <x v="20"/>
    </i>
    <i r="1">
      <x v="53"/>
      <x v="28"/>
    </i>
    <i r="1">
      <x v="75"/>
      <x v="41"/>
    </i>
    <i r="1">
      <x v="84"/>
      <x v="3"/>
    </i>
    <i r="1">
      <x v="94"/>
      <x v="27"/>
    </i>
    <i r="1">
      <x v="101"/>
      <x v="5"/>
    </i>
    <i r="1">
      <x v="102"/>
      <x v="27"/>
    </i>
    <i r="2">
      <x v="2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6"/>
  <sheetViews>
    <sheetView topLeftCell="B1" workbookViewId="0">
      <selection activeCell="K4" sqref="K4"/>
    </sheetView>
  </sheetViews>
  <sheetFormatPr baseColWidth="10" defaultRowHeight="12.75"/>
  <cols>
    <col min="1" max="1" width="36.85546875" bestFit="1" customWidth="1"/>
    <col min="2" max="2" width="22.85546875" bestFit="1" customWidth="1"/>
    <col min="3" max="3" width="10.7109375" customWidth="1"/>
    <col min="4" max="5" width="11.42578125" style="125"/>
    <col min="6" max="6" width="40.42578125" customWidth="1"/>
    <col min="7" max="7" width="14.85546875" customWidth="1"/>
    <col min="8" max="8" width="10.28515625" customWidth="1"/>
  </cols>
  <sheetData>
    <row r="3" spans="1:8">
      <c r="A3" s="171" t="s">
        <v>98</v>
      </c>
      <c r="B3" s="171" t="s">
        <v>92</v>
      </c>
      <c r="C3" s="171" t="s">
        <v>91</v>
      </c>
      <c r="F3" s="171" t="s">
        <v>1443</v>
      </c>
      <c r="G3" s="171" t="s">
        <v>92</v>
      </c>
      <c r="H3" s="171" t="s">
        <v>91</v>
      </c>
    </row>
    <row r="4" spans="1:8">
      <c r="A4" s="125" t="s">
        <v>1444</v>
      </c>
      <c r="B4" s="125">
        <v>47895339.450000003</v>
      </c>
      <c r="C4" s="125" t="s">
        <v>111</v>
      </c>
      <c r="F4" s="125" t="s">
        <v>353</v>
      </c>
      <c r="G4" s="125" t="s">
        <v>351</v>
      </c>
      <c r="H4" s="125" t="s">
        <v>18</v>
      </c>
    </row>
    <row r="5" spans="1:8">
      <c r="B5" s="125" t="s">
        <v>390</v>
      </c>
      <c r="C5" s="125" t="s">
        <v>18</v>
      </c>
      <c r="F5" s="125" t="s">
        <v>199</v>
      </c>
      <c r="G5" s="125" t="s">
        <v>1406</v>
      </c>
      <c r="H5" s="125" t="s">
        <v>39</v>
      </c>
    </row>
    <row r="6" spans="1:8">
      <c r="B6" s="125" t="s">
        <v>354</v>
      </c>
      <c r="C6" s="125" t="s">
        <v>174</v>
      </c>
      <c r="F6" s="125" t="s">
        <v>346</v>
      </c>
      <c r="G6" s="125" t="s">
        <v>342</v>
      </c>
      <c r="H6" s="125" t="s">
        <v>39</v>
      </c>
    </row>
    <row r="7" spans="1:8">
      <c r="B7" s="125" t="s">
        <v>283</v>
      </c>
      <c r="C7" s="125" t="s">
        <v>258</v>
      </c>
      <c r="F7" s="125" t="s">
        <v>365</v>
      </c>
      <c r="G7" s="125" t="s">
        <v>364</v>
      </c>
      <c r="H7" s="125" t="s">
        <v>363</v>
      </c>
    </row>
    <row r="8" spans="1:8">
      <c r="B8" s="125" t="s">
        <v>248</v>
      </c>
      <c r="C8" s="125" t="s">
        <v>247</v>
      </c>
      <c r="F8" s="125" t="s">
        <v>388</v>
      </c>
      <c r="G8" s="125" t="s">
        <v>387</v>
      </c>
      <c r="H8" s="125" t="s">
        <v>402</v>
      </c>
    </row>
    <row r="9" spans="1:8">
      <c r="B9" s="125" t="s">
        <v>343</v>
      </c>
      <c r="C9" s="125" t="s">
        <v>174</v>
      </c>
    </row>
    <row r="10" spans="1:8">
      <c r="B10" s="125" t="s">
        <v>242</v>
      </c>
      <c r="C10" s="125" t="s">
        <v>241</v>
      </c>
    </row>
    <row r="11" spans="1:8">
      <c r="B11" s="125" t="s">
        <v>274</v>
      </c>
      <c r="C11" s="125" t="s">
        <v>258</v>
      </c>
    </row>
    <row r="12" spans="1:8">
      <c r="B12" s="125" t="s">
        <v>392</v>
      </c>
      <c r="C12" s="125" t="s">
        <v>18</v>
      </c>
    </row>
    <row r="13" spans="1:8">
      <c r="B13" s="125" t="s">
        <v>318</v>
      </c>
      <c r="C13" s="125" t="s">
        <v>174</v>
      </c>
    </row>
    <row r="14" spans="1:8">
      <c r="B14" s="125" t="s">
        <v>387</v>
      </c>
      <c r="C14" s="125" t="s">
        <v>402</v>
      </c>
      <c r="F14" s="172" t="s">
        <v>92</v>
      </c>
      <c r="G14" s="172" t="s">
        <v>91</v>
      </c>
    </row>
    <row r="15" spans="1:8">
      <c r="B15" s="125" t="s">
        <v>686</v>
      </c>
      <c r="C15" s="125" t="s">
        <v>258</v>
      </c>
      <c r="F15">
        <v>47895339.450000003</v>
      </c>
      <c r="G15" t="s">
        <v>111</v>
      </c>
    </row>
    <row r="16" spans="1:8">
      <c r="B16" s="125" t="s">
        <v>364</v>
      </c>
      <c r="C16" s="125" t="s">
        <v>363</v>
      </c>
      <c r="F16" t="s">
        <v>390</v>
      </c>
      <c r="G16" t="s">
        <v>18</v>
      </c>
    </row>
    <row r="17" spans="2:7">
      <c r="B17" s="125" t="s">
        <v>371</v>
      </c>
      <c r="C17" s="125" t="s">
        <v>125</v>
      </c>
      <c r="F17" t="s">
        <v>354</v>
      </c>
      <c r="G17" t="s">
        <v>174</v>
      </c>
    </row>
    <row r="18" spans="2:7">
      <c r="B18" s="125" t="s">
        <v>269</v>
      </c>
      <c r="C18" s="125" t="s">
        <v>247</v>
      </c>
      <c r="F18" t="s">
        <v>283</v>
      </c>
      <c r="G18" t="s">
        <v>258</v>
      </c>
    </row>
    <row r="19" spans="2:7">
      <c r="B19" s="125" t="s">
        <v>239</v>
      </c>
      <c r="C19" s="125" t="s">
        <v>174</v>
      </c>
      <c r="F19" t="s">
        <v>248</v>
      </c>
      <c r="G19" t="s">
        <v>247</v>
      </c>
    </row>
    <row r="20" spans="2:7">
      <c r="B20" s="125" t="s">
        <v>289</v>
      </c>
      <c r="C20" s="125" t="s">
        <v>247</v>
      </c>
      <c r="F20" t="s">
        <v>343</v>
      </c>
      <c r="G20" t="s">
        <v>174</v>
      </c>
    </row>
    <row r="21" spans="2:7">
      <c r="C21" s="125" t="s">
        <v>258</v>
      </c>
      <c r="F21" t="s">
        <v>242</v>
      </c>
      <c r="G21" t="s">
        <v>241</v>
      </c>
    </row>
    <row r="22" spans="2:7">
      <c r="F22" t="s">
        <v>274</v>
      </c>
      <c r="G22" t="s">
        <v>258</v>
      </c>
    </row>
    <row r="23" spans="2:7">
      <c r="F23" t="s">
        <v>392</v>
      </c>
      <c r="G23" t="s">
        <v>18</v>
      </c>
    </row>
    <row r="24" spans="2:7">
      <c r="F24" t="s">
        <v>318</v>
      </c>
      <c r="G24" t="s">
        <v>174</v>
      </c>
    </row>
    <row r="25" spans="2:7">
      <c r="F25" t="s">
        <v>387</v>
      </c>
      <c r="G25" t="s">
        <v>402</v>
      </c>
    </row>
    <row r="26" spans="2:7">
      <c r="F26" t="s">
        <v>686</v>
      </c>
      <c r="G26" t="s">
        <v>258</v>
      </c>
    </row>
    <row r="27" spans="2:7">
      <c r="F27" t="s">
        <v>364</v>
      </c>
      <c r="G27" t="s">
        <v>363</v>
      </c>
    </row>
    <row r="28" spans="2:7">
      <c r="F28" t="s">
        <v>371</v>
      </c>
      <c r="G28" t="s">
        <v>125</v>
      </c>
    </row>
    <row r="29" spans="2:7">
      <c r="F29" t="s">
        <v>269</v>
      </c>
      <c r="G29" t="s">
        <v>247</v>
      </c>
    </row>
    <row r="30" spans="2:7">
      <c r="F30" t="s">
        <v>239</v>
      </c>
      <c r="G30" t="s">
        <v>174</v>
      </c>
    </row>
    <row r="31" spans="2:7">
      <c r="F31" t="s">
        <v>289</v>
      </c>
      <c r="G31" t="s">
        <v>247</v>
      </c>
    </row>
    <row r="32" spans="2:7">
      <c r="F32" t="s">
        <v>351</v>
      </c>
      <c r="G32" t="s">
        <v>18</v>
      </c>
    </row>
    <row r="33" spans="6:7">
      <c r="F33" t="s">
        <v>1406</v>
      </c>
      <c r="G33" t="s">
        <v>39</v>
      </c>
    </row>
    <row r="34" spans="6:7">
      <c r="F34" t="s">
        <v>342</v>
      </c>
      <c r="G34" t="s">
        <v>39</v>
      </c>
    </row>
    <row r="35" spans="6:7">
      <c r="F35" t="s">
        <v>364</v>
      </c>
      <c r="G35" t="s">
        <v>363</v>
      </c>
    </row>
    <row r="36" spans="6:7">
      <c r="F36" t="s">
        <v>387</v>
      </c>
      <c r="G36" t="s">
        <v>402</v>
      </c>
    </row>
  </sheetData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N1000"/>
  <sheetViews>
    <sheetView workbookViewId="0"/>
  </sheetViews>
  <sheetFormatPr baseColWidth="10" defaultColWidth="14.42578125" defaultRowHeight="15" customHeight="1"/>
  <cols>
    <col min="1" max="3" width="17.28515625" customWidth="1"/>
    <col min="4" max="4" width="25.28515625" customWidth="1"/>
    <col min="5" max="26" width="17.28515625" customWidth="1"/>
  </cols>
  <sheetData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>
      <c r="A3" s="2"/>
      <c r="B3" s="2"/>
      <c r="C3" s="2"/>
      <c r="D3" s="2"/>
      <c r="E3" s="192" t="s">
        <v>90</v>
      </c>
      <c r="F3" s="190"/>
      <c r="G3" s="190"/>
      <c r="H3" s="2"/>
      <c r="I3" s="2"/>
      <c r="J3" s="2"/>
      <c r="K3" s="2"/>
      <c r="L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3">
      <c r="A5" s="18" t="s">
        <v>1</v>
      </c>
      <c r="B5" s="18" t="s">
        <v>2</v>
      </c>
      <c r="C5" s="18" t="s">
        <v>3</v>
      </c>
      <c r="D5" s="18" t="s">
        <v>4</v>
      </c>
      <c r="E5" s="18" t="s">
        <v>5</v>
      </c>
      <c r="F5" s="18" t="s">
        <v>6</v>
      </c>
      <c r="G5" s="18" t="s">
        <v>7</v>
      </c>
      <c r="H5" s="18" t="s">
        <v>8</v>
      </c>
      <c r="I5" s="18" t="s">
        <v>9</v>
      </c>
      <c r="J5" s="18" t="s">
        <v>10</v>
      </c>
      <c r="K5" s="18" t="s">
        <v>11</v>
      </c>
      <c r="L5" s="18" t="s">
        <v>12</v>
      </c>
      <c r="M5" s="5" t="s">
        <v>13</v>
      </c>
    </row>
    <row r="6" spans="1:13" ht="29.25">
      <c r="A6" s="18">
        <v>1</v>
      </c>
      <c r="B6" s="18" t="s">
        <v>25</v>
      </c>
      <c r="C6" s="18">
        <v>2015</v>
      </c>
      <c r="D6" s="18" t="s">
        <v>99</v>
      </c>
      <c r="E6" s="18" t="s">
        <v>100</v>
      </c>
      <c r="F6" s="42">
        <v>0.51679398148148148</v>
      </c>
      <c r="G6" s="19" t="s">
        <v>103</v>
      </c>
      <c r="H6" s="19" t="s">
        <v>104</v>
      </c>
      <c r="I6" s="19" t="s">
        <v>59</v>
      </c>
      <c r="J6" s="19">
        <v>144</v>
      </c>
      <c r="K6" s="19" t="s">
        <v>60</v>
      </c>
      <c r="L6" s="19" t="s">
        <v>39</v>
      </c>
      <c r="M6" s="25" t="s">
        <v>61</v>
      </c>
    </row>
    <row r="7" spans="1:13">
      <c r="A7" s="18">
        <v>2</v>
      </c>
      <c r="B7" s="18" t="s">
        <v>25</v>
      </c>
      <c r="C7" s="18">
        <v>2015</v>
      </c>
      <c r="D7" s="18" t="s">
        <v>105</v>
      </c>
      <c r="E7" s="18" t="s">
        <v>106</v>
      </c>
      <c r="F7" s="42">
        <v>0.48021990740740739</v>
      </c>
      <c r="G7" s="19" t="s">
        <v>107</v>
      </c>
      <c r="H7" s="19" t="s">
        <v>108</v>
      </c>
      <c r="I7" s="19" t="s">
        <v>109</v>
      </c>
      <c r="J7" s="19">
        <v>266</v>
      </c>
      <c r="K7" s="19" t="s">
        <v>110</v>
      </c>
      <c r="L7" s="19" t="s">
        <v>111</v>
      </c>
      <c r="M7" s="25" t="s">
        <v>112</v>
      </c>
    </row>
    <row r="8" spans="1:13" ht="29.25">
      <c r="A8" s="18">
        <v>3</v>
      </c>
      <c r="B8" s="18" t="s">
        <v>25</v>
      </c>
      <c r="C8" s="19">
        <v>2015</v>
      </c>
      <c r="D8" s="19" t="s">
        <v>113</v>
      </c>
      <c r="E8" s="19" t="s">
        <v>114</v>
      </c>
      <c r="F8" s="21">
        <v>0.65001157407407406</v>
      </c>
      <c r="G8" s="18" t="s">
        <v>115</v>
      </c>
      <c r="H8" s="18" t="s">
        <v>116</v>
      </c>
      <c r="I8" s="19" t="s">
        <v>117</v>
      </c>
      <c r="J8" s="19">
        <v>390</v>
      </c>
      <c r="K8" s="19" t="s">
        <v>118</v>
      </c>
      <c r="L8" s="19" t="s">
        <v>39</v>
      </c>
      <c r="M8" s="25" t="s">
        <v>119</v>
      </c>
    </row>
    <row r="9" spans="1:13">
      <c r="A9" s="18">
        <v>4</v>
      </c>
      <c r="B9" s="18" t="s">
        <v>25</v>
      </c>
      <c r="C9" s="19">
        <v>2015</v>
      </c>
      <c r="D9" s="19" t="s">
        <v>120</v>
      </c>
      <c r="E9" s="19" t="s">
        <v>121</v>
      </c>
      <c r="F9" s="21">
        <v>0.62409722222222219</v>
      </c>
      <c r="G9" s="18" t="s">
        <v>122</v>
      </c>
      <c r="H9" s="18" t="s">
        <v>123</v>
      </c>
      <c r="I9" s="19" t="s">
        <v>37</v>
      </c>
      <c r="J9" s="19">
        <v>902</v>
      </c>
      <c r="K9" s="19" t="s">
        <v>124</v>
      </c>
      <c r="L9" s="19" t="s">
        <v>125</v>
      </c>
      <c r="M9" s="25" t="s">
        <v>126</v>
      </c>
    </row>
    <row r="10" spans="1:13" ht="29.25">
      <c r="A10" s="18">
        <v>5</v>
      </c>
      <c r="B10" s="18" t="s">
        <v>25</v>
      </c>
      <c r="C10" s="19">
        <v>2015</v>
      </c>
      <c r="D10" s="19" t="s">
        <v>127</v>
      </c>
      <c r="E10" s="19" t="s">
        <v>128</v>
      </c>
      <c r="F10" s="21">
        <v>0.46075231481481482</v>
      </c>
      <c r="G10" s="18" t="s">
        <v>129</v>
      </c>
      <c r="H10" s="18" t="s">
        <v>130</v>
      </c>
      <c r="I10" s="19" t="s">
        <v>131</v>
      </c>
      <c r="J10" s="19">
        <v>197</v>
      </c>
      <c r="K10" s="19" t="s">
        <v>132</v>
      </c>
      <c r="L10" s="19" t="s">
        <v>133</v>
      </c>
      <c r="M10" s="25" t="s">
        <v>134</v>
      </c>
    </row>
    <row r="11" spans="1:13">
      <c r="A11" s="18">
        <v>6</v>
      </c>
      <c r="B11" s="18" t="s">
        <v>135</v>
      </c>
      <c r="C11" s="19">
        <v>2015</v>
      </c>
      <c r="D11" s="19" t="s">
        <v>136</v>
      </c>
      <c r="E11" s="19" t="s">
        <v>137</v>
      </c>
      <c r="F11" s="21">
        <v>0.52083333333333337</v>
      </c>
      <c r="G11" s="18" t="s">
        <v>138</v>
      </c>
      <c r="H11" s="18" t="s">
        <v>139</v>
      </c>
      <c r="I11" s="19" t="s">
        <v>140</v>
      </c>
      <c r="J11" s="19">
        <v>157</v>
      </c>
      <c r="K11" s="19" t="s">
        <v>141</v>
      </c>
      <c r="L11" s="19" t="s">
        <v>39</v>
      </c>
      <c r="M11" s="25" t="s">
        <v>142</v>
      </c>
    </row>
    <row r="12" spans="1:13">
      <c r="A12" s="18">
        <v>7</v>
      </c>
      <c r="B12" s="18" t="s">
        <v>25</v>
      </c>
      <c r="C12" s="19">
        <v>2015</v>
      </c>
      <c r="D12" s="19" t="s">
        <v>143</v>
      </c>
      <c r="E12" s="19" t="s">
        <v>144</v>
      </c>
      <c r="F12" s="21">
        <v>0.53513888888888894</v>
      </c>
      <c r="G12" s="18" t="s">
        <v>145</v>
      </c>
      <c r="H12" s="18" t="s">
        <v>146</v>
      </c>
      <c r="I12" s="19" t="s">
        <v>59</v>
      </c>
      <c r="J12" s="19">
        <v>346</v>
      </c>
      <c r="K12" s="19" t="s">
        <v>147</v>
      </c>
      <c r="L12" s="19" t="s">
        <v>39</v>
      </c>
      <c r="M12" s="25" t="s">
        <v>148</v>
      </c>
    </row>
    <row r="13" spans="1:13">
      <c r="A13" s="18">
        <v>8</v>
      </c>
      <c r="B13" s="18" t="s">
        <v>25</v>
      </c>
      <c r="C13" s="19">
        <v>2015</v>
      </c>
      <c r="D13" s="19" t="s">
        <v>149</v>
      </c>
      <c r="E13" s="19" t="s">
        <v>150</v>
      </c>
      <c r="F13" s="21">
        <v>0.50707175925925929</v>
      </c>
      <c r="G13" s="18" t="s">
        <v>151</v>
      </c>
      <c r="H13" s="18" t="s">
        <v>152</v>
      </c>
      <c r="I13" s="19" t="s">
        <v>154</v>
      </c>
      <c r="J13" s="19">
        <v>157</v>
      </c>
      <c r="K13" s="19" t="s">
        <v>141</v>
      </c>
      <c r="L13" s="19" t="s">
        <v>39</v>
      </c>
      <c r="M13" s="25" t="s">
        <v>142</v>
      </c>
    </row>
    <row r="14" spans="1:13">
      <c r="A14" s="18">
        <v>9</v>
      </c>
      <c r="B14" s="18" t="s">
        <v>25</v>
      </c>
      <c r="C14" s="19">
        <v>2015</v>
      </c>
      <c r="D14" s="19" t="s">
        <v>155</v>
      </c>
      <c r="E14" s="19" t="s">
        <v>156</v>
      </c>
      <c r="F14" s="21">
        <v>0.46150462962962963</v>
      </c>
      <c r="G14" s="18" t="s">
        <v>157</v>
      </c>
      <c r="H14" s="18" t="s">
        <v>158</v>
      </c>
      <c r="I14" s="19" t="s">
        <v>159</v>
      </c>
      <c r="J14" s="19">
        <v>242</v>
      </c>
      <c r="K14" s="19" t="s">
        <v>53</v>
      </c>
      <c r="L14" s="19" t="s">
        <v>39</v>
      </c>
      <c r="M14" s="25" t="s">
        <v>54</v>
      </c>
    </row>
    <row r="15" spans="1:13">
      <c r="A15" s="18">
        <v>10</v>
      </c>
      <c r="B15" s="18" t="s">
        <v>25</v>
      </c>
      <c r="C15" s="19">
        <v>2015</v>
      </c>
      <c r="D15" s="19" t="s">
        <v>160</v>
      </c>
      <c r="E15" s="19" t="s">
        <v>161</v>
      </c>
      <c r="F15" s="21">
        <v>0.47950231481481481</v>
      </c>
      <c r="G15" s="18" t="s">
        <v>162</v>
      </c>
      <c r="H15" s="18" t="s">
        <v>163</v>
      </c>
      <c r="I15" s="19" t="s">
        <v>164</v>
      </c>
      <c r="J15" s="19">
        <v>813</v>
      </c>
      <c r="K15" s="19" t="s">
        <v>165</v>
      </c>
      <c r="L15" s="19" t="s">
        <v>18</v>
      </c>
      <c r="M15" s="25" t="s">
        <v>166</v>
      </c>
    </row>
    <row r="16" spans="1:13">
      <c r="A16" s="18">
        <v>11</v>
      </c>
      <c r="B16" s="18" t="s">
        <v>25</v>
      </c>
      <c r="C16" s="19">
        <v>2015</v>
      </c>
      <c r="D16" s="19" t="s">
        <v>167</v>
      </c>
      <c r="E16" s="19" t="s">
        <v>168</v>
      </c>
      <c r="F16" s="21">
        <v>0.64708333333333334</v>
      </c>
      <c r="G16" s="18" t="s">
        <v>169</v>
      </c>
      <c r="H16" s="18" t="s">
        <v>170</v>
      </c>
      <c r="I16" s="19" t="s">
        <v>171</v>
      </c>
      <c r="J16" s="19">
        <v>313</v>
      </c>
      <c r="K16" s="19" t="s">
        <v>172</v>
      </c>
      <c r="L16" s="19" t="s">
        <v>111</v>
      </c>
      <c r="M16" s="25" t="s">
        <v>173</v>
      </c>
    </row>
    <row r="17" spans="1:14">
      <c r="A17" s="18">
        <v>12</v>
      </c>
      <c r="B17" s="18" t="s">
        <v>25</v>
      </c>
      <c r="C17" s="19">
        <v>2015</v>
      </c>
      <c r="D17" s="19" t="s">
        <v>175</v>
      </c>
      <c r="E17" s="19" t="s">
        <v>176</v>
      </c>
      <c r="F17" s="21">
        <v>0.45943287037037039</v>
      </c>
      <c r="G17" s="18" t="s">
        <v>177</v>
      </c>
      <c r="H17" s="18" t="s">
        <v>178</v>
      </c>
      <c r="I17" s="19" t="s">
        <v>179</v>
      </c>
      <c r="J17" s="19">
        <v>371</v>
      </c>
      <c r="K17" s="19" t="s">
        <v>180</v>
      </c>
      <c r="L17" s="19" t="s">
        <v>111</v>
      </c>
      <c r="M17" s="25" t="s">
        <v>181</v>
      </c>
    </row>
    <row r="18" spans="1:14">
      <c r="A18" s="18">
        <v>13</v>
      </c>
      <c r="B18" s="18" t="s">
        <v>25</v>
      </c>
      <c r="C18" s="19">
        <v>2015</v>
      </c>
      <c r="D18" s="19" t="s">
        <v>182</v>
      </c>
      <c r="E18" s="19" t="s">
        <v>183</v>
      </c>
      <c r="F18" s="21">
        <v>0.53755787037037039</v>
      </c>
      <c r="G18" s="18" t="s">
        <v>184</v>
      </c>
      <c r="H18" s="19" t="s">
        <v>185</v>
      </c>
      <c r="I18" s="19" t="s">
        <v>37</v>
      </c>
      <c r="J18" s="19">
        <v>157</v>
      </c>
      <c r="K18" s="19" t="s">
        <v>141</v>
      </c>
      <c r="L18" s="19" t="s">
        <v>39</v>
      </c>
      <c r="M18" s="25" t="s">
        <v>142</v>
      </c>
    </row>
    <row r="19" spans="1:14" ht="43.5">
      <c r="A19" s="18">
        <v>14</v>
      </c>
      <c r="B19" s="18" t="s">
        <v>25</v>
      </c>
      <c r="C19" s="19">
        <v>2015</v>
      </c>
      <c r="D19" s="19" t="s">
        <v>186</v>
      </c>
      <c r="E19" s="19" t="s">
        <v>183</v>
      </c>
      <c r="F19" s="21">
        <v>0.45670138888888889</v>
      </c>
      <c r="G19" s="18" t="s">
        <v>187</v>
      </c>
      <c r="H19" s="19" t="s">
        <v>188</v>
      </c>
      <c r="I19" s="19" t="s">
        <v>189</v>
      </c>
      <c r="J19" s="19">
        <v>227</v>
      </c>
      <c r="K19" s="19" t="s">
        <v>190</v>
      </c>
      <c r="L19" s="19" t="s">
        <v>18</v>
      </c>
      <c r="M19" s="25" t="s">
        <v>191</v>
      </c>
    </row>
    <row r="20" spans="1:14">
      <c r="A20" s="18">
        <v>15</v>
      </c>
      <c r="B20" s="18" t="s">
        <v>25</v>
      </c>
      <c r="C20" s="19">
        <v>2015</v>
      </c>
      <c r="D20" s="19" t="s">
        <v>192</v>
      </c>
      <c r="E20" s="19" t="s">
        <v>193</v>
      </c>
      <c r="F20" s="21">
        <v>0.50344907407407402</v>
      </c>
      <c r="G20" s="18" t="s">
        <v>194</v>
      </c>
      <c r="H20" s="19" t="s">
        <v>195</v>
      </c>
      <c r="I20" s="19" t="s">
        <v>196</v>
      </c>
      <c r="J20" s="19">
        <v>73</v>
      </c>
      <c r="K20" s="19" t="s">
        <v>197</v>
      </c>
      <c r="L20" s="19" t="s">
        <v>39</v>
      </c>
      <c r="M20" s="25" t="s">
        <v>198</v>
      </c>
      <c r="N20" s="13" t="s">
        <v>199</v>
      </c>
    </row>
    <row r="21" spans="1:14" ht="15.75" customHeight="1">
      <c r="A21" s="18">
        <v>16</v>
      </c>
      <c r="B21" s="18" t="s">
        <v>25</v>
      </c>
      <c r="C21" s="19">
        <v>2015</v>
      </c>
      <c r="D21" s="19" t="s">
        <v>201</v>
      </c>
      <c r="E21" s="19" t="s">
        <v>202</v>
      </c>
      <c r="F21" s="21">
        <v>0.44898148148148148</v>
      </c>
      <c r="G21" s="18" t="s">
        <v>203</v>
      </c>
      <c r="H21" s="19" t="s">
        <v>204</v>
      </c>
      <c r="I21" s="19" t="s">
        <v>205</v>
      </c>
      <c r="J21" s="19">
        <v>721</v>
      </c>
      <c r="K21" s="19" t="s">
        <v>206</v>
      </c>
      <c r="L21" s="19" t="s">
        <v>206</v>
      </c>
      <c r="M21" s="25" t="s">
        <v>207</v>
      </c>
    </row>
    <row r="22" spans="1:14" ht="15.75" customHeight="1">
      <c r="A22" s="18">
        <v>17</v>
      </c>
      <c r="B22" s="18" t="s">
        <v>25</v>
      </c>
      <c r="C22" s="19">
        <v>2015</v>
      </c>
      <c r="D22" s="19" t="s">
        <v>208</v>
      </c>
      <c r="E22" s="19" t="s">
        <v>209</v>
      </c>
      <c r="F22" s="21">
        <v>0.51749999999999996</v>
      </c>
      <c r="G22" s="18" t="s">
        <v>210</v>
      </c>
      <c r="H22" s="19" t="s">
        <v>211</v>
      </c>
      <c r="I22" s="19" t="s">
        <v>212</v>
      </c>
      <c r="J22" s="19">
        <v>724</v>
      </c>
      <c r="K22" s="19" t="s">
        <v>38</v>
      </c>
      <c r="L22" s="19" t="s">
        <v>39</v>
      </c>
      <c r="M22" s="25" t="s">
        <v>40</v>
      </c>
    </row>
    <row r="23" spans="1:14" ht="15.75" customHeight="1">
      <c r="A23" s="18">
        <v>18</v>
      </c>
      <c r="B23" s="18" t="s">
        <v>25</v>
      </c>
      <c r="C23" s="19">
        <v>2015</v>
      </c>
      <c r="D23" s="19" t="s">
        <v>213</v>
      </c>
      <c r="E23" s="19" t="s">
        <v>214</v>
      </c>
      <c r="F23" s="21">
        <v>0.68488425925925922</v>
      </c>
      <c r="G23" s="19" t="s">
        <v>215</v>
      </c>
      <c r="H23" s="19" t="s">
        <v>216</v>
      </c>
      <c r="I23" s="19" t="s">
        <v>217</v>
      </c>
      <c r="J23" s="18">
        <v>144</v>
      </c>
      <c r="K23" s="18" t="s">
        <v>60</v>
      </c>
      <c r="L23" s="19" t="s">
        <v>39</v>
      </c>
      <c r="M23" s="25" t="s">
        <v>61</v>
      </c>
    </row>
    <row r="24" spans="1:14" ht="15.75" customHeight="1">
      <c r="A24" s="18">
        <v>19</v>
      </c>
      <c r="B24" s="18" t="s">
        <v>135</v>
      </c>
      <c r="C24" s="19">
        <v>2015</v>
      </c>
      <c r="D24" s="19" t="s">
        <v>218</v>
      </c>
      <c r="E24" s="19" t="s">
        <v>219</v>
      </c>
      <c r="F24" s="21">
        <v>0.65069444444444446</v>
      </c>
      <c r="G24" s="19" t="s">
        <v>220</v>
      </c>
      <c r="H24" s="19" t="s">
        <v>221</v>
      </c>
      <c r="I24" s="19" t="s">
        <v>222</v>
      </c>
      <c r="J24" s="19">
        <v>143</v>
      </c>
      <c r="K24" s="18" t="s">
        <v>223</v>
      </c>
      <c r="L24" s="19" t="s">
        <v>39</v>
      </c>
      <c r="M24" s="25" t="s">
        <v>224</v>
      </c>
    </row>
    <row r="25" spans="1:14" ht="15.75" customHeight="1">
      <c r="A25" s="18">
        <v>20</v>
      </c>
      <c r="B25" s="18" t="s">
        <v>25</v>
      </c>
      <c r="C25" s="19">
        <v>2015</v>
      </c>
      <c r="D25" s="19" t="s">
        <v>226</v>
      </c>
      <c r="E25" s="19" t="s">
        <v>219</v>
      </c>
      <c r="F25" s="21">
        <v>0.73628472222222219</v>
      </c>
      <c r="G25" s="19" t="s">
        <v>227</v>
      </c>
      <c r="H25" s="19" t="s">
        <v>228</v>
      </c>
      <c r="I25" s="19" t="s">
        <v>229</v>
      </c>
      <c r="J25" s="19">
        <v>616</v>
      </c>
      <c r="K25" s="18" t="s">
        <v>230</v>
      </c>
      <c r="L25" s="19" t="s">
        <v>18</v>
      </c>
      <c r="M25" s="25" t="s">
        <v>231</v>
      </c>
    </row>
    <row r="26" spans="1:14" ht="15.75" customHeight="1">
      <c r="A26" s="18">
        <v>21</v>
      </c>
      <c r="B26" s="18" t="s">
        <v>25</v>
      </c>
      <c r="C26" s="19">
        <v>2015</v>
      </c>
      <c r="D26" s="19" t="s">
        <v>232</v>
      </c>
      <c r="E26" s="19" t="s">
        <v>233</v>
      </c>
      <c r="F26" s="21">
        <v>0.60606481481481478</v>
      </c>
      <c r="G26" s="19" t="s">
        <v>234</v>
      </c>
      <c r="H26" s="19" t="s">
        <v>235</v>
      </c>
      <c r="I26" s="19" t="s">
        <v>45</v>
      </c>
      <c r="J26" s="19">
        <v>255</v>
      </c>
      <c r="K26" s="18" t="s">
        <v>236</v>
      </c>
      <c r="L26" s="19" t="s">
        <v>236</v>
      </c>
      <c r="M26" s="25" t="s">
        <v>237</v>
      </c>
    </row>
    <row r="27" spans="1:14" ht="15.75" customHeight="1"/>
    <row r="28" spans="1:14" ht="15.75" customHeight="1"/>
    <row r="29" spans="1:14" ht="15.75" customHeight="1"/>
    <row r="30" spans="1:14" ht="15.75" customHeight="1"/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3:G3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D1000"/>
  <sheetViews>
    <sheetView workbookViewId="0"/>
  </sheetViews>
  <sheetFormatPr baseColWidth="10" defaultColWidth="14.42578125" defaultRowHeight="15" customHeight="1"/>
  <cols>
    <col min="1" max="1" width="10" customWidth="1"/>
    <col min="2" max="2" width="27.42578125" customWidth="1"/>
    <col min="3" max="3" width="19.42578125" customWidth="1"/>
    <col min="4" max="6" width="10" customWidth="1"/>
    <col min="7" max="26" width="17.28515625" customWidth="1"/>
  </cols>
  <sheetData>
    <row r="1" spans="2:4" ht="13.5" customHeight="1">
      <c r="B1" s="14"/>
      <c r="C1" s="58"/>
    </row>
    <row r="2" spans="2:4" ht="13.5" customHeight="1">
      <c r="B2" s="197" t="s">
        <v>272</v>
      </c>
      <c r="C2" s="196"/>
    </row>
    <row r="3" spans="2:4" ht="13.5" customHeight="1">
      <c r="B3" s="14"/>
      <c r="C3" s="58"/>
    </row>
    <row r="4" spans="2:4" ht="13.5" customHeight="1">
      <c r="B4" s="195" t="s">
        <v>284</v>
      </c>
      <c r="C4" s="196"/>
    </row>
    <row r="5" spans="2:4" ht="13.5" customHeight="1">
      <c r="B5" s="55"/>
      <c r="C5" s="55"/>
    </row>
    <row r="6" spans="2:4" ht="12.75" customHeight="1">
      <c r="B6" s="61" t="s">
        <v>288</v>
      </c>
      <c r="C6" s="62">
        <v>82602</v>
      </c>
    </row>
    <row r="7" spans="2:4" ht="12.75" customHeight="1">
      <c r="B7" s="63" t="s">
        <v>292</v>
      </c>
      <c r="C7" s="64">
        <v>2518.8919999999998</v>
      </c>
    </row>
    <row r="8" spans="2:4" ht="12.75" customHeight="1">
      <c r="B8" s="63" t="s">
        <v>294</v>
      </c>
      <c r="C8" s="64">
        <f>+C6*C7</f>
        <v>208065516.984</v>
      </c>
    </row>
    <row r="9" spans="2:4" ht="12.75" customHeight="1">
      <c r="B9" s="63" t="s">
        <v>299</v>
      </c>
      <c r="C9" s="64">
        <v>153572034.09999999</v>
      </c>
    </row>
    <row r="10" spans="2:4" ht="12.75" customHeight="1">
      <c r="B10" s="63" t="s">
        <v>300</v>
      </c>
      <c r="C10" s="64">
        <f>+C9/C7</f>
        <v>60968.089977656848</v>
      </c>
    </row>
    <row r="11" spans="2:4" ht="13.5" customHeight="1">
      <c r="B11" s="65" t="s">
        <v>302</v>
      </c>
      <c r="C11" s="67">
        <f>+C6-C10</f>
        <v>21633.910022343152</v>
      </c>
    </row>
    <row r="12" spans="2:4" ht="12.75" customHeight="1">
      <c r="B12" s="14"/>
      <c r="C12" s="58"/>
    </row>
    <row r="13" spans="2:4" ht="13.5" customHeight="1">
      <c r="B13" s="14"/>
      <c r="C13" s="58"/>
    </row>
    <row r="14" spans="2:4" ht="13.5" customHeight="1">
      <c r="B14" s="195" t="s">
        <v>87</v>
      </c>
      <c r="C14" s="196"/>
    </row>
    <row r="15" spans="2:4" ht="13.5" customHeight="1">
      <c r="B15" s="193" t="s">
        <v>310</v>
      </c>
      <c r="C15" s="194"/>
    </row>
    <row r="16" spans="2:4" ht="12.75" customHeight="1">
      <c r="B16" s="61" t="s">
        <v>288</v>
      </c>
      <c r="C16" s="62">
        <v>73162</v>
      </c>
      <c r="D16" s="14" t="s">
        <v>85</v>
      </c>
    </row>
    <row r="17" spans="2:4" ht="12.75" customHeight="1">
      <c r="B17" s="63" t="s">
        <v>292</v>
      </c>
      <c r="C17" s="64">
        <v>2570.6940869999999</v>
      </c>
      <c r="D17" s="58" t="s">
        <v>85</v>
      </c>
    </row>
    <row r="18" spans="2:4" ht="12.75" customHeight="1">
      <c r="B18" s="63" t="s">
        <v>314</v>
      </c>
      <c r="C18" s="64">
        <f>+C16*C17</f>
        <v>188077120.79309398</v>
      </c>
    </row>
    <row r="19" spans="2:4" ht="12.75" customHeight="1">
      <c r="B19" s="63" t="s">
        <v>316</v>
      </c>
      <c r="C19" s="64">
        <v>59392679.850000001</v>
      </c>
    </row>
    <row r="20" spans="2:4" ht="12.75" customHeight="1">
      <c r="B20" s="63" t="s">
        <v>300</v>
      </c>
      <c r="C20" s="64">
        <f>+C19/C17</f>
        <v>23103.752465277292</v>
      </c>
    </row>
    <row r="21" spans="2:4" ht="13.5" customHeight="1">
      <c r="B21" s="65" t="s">
        <v>302</v>
      </c>
      <c r="C21" s="67">
        <f>+C16-C20</f>
        <v>50058.247534722708</v>
      </c>
    </row>
    <row r="22" spans="2:4" ht="12.75" customHeight="1">
      <c r="B22" s="14"/>
      <c r="C22" s="14"/>
    </row>
    <row r="23" spans="2:4" ht="13.5" customHeight="1">
      <c r="B23" s="14"/>
      <c r="C23" s="14"/>
    </row>
    <row r="24" spans="2:4" ht="13.5" customHeight="1">
      <c r="B24" s="195" t="s">
        <v>319</v>
      </c>
      <c r="C24" s="196"/>
    </row>
    <row r="25" spans="2:4" ht="13.5" customHeight="1">
      <c r="B25" s="193" t="s">
        <v>320</v>
      </c>
      <c r="C25" s="194"/>
    </row>
    <row r="26" spans="2:4" ht="12.75" customHeight="1">
      <c r="B26" s="61" t="s">
        <v>288</v>
      </c>
      <c r="C26" s="62">
        <v>27723</v>
      </c>
      <c r="D26" s="14" t="s">
        <v>85</v>
      </c>
    </row>
    <row r="27" spans="2:4" ht="12.75" customHeight="1">
      <c r="B27" s="63" t="s">
        <v>292</v>
      </c>
      <c r="C27" s="64">
        <v>2570.6940869999999</v>
      </c>
      <c r="D27" s="72" t="s">
        <v>85</v>
      </c>
    </row>
    <row r="28" spans="2:4" ht="12.75" customHeight="1">
      <c r="B28" s="63" t="s">
        <v>314</v>
      </c>
      <c r="C28" s="64">
        <f>+C26*C27</f>
        <v>71267352.173900992</v>
      </c>
    </row>
    <row r="29" spans="2:4" ht="12.75" customHeight="1">
      <c r="B29" s="63" t="s">
        <v>316</v>
      </c>
      <c r="C29" s="64">
        <v>153572034.09999999</v>
      </c>
    </row>
    <row r="30" spans="2:4" ht="12.75" customHeight="1">
      <c r="B30" s="63" t="s">
        <v>300</v>
      </c>
      <c r="C30" s="64">
        <f>+C29/C27</f>
        <v>59739.521274279105</v>
      </c>
    </row>
    <row r="31" spans="2:4" ht="13.5" customHeight="1">
      <c r="B31" s="65" t="s">
        <v>302</v>
      </c>
      <c r="C31" s="74">
        <f>+C26-C30</f>
        <v>-32016.521274279105</v>
      </c>
    </row>
    <row r="32" spans="2:4" ht="12.75" customHeight="1">
      <c r="B32" s="14"/>
      <c r="C32" s="58"/>
    </row>
    <row r="33" spans="2:3" ht="12.75" customHeight="1">
      <c r="B33" s="14"/>
      <c r="C33" s="58"/>
    </row>
    <row r="34" spans="2:3" ht="12.75" customHeight="1">
      <c r="B34" s="14"/>
      <c r="C34" s="58"/>
    </row>
    <row r="35" spans="2:3" ht="12.75" customHeight="1">
      <c r="B35" s="14"/>
      <c r="C35" s="58"/>
    </row>
    <row r="36" spans="2:3" ht="12.75" customHeight="1">
      <c r="B36" s="14"/>
      <c r="C36" s="58"/>
    </row>
    <row r="37" spans="2:3" ht="12.75" customHeight="1">
      <c r="B37" s="14"/>
      <c r="C37" s="58"/>
    </row>
    <row r="38" spans="2:3" ht="12.75" customHeight="1">
      <c r="B38" s="14"/>
      <c r="C38" s="58"/>
    </row>
    <row r="39" spans="2:3" ht="12.75" customHeight="1">
      <c r="B39" s="14"/>
      <c r="C39" s="58"/>
    </row>
    <row r="40" spans="2:3" ht="12.75" customHeight="1">
      <c r="B40" s="14"/>
      <c r="C40" s="58"/>
    </row>
    <row r="41" spans="2:3" ht="12.75" customHeight="1">
      <c r="B41" s="14"/>
      <c r="C41" s="58"/>
    </row>
    <row r="42" spans="2:3" ht="12.75" customHeight="1">
      <c r="B42" s="14"/>
      <c r="C42" s="58"/>
    </row>
    <row r="43" spans="2:3" ht="12.75" customHeight="1">
      <c r="B43" s="14"/>
      <c r="C43" s="58"/>
    </row>
    <row r="44" spans="2:3" ht="12.75" customHeight="1">
      <c r="B44" s="14"/>
      <c r="C44" s="58"/>
    </row>
    <row r="45" spans="2:3" ht="12.75" customHeight="1">
      <c r="B45" s="14"/>
      <c r="C45" s="58"/>
    </row>
    <row r="46" spans="2:3" ht="12.75" customHeight="1">
      <c r="B46" s="14"/>
      <c r="C46" s="58"/>
    </row>
    <row r="47" spans="2:3" ht="12.75" customHeight="1">
      <c r="B47" s="14"/>
      <c r="C47" s="58"/>
    </row>
    <row r="48" spans="2:3" ht="12.75" customHeight="1">
      <c r="B48" s="14"/>
      <c r="C48" s="58"/>
    </row>
    <row r="49" spans="2:3" ht="12.75" customHeight="1">
      <c r="B49" s="14"/>
      <c r="C49" s="58"/>
    </row>
    <row r="50" spans="2:3" ht="12.75" customHeight="1">
      <c r="B50" s="14"/>
      <c r="C50" s="58"/>
    </row>
    <row r="51" spans="2:3" ht="12.75" customHeight="1">
      <c r="B51" s="14"/>
      <c r="C51" s="58"/>
    </row>
    <row r="52" spans="2:3" ht="12.75" customHeight="1">
      <c r="B52" s="14"/>
      <c r="C52" s="58"/>
    </row>
    <row r="53" spans="2:3" ht="12.75" customHeight="1">
      <c r="B53" s="14"/>
      <c r="C53" s="58"/>
    </row>
    <row r="54" spans="2:3" ht="12.75" customHeight="1">
      <c r="B54" s="14"/>
      <c r="C54" s="58"/>
    </row>
    <row r="55" spans="2:3" ht="12.75" customHeight="1">
      <c r="B55" s="14"/>
      <c r="C55" s="58"/>
    </row>
    <row r="56" spans="2:3" ht="12.75" customHeight="1">
      <c r="B56" s="14"/>
      <c r="C56" s="58"/>
    </row>
    <row r="57" spans="2:3" ht="12.75" customHeight="1">
      <c r="B57" s="14"/>
      <c r="C57" s="58"/>
    </row>
    <row r="58" spans="2:3" ht="12.75" customHeight="1">
      <c r="B58" s="14"/>
      <c r="C58" s="58"/>
    </row>
    <row r="59" spans="2:3" ht="12.75" customHeight="1">
      <c r="B59" s="14"/>
      <c r="C59" s="58"/>
    </row>
    <row r="60" spans="2:3" ht="12.75" customHeight="1">
      <c r="B60" s="14"/>
      <c r="C60" s="58"/>
    </row>
    <row r="61" spans="2:3" ht="12.75" customHeight="1">
      <c r="B61" s="14"/>
      <c r="C61" s="58"/>
    </row>
    <row r="62" spans="2:3" ht="12.75" customHeight="1">
      <c r="B62" s="14"/>
      <c r="C62" s="58"/>
    </row>
    <row r="63" spans="2:3" ht="12.75" customHeight="1">
      <c r="B63" s="14"/>
      <c r="C63" s="58"/>
    </row>
    <row r="64" spans="2:3" ht="12.75" customHeight="1">
      <c r="B64" s="14"/>
      <c r="C64" s="58"/>
    </row>
    <row r="65" spans="2:3" ht="12.75" customHeight="1">
      <c r="B65" s="14"/>
      <c r="C65" s="58"/>
    </row>
    <row r="66" spans="2:3" ht="12.75" customHeight="1">
      <c r="B66" s="14"/>
      <c r="C66" s="58"/>
    </row>
    <row r="67" spans="2:3" ht="12.75" customHeight="1">
      <c r="B67" s="14"/>
      <c r="C67" s="58"/>
    </row>
    <row r="68" spans="2:3" ht="12.75" customHeight="1">
      <c r="B68" s="14"/>
      <c r="C68" s="58"/>
    </row>
    <row r="69" spans="2:3" ht="12.75" customHeight="1">
      <c r="B69" s="14"/>
      <c r="C69" s="58"/>
    </row>
    <row r="70" spans="2:3" ht="12.75" customHeight="1">
      <c r="B70" s="14"/>
      <c r="C70" s="58"/>
    </row>
    <row r="71" spans="2:3" ht="12.75" customHeight="1">
      <c r="B71" s="14"/>
      <c r="C71" s="58"/>
    </row>
    <row r="72" spans="2:3" ht="12.75" customHeight="1">
      <c r="B72" s="14"/>
      <c r="C72" s="58"/>
    </row>
    <row r="73" spans="2:3" ht="12.75" customHeight="1">
      <c r="B73" s="14"/>
      <c r="C73" s="58"/>
    </row>
    <row r="74" spans="2:3" ht="12.75" customHeight="1">
      <c r="B74" s="14"/>
      <c r="C74" s="58"/>
    </row>
    <row r="75" spans="2:3" ht="12.75" customHeight="1">
      <c r="B75" s="14"/>
      <c r="C75" s="58"/>
    </row>
    <row r="76" spans="2:3" ht="12.75" customHeight="1">
      <c r="B76" s="14"/>
      <c r="C76" s="58"/>
    </row>
    <row r="77" spans="2:3" ht="12.75" customHeight="1">
      <c r="B77" s="14"/>
      <c r="C77" s="58"/>
    </row>
    <row r="78" spans="2:3" ht="12.75" customHeight="1">
      <c r="B78" s="14"/>
      <c r="C78" s="58"/>
    </row>
    <row r="79" spans="2:3" ht="12.75" customHeight="1">
      <c r="B79" s="14"/>
      <c r="C79" s="58"/>
    </row>
    <row r="80" spans="2:3" ht="12.75" customHeight="1">
      <c r="B80" s="14"/>
      <c r="C80" s="58"/>
    </row>
    <row r="81" spans="2:3" ht="12.75" customHeight="1">
      <c r="B81" s="14"/>
      <c r="C81" s="58"/>
    </row>
    <row r="82" spans="2:3" ht="12.75" customHeight="1">
      <c r="B82" s="14"/>
      <c r="C82" s="58"/>
    </row>
    <row r="83" spans="2:3" ht="12.75" customHeight="1">
      <c r="B83" s="14"/>
      <c r="C83" s="58"/>
    </row>
    <row r="84" spans="2:3" ht="12.75" customHeight="1">
      <c r="B84" s="14"/>
      <c r="C84" s="58"/>
    </row>
    <row r="85" spans="2:3" ht="12.75" customHeight="1">
      <c r="B85" s="14"/>
      <c r="C85" s="58"/>
    </row>
    <row r="86" spans="2:3" ht="12.75" customHeight="1">
      <c r="B86" s="14"/>
      <c r="C86" s="58"/>
    </row>
    <row r="87" spans="2:3" ht="12.75" customHeight="1">
      <c r="B87" s="14"/>
      <c r="C87" s="58"/>
    </row>
    <row r="88" spans="2:3" ht="12.75" customHeight="1">
      <c r="B88" s="14"/>
      <c r="C88" s="58"/>
    </row>
    <row r="89" spans="2:3" ht="12.75" customHeight="1">
      <c r="B89" s="14"/>
      <c r="C89" s="58"/>
    </row>
    <row r="90" spans="2:3" ht="12.75" customHeight="1">
      <c r="B90" s="14"/>
      <c r="C90" s="58"/>
    </row>
    <row r="91" spans="2:3" ht="12.75" customHeight="1">
      <c r="B91" s="14"/>
      <c r="C91" s="58"/>
    </row>
    <row r="92" spans="2:3" ht="12.75" customHeight="1">
      <c r="B92" s="14"/>
      <c r="C92" s="58"/>
    </row>
    <row r="93" spans="2:3" ht="12.75" customHeight="1">
      <c r="B93" s="14"/>
      <c r="C93" s="58"/>
    </row>
    <row r="94" spans="2:3" ht="12.75" customHeight="1">
      <c r="B94" s="14"/>
      <c r="C94" s="58"/>
    </row>
    <row r="95" spans="2:3" ht="12.75" customHeight="1">
      <c r="B95" s="14"/>
      <c r="C95" s="58"/>
    </row>
    <row r="96" spans="2:3" ht="12.75" customHeight="1">
      <c r="B96" s="14"/>
      <c r="C96" s="58"/>
    </row>
    <row r="97" spans="2:3" ht="12.75" customHeight="1">
      <c r="B97" s="14"/>
      <c r="C97" s="58"/>
    </row>
    <row r="98" spans="2:3" ht="12.75" customHeight="1">
      <c r="B98" s="14"/>
      <c r="C98" s="58"/>
    </row>
    <row r="99" spans="2:3" ht="12.75" customHeight="1">
      <c r="B99" s="14"/>
      <c r="C99" s="58"/>
    </row>
    <row r="100" spans="2:3" ht="12.75" customHeight="1">
      <c r="B100" s="14"/>
      <c r="C100" s="58"/>
    </row>
    <row r="101" spans="2:3" ht="12.75" customHeight="1">
      <c r="B101" s="14"/>
      <c r="C101" s="58"/>
    </row>
    <row r="102" spans="2:3" ht="12.75" customHeight="1">
      <c r="B102" s="14"/>
      <c r="C102" s="58"/>
    </row>
    <row r="103" spans="2:3" ht="12.75" customHeight="1">
      <c r="B103" s="14"/>
      <c r="C103" s="58"/>
    </row>
    <row r="104" spans="2:3" ht="12.75" customHeight="1">
      <c r="B104" s="14"/>
      <c r="C104" s="58"/>
    </row>
    <row r="105" spans="2:3" ht="12.75" customHeight="1">
      <c r="B105" s="14"/>
      <c r="C105" s="58"/>
    </row>
    <row r="106" spans="2:3" ht="12.75" customHeight="1">
      <c r="B106" s="14"/>
      <c r="C106" s="58"/>
    </row>
    <row r="107" spans="2:3" ht="12.75" customHeight="1">
      <c r="B107" s="14"/>
      <c r="C107" s="58"/>
    </row>
    <row r="108" spans="2:3" ht="12.75" customHeight="1">
      <c r="B108" s="14"/>
      <c r="C108" s="58"/>
    </row>
    <row r="109" spans="2:3" ht="12.75" customHeight="1">
      <c r="B109" s="14"/>
      <c r="C109" s="58"/>
    </row>
    <row r="110" spans="2:3" ht="12.75" customHeight="1">
      <c r="B110" s="14"/>
      <c r="C110" s="58"/>
    </row>
    <row r="111" spans="2:3" ht="12.75" customHeight="1">
      <c r="B111" s="14"/>
      <c r="C111" s="58"/>
    </row>
    <row r="112" spans="2:3" ht="12.75" customHeight="1">
      <c r="B112" s="14"/>
      <c r="C112" s="58"/>
    </row>
    <row r="113" spans="2:3" ht="12.75" customHeight="1">
      <c r="B113" s="14"/>
      <c r="C113" s="58"/>
    </row>
    <row r="114" spans="2:3" ht="12.75" customHeight="1">
      <c r="B114" s="14"/>
      <c r="C114" s="58"/>
    </row>
    <row r="115" spans="2:3" ht="12.75" customHeight="1">
      <c r="B115" s="14"/>
      <c r="C115" s="58"/>
    </row>
    <row r="116" spans="2:3" ht="12.75" customHeight="1">
      <c r="B116" s="14"/>
      <c r="C116" s="58"/>
    </row>
    <row r="117" spans="2:3" ht="12.75" customHeight="1">
      <c r="B117" s="14"/>
      <c r="C117" s="58"/>
    </row>
    <row r="118" spans="2:3" ht="12.75" customHeight="1">
      <c r="B118" s="14"/>
      <c r="C118" s="58"/>
    </row>
    <row r="119" spans="2:3" ht="12.75" customHeight="1">
      <c r="B119" s="14"/>
      <c r="C119" s="58"/>
    </row>
    <row r="120" spans="2:3" ht="12.75" customHeight="1">
      <c r="B120" s="14"/>
      <c r="C120" s="58"/>
    </row>
    <row r="121" spans="2:3" ht="12.75" customHeight="1">
      <c r="B121" s="14"/>
      <c r="C121" s="58"/>
    </row>
    <row r="122" spans="2:3" ht="12.75" customHeight="1">
      <c r="B122" s="14"/>
      <c r="C122" s="58"/>
    </row>
    <row r="123" spans="2:3" ht="12.75" customHeight="1">
      <c r="B123" s="14"/>
      <c r="C123" s="58"/>
    </row>
    <row r="124" spans="2:3" ht="12.75" customHeight="1">
      <c r="B124" s="14"/>
      <c r="C124" s="58"/>
    </row>
    <row r="125" spans="2:3" ht="12.75" customHeight="1">
      <c r="B125" s="14"/>
      <c r="C125" s="58"/>
    </row>
    <row r="126" spans="2:3" ht="12.75" customHeight="1">
      <c r="B126" s="14"/>
      <c r="C126" s="58"/>
    </row>
    <row r="127" spans="2:3" ht="12.75" customHeight="1">
      <c r="B127" s="14"/>
      <c r="C127" s="58"/>
    </row>
    <row r="128" spans="2:3" ht="12.75" customHeight="1">
      <c r="B128" s="14"/>
      <c r="C128" s="58"/>
    </row>
    <row r="129" spans="2:3" ht="12.75" customHeight="1">
      <c r="B129" s="14"/>
      <c r="C129" s="58"/>
    </row>
    <row r="130" spans="2:3" ht="12.75" customHeight="1">
      <c r="B130" s="14"/>
      <c r="C130" s="58"/>
    </row>
    <row r="131" spans="2:3" ht="12.75" customHeight="1">
      <c r="B131" s="14"/>
      <c r="C131" s="58"/>
    </row>
    <row r="132" spans="2:3" ht="12.75" customHeight="1">
      <c r="B132" s="14"/>
      <c r="C132" s="58"/>
    </row>
    <row r="133" spans="2:3" ht="12.75" customHeight="1">
      <c r="B133" s="14"/>
      <c r="C133" s="58"/>
    </row>
    <row r="134" spans="2:3" ht="12.75" customHeight="1">
      <c r="B134" s="14"/>
      <c r="C134" s="58"/>
    </row>
    <row r="135" spans="2:3" ht="12.75" customHeight="1">
      <c r="B135" s="14"/>
      <c r="C135" s="58"/>
    </row>
    <row r="136" spans="2:3" ht="12.75" customHeight="1">
      <c r="B136" s="14"/>
      <c r="C136" s="58"/>
    </row>
    <row r="137" spans="2:3" ht="12.75" customHeight="1">
      <c r="B137" s="14"/>
      <c r="C137" s="58"/>
    </row>
    <row r="138" spans="2:3" ht="12.75" customHeight="1">
      <c r="B138" s="14"/>
      <c r="C138" s="58"/>
    </row>
    <row r="139" spans="2:3" ht="12.75" customHeight="1">
      <c r="B139" s="14"/>
      <c r="C139" s="58"/>
    </row>
    <row r="140" spans="2:3" ht="12.75" customHeight="1">
      <c r="B140" s="14"/>
      <c r="C140" s="58"/>
    </row>
    <row r="141" spans="2:3" ht="12.75" customHeight="1">
      <c r="B141" s="14"/>
      <c r="C141" s="58"/>
    </row>
    <row r="142" spans="2:3" ht="12.75" customHeight="1">
      <c r="B142" s="14"/>
      <c r="C142" s="58"/>
    </row>
    <row r="143" spans="2:3" ht="12.75" customHeight="1">
      <c r="B143" s="14"/>
      <c r="C143" s="58"/>
    </row>
    <row r="144" spans="2:3" ht="12.75" customHeight="1">
      <c r="B144" s="14"/>
      <c r="C144" s="58"/>
    </row>
    <row r="145" spans="2:3" ht="12.75" customHeight="1">
      <c r="B145" s="14"/>
      <c r="C145" s="58"/>
    </row>
    <row r="146" spans="2:3" ht="12.75" customHeight="1">
      <c r="B146" s="14"/>
      <c r="C146" s="58"/>
    </row>
    <row r="147" spans="2:3" ht="12.75" customHeight="1">
      <c r="B147" s="14"/>
      <c r="C147" s="58"/>
    </row>
    <row r="148" spans="2:3" ht="12.75" customHeight="1">
      <c r="B148" s="14"/>
      <c r="C148" s="58"/>
    </row>
    <row r="149" spans="2:3" ht="12.75" customHeight="1">
      <c r="B149" s="14"/>
      <c r="C149" s="58"/>
    </row>
    <row r="150" spans="2:3" ht="12.75" customHeight="1">
      <c r="B150" s="14"/>
      <c r="C150" s="58"/>
    </row>
    <row r="151" spans="2:3" ht="12.75" customHeight="1">
      <c r="B151" s="14"/>
      <c r="C151" s="58"/>
    </row>
    <row r="152" spans="2:3" ht="12.75" customHeight="1">
      <c r="B152" s="14"/>
      <c r="C152" s="58"/>
    </row>
    <row r="153" spans="2:3" ht="12.75" customHeight="1">
      <c r="B153" s="14"/>
      <c r="C153" s="58"/>
    </row>
    <row r="154" spans="2:3" ht="12.75" customHeight="1">
      <c r="B154" s="14"/>
      <c r="C154" s="58"/>
    </row>
    <row r="155" spans="2:3" ht="12.75" customHeight="1">
      <c r="B155" s="14"/>
      <c r="C155" s="58"/>
    </row>
    <row r="156" spans="2:3" ht="12.75" customHeight="1">
      <c r="B156" s="14"/>
      <c r="C156" s="58"/>
    </row>
    <row r="157" spans="2:3" ht="12.75" customHeight="1">
      <c r="B157" s="14"/>
      <c r="C157" s="58"/>
    </row>
    <row r="158" spans="2:3" ht="12.75" customHeight="1">
      <c r="B158" s="14"/>
      <c r="C158" s="58"/>
    </row>
    <row r="159" spans="2:3" ht="12.75" customHeight="1">
      <c r="B159" s="14"/>
      <c r="C159" s="58"/>
    </row>
    <row r="160" spans="2:3" ht="12.75" customHeight="1">
      <c r="B160" s="14"/>
      <c r="C160" s="58"/>
    </row>
    <row r="161" spans="2:3" ht="12.75" customHeight="1">
      <c r="B161" s="14"/>
      <c r="C161" s="58"/>
    </row>
    <row r="162" spans="2:3" ht="12.75" customHeight="1">
      <c r="B162" s="14"/>
      <c r="C162" s="58"/>
    </row>
    <row r="163" spans="2:3" ht="12.75" customHeight="1">
      <c r="B163" s="14"/>
      <c r="C163" s="58"/>
    </row>
    <row r="164" spans="2:3" ht="12.75" customHeight="1">
      <c r="B164" s="14"/>
      <c r="C164" s="58"/>
    </row>
    <row r="165" spans="2:3" ht="12.75" customHeight="1">
      <c r="B165" s="14"/>
      <c r="C165" s="58"/>
    </row>
    <row r="166" spans="2:3" ht="12.75" customHeight="1">
      <c r="B166" s="14"/>
      <c r="C166" s="58"/>
    </row>
    <row r="167" spans="2:3" ht="12.75" customHeight="1">
      <c r="B167" s="14"/>
      <c r="C167" s="58"/>
    </row>
    <row r="168" spans="2:3" ht="12.75" customHeight="1">
      <c r="B168" s="14"/>
      <c r="C168" s="58"/>
    </row>
    <row r="169" spans="2:3" ht="12.75" customHeight="1">
      <c r="B169" s="14"/>
      <c r="C169" s="58"/>
    </row>
    <row r="170" spans="2:3" ht="12.75" customHeight="1">
      <c r="B170" s="14"/>
      <c r="C170" s="58"/>
    </row>
    <row r="171" spans="2:3" ht="12.75" customHeight="1">
      <c r="B171" s="14"/>
      <c r="C171" s="58"/>
    </row>
    <row r="172" spans="2:3" ht="12.75" customHeight="1">
      <c r="B172" s="14"/>
      <c r="C172" s="58"/>
    </row>
    <row r="173" spans="2:3" ht="12.75" customHeight="1">
      <c r="B173" s="14"/>
      <c r="C173" s="58"/>
    </row>
    <row r="174" spans="2:3" ht="12.75" customHeight="1">
      <c r="B174" s="14"/>
      <c r="C174" s="58"/>
    </row>
    <row r="175" spans="2:3" ht="12.75" customHeight="1">
      <c r="B175" s="14"/>
      <c r="C175" s="58"/>
    </row>
    <row r="176" spans="2:3" ht="12.75" customHeight="1">
      <c r="B176" s="14"/>
      <c r="C176" s="58"/>
    </row>
    <row r="177" spans="2:3" ht="12.75" customHeight="1">
      <c r="B177" s="14"/>
      <c r="C177" s="58"/>
    </row>
    <row r="178" spans="2:3" ht="12.75" customHeight="1">
      <c r="B178" s="14"/>
      <c r="C178" s="58"/>
    </row>
    <row r="179" spans="2:3" ht="12.75" customHeight="1">
      <c r="B179" s="14"/>
      <c r="C179" s="58"/>
    </row>
    <row r="180" spans="2:3" ht="12.75" customHeight="1">
      <c r="B180" s="14"/>
      <c r="C180" s="58"/>
    </row>
    <row r="181" spans="2:3" ht="12.75" customHeight="1">
      <c r="B181" s="14"/>
      <c r="C181" s="58"/>
    </row>
    <row r="182" spans="2:3" ht="12.75" customHeight="1">
      <c r="B182" s="14"/>
      <c r="C182" s="58"/>
    </row>
    <row r="183" spans="2:3" ht="12.75" customHeight="1">
      <c r="B183" s="14"/>
      <c r="C183" s="58"/>
    </row>
    <row r="184" spans="2:3" ht="12.75" customHeight="1">
      <c r="B184" s="14"/>
      <c r="C184" s="58"/>
    </row>
    <row r="185" spans="2:3" ht="12.75" customHeight="1">
      <c r="B185" s="14"/>
      <c r="C185" s="58"/>
    </row>
    <row r="186" spans="2:3" ht="12.75" customHeight="1">
      <c r="B186" s="14"/>
      <c r="C186" s="58"/>
    </row>
    <row r="187" spans="2:3" ht="12.75" customHeight="1">
      <c r="B187" s="14"/>
      <c r="C187" s="58"/>
    </row>
    <row r="188" spans="2:3" ht="12.75" customHeight="1">
      <c r="B188" s="14"/>
      <c r="C188" s="58"/>
    </row>
    <row r="189" spans="2:3" ht="12.75" customHeight="1">
      <c r="B189" s="14"/>
      <c r="C189" s="58"/>
    </row>
    <row r="190" spans="2:3" ht="12.75" customHeight="1">
      <c r="B190" s="14"/>
      <c r="C190" s="58"/>
    </row>
    <row r="191" spans="2:3" ht="12.75" customHeight="1">
      <c r="B191" s="14"/>
      <c r="C191" s="58"/>
    </row>
    <row r="192" spans="2:3" ht="12.75" customHeight="1">
      <c r="B192" s="14"/>
      <c r="C192" s="58"/>
    </row>
    <row r="193" spans="2:3" ht="12.75" customHeight="1">
      <c r="B193" s="14"/>
      <c r="C193" s="58"/>
    </row>
    <row r="194" spans="2:3" ht="12.75" customHeight="1">
      <c r="B194" s="14"/>
      <c r="C194" s="58"/>
    </row>
    <row r="195" spans="2:3" ht="12.75" customHeight="1">
      <c r="B195" s="14"/>
      <c r="C195" s="58"/>
    </row>
    <row r="196" spans="2:3" ht="12.75" customHeight="1">
      <c r="B196" s="14"/>
      <c r="C196" s="58"/>
    </row>
    <row r="197" spans="2:3" ht="12.75" customHeight="1">
      <c r="B197" s="14"/>
      <c r="C197" s="58"/>
    </row>
    <row r="198" spans="2:3" ht="12.75" customHeight="1">
      <c r="B198" s="14"/>
      <c r="C198" s="58"/>
    </row>
    <row r="199" spans="2:3" ht="12.75" customHeight="1">
      <c r="B199" s="14"/>
      <c r="C199" s="58"/>
    </row>
    <row r="200" spans="2:3" ht="12.75" customHeight="1">
      <c r="B200" s="14"/>
      <c r="C200" s="58"/>
    </row>
    <row r="201" spans="2:3" ht="12.75" customHeight="1">
      <c r="B201" s="14"/>
      <c r="C201" s="58"/>
    </row>
    <row r="202" spans="2:3" ht="12.75" customHeight="1">
      <c r="B202" s="14"/>
      <c r="C202" s="58"/>
    </row>
    <row r="203" spans="2:3" ht="12.75" customHeight="1">
      <c r="B203" s="14"/>
      <c r="C203" s="58"/>
    </row>
    <row r="204" spans="2:3" ht="12.75" customHeight="1">
      <c r="B204" s="14"/>
      <c r="C204" s="58"/>
    </row>
    <row r="205" spans="2:3" ht="12.75" customHeight="1">
      <c r="B205" s="14"/>
      <c r="C205" s="58"/>
    </row>
    <row r="206" spans="2:3" ht="12.75" customHeight="1">
      <c r="B206" s="14"/>
      <c r="C206" s="58"/>
    </row>
    <row r="207" spans="2:3" ht="12.75" customHeight="1">
      <c r="B207" s="14"/>
      <c r="C207" s="58"/>
    </row>
    <row r="208" spans="2:3" ht="12.75" customHeight="1">
      <c r="B208" s="14"/>
      <c r="C208" s="58"/>
    </row>
    <row r="209" spans="2:3" ht="12.75" customHeight="1">
      <c r="B209" s="14"/>
      <c r="C209" s="58"/>
    </row>
    <row r="210" spans="2:3" ht="12.75" customHeight="1">
      <c r="B210" s="14"/>
      <c r="C210" s="58"/>
    </row>
    <row r="211" spans="2:3" ht="12.75" customHeight="1">
      <c r="B211" s="14"/>
      <c r="C211" s="58"/>
    </row>
    <row r="212" spans="2:3" ht="12.75" customHeight="1">
      <c r="B212" s="14"/>
      <c r="C212" s="58"/>
    </row>
    <row r="213" spans="2:3" ht="12.75" customHeight="1">
      <c r="B213" s="14"/>
      <c r="C213" s="58"/>
    </row>
    <row r="214" spans="2:3" ht="12.75" customHeight="1">
      <c r="B214" s="14"/>
      <c r="C214" s="58"/>
    </row>
    <row r="215" spans="2:3" ht="12.75" customHeight="1">
      <c r="B215" s="14"/>
      <c r="C215" s="58"/>
    </row>
    <row r="216" spans="2:3" ht="12.75" customHeight="1">
      <c r="B216" s="14"/>
      <c r="C216" s="58"/>
    </row>
    <row r="217" spans="2:3" ht="12.75" customHeight="1">
      <c r="B217" s="14"/>
      <c r="C217" s="58"/>
    </row>
    <row r="218" spans="2:3" ht="12.75" customHeight="1">
      <c r="B218" s="14"/>
      <c r="C218" s="58"/>
    </row>
    <row r="219" spans="2:3" ht="12.75" customHeight="1">
      <c r="B219" s="14"/>
      <c r="C219" s="58"/>
    </row>
    <row r="220" spans="2:3" ht="12.75" customHeight="1">
      <c r="B220" s="14"/>
      <c r="C220" s="58"/>
    </row>
    <row r="221" spans="2:3" ht="12.75" customHeight="1">
      <c r="B221" s="14"/>
      <c r="C221" s="58"/>
    </row>
    <row r="222" spans="2:3" ht="12.75" customHeight="1">
      <c r="B222" s="14"/>
      <c r="C222" s="58"/>
    </row>
    <row r="223" spans="2:3" ht="12.75" customHeight="1">
      <c r="B223" s="14"/>
      <c r="C223" s="58"/>
    </row>
    <row r="224" spans="2:3" ht="12.75" customHeight="1">
      <c r="B224" s="14"/>
      <c r="C224" s="58"/>
    </row>
    <row r="225" spans="2:3" ht="12.75" customHeight="1">
      <c r="B225" s="14"/>
      <c r="C225" s="58"/>
    </row>
    <row r="226" spans="2:3" ht="12.75" customHeight="1">
      <c r="B226" s="14"/>
      <c r="C226" s="58"/>
    </row>
    <row r="227" spans="2:3" ht="12.75" customHeight="1">
      <c r="B227" s="14"/>
      <c r="C227" s="58"/>
    </row>
    <row r="228" spans="2:3" ht="12.75" customHeight="1">
      <c r="B228" s="14"/>
      <c r="C228" s="58"/>
    </row>
    <row r="229" spans="2:3" ht="12.75" customHeight="1">
      <c r="B229" s="14"/>
      <c r="C229" s="58"/>
    </row>
    <row r="230" spans="2:3" ht="12.75" customHeight="1">
      <c r="B230" s="14"/>
      <c r="C230" s="58"/>
    </row>
    <row r="231" spans="2:3" ht="12.75" customHeight="1">
      <c r="B231" s="14"/>
      <c r="C231" s="58"/>
    </row>
    <row r="232" spans="2:3" ht="15.75" customHeight="1"/>
    <row r="233" spans="2:3" ht="15.75" customHeight="1"/>
    <row r="234" spans="2:3" ht="15.75" customHeight="1"/>
    <row r="235" spans="2:3" ht="15.75" customHeight="1"/>
    <row r="236" spans="2:3" ht="15.75" customHeight="1"/>
    <row r="237" spans="2:3" ht="15.75" customHeight="1"/>
    <row r="238" spans="2:3" ht="15.75" customHeight="1"/>
    <row r="239" spans="2:3" ht="15.75" customHeight="1"/>
    <row r="240" spans="2:3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5:C25"/>
    <mergeCell ref="B4:C4"/>
    <mergeCell ref="B14:C14"/>
    <mergeCell ref="B24:C24"/>
    <mergeCell ref="B2:C2"/>
    <mergeCell ref="B15:C15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K2" workbookViewId="0"/>
  </sheetViews>
  <sheetFormatPr baseColWidth="10" defaultColWidth="14.42578125" defaultRowHeight="15" customHeight="1"/>
  <cols>
    <col min="1" max="1" width="37.140625" customWidth="1"/>
    <col min="2" max="2" width="50.42578125" customWidth="1"/>
    <col min="3" max="3" width="64.28515625" customWidth="1"/>
    <col min="4" max="4" width="15.140625" customWidth="1"/>
    <col min="5" max="5" width="12.28515625" customWidth="1"/>
    <col min="6" max="7" width="9.28515625" customWidth="1"/>
    <col min="8" max="9" width="6.28515625" customWidth="1"/>
    <col min="10" max="10" width="48" customWidth="1"/>
    <col min="11" max="11" width="44.42578125" customWidth="1"/>
    <col min="12" max="12" width="22.28515625" customWidth="1"/>
    <col min="13" max="26" width="9.28515625" customWidth="1"/>
  </cols>
  <sheetData>
    <row r="1" spans="1:26" ht="16.5" customHeight="1">
      <c r="A1" s="86" t="s">
        <v>401</v>
      </c>
      <c r="B1" s="87" t="s">
        <v>404</v>
      </c>
      <c r="C1" s="86" t="s">
        <v>406</v>
      </c>
      <c r="D1" s="88" t="s">
        <v>407</v>
      </c>
      <c r="E1" s="89" t="s">
        <v>409</v>
      </c>
      <c r="F1" s="90" t="s">
        <v>410</v>
      </c>
      <c r="G1" s="90" t="s">
        <v>412</v>
      </c>
      <c r="H1" s="89" t="s">
        <v>413</v>
      </c>
      <c r="I1" s="89" t="s">
        <v>414</v>
      </c>
      <c r="J1" s="90" t="s">
        <v>415</v>
      </c>
      <c r="K1" s="92" t="s">
        <v>416</v>
      </c>
      <c r="L1" s="90" t="s">
        <v>417</v>
      </c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26" ht="12.75" customHeight="1">
      <c r="A2" s="95" t="s">
        <v>418</v>
      </c>
      <c r="B2" s="95" t="s">
        <v>420</v>
      </c>
      <c r="C2" s="95" t="s">
        <v>421</v>
      </c>
      <c r="D2" s="96">
        <v>8</v>
      </c>
      <c r="E2" s="97">
        <v>6567259</v>
      </c>
      <c r="F2" s="96">
        <v>6568035</v>
      </c>
      <c r="G2" s="98"/>
      <c r="H2" s="98"/>
      <c r="I2" s="98"/>
      <c r="J2" s="99" t="s">
        <v>425</v>
      </c>
      <c r="K2" s="98"/>
      <c r="L2" s="98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 spans="1:26" ht="12.75" customHeight="1">
      <c r="A3" s="95" t="s">
        <v>426</v>
      </c>
      <c r="B3" s="100" t="s">
        <v>31</v>
      </c>
      <c r="C3" s="95" t="s">
        <v>427</v>
      </c>
      <c r="D3" s="96">
        <v>5</v>
      </c>
      <c r="E3" s="97">
        <v>5653968</v>
      </c>
      <c r="F3" s="96">
        <v>5655653</v>
      </c>
      <c r="G3" s="98"/>
      <c r="H3" s="98"/>
      <c r="I3" s="98"/>
      <c r="J3" s="99" t="s">
        <v>428</v>
      </c>
      <c r="K3" s="98"/>
      <c r="L3" s="98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</row>
    <row r="4" spans="1:26" ht="12.75" customHeight="1">
      <c r="A4" s="95" t="s">
        <v>429</v>
      </c>
      <c r="B4" s="95" t="s">
        <v>430</v>
      </c>
      <c r="C4" s="95" t="s">
        <v>431</v>
      </c>
      <c r="D4" s="96">
        <v>8</v>
      </c>
      <c r="E4" s="97">
        <v>6384496</v>
      </c>
      <c r="F4" s="96">
        <v>6382194</v>
      </c>
      <c r="G4" s="98"/>
      <c r="H4" s="98"/>
      <c r="I4" s="98"/>
      <c r="J4" s="99" t="s">
        <v>433</v>
      </c>
      <c r="K4" s="98"/>
      <c r="L4" s="98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spans="1:26" ht="12.75" customHeight="1">
      <c r="A5" s="95" t="s">
        <v>434</v>
      </c>
      <c r="B5" s="95" t="s">
        <v>435</v>
      </c>
      <c r="C5" s="95" t="s">
        <v>436</v>
      </c>
      <c r="D5" s="96">
        <v>5</v>
      </c>
      <c r="E5" s="97">
        <v>7774193</v>
      </c>
      <c r="F5" s="96"/>
      <c r="G5" s="98"/>
      <c r="H5" s="98"/>
      <c r="I5" s="98"/>
      <c r="J5" s="99" t="s">
        <v>437</v>
      </c>
      <c r="K5" s="98"/>
      <c r="L5" s="98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spans="1:26" ht="12.75" customHeight="1">
      <c r="A6" s="95" t="s">
        <v>438</v>
      </c>
      <c r="B6" s="95" t="s">
        <v>439</v>
      </c>
      <c r="C6" s="101" t="s">
        <v>440</v>
      </c>
      <c r="D6" s="96">
        <v>5</v>
      </c>
      <c r="E6" s="97">
        <v>7774193</v>
      </c>
      <c r="F6" s="96">
        <v>7774454</v>
      </c>
      <c r="G6" s="98"/>
      <c r="H6" s="98"/>
      <c r="I6" s="98"/>
      <c r="J6" s="99" t="s">
        <v>441</v>
      </c>
      <c r="K6" s="98"/>
      <c r="L6" s="98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 spans="1:26" ht="12.75" customHeight="1">
      <c r="A7" s="95" t="s">
        <v>443</v>
      </c>
      <c r="B7" s="95" t="s">
        <v>444</v>
      </c>
      <c r="C7" s="95" t="s">
        <v>445</v>
      </c>
      <c r="D7" s="96">
        <v>4</v>
      </c>
      <c r="E7" s="97">
        <v>8280327</v>
      </c>
      <c r="F7" s="96">
        <v>8281671</v>
      </c>
      <c r="G7" s="98">
        <v>8285219</v>
      </c>
      <c r="H7" s="98"/>
      <c r="I7" s="98"/>
      <c r="J7" s="99" t="s">
        <v>446</v>
      </c>
      <c r="K7" s="98"/>
      <c r="L7" s="98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</row>
    <row r="8" spans="1:26" ht="12.75" customHeight="1">
      <c r="A8" s="95" t="s">
        <v>447</v>
      </c>
      <c r="B8" s="95" t="s">
        <v>448</v>
      </c>
      <c r="C8" s="95" t="s">
        <v>449</v>
      </c>
      <c r="D8" s="96">
        <v>7</v>
      </c>
      <c r="E8" s="97">
        <v>8852129</v>
      </c>
      <c r="F8" s="96">
        <v>8852089</v>
      </c>
      <c r="G8" s="98">
        <v>8852240</v>
      </c>
      <c r="H8" s="98"/>
      <c r="I8" s="98"/>
      <c r="J8" s="99" t="s">
        <v>450</v>
      </c>
      <c r="K8" s="98"/>
      <c r="L8" s="98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 spans="1:26" ht="12.75" customHeight="1">
      <c r="A9" s="95" t="s">
        <v>451</v>
      </c>
      <c r="B9" s="95" t="s">
        <v>452</v>
      </c>
      <c r="C9" s="95" t="s">
        <v>453</v>
      </c>
      <c r="D9" s="96">
        <v>7</v>
      </c>
      <c r="E9" s="97">
        <v>8835492</v>
      </c>
      <c r="F9" s="96">
        <v>8836587</v>
      </c>
      <c r="G9" s="98"/>
      <c r="H9" s="98"/>
      <c r="I9" s="98"/>
      <c r="J9" s="99" t="s">
        <v>454</v>
      </c>
      <c r="K9" s="98"/>
      <c r="L9" s="98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spans="1:26" ht="12.75" customHeight="1">
      <c r="A10" s="95" t="s">
        <v>456</v>
      </c>
      <c r="B10" s="95" t="s">
        <v>457</v>
      </c>
      <c r="C10" s="95" t="s">
        <v>458</v>
      </c>
      <c r="D10" s="96">
        <v>6</v>
      </c>
      <c r="E10" s="97">
        <v>7368902</v>
      </c>
      <c r="F10" s="96"/>
      <c r="G10" s="98"/>
      <c r="H10" s="98"/>
      <c r="I10" s="98"/>
      <c r="J10" s="99" t="s">
        <v>462</v>
      </c>
      <c r="K10" s="98" t="s">
        <v>463</v>
      </c>
      <c r="L10" s="98" t="s">
        <v>465</v>
      </c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</row>
    <row r="11" spans="1:26" ht="12.75" customHeight="1">
      <c r="A11" s="95" t="s">
        <v>467</v>
      </c>
      <c r="B11" s="95" t="s">
        <v>468</v>
      </c>
      <c r="C11" s="95" t="s">
        <v>469</v>
      </c>
      <c r="D11" s="96">
        <v>6</v>
      </c>
      <c r="E11" s="97">
        <v>7368904</v>
      </c>
      <c r="F11" s="96"/>
      <c r="G11" s="98"/>
      <c r="H11" s="98"/>
      <c r="I11" s="98"/>
      <c r="J11" s="99" t="s">
        <v>470</v>
      </c>
      <c r="K11" s="98"/>
      <c r="L11" s="98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</row>
    <row r="12" spans="1:26" ht="12.75" customHeight="1">
      <c r="A12" s="95" t="s">
        <v>471</v>
      </c>
      <c r="B12" s="95" t="s">
        <v>472</v>
      </c>
      <c r="C12" s="95" t="s">
        <v>473</v>
      </c>
      <c r="D12" s="96">
        <v>6</v>
      </c>
      <c r="E12" s="97">
        <v>7368903</v>
      </c>
      <c r="F12" s="96"/>
      <c r="G12" s="98"/>
      <c r="H12" s="98"/>
      <c r="I12" s="98"/>
      <c r="J12" s="99" t="s">
        <v>474</v>
      </c>
      <c r="K12" s="98"/>
      <c r="L12" s="98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</row>
    <row r="13" spans="1:26" ht="12.75" customHeight="1">
      <c r="A13" s="95" t="s">
        <v>475</v>
      </c>
      <c r="B13" s="95" t="s">
        <v>476</v>
      </c>
      <c r="C13" s="95" t="s">
        <v>477</v>
      </c>
      <c r="D13" s="96">
        <v>6</v>
      </c>
      <c r="E13" s="97">
        <v>7368905</v>
      </c>
      <c r="F13" s="96"/>
      <c r="G13" s="98"/>
      <c r="H13" s="98"/>
      <c r="I13" s="98"/>
      <c r="J13" s="99" t="s">
        <v>478</v>
      </c>
      <c r="K13" s="98"/>
      <c r="L13" s="98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</row>
    <row r="14" spans="1:26" ht="12.75" customHeight="1">
      <c r="A14" s="95" t="s">
        <v>479</v>
      </c>
      <c r="B14" s="95" t="s">
        <v>480</v>
      </c>
      <c r="C14" s="95" t="s">
        <v>481</v>
      </c>
      <c r="D14" s="96">
        <v>7</v>
      </c>
      <c r="E14" s="97">
        <v>7486173</v>
      </c>
      <c r="F14" s="96">
        <v>7485464</v>
      </c>
      <c r="G14" s="98">
        <v>7482480</v>
      </c>
      <c r="H14" s="98"/>
      <c r="I14" s="98"/>
      <c r="J14" s="99" t="s">
        <v>482</v>
      </c>
      <c r="K14" s="98"/>
      <c r="L14" s="98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</row>
    <row r="15" spans="1:26" ht="12.75" customHeight="1">
      <c r="A15" s="95" t="s">
        <v>483</v>
      </c>
      <c r="B15" s="95" t="s">
        <v>484</v>
      </c>
      <c r="C15" s="95" t="s">
        <v>485</v>
      </c>
      <c r="D15" s="96">
        <v>7</v>
      </c>
      <c r="E15" s="97">
        <v>6855035</v>
      </c>
      <c r="F15" s="96"/>
      <c r="G15" s="98"/>
      <c r="H15" s="98"/>
      <c r="I15" s="98"/>
      <c r="J15" s="99" t="s">
        <v>487</v>
      </c>
      <c r="K15" s="98" t="s">
        <v>488</v>
      </c>
      <c r="L15" s="98" t="s">
        <v>489</v>
      </c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</row>
    <row r="16" spans="1:26" ht="12.75" customHeight="1">
      <c r="A16" s="95" t="s">
        <v>490</v>
      </c>
      <c r="B16" s="95" t="s">
        <v>491</v>
      </c>
      <c r="C16" s="95" t="s">
        <v>492</v>
      </c>
      <c r="D16" s="96">
        <v>7</v>
      </c>
      <c r="E16" s="97">
        <v>6855036</v>
      </c>
      <c r="F16" s="96"/>
      <c r="G16" s="98"/>
      <c r="H16" s="98"/>
      <c r="I16" s="98"/>
      <c r="J16" s="99" t="s">
        <v>493</v>
      </c>
      <c r="K16" s="98" t="s">
        <v>494</v>
      </c>
      <c r="L16" s="98" t="s">
        <v>495</v>
      </c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</row>
    <row r="17" spans="1:26" ht="12.75" customHeight="1">
      <c r="A17" s="95" t="s">
        <v>496</v>
      </c>
      <c r="B17" s="95" t="s">
        <v>497</v>
      </c>
      <c r="C17" s="95" t="s">
        <v>499</v>
      </c>
      <c r="D17" s="96">
        <v>7</v>
      </c>
      <c r="E17" s="97">
        <v>6855037</v>
      </c>
      <c r="F17" s="96"/>
      <c r="G17" s="98"/>
      <c r="H17" s="98"/>
      <c r="I17" s="98"/>
      <c r="J17" s="99" t="s">
        <v>500</v>
      </c>
      <c r="K17" s="98"/>
      <c r="L17" s="98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</row>
    <row r="18" spans="1:26" ht="12.75" customHeight="1">
      <c r="A18" s="95" t="s">
        <v>501</v>
      </c>
      <c r="B18" s="95" t="s">
        <v>502</v>
      </c>
      <c r="C18" s="95" t="s">
        <v>503</v>
      </c>
      <c r="D18" s="96">
        <v>5</v>
      </c>
      <c r="E18" s="97">
        <v>7748116</v>
      </c>
      <c r="F18" s="96">
        <v>7748078</v>
      </c>
      <c r="G18" s="98">
        <v>7748271</v>
      </c>
      <c r="H18" s="98"/>
      <c r="I18" s="98"/>
      <c r="J18" s="99" t="s">
        <v>504</v>
      </c>
      <c r="K18" s="98"/>
      <c r="L18" s="98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</row>
    <row r="19" spans="1:26" ht="12.75" customHeight="1">
      <c r="A19" s="95" t="s">
        <v>505</v>
      </c>
      <c r="B19" s="95" t="s">
        <v>506</v>
      </c>
      <c r="C19" s="95" t="s">
        <v>507</v>
      </c>
      <c r="D19" s="96">
        <v>5</v>
      </c>
      <c r="E19" s="97">
        <v>3770125</v>
      </c>
      <c r="F19" s="96"/>
      <c r="G19" s="98"/>
      <c r="H19" s="98"/>
      <c r="I19" s="98"/>
      <c r="J19" s="99" t="s">
        <v>508</v>
      </c>
      <c r="K19" s="98"/>
      <c r="L19" s="98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</row>
    <row r="20" spans="1:26" ht="12.75" customHeight="1">
      <c r="A20" s="95" t="s">
        <v>509</v>
      </c>
      <c r="B20" s="95" t="s">
        <v>510</v>
      </c>
      <c r="C20" s="95" t="s">
        <v>511</v>
      </c>
      <c r="D20" s="96">
        <v>5</v>
      </c>
      <c r="E20" s="97">
        <v>3770145</v>
      </c>
      <c r="F20" s="96"/>
      <c r="G20" s="98"/>
      <c r="H20" s="98"/>
      <c r="I20" s="98"/>
      <c r="J20" s="99" t="s">
        <v>512</v>
      </c>
      <c r="K20" s="98"/>
      <c r="L20" s="98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</row>
    <row r="21" spans="1:26" ht="12.75" customHeight="1">
      <c r="A21" s="95" t="s">
        <v>513</v>
      </c>
      <c r="B21" s="95" t="s">
        <v>514</v>
      </c>
      <c r="C21" s="95" t="s">
        <v>515</v>
      </c>
      <c r="D21" s="96">
        <v>5</v>
      </c>
      <c r="E21" s="97">
        <v>3770126</v>
      </c>
      <c r="F21" s="96"/>
      <c r="G21" s="98"/>
      <c r="H21" s="98"/>
      <c r="I21" s="98"/>
      <c r="J21" s="99" t="s">
        <v>516</v>
      </c>
      <c r="K21" s="98"/>
      <c r="L21" s="98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</row>
    <row r="22" spans="1:26" ht="12.75" customHeight="1">
      <c r="A22" s="95" t="s">
        <v>517</v>
      </c>
      <c r="B22" s="95" t="s">
        <v>518</v>
      </c>
      <c r="C22" s="95" t="s">
        <v>519</v>
      </c>
      <c r="D22" s="96">
        <v>5</v>
      </c>
      <c r="E22" s="97">
        <v>3770127</v>
      </c>
      <c r="F22" s="96"/>
      <c r="G22" s="98"/>
      <c r="H22" s="98"/>
      <c r="I22" s="98"/>
      <c r="J22" s="99" t="s">
        <v>521</v>
      </c>
      <c r="K22" s="98"/>
      <c r="L22" s="98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</row>
    <row r="23" spans="1:26" ht="12.75" customHeight="1">
      <c r="A23" s="95" t="s">
        <v>523</v>
      </c>
      <c r="B23" s="95" t="s">
        <v>524</v>
      </c>
      <c r="C23" s="95" t="s">
        <v>525</v>
      </c>
      <c r="D23" s="96">
        <v>5</v>
      </c>
      <c r="E23" s="97">
        <v>3770142</v>
      </c>
      <c r="F23" s="96"/>
      <c r="G23" s="98"/>
      <c r="H23" s="98"/>
      <c r="I23" s="98"/>
      <c r="J23" s="99" t="s">
        <v>526</v>
      </c>
      <c r="K23" s="98"/>
      <c r="L23" s="98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</row>
    <row r="24" spans="1:26" ht="12.75" customHeight="1">
      <c r="A24" s="95" t="s">
        <v>528</v>
      </c>
      <c r="B24" s="95" t="s">
        <v>529</v>
      </c>
      <c r="C24" s="95" t="s">
        <v>530</v>
      </c>
      <c r="D24" s="96">
        <v>5</v>
      </c>
      <c r="E24" s="97">
        <v>3770151</v>
      </c>
      <c r="F24" s="96"/>
      <c r="G24" s="98"/>
      <c r="H24" s="98"/>
      <c r="I24" s="98"/>
      <c r="J24" s="99" t="s">
        <v>531</v>
      </c>
      <c r="K24" s="98"/>
      <c r="L24" s="98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</row>
    <row r="25" spans="1:26" ht="12.75" customHeight="1">
      <c r="A25" s="95" t="s">
        <v>532</v>
      </c>
      <c r="B25" s="95" t="s">
        <v>533</v>
      </c>
      <c r="C25" s="95" t="s">
        <v>534</v>
      </c>
      <c r="D25" s="96">
        <v>5</v>
      </c>
      <c r="E25" s="97">
        <v>3770129</v>
      </c>
      <c r="F25" s="96"/>
      <c r="G25" s="98"/>
      <c r="H25" s="98"/>
      <c r="I25" s="98"/>
      <c r="J25" s="99" t="s">
        <v>535</v>
      </c>
      <c r="K25" s="98"/>
      <c r="L25" s="98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</row>
    <row r="26" spans="1:26" ht="12.75" customHeight="1">
      <c r="A26" s="95" t="s">
        <v>536</v>
      </c>
      <c r="B26" s="95" t="s">
        <v>537</v>
      </c>
      <c r="C26" s="95" t="s">
        <v>538</v>
      </c>
      <c r="D26" s="96">
        <v>5</v>
      </c>
      <c r="E26" s="97">
        <v>3770130</v>
      </c>
      <c r="F26" s="96"/>
      <c r="G26" s="98"/>
      <c r="H26" s="98"/>
      <c r="I26" s="98"/>
      <c r="J26" s="99" t="s">
        <v>539</v>
      </c>
      <c r="K26" s="98"/>
      <c r="L26" s="98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</row>
    <row r="27" spans="1:26" ht="12.75" customHeight="1">
      <c r="A27" s="95" t="s">
        <v>540</v>
      </c>
      <c r="B27" s="100" t="s">
        <v>541</v>
      </c>
      <c r="C27" s="95" t="s">
        <v>542</v>
      </c>
      <c r="D27" s="96">
        <v>5</v>
      </c>
      <c r="E27" s="97">
        <v>3770139</v>
      </c>
      <c r="F27" s="96"/>
      <c r="G27" s="98"/>
      <c r="H27" s="98"/>
      <c r="I27" s="98"/>
      <c r="J27" s="99" t="s">
        <v>543</v>
      </c>
      <c r="K27" s="98"/>
      <c r="L27" s="98" t="s">
        <v>544</v>
      </c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</row>
    <row r="28" spans="1:26" ht="12.75" customHeight="1">
      <c r="A28" s="95" t="s">
        <v>545</v>
      </c>
      <c r="B28" s="95" t="s">
        <v>546</v>
      </c>
      <c r="C28" s="95" t="s">
        <v>547</v>
      </c>
      <c r="D28" s="96">
        <v>5</v>
      </c>
      <c r="E28" s="97">
        <v>3770131</v>
      </c>
      <c r="F28" s="96"/>
      <c r="G28" s="98"/>
      <c r="H28" s="98"/>
      <c r="I28" s="98"/>
      <c r="J28" s="99" t="s">
        <v>548</v>
      </c>
      <c r="K28" s="98"/>
      <c r="L28" s="98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</row>
    <row r="29" spans="1:26" ht="12.75" customHeight="1">
      <c r="A29" s="95" t="s">
        <v>549</v>
      </c>
      <c r="B29" s="95" t="s">
        <v>550</v>
      </c>
      <c r="C29" s="95" t="s">
        <v>551</v>
      </c>
      <c r="D29" s="96">
        <v>5</v>
      </c>
      <c r="E29" s="97">
        <v>3770144</v>
      </c>
      <c r="F29" s="96"/>
      <c r="G29" s="98"/>
      <c r="H29" s="98"/>
      <c r="I29" s="98"/>
      <c r="J29" s="99" t="s">
        <v>552</v>
      </c>
      <c r="K29" s="98"/>
      <c r="L29" s="98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</row>
    <row r="30" spans="1:26" ht="12.75" customHeight="1">
      <c r="A30" s="95" t="s">
        <v>553</v>
      </c>
      <c r="B30" s="95" t="s">
        <v>554</v>
      </c>
      <c r="C30" s="95" t="s">
        <v>555</v>
      </c>
      <c r="D30" s="96">
        <v>5</v>
      </c>
      <c r="E30" s="97">
        <v>3770133</v>
      </c>
      <c r="F30" s="96"/>
      <c r="G30" s="98"/>
      <c r="H30" s="98"/>
      <c r="I30" s="98"/>
      <c r="J30" s="99" t="s">
        <v>556</v>
      </c>
      <c r="K30" s="98"/>
      <c r="L30" s="98" t="s">
        <v>557</v>
      </c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</row>
    <row r="31" spans="1:26" ht="12.75" customHeight="1">
      <c r="A31" s="95" t="s">
        <v>558</v>
      </c>
      <c r="B31" s="95" t="s">
        <v>559</v>
      </c>
      <c r="C31" s="95" t="s">
        <v>560</v>
      </c>
      <c r="D31" s="96">
        <v>5</v>
      </c>
      <c r="E31" s="97">
        <v>3770140</v>
      </c>
      <c r="F31" s="96"/>
      <c r="G31" s="98"/>
      <c r="H31" s="98"/>
      <c r="I31" s="98"/>
      <c r="J31" s="99" t="s">
        <v>562</v>
      </c>
      <c r="K31" s="98"/>
      <c r="L31" s="98" t="s">
        <v>563</v>
      </c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</row>
    <row r="32" spans="1:26" ht="12.75" customHeight="1">
      <c r="A32" s="95" t="s">
        <v>564</v>
      </c>
      <c r="B32" s="95" t="s">
        <v>565</v>
      </c>
      <c r="C32" s="95" t="s">
        <v>566</v>
      </c>
      <c r="D32" s="96">
        <v>5</v>
      </c>
      <c r="E32" s="97">
        <v>3770141</v>
      </c>
      <c r="F32" s="96"/>
      <c r="G32" s="98"/>
      <c r="H32" s="98"/>
      <c r="I32" s="98"/>
      <c r="J32" s="99" t="s">
        <v>567</v>
      </c>
      <c r="K32" s="98"/>
      <c r="L32" s="98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</row>
    <row r="33" spans="1:26" ht="12.75" customHeight="1">
      <c r="A33" s="95" t="s">
        <v>568</v>
      </c>
      <c r="B33" s="95" t="s">
        <v>569</v>
      </c>
      <c r="C33" s="95" t="s">
        <v>570</v>
      </c>
      <c r="D33" s="96">
        <v>5</v>
      </c>
      <c r="E33" s="97">
        <v>3770134</v>
      </c>
      <c r="F33" s="96"/>
      <c r="G33" s="98"/>
      <c r="H33" s="98"/>
      <c r="I33" s="98"/>
      <c r="J33" s="99" t="s">
        <v>571</v>
      </c>
      <c r="K33" s="98"/>
      <c r="L33" s="98" t="s">
        <v>572</v>
      </c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</row>
    <row r="34" spans="1:26" ht="12.75" customHeight="1">
      <c r="A34" s="95" t="s">
        <v>573</v>
      </c>
      <c r="B34" s="95" t="s">
        <v>574</v>
      </c>
      <c r="C34" s="95" t="s">
        <v>575</v>
      </c>
      <c r="D34" s="96">
        <v>5</v>
      </c>
      <c r="E34" s="97">
        <v>3770135</v>
      </c>
      <c r="F34" s="96"/>
      <c r="G34" s="98"/>
      <c r="H34" s="98"/>
      <c r="I34" s="98"/>
      <c r="J34" s="99" t="s">
        <v>576</v>
      </c>
      <c r="K34" s="98"/>
      <c r="L34" s="98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</row>
    <row r="35" spans="1:26" ht="12.75" customHeight="1">
      <c r="A35" s="95" t="s">
        <v>577</v>
      </c>
      <c r="B35" s="95" t="s">
        <v>578</v>
      </c>
      <c r="C35" s="95" t="s">
        <v>579</v>
      </c>
      <c r="D35" s="96">
        <v>5</v>
      </c>
      <c r="E35" s="97">
        <v>3770137</v>
      </c>
      <c r="F35" s="96"/>
      <c r="G35" s="98"/>
      <c r="H35" s="98"/>
      <c r="I35" s="98"/>
      <c r="J35" s="99" t="s">
        <v>580</v>
      </c>
      <c r="K35" s="98"/>
      <c r="L35" s="98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</row>
    <row r="36" spans="1:26" ht="12.75" customHeight="1">
      <c r="A36" s="95" t="s">
        <v>581</v>
      </c>
      <c r="B36" s="95" t="s">
        <v>582</v>
      </c>
      <c r="C36" s="95" t="s">
        <v>583</v>
      </c>
      <c r="D36" s="96">
        <v>5</v>
      </c>
      <c r="E36" s="97">
        <v>3770150</v>
      </c>
      <c r="F36" s="96"/>
      <c r="G36" s="98"/>
      <c r="H36" s="98"/>
      <c r="I36" s="98"/>
      <c r="J36" s="99" t="s">
        <v>584</v>
      </c>
      <c r="K36" s="98"/>
      <c r="L36" s="98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</row>
    <row r="37" spans="1:26" ht="12.75" customHeight="1">
      <c r="A37" s="95" t="s">
        <v>585</v>
      </c>
      <c r="B37" s="95" t="s">
        <v>586</v>
      </c>
      <c r="C37" s="95" t="s">
        <v>587</v>
      </c>
      <c r="D37" s="96">
        <v>5</v>
      </c>
      <c r="E37" s="97">
        <v>3770128</v>
      </c>
      <c r="F37" s="96"/>
      <c r="G37" s="98"/>
      <c r="H37" s="98"/>
      <c r="I37" s="98"/>
      <c r="J37" s="99" t="s">
        <v>588</v>
      </c>
      <c r="K37" s="98"/>
      <c r="L37" s="98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</row>
    <row r="38" spans="1:26" ht="12.75" customHeight="1">
      <c r="A38" s="95" t="s">
        <v>589</v>
      </c>
      <c r="B38" s="100" t="s">
        <v>112</v>
      </c>
      <c r="C38" s="95" t="s">
        <v>590</v>
      </c>
      <c r="D38" s="96">
        <v>4</v>
      </c>
      <c r="E38" s="97">
        <v>5402533</v>
      </c>
      <c r="F38" s="96"/>
      <c r="G38" s="98"/>
      <c r="H38" s="98"/>
      <c r="I38" s="98"/>
      <c r="J38" s="99" t="s">
        <v>591</v>
      </c>
      <c r="K38" s="98"/>
      <c r="L38" s="98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</row>
    <row r="39" spans="1:26" ht="12.75" customHeight="1">
      <c r="A39" s="95" t="s">
        <v>112</v>
      </c>
      <c r="B39" s="95" t="s">
        <v>592</v>
      </c>
      <c r="C39" s="95" t="s">
        <v>593</v>
      </c>
      <c r="D39" s="96">
        <v>4</v>
      </c>
      <c r="E39" s="97">
        <v>5400525</v>
      </c>
      <c r="F39" s="96"/>
      <c r="G39" s="98"/>
      <c r="H39" s="98"/>
      <c r="I39" s="98"/>
      <c r="J39" s="99" t="s">
        <v>594</v>
      </c>
      <c r="K39" s="98"/>
      <c r="L39" s="98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</row>
    <row r="40" spans="1:26" ht="12.75" customHeight="1">
      <c r="A40" s="95" t="s">
        <v>595</v>
      </c>
      <c r="B40" s="95" t="s">
        <v>596</v>
      </c>
      <c r="C40" s="95" t="s">
        <v>597</v>
      </c>
      <c r="D40" s="96">
        <v>1</v>
      </c>
      <c r="E40" s="97">
        <v>3808130</v>
      </c>
      <c r="F40" s="96"/>
      <c r="G40" s="98"/>
      <c r="H40" s="98"/>
      <c r="I40" s="98"/>
      <c r="J40" s="99" t="s">
        <v>598</v>
      </c>
      <c r="K40" s="98"/>
      <c r="L40" s="98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</row>
    <row r="41" spans="1:26" ht="12.75" customHeight="1">
      <c r="A41" s="95" t="s">
        <v>595</v>
      </c>
      <c r="B41" s="95" t="s">
        <v>599</v>
      </c>
      <c r="C41" s="95" t="s">
        <v>600</v>
      </c>
      <c r="D41" s="96">
        <v>1</v>
      </c>
      <c r="E41" s="97">
        <v>3808098</v>
      </c>
      <c r="F41" s="96"/>
      <c r="G41" s="98"/>
      <c r="H41" s="98"/>
      <c r="I41" s="98"/>
      <c r="J41" s="99" t="s">
        <v>598</v>
      </c>
      <c r="K41" s="98"/>
      <c r="L41" s="98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</row>
    <row r="42" spans="1:26" ht="12.75" customHeight="1">
      <c r="A42" s="95" t="s">
        <v>595</v>
      </c>
      <c r="B42" s="95" t="s">
        <v>601</v>
      </c>
      <c r="C42" s="95" t="s">
        <v>602</v>
      </c>
      <c r="D42" s="96">
        <v>1</v>
      </c>
      <c r="E42" s="97">
        <v>3808102</v>
      </c>
      <c r="F42" s="96"/>
      <c r="G42" s="98"/>
      <c r="H42" s="98"/>
      <c r="I42" s="98"/>
      <c r="J42" s="99" t="s">
        <v>598</v>
      </c>
      <c r="K42" s="98"/>
      <c r="L42" s="98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</row>
    <row r="43" spans="1:26" ht="12.75" customHeight="1">
      <c r="A43" s="95" t="s">
        <v>595</v>
      </c>
      <c r="B43" s="95" t="s">
        <v>603</v>
      </c>
      <c r="C43" s="95" t="s">
        <v>604</v>
      </c>
      <c r="D43" s="96">
        <v>1</v>
      </c>
      <c r="E43" s="97">
        <v>5528794</v>
      </c>
      <c r="F43" s="96"/>
      <c r="G43" s="98"/>
      <c r="H43" s="98"/>
      <c r="I43" s="98"/>
      <c r="J43" s="99" t="s">
        <v>598</v>
      </c>
      <c r="K43" s="98"/>
      <c r="L43" s="98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</row>
    <row r="44" spans="1:26" ht="12.75" customHeight="1">
      <c r="A44" s="95" t="s">
        <v>595</v>
      </c>
      <c r="B44" s="95" t="s">
        <v>605</v>
      </c>
      <c r="C44" s="95" t="s">
        <v>606</v>
      </c>
      <c r="D44" s="96">
        <v>1</v>
      </c>
      <c r="E44" s="97">
        <v>3808104</v>
      </c>
      <c r="F44" s="96"/>
      <c r="G44" s="98"/>
      <c r="H44" s="98"/>
      <c r="I44" s="98"/>
      <c r="J44" s="99" t="s">
        <v>607</v>
      </c>
      <c r="K44" s="98"/>
      <c r="L44" s="98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</row>
    <row r="45" spans="1:26" ht="12.75" customHeight="1">
      <c r="A45" s="95" t="s">
        <v>595</v>
      </c>
      <c r="B45" s="95" t="s">
        <v>608</v>
      </c>
      <c r="C45" s="95" t="s">
        <v>609</v>
      </c>
      <c r="D45" s="96">
        <v>1</v>
      </c>
      <c r="E45" s="97">
        <v>3808172</v>
      </c>
      <c r="F45" s="96"/>
      <c r="G45" s="98"/>
      <c r="H45" s="98"/>
      <c r="I45" s="98"/>
      <c r="J45" s="99" t="s">
        <v>598</v>
      </c>
      <c r="K45" s="98"/>
      <c r="L45" s="98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</row>
    <row r="46" spans="1:26" ht="12.75" customHeight="1">
      <c r="A46" s="95" t="s">
        <v>595</v>
      </c>
      <c r="B46" s="95" t="s">
        <v>610</v>
      </c>
      <c r="C46" s="95" t="s">
        <v>611</v>
      </c>
      <c r="D46" s="96">
        <v>1</v>
      </c>
      <c r="E46" s="97">
        <v>3808157</v>
      </c>
      <c r="F46" s="96"/>
      <c r="G46" s="98"/>
      <c r="H46" s="98"/>
      <c r="I46" s="98"/>
      <c r="J46" s="99" t="s">
        <v>598</v>
      </c>
      <c r="K46" s="98"/>
      <c r="L46" s="98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</row>
    <row r="47" spans="1:26" ht="12.75" customHeight="1">
      <c r="A47" s="95" t="s">
        <v>595</v>
      </c>
      <c r="B47" s="95" t="s">
        <v>612</v>
      </c>
      <c r="C47" s="95" t="s">
        <v>613</v>
      </c>
      <c r="D47" s="96">
        <v>1</v>
      </c>
      <c r="E47" s="97">
        <v>3808160</v>
      </c>
      <c r="F47" s="96"/>
      <c r="G47" s="98"/>
      <c r="H47" s="98"/>
      <c r="I47" s="98"/>
      <c r="J47" s="99" t="s">
        <v>614</v>
      </c>
      <c r="K47" s="98"/>
      <c r="L47" s="98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</row>
    <row r="48" spans="1:26" ht="12.75" customHeight="1">
      <c r="A48" s="95" t="s">
        <v>595</v>
      </c>
      <c r="B48" s="95" t="s">
        <v>615</v>
      </c>
      <c r="C48" s="95" t="s">
        <v>616</v>
      </c>
      <c r="D48" s="96">
        <v>1</v>
      </c>
      <c r="E48" s="97">
        <v>5528798</v>
      </c>
      <c r="F48" s="96"/>
      <c r="G48" s="98"/>
      <c r="H48" s="98"/>
      <c r="I48" s="98"/>
      <c r="J48" s="99" t="s">
        <v>617</v>
      </c>
      <c r="K48" s="98"/>
      <c r="L48" s="98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</row>
    <row r="49" spans="1:26" ht="12.75" customHeight="1">
      <c r="A49" s="95" t="s">
        <v>595</v>
      </c>
      <c r="B49" s="95" t="s">
        <v>618</v>
      </c>
      <c r="C49" s="95" t="s">
        <v>619</v>
      </c>
      <c r="D49" s="96">
        <v>1</v>
      </c>
      <c r="E49" s="97">
        <v>5527764</v>
      </c>
      <c r="F49" s="96"/>
      <c r="G49" s="98"/>
      <c r="H49" s="98"/>
      <c r="I49" s="98"/>
      <c r="J49" s="99" t="s">
        <v>598</v>
      </c>
      <c r="K49" s="98"/>
      <c r="L49" s="98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</row>
    <row r="50" spans="1:26" ht="12.75" customHeight="1">
      <c r="A50" s="95" t="s">
        <v>595</v>
      </c>
      <c r="B50" s="95" t="s">
        <v>620</v>
      </c>
      <c r="C50" s="95" t="s">
        <v>621</v>
      </c>
      <c r="D50" s="96">
        <v>1</v>
      </c>
      <c r="E50" s="97">
        <v>3808129</v>
      </c>
      <c r="F50" s="96"/>
      <c r="G50" s="98"/>
      <c r="H50" s="98"/>
      <c r="I50" s="98"/>
      <c r="J50" s="99" t="s">
        <v>598</v>
      </c>
      <c r="K50" s="98"/>
      <c r="L50" s="98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</row>
    <row r="51" spans="1:26" ht="12.75" customHeight="1">
      <c r="A51" s="95" t="s">
        <v>595</v>
      </c>
      <c r="B51" s="95" t="s">
        <v>622</v>
      </c>
      <c r="C51" s="95" t="s">
        <v>623</v>
      </c>
      <c r="D51" s="96">
        <v>1</v>
      </c>
      <c r="E51" s="97">
        <v>5528775</v>
      </c>
      <c r="F51" s="96"/>
      <c r="G51" s="98"/>
      <c r="H51" s="98"/>
      <c r="I51" s="98"/>
      <c r="J51" s="99" t="s">
        <v>598</v>
      </c>
      <c r="K51" s="98"/>
      <c r="L51" s="98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</row>
    <row r="52" spans="1:26" ht="12.75" customHeight="1">
      <c r="A52" s="95" t="s">
        <v>595</v>
      </c>
      <c r="B52" s="95" t="s">
        <v>624</v>
      </c>
      <c r="C52" s="95" t="s">
        <v>625</v>
      </c>
      <c r="D52" s="96">
        <v>1</v>
      </c>
      <c r="E52" s="97">
        <v>3808153</v>
      </c>
      <c r="F52" s="96"/>
      <c r="G52" s="98"/>
      <c r="H52" s="98"/>
      <c r="I52" s="98"/>
      <c r="J52" s="99" t="s">
        <v>598</v>
      </c>
      <c r="K52" s="98"/>
      <c r="L52" s="98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</row>
    <row r="53" spans="1:26" ht="12.75" customHeight="1">
      <c r="A53" s="95" t="s">
        <v>595</v>
      </c>
      <c r="B53" s="95" t="s">
        <v>626</v>
      </c>
      <c r="C53" s="95" t="s">
        <v>627</v>
      </c>
      <c r="D53" s="96">
        <v>1</v>
      </c>
      <c r="E53" s="97">
        <v>3808132</v>
      </c>
      <c r="F53" s="96"/>
      <c r="G53" s="98"/>
      <c r="H53" s="98"/>
      <c r="I53" s="98"/>
      <c r="J53" s="99" t="s">
        <v>598</v>
      </c>
      <c r="K53" s="98"/>
      <c r="L53" s="98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</row>
    <row r="54" spans="1:26" ht="12.75" customHeight="1">
      <c r="A54" s="95" t="s">
        <v>595</v>
      </c>
      <c r="B54" s="95" t="s">
        <v>198</v>
      </c>
      <c r="C54" s="95" t="s">
        <v>628</v>
      </c>
      <c r="D54" s="96">
        <v>1</v>
      </c>
      <c r="E54" s="97">
        <v>3438376</v>
      </c>
      <c r="F54" s="96"/>
      <c r="G54" s="98"/>
      <c r="H54" s="98"/>
      <c r="I54" s="98"/>
      <c r="J54" s="99" t="s">
        <v>598</v>
      </c>
      <c r="K54" s="98"/>
      <c r="L54" s="98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</row>
    <row r="55" spans="1:26" ht="12.75" customHeight="1">
      <c r="A55" s="95" t="s">
        <v>595</v>
      </c>
      <c r="B55" s="95" t="s">
        <v>629</v>
      </c>
      <c r="C55" s="95" t="s">
        <v>630</v>
      </c>
      <c r="D55" s="96">
        <v>1</v>
      </c>
      <c r="E55" s="97">
        <v>3808100</v>
      </c>
      <c r="F55" s="96"/>
      <c r="G55" s="98"/>
      <c r="H55" s="98"/>
      <c r="I55" s="98"/>
      <c r="J55" s="99" t="s">
        <v>598</v>
      </c>
      <c r="K55" s="98"/>
      <c r="L55" s="98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</row>
    <row r="56" spans="1:26" ht="12.75" customHeight="1">
      <c r="A56" s="95" t="s">
        <v>595</v>
      </c>
      <c r="B56" s="95" t="s">
        <v>632</v>
      </c>
      <c r="C56" s="95" t="s">
        <v>633</v>
      </c>
      <c r="D56" s="96">
        <v>1</v>
      </c>
      <c r="E56" s="97">
        <v>3808138</v>
      </c>
      <c r="F56" s="96"/>
      <c r="G56" s="98"/>
      <c r="H56" s="98"/>
      <c r="I56" s="98"/>
      <c r="J56" s="99" t="s">
        <v>598</v>
      </c>
      <c r="K56" s="98"/>
      <c r="L56" s="98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</row>
    <row r="57" spans="1:26" ht="12.75" customHeight="1">
      <c r="A57" s="95" t="s">
        <v>595</v>
      </c>
      <c r="B57" s="95" t="s">
        <v>636</v>
      </c>
      <c r="C57" s="95" t="s">
        <v>637</v>
      </c>
      <c r="D57" s="96">
        <v>1</v>
      </c>
      <c r="E57" s="97">
        <v>3808139</v>
      </c>
      <c r="F57" s="96"/>
      <c r="G57" s="98"/>
      <c r="H57" s="98"/>
      <c r="I57" s="98"/>
      <c r="J57" s="99" t="s">
        <v>598</v>
      </c>
      <c r="K57" s="98"/>
      <c r="L57" s="98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</row>
    <row r="58" spans="1:26" ht="12.75" customHeight="1">
      <c r="A58" s="95" t="s">
        <v>595</v>
      </c>
      <c r="B58" s="95" t="s">
        <v>638</v>
      </c>
      <c r="C58" s="95" t="s">
        <v>639</v>
      </c>
      <c r="D58" s="96">
        <v>1</v>
      </c>
      <c r="E58" s="97">
        <v>5528797</v>
      </c>
      <c r="F58" s="96"/>
      <c r="G58" s="98"/>
      <c r="H58" s="98"/>
      <c r="I58" s="98"/>
      <c r="J58" s="99" t="s">
        <v>598</v>
      </c>
      <c r="K58" s="98" t="s">
        <v>640</v>
      </c>
      <c r="L58" s="98" t="s">
        <v>641</v>
      </c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</row>
    <row r="59" spans="1:26" ht="12.75" customHeight="1">
      <c r="A59" s="95" t="s">
        <v>595</v>
      </c>
      <c r="B59" s="95" t="s">
        <v>199</v>
      </c>
      <c r="C59" s="95" t="s">
        <v>642</v>
      </c>
      <c r="D59" s="96">
        <v>1</v>
      </c>
      <c r="E59" s="97">
        <v>5528785</v>
      </c>
      <c r="F59" s="96"/>
      <c r="G59" s="98"/>
      <c r="H59" s="98"/>
      <c r="I59" s="98"/>
      <c r="J59" s="99" t="s">
        <v>598</v>
      </c>
      <c r="K59" s="98" t="s">
        <v>640</v>
      </c>
      <c r="L59" s="98" t="s">
        <v>643</v>
      </c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</row>
    <row r="60" spans="1:26" ht="12.75" customHeight="1">
      <c r="A60" s="95" t="s">
        <v>595</v>
      </c>
      <c r="B60" s="95" t="s">
        <v>644</v>
      </c>
      <c r="C60" s="95" t="s">
        <v>646</v>
      </c>
      <c r="D60" s="96">
        <v>1</v>
      </c>
      <c r="E60" s="97">
        <v>3808106</v>
      </c>
      <c r="F60" s="96"/>
      <c r="G60" s="98"/>
      <c r="H60" s="98"/>
      <c r="I60" s="98"/>
      <c r="J60" s="99" t="s">
        <v>598</v>
      </c>
      <c r="K60" s="98"/>
      <c r="L60" s="98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</row>
    <row r="61" spans="1:26" ht="12.75" customHeight="1">
      <c r="A61" s="95" t="s">
        <v>595</v>
      </c>
      <c r="B61" s="95" t="s">
        <v>647</v>
      </c>
      <c r="C61" s="95" t="s">
        <v>648</v>
      </c>
      <c r="D61" s="96">
        <v>1</v>
      </c>
      <c r="E61" s="97">
        <v>3808143</v>
      </c>
      <c r="F61" s="96"/>
      <c r="G61" s="98"/>
      <c r="H61" s="98"/>
      <c r="I61" s="98"/>
      <c r="J61" s="99" t="s">
        <v>598</v>
      </c>
      <c r="K61" s="98"/>
      <c r="L61" s="98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</row>
    <row r="62" spans="1:26" ht="12.75" customHeight="1">
      <c r="A62" s="95" t="s">
        <v>595</v>
      </c>
      <c r="B62" s="95" t="s">
        <v>649</v>
      </c>
      <c r="C62" s="95" t="s">
        <v>650</v>
      </c>
      <c r="D62" s="96">
        <v>1</v>
      </c>
      <c r="E62" s="97">
        <v>3808111</v>
      </c>
      <c r="F62" s="96"/>
      <c r="G62" s="98"/>
      <c r="H62" s="98"/>
      <c r="I62" s="98"/>
      <c r="J62" s="99" t="s">
        <v>598</v>
      </c>
      <c r="K62" s="98"/>
      <c r="L62" s="98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</row>
    <row r="63" spans="1:26" ht="12.75" customHeight="1">
      <c r="A63" s="95" t="s">
        <v>595</v>
      </c>
      <c r="B63" s="95" t="s">
        <v>653</v>
      </c>
      <c r="C63" s="95" t="s">
        <v>654</v>
      </c>
      <c r="D63" s="96">
        <v>1</v>
      </c>
      <c r="E63" s="97">
        <v>3808112</v>
      </c>
      <c r="F63" s="96"/>
      <c r="G63" s="98"/>
      <c r="H63" s="98"/>
      <c r="I63" s="98"/>
      <c r="J63" s="99" t="s">
        <v>598</v>
      </c>
      <c r="K63" s="98"/>
      <c r="L63" s="98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</row>
    <row r="64" spans="1:26" ht="12.75" customHeight="1">
      <c r="A64" s="95" t="s">
        <v>595</v>
      </c>
      <c r="B64" s="95" t="s">
        <v>655</v>
      </c>
      <c r="C64" s="95" t="s">
        <v>656</v>
      </c>
      <c r="D64" s="96">
        <v>1</v>
      </c>
      <c r="E64" s="97">
        <v>3808180</v>
      </c>
      <c r="F64" s="96"/>
      <c r="G64" s="98"/>
      <c r="H64" s="98"/>
      <c r="I64" s="98"/>
      <c r="J64" s="99" t="s">
        <v>598</v>
      </c>
      <c r="K64" s="98"/>
      <c r="L64" s="98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</row>
    <row r="65" spans="1:26" ht="12.75" customHeight="1">
      <c r="A65" s="95" t="s">
        <v>595</v>
      </c>
      <c r="B65" s="95" t="s">
        <v>658</v>
      </c>
      <c r="C65" s="95" t="s">
        <v>659</v>
      </c>
      <c r="D65" s="96">
        <v>1</v>
      </c>
      <c r="E65" s="97">
        <v>5528786</v>
      </c>
      <c r="F65" s="96"/>
      <c r="G65" s="98"/>
      <c r="H65" s="98"/>
      <c r="I65" s="98"/>
      <c r="J65" s="99" t="s">
        <v>598</v>
      </c>
      <c r="K65" s="98"/>
      <c r="L65" s="98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</row>
    <row r="66" spans="1:26" ht="12.75" customHeight="1">
      <c r="A66" s="95" t="s">
        <v>595</v>
      </c>
      <c r="B66" s="95" t="s">
        <v>660</v>
      </c>
      <c r="C66" s="95" t="s">
        <v>661</v>
      </c>
      <c r="D66" s="96">
        <v>1</v>
      </c>
      <c r="E66" s="97">
        <v>3808117</v>
      </c>
      <c r="F66" s="96"/>
      <c r="G66" s="98"/>
      <c r="H66" s="98"/>
      <c r="I66" s="98"/>
      <c r="J66" s="99" t="s">
        <v>598</v>
      </c>
      <c r="K66" s="98"/>
      <c r="L66" s="98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</row>
    <row r="67" spans="1:26" ht="12.75" customHeight="1">
      <c r="A67" s="95" t="s">
        <v>595</v>
      </c>
      <c r="B67" s="95" t="s">
        <v>662</v>
      </c>
      <c r="C67" s="95" t="s">
        <v>663</v>
      </c>
      <c r="D67" s="96">
        <v>1</v>
      </c>
      <c r="E67" s="97">
        <v>3808123</v>
      </c>
      <c r="F67" s="96"/>
      <c r="G67" s="98"/>
      <c r="H67" s="98"/>
      <c r="I67" s="98"/>
      <c r="J67" s="99" t="s">
        <v>598</v>
      </c>
      <c r="K67" s="98"/>
      <c r="L67" s="98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</row>
    <row r="68" spans="1:26" ht="12.75" customHeight="1">
      <c r="A68" s="95" t="s">
        <v>595</v>
      </c>
      <c r="B68" s="95" t="s">
        <v>665</v>
      </c>
      <c r="C68" s="95" t="s">
        <v>666</v>
      </c>
      <c r="D68" s="96">
        <v>1</v>
      </c>
      <c r="E68" s="97">
        <v>3808148</v>
      </c>
      <c r="F68" s="96">
        <v>2576212</v>
      </c>
      <c r="G68" s="98">
        <v>2576227</v>
      </c>
      <c r="H68" s="98"/>
      <c r="I68" s="98"/>
      <c r="J68" s="99" t="s">
        <v>598</v>
      </c>
      <c r="K68" s="98"/>
      <c r="L68" s="98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</row>
    <row r="69" spans="1:26" ht="12.75" customHeight="1">
      <c r="A69" s="95" t="s">
        <v>595</v>
      </c>
      <c r="B69" s="95" t="s">
        <v>668</v>
      </c>
      <c r="C69" s="95" t="s">
        <v>669</v>
      </c>
      <c r="D69" s="96">
        <v>1</v>
      </c>
      <c r="E69" s="97">
        <v>3808140</v>
      </c>
      <c r="F69" s="96"/>
      <c r="G69" s="98"/>
      <c r="H69" s="98"/>
      <c r="I69" s="98"/>
      <c r="J69" s="99" t="s">
        <v>598</v>
      </c>
      <c r="K69" s="98"/>
      <c r="L69" s="98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 spans="1:26" ht="12.75" customHeight="1">
      <c r="A70" s="95" t="s">
        <v>595</v>
      </c>
      <c r="B70" s="95" t="s">
        <v>670</v>
      </c>
      <c r="C70" s="95" t="s">
        <v>671</v>
      </c>
      <c r="D70" s="96">
        <v>1</v>
      </c>
      <c r="E70" s="97">
        <v>3438383</v>
      </c>
      <c r="F70" s="96"/>
      <c r="G70" s="98"/>
      <c r="H70" s="98"/>
      <c r="I70" s="98"/>
      <c r="J70" s="99" t="s">
        <v>598</v>
      </c>
      <c r="K70" s="98"/>
      <c r="L70" s="98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</row>
    <row r="71" spans="1:26" ht="12.75" customHeight="1">
      <c r="A71" s="95" t="s">
        <v>595</v>
      </c>
      <c r="B71" s="95" t="s">
        <v>672</v>
      </c>
      <c r="C71" s="95" t="s">
        <v>673</v>
      </c>
      <c r="D71" s="96">
        <v>1</v>
      </c>
      <c r="E71" s="97">
        <v>3808152</v>
      </c>
      <c r="F71" s="96"/>
      <c r="G71" s="98"/>
      <c r="H71" s="98"/>
      <c r="I71" s="98"/>
      <c r="J71" s="99" t="s">
        <v>598</v>
      </c>
      <c r="K71" s="98"/>
      <c r="L71" s="98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</row>
    <row r="72" spans="1:26" ht="12.75" customHeight="1">
      <c r="A72" s="95" t="s">
        <v>595</v>
      </c>
      <c r="B72" s="95" t="s">
        <v>674</v>
      </c>
      <c r="C72" s="95" t="s">
        <v>675</v>
      </c>
      <c r="D72" s="96">
        <v>1</v>
      </c>
      <c r="E72" s="97">
        <v>3808181</v>
      </c>
      <c r="F72" s="96"/>
      <c r="G72" s="98"/>
      <c r="H72" s="98"/>
      <c r="I72" s="98"/>
      <c r="J72" s="99" t="s">
        <v>598</v>
      </c>
      <c r="K72" s="98"/>
      <c r="L72" s="98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</row>
    <row r="73" spans="1:26" ht="12.75" customHeight="1">
      <c r="A73" s="95" t="s">
        <v>595</v>
      </c>
      <c r="B73" s="95" t="s">
        <v>676</v>
      </c>
      <c r="C73" s="95" t="s">
        <v>677</v>
      </c>
      <c r="D73" s="96">
        <v>1</v>
      </c>
      <c r="E73" s="97">
        <v>5528772</v>
      </c>
      <c r="F73" s="96"/>
      <c r="G73" s="98"/>
      <c r="H73" s="98"/>
      <c r="I73" s="98"/>
      <c r="J73" s="99" t="s">
        <v>598</v>
      </c>
      <c r="K73" s="98"/>
      <c r="L73" s="98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</row>
    <row r="74" spans="1:26" ht="12.75" customHeight="1">
      <c r="A74" s="95" t="s">
        <v>595</v>
      </c>
      <c r="B74" s="95" t="s">
        <v>678</v>
      </c>
      <c r="C74" s="95" t="s">
        <v>679</v>
      </c>
      <c r="D74" s="96">
        <v>1</v>
      </c>
      <c r="E74" s="97">
        <v>5528795</v>
      </c>
      <c r="F74" s="96"/>
      <c r="G74" s="98"/>
      <c r="H74" s="98"/>
      <c r="I74" s="98"/>
      <c r="J74" s="99" t="s">
        <v>598</v>
      </c>
      <c r="K74" s="98"/>
      <c r="L74" s="98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</row>
    <row r="75" spans="1:26" ht="12.75" customHeight="1">
      <c r="A75" s="95" t="s">
        <v>595</v>
      </c>
      <c r="B75" s="95" t="s">
        <v>54</v>
      </c>
      <c r="C75" s="95" t="s">
        <v>680</v>
      </c>
      <c r="D75" s="96">
        <v>1</v>
      </c>
      <c r="E75" s="97">
        <v>3808133</v>
      </c>
      <c r="F75" s="96"/>
      <c r="G75" s="98"/>
      <c r="H75" s="98"/>
      <c r="I75" s="98"/>
      <c r="J75" s="99" t="s">
        <v>598</v>
      </c>
      <c r="K75" s="98"/>
      <c r="L75" s="98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</row>
    <row r="76" spans="1:26" ht="12.75" customHeight="1">
      <c r="A76" s="95" t="s">
        <v>595</v>
      </c>
      <c r="B76" s="95" t="s">
        <v>681</v>
      </c>
      <c r="C76" s="95" t="s">
        <v>682</v>
      </c>
      <c r="D76" s="96">
        <v>1</v>
      </c>
      <c r="E76" s="97">
        <v>3808175</v>
      </c>
      <c r="F76" s="96"/>
      <c r="G76" s="98"/>
      <c r="H76" s="98"/>
      <c r="I76" s="98"/>
      <c r="J76" s="99" t="s">
        <v>598</v>
      </c>
      <c r="K76" s="98"/>
      <c r="L76" s="98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</row>
    <row r="77" spans="1:26" ht="12.75" customHeight="1">
      <c r="A77" s="95" t="s">
        <v>595</v>
      </c>
      <c r="B77" s="95" t="s">
        <v>684</v>
      </c>
      <c r="C77" s="95" t="s">
        <v>685</v>
      </c>
      <c r="D77" s="96">
        <v>1</v>
      </c>
      <c r="E77" s="97">
        <v>3808144</v>
      </c>
      <c r="F77" s="96"/>
      <c r="G77" s="98"/>
      <c r="H77" s="98"/>
      <c r="I77" s="98"/>
      <c r="J77" s="99" t="s">
        <v>598</v>
      </c>
      <c r="K77" s="98"/>
      <c r="L77" s="98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</row>
    <row r="78" spans="1:26" ht="12.75" customHeight="1">
      <c r="A78" s="95" t="s">
        <v>595</v>
      </c>
      <c r="B78" s="95" t="s">
        <v>687</v>
      </c>
      <c r="C78" s="95" t="s">
        <v>688</v>
      </c>
      <c r="D78" s="96">
        <v>1</v>
      </c>
      <c r="E78" s="97">
        <v>3808145</v>
      </c>
      <c r="F78" s="96"/>
      <c r="G78" s="98"/>
      <c r="H78" s="98"/>
      <c r="I78" s="98"/>
      <c r="J78" s="99" t="s">
        <v>598</v>
      </c>
      <c r="K78" s="98"/>
      <c r="L78" s="98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</row>
    <row r="79" spans="1:26" ht="12.75" customHeight="1">
      <c r="A79" s="95" t="s">
        <v>595</v>
      </c>
      <c r="B79" s="95" t="s">
        <v>341</v>
      </c>
      <c r="C79" s="95" t="s">
        <v>689</v>
      </c>
      <c r="D79" s="96">
        <v>1</v>
      </c>
      <c r="E79" s="97">
        <v>3808156</v>
      </c>
      <c r="F79" s="96"/>
      <c r="G79" s="98"/>
      <c r="H79" s="98"/>
      <c r="I79" s="98"/>
      <c r="J79" s="99" t="s">
        <v>598</v>
      </c>
      <c r="K79" s="98"/>
      <c r="L79" s="98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</row>
    <row r="80" spans="1:26" ht="12.75" customHeight="1">
      <c r="A80" s="95" t="s">
        <v>595</v>
      </c>
      <c r="B80" s="95" t="s">
        <v>690</v>
      </c>
      <c r="C80" s="95" t="s">
        <v>691</v>
      </c>
      <c r="D80" s="96">
        <v>1</v>
      </c>
      <c r="E80" s="97">
        <v>3808125</v>
      </c>
      <c r="F80" s="96"/>
      <c r="G80" s="98"/>
      <c r="H80" s="98"/>
      <c r="I80" s="98"/>
      <c r="J80" s="99" t="s">
        <v>598</v>
      </c>
      <c r="K80" s="98"/>
      <c r="L80" s="98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</row>
    <row r="81" spans="1:26" ht="12.75" customHeight="1">
      <c r="A81" s="95" t="s">
        <v>595</v>
      </c>
      <c r="B81" s="95" t="s">
        <v>692</v>
      </c>
      <c r="C81" s="95" t="s">
        <v>693</v>
      </c>
      <c r="D81" s="96">
        <v>1</v>
      </c>
      <c r="E81" s="97">
        <v>3808159</v>
      </c>
      <c r="F81" s="96"/>
      <c r="G81" s="98"/>
      <c r="H81" s="98"/>
      <c r="I81" s="98"/>
      <c r="J81" s="99" t="s">
        <v>598</v>
      </c>
      <c r="K81" s="98"/>
      <c r="L81" s="98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</row>
    <row r="82" spans="1:26" ht="12.75" customHeight="1">
      <c r="A82" s="95" t="s">
        <v>595</v>
      </c>
      <c r="B82" s="95" t="s">
        <v>695</v>
      </c>
      <c r="C82" s="95" t="s">
        <v>696</v>
      </c>
      <c r="D82" s="96">
        <v>1</v>
      </c>
      <c r="E82" s="97">
        <v>5528796</v>
      </c>
      <c r="F82" s="96"/>
      <c r="G82" s="98"/>
      <c r="H82" s="98"/>
      <c r="I82" s="98"/>
      <c r="J82" s="99" t="s">
        <v>598</v>
      </c>
      <c r="K82" s="98"/>
      <c r="L82" s="98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</row>
    <row r="83" spans="1:26" ht="12.75" customHeight="1">
      <c r="A83" s="95" t="s">
        <v>595</v>
      </c>
      <c r="B83" s="95" t="s">
        <v>697</v>
      </c>
      <c r="C83" s="95" t="s">
        <v>698</v>
      </c>
      <c r="D83" s="96">
        <v>1</v>
      </c>
      <c r="E83" s="97">
        <v>3808164</v>
      </c>
      <c r="F83" s="96"/>
      <c r="G83" s="98"/>
      <c r="H83" s="98"/>
      <c r="I83" s="98"/>
      <c r="J83" s="99" t="s">
        <v>598</v>
      </c>
      <c r="K83" s="98"/>
      <c r="L83" s="98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</row>
    <row r="84" spans="1:26" ht="12.75" customHeight="1">
      <c r="A84" s="95" t="s">
        <v>595</v>
      </c>
      <c r="B84" s="95" t="s">
        <v>699</v>
      </c>
      <c r="C84" s="95" t="s">
        <v>700</v>
      </c>
      <c r="D84" s="96">
        <v>1</v>
      </c>
      <c r="E84" s="97">
        <v>3808107</v>
      </c>
      <c r="F84" s="96"/>
      <c r="G84" s="98"/>
      <c r="H84" s="98"/>
      <c r="I84" s="98"/>
      <c r="J84" s="99" t="s">
        <v>598</v>
      </c>
      <c r="K84" s="98"/>
      <c r="L84" s="98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</row>
    <row r="85" spans="1:26" ht="12.75" customHeight="1">
      <c r="A85" s="95" t="s">
        <v>595</v>
      </c>
      <c r="B85" s="95" t="s">
        <v>701</v>
      </c>
      <c r="C85" s="95" t="s">
        <v>702</v>
      </c>
      <c r="D85" s="96">
        <v>1</v>
      </c>
      <c r="E85" s="97">
        <v>3808110</v>
      </c>
      <c r="F85" s="96"/>
      <c r="G85" s="98"/>
      <c r="H85" s="98"/>
      <c r="I85" s="98"/>
      <c r="J85" s="99" t="s">
        <v>703</v>
      </c>
      <c r="K85" s="98"/>
      <c r="L85" s="98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 spans="1:26" ht="12.75" customHeight="1">
      <c r="A86" s="95" t="s">
        <v>595</v>
      </c>
      <c r="B86" s="95" t="s">
        <v>704</v>
      </c>
      <c r="C86" s="95" t="s">
        <v>705</v>
      </c>
      <c r="D86" s="96">
        <v>1</v>
      </c>
      <c r="E86" s="97">
        <v>3808113</v>
      </c>
      <c r="F86" s="96"/>
      <c r="G86" s="98"/>
      <c r="H86" s="98"/>
      <c r="I86" s="98"/>
      <c r="J86" s="99" t="s">
        <v>706</v>
      </c>
      <c r="K86" s="98"/>
      <c r="L86" s="98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</row>
    <row r="87" spans="1:26" ht="12.75" customHeight="1">
      <c r="A87" s="95" t="s">
        <v>595</v>
      </c>
      <c r="B87" s="95" t="s">
        <v>142</v>
      </c>
      <c r="C87" s="95" t="s">
        <v>707</v>
      </c>
      <c r="D87" s="96">
        <v>1</v>
      </c>
      <c r="E87" s="97">
        <v>3808096</v>
      </c>
      <c r="F87" s="96"/>
      <c r="G87" s="98"/>
      <c r="H87" s="98"/>
      <c r="I87" s="98"/>
      <c r="J87" s="99" t="s">
        <v>598</v>
      </c>
      <c r="K87" s="98"/>
      <c r="L87" s="98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</row>
    <row r="88" spans="1:26" ht="12.75" customHeight="1">
      <c r="A88" s="95" t="s">
        <v>595</v>
      </c>
      <c r="B88" s="95" t="s">
        <v>148</v>
      </c>
      <c r="C88" s="95" t="s">
        <v>708</v>
      </c>
      <c r="D88" s="96">
        <v>1</v>
      </c>
      <c r="E88" s="97">
        <v>3808146</v>
      </c>
      <c r="F88" s="96"/>
      <c r="G88" s="98"/>
      <c r="H88" s="98"/>
      <c r="I88" s="98"/>
      <c r="J88" s="99" t="s">
        <v>598</v>
      </c>
      <c r="K88" s="98"/>
      <c r="L88" s="98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</row>
    <row r="89" spans="1:26" ht="12.75" customHeight="1">
      <c r="A89" s="95" t="s">
        <v>595</v>
      </c>
      <c r="B89" s="95" t="s">
        <v>709</v>
      </c>
      <c r="C89" s="95" t="s">
        <v>710</v>
      </c>
      <c r="D89" s="96">
        <v>1</v>
      </c>
      <c r="E89" s="97">
        <v>3808095</v>
      </c>
      <c r="F89" s="96"/>
      <c r="G89" s="98"/>
      <c r="H89" s="98"/>
      <c r="I89" s="98"/>
      <c r="J89" s="99" t="s">
        <v>598</v>
      </c>
      <c r="K89" s="98"/>
      <c r="L89" s="98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</row>
    <row r="90" spans="1:26" ht="12.75" customHeight="1">
      <c r="A90" s="95" t="s">
        <v>595</v>
      </c>
      <c r="B90" s="95" t="s">
        <v>711</v>
      </c>
      <c r="C90" s="95" t="s">
        <v>712</v>
      </c>
      <c r="D90" s="96">
        <v>1</v>
      </c>
      <c r="E90" s="97">
        <v>3808142</v>
      </c>
      <c r="F90" s="96"/>
      <c r="G90" s="98"/>
      <c r="H90" s="98"/>
      <c r="I90" s="98"/>
      <c r="J90" s="99" t="s">
        <v>598</v>
      </c>
      <c r="K90" s="98"/>
      <c r="L90" s="98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</row>
    <row r="91" spans="1:26" ht="12.75" customHeight="1">
      <c r="A91" s="95" t="s">
        <v>595</v>
      </c>
      <c r="B91" s="95" t="s">
        <v>345</v>
      </c>
      <c r="C91" s="95" t="s">
        <v>713</v>
      </c>
      <c r="D91" s="96">
        <v>1</v>
      </c>
      <c r="E91" s="97">
        <v>2645967</v>
      </c>
      <c r="F91" s="96"/>
      <c r="G91" s="98"/>
      <c r="H91" s="98"/>
      <c r="I91" s="98"/>
      <c r="J91" s="99" t="s">
        <v>598</v>
      </c>
      <c r="K91" s="98"/>
      <c r="L91" s="98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</row>
    <row r="92" spans="1:26" ht="12.75" customHeight="1">
      <c r="A92" s="95" t="s">
        <v>595</v>
      </c>
      <c r="B92" s="95" t="s">
        <v>346</v>
      </c>
      <c r="C92" s="95" t="s">
        <v>714</v>
      </c>
      <c r="D92" s="96">
        <v>1</v>
      </c>
      <c r="E92" s="97">
        <v>3808116</v>
      </c>
      <c r="F92" s="96"/>
      <c r="G92" s="98"/>
      <c r="H92" s="98"/>
      <c r="I92" s="98"/>
      <c r="J92" s="99" t="s">
        <v>598</v>
      </c>
      <c r="K92" s="98"/>
      <c r="L92" s="98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</row>
    <row r="93" spans="1:26" ht="12.75" customHeight="1">
      <c r="A93" s="95" t="s">
        <v>595</v>
      </c>
      <c r="B93" s="95" t="s">
        <v>715</v>
      </c>
      <c r="C93" s="95" t="s">
        <v>716</v>
      </c>
      <c r="D93" s="96">
        <v>1</v>
      </c>
      <c r="E93" s="97">
        <v>2920691</v>
      </c>
      <c r="F93" s="96"/>
      <c r="G93" s="98"/>
      <c r="H93" s="98"/>
      <c r="I93" s="98"/>
      <c r="J93" s="99" t="s">
        <v>717</v>
      </c>
      <c r="K93" s="98"/>
      <c r="L93" s="98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</row>
    <row r="94" spans="1:26" ht="12.75" customHeight="1">
      <c r="A94" s="95" t="s">
        <v>595</v>
      </c>
      <c r="B94" s="95" t="s">
        <v>47</v>
      </c>
      <c r="C94" s="95" t="s">
        <v>718</v>
      </c>
      <c r="D94" s="96">
        <v>1</v>
      </c>
      <c r="E94" s="97">
        <v>5528793</v>
      </c>
      <c r="F94" s="96"/>
      <c r="G94" s="98"/>
      <c r="H94" s="98"/>
      <c r="I94" s="98"/>
      <c r="J94" s="99" t="s">
        <v>598</v>
      </c>
      <c r="K94" s="98" t="s">
        <v>640</v>
      </c>
      <c r="L94" s="98" t="s">
        <v>643</v>
      </c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</row>
    <row r="95" spans="1:26" ht="12.75" customHeight="1">
      <c r="A95" s="95" t="s">
        <v>595</v>
      </c>
      <c r="B95" s="95" t="s">
        <v>719</v>
      </c>
      <c r="C95" s="95" t="s">
        <v>720</v>
      </c>
      <c r="D95" s="96">
        <v>1</v>
      </c>
      <c r="E95" s="97">
        <v>5528777</v>
      </c>
      <c r="F95" s="96"/>
      <c r="G95" s="98"/>
      <c r="H95" s="98"/>
      <c r="I95" s="98"/>
      <c r="J95" s="99" t="s">
        <v>598</v>
      </c>
      <c r="K95" s="98"/>
      <c r="L95" s="98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</row>
    <row r="96" spans="1:26" ht="12.75" customHeight="1">
      <c r="A96" s="95" t="s">
        <v>595</v>
      </c>
      <c r="B96" s="95" t="s">
        <v>721</v>
      </c>
      <c r="C96" s="95" t="s">
        <v>722</v>
      </c>
      <c r="D96" s="96">
        <v>1</v>
      </c>
      <c r="E96" s="97">
        <v>5528779</v>
      </c>
      <c r="F96" s="96"/>
      <c r="G96" s="98"/>
      <c r="H96" s="98"/>
      <c r="I96" s="98"/>
      <c r="J96" s="99" t="s">
        <v>598</v>
      </c>
      <c r="K96" s="98"/>
      <c r="L96" s="98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</row>
    <row r="97" spans="1:26" ht="12.75" customHeight="1">
      <c r="A97" s="95" t="s">
        <v>595</v>
      </c>
      <c r="B97" s="95" t="s">
        <v>723</v>
      </c>
      <c r="C97" s="95" t="s">
        <v>724</v>
      </c>
      <c r="D97" s="96">
        <v>1</v>
      </c>
      <c r="E97" s="97">
        <v>3808182</v>
      </c>
      <c r="F97" s="96"/>
      <c r="G97" s="98"/>
      <c r="H97" s="98"/>
      <c r="I97" s="98"/>
      <c r="J97" s="99" t="s">
        <v>725</v>
      </c>
      <c r="K97" s="98"/>
      <c r="L97" s="98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</row>
    <row r="98" spans="1:26" ht="12.75" customHeight="1">
      <c r="A98" s="95" t="s">
        <v>595</v>
      </c>
      <c r="B98" s="95" t="s">
        <v>595</v>
      </c>
      <c r="C98" s="95" t="s">
        <v>726</v>
      </c>
      <c r="D98" s="96">
        <v>1</v>
      </c>
      <c r="E98" s="97">
        <v>3808131</v>
      </c>
      <c r="F98" s="96"/>
      <c r="G98" s="98"/>
      <c r="H98" s="98"/>
      <c r="I98" s="98"/>
      <c r="J98" s="99" t="s">
        <v>598</v>
      </c>
      <c r="K98" s="98"/>
      <c r="L98" s="98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</row>
    <row r="99" spans="1:26" ht="12.75" customHeight="1">
      <c r="A99" s="95" t="s">
        <v>595</v>
      </c>
      <c r="B99" s="95" t="s">
        <v>727</v>
      </c>
      <c r="C99" s="95" t="s">
        <v>728</v>
      </c>
      <c r="D99" s="96">
        <v>1</v>
      </c>
      <c r="E99" s="97">
        <v>3808174</v>
      </c>
      <c r="F99" s="96"/>
      <c r="G99" s="98"/>
      <c r="H99" s="98"/>
      <c r="I99" s="98"/>
      <c r="J99" s="99" t="s">
        <v>598</v>
      </c>
      <c r="K99" s="98"/>
      <c r="L99" s="98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</row>
    <row r="100" spans="1:26" ht="12.75" customHeight="1">
      <c r="A100" s="95" t="s">
        <v>595</v>
      </c>
      <c r="B100" s="95" t="s">
        <v>729</v>
      </c>
      <c r="C100" s="95" t="s">
        <v>730</v>
      </c>
      <c r="D100" s="96">
        <v>1</v>
      </c>
      <c r="E100" s="97">
        <v>5528771</v>
      </c>
      <c r="F100" s="96"/>
      <c r="G100" s="98"/>
      <c r="H100" s="98"/>
      <c r="I100" s="98"/>
      <c r="J100" s="99" t="s">
        <v>598</v>
      </c>
      <c r="K100" s="98"/>
      <c r="L100" s="98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</row>
    <row r="101" spans="1:26" ht="12.75" customHeight="1">
      <c r="A101" s="95" t="s">
        <v>595</v>
      </c>
      <c r="B101" s="95" t="s">
        <v>731</v>
      </c>
      <c r="C101" s="95" t="s">
        <v>732</v>
      </c>
      <c r="D101" s="96">
        <v>1</v>
      </c>
      <c r="E101" s="97">
        <v>3808134</v>
      </c>
      <c r="F101" s="96"/>
      <c r="G101" s="98"/>
      <c r="H101" s="98"/>
      <c r="I101" s="98"/>
      <c r="J101" s="99" t="s">
        <v>598</v>
      </c>
      <c r="K101" s="98"/>
      <c r="L101" s="98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 spans="1:26" ht="12.75" customHeight="1">
      <c r="A102" s="95" t="s">
        <v>595</v>
      </c>
      <c r="B102" s="95" t="s">
        <v>733</v>
      </c>
      <c r="C102" s="95" t="s">
        <v>734</v>
      </c>
      <c r="D102" s="96">
        <v>1</v>
      </c>
      <c r="E102" s="97">
        <v>3808108</v>
      </c>
      <c r="F102" s="96"/>
      <c r="G102" s="98"/>
      <c r="H102" s="98"/>
      <c r="I102" s="98"/>
      <c r="J102" s="99" t="s">
        <v>598</v>
      </c>
      <c r="K102" s="98"/>
      <c r="L102" s="98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</row>
    <row r="103" spans="1:26" ht="12.75" customHeight="1">
      <c r="A103" s="95" t="s">
        <v>595</v>
      </c>
      <c r="B103" s="95" t="s">
        <v>735</v>
      </c>
      <c r="C103" s="95" t="s">
        <v>736</v>
      </c>
      <c r="D103" s="96">
        <v>1</v>
      </c>
      <c r="E103" s="97">
        <v>5528780</v>
      </c>
      <c r="F103" s="96"/>
      <c r="G103" s="98"/>
      <c r="H103" s="98"/>
      <c r="I103" s="98"/>
      <c r="J103" s="99" t="s">
        <v>598</v>
      </c>
      <c r="K103" s="98"/>
      <c r="L103" s="98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</row>
    <row r="104" spans="1:26" ht="12.75" customHeight="1">
      <c r="A104" s="95" t="s">
        <v>595</v>
      </c>
      <c r="B104" s="95" t="s">
        <v>737</v>
      </c>
      <c r="C104" s="95" t="s">
        <v>738</v>
      </c>
      <c r="D104" s="96">
        <v>1</v>
      </c>
      <c r="E104" s="97">
        <v>3808119</v>
      </c>
      <c r="F104" s="96"/>
      <c r="G104" s="98"/>
      <c r="H104" s="98"/>
      <c r="I104" s="98"/>
      <c r="J104" s="99" t="s">
        <v>598</v>
      </c>
      <c r="K104" s="98"/>
      <c r="L104" s="98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</row>
    <row r="105" spans="1:26" ht="12.75" customHeight="1">
      <c r="A105" s="95" t="s">
        <v>595</v>
      </c>
      <c r="B105" s="95" t="s">
        <v>739</v>
      </c>
      <c r="C105" s="95" t="s">
        <v>740</v>
      </c>
      <c r="D105" s="96">
        <v>1</v>
      </c>
      <c r="E105" s="97">
        <v>3808121</v>
      </c>
      <c r="F105" s="96"/>
      <c r="G105" s="98"/>
      <c r="H105" s="98"/>
      <c r="I105" s="98"/>
      <c r="J105" s="99" t="s">
        <v>598</v>
      </c>
      <c r="K105" s="98"/>
      <c r="L105" s="98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</row>
    <row r="106" spans="1:26" ht="12.75" customHeight="1">
      <c r="A106" s="95" t="s">
        <v>595</v>
      </c>
      <c r="B106" s="95" t="s">
        <v>365</v>
      </c>
      <c r="C106" s="95" t="s">
        <v>741</v>
      </c>
      <c r="D106" s="96">
        <v>1</v>
      </c>
      <c r="E106" s="97">
        <v>3808092</v>
      </c>
      <c r="F106" s="96"/>
      <c r="G106" s="98"/>
      <c r="H106" s="98"/>
      <c r="I106" s="98"/>
      <c r="J106" s="99" t="s">
        <v>598</v>
      </c>
      <c r="K106" s="98"/>
      <c r="L106" s="98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</row>
    <row r="107" spans="1:26" ht="12.75" customHeight="1">
      <c r="A107" s="95" t="s">
        <v>595</v>
      </c>
      <c r="B107" s="95" t="s">
        <v>742</v>
      </c>
      <c r="C107" s="95" t="s">
        <v>743</v>
      </c>
      <c r="D107" s="96">
        <v>1</v>
      </c>
      <c r="E107" s="97">
        <v>3808154</v>
      </c>
      <c r="F107" s="96"/>
      <c r="G107" s="98"/>
      <c r="H107" s="98"/>
      <c r="I107" s="98"/>
      <c r="J107" s="99" t="s">
        <v>598</v>
      </c>
      <c r="K107" s="98"/>
      <c r="L107" s="98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</row>
    <row r="108" spans="1:26" ht="12.75" customHeight="1">
      <c r="A108" s="95" t="s">
        <v>595</v>
      </c>
      <c r="B108" s="95" t="s">
        <v>744</v>
      </c>
      <c r="C108" s="95" t="s">
        <v>745</v>
      </c>
      <c r="D108" s="96">
        <v>1</v>
      </c>
      <c r="E108" s="97">
        <v>5528781</v>
      </c>
      <c r="F108" s="96"/>
      <c r="G108" s="98"/>
      <c r="H108" s="98"/>
      <c r="I108" s="98"/>
      <c r="J108" s="99" t="s">
        <v>598</v>
      </c>
      <c r="K108" s="98"/>
      <c r="L108" s="98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</row>
    <row r="109" spans="1:26" ht="12.75" customHeight="1">
      <c r="A109" s="95" t="s">
        <v>595</v>
      </c>
      <c r="B109" s="95" t="s">
        <v>746</v>
      </c>
      <c r="C109" s="95" t="s">
        <v>747</v>
      </c>
      <c r="D109" s="96">
        <v>1</v>
      </c>
      <c r="E109" s="97">
        <v>3808149</v>
      </c>
      <c r="F109" s="96"/>
      <c r="G109" s="98"/>
      <c r="H109" s="98"/>
      <c r="I109" s="98"/>
      <c r="J109" s="99" t="s">
        <v>598</v>
      </c>
      <c r="K109" s="98"/>
      <c r="L109" s="98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</row>
    <row r="110" spans="1:26" ht="12.75" customHeight="1">
      <c r="A110" s="95" t="s">
        <v>595</v>
      </c>
      <c r="B110" s="95" t="s">
        <v>748</v>
      </c>
      <c r="C110" s="95" t="s">
        <v>749</v>
      </c>
      <c r="D110" s="96">
        <v>1</v>
      </c>
      <c r="E110" s="97">
        <v>3808158</v>
      </c>
      <c r="F110" s="96"/>
      <c r="G110" s="98"/>
      <c r="H110" s="98"/>
      <c r="I110" s="98"/>
      <c r="J110" s="99" t="s">
        <v>598</v>
      </c>
      <c r="K110" s="98"/>
      <c r="L110" s="98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</row>
    <row r="111" spans="1:26" ht="12.75" customHeight="1">
      <c r="A111" s="95" t="s">
        <v>595</v>
      </c>
      <c r="B111" s="95" t="s">
        <v>752</v>
      </c>
      <c r="C111" s="95" t="s">
        <v>753</v>
      </c>
      <c r="D111" s="96">
        <v>1</v>
      </c>
      <c r="E111" s="97">
        <v>3471600</v>
      </c>
      <c r="F111" s="97"/>
      <c r="G111" s="98"/>
      <c r="H111" s="98"/>
      <c r="I111" s="98"/>
      <c r="J111" s="99" t="s">
        <v>598</v>
      </c>
      <c r="K111" s="98"/>
      <c r="L111" s="98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</row>
    <row r="112" spans="1:26" ht="12.75" customHeight="1">
      <c r="A112" s="95" t="s">
        <v>595</v>
      </c>
      <c r="B112" s="95" t="s">
        <v>224</v>
      </c>
      <c r="C112" s="95" t="s">
        <v>754</v>
      </c>
      <c r="D112" s="96">
        <v>1</v>
      </c>
      <c r="E112" s="97">
        <v>3808155</v>
      </c>
      <c r="F112" s="96"/>
      <c r="G112" s="98"/>
      <c r="H112" s="98"/>
      <c r="I112" s="98"/>
      <c r="J112" s="99" t="s">
        <v>598</v>
      </c>
      <c r="K112" s="98"/>
      <c r="L112" s="98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</row>
    <row r="113" spans="1:26" ht="12.75" customHeight="1">
      <c r="A113" s="95" t="s">
        <v>595</v>
      </c>
      <c r="B113" s="95" t="s">
        <v>40</v>
      </c>
      <c r="C113" s="95" t="s">
        <v>756</v>
      </c>
      <c r="D113" s="96">
        <v>1</v>
      </c>
      <c r="E113" s="97">
        <v>3808135</v>
      </c>
      <c r="F113" s="96"/>
      <c r="G113" s="98"/>
      <c r="H113" s="98"/>
      <c r="I113" s="98"/>
      <c r="J113" s="99" t="s">
        <v>598</v>
      </c>
      <c r="K113" s="98"/>
      <c r="L113" s="98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</row>
    <row r="114" spans="1:26" ht="12.75" customHeight="1">
      <c r="A114" s="95" t="s">
        <v>595</v>
      </c>
      <c r="B114" s="95" t="s">
        <v>757</v>
      </c>
      <c r="C114" s="95" t="s">
        <v>758</v>
      </c>
      <c r="D114" s="96">
        <v>1</v>
      </c>
      <c r="E114" s="97">
        <v>5528782</v>
      </c>
      <c r="F114" s="96"/>
      <c r="G114" s="98"/>
      <c r="H114" s="98"/>
      <c r="I114" s="98"/>
      <c r="J114" s="99" t="s">
        <v>598</v>
      </c>
      <c r="K114" s="98"/>
      <c r="L114" s="98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</row>
    <row r="115" spans="1:26" ht="12.75" customHeight="1">
      <c r="A115" s="95" t="s">
        <v>595</v>
      </c>
      <c r="B115" s="95" t="s">
        <v>760</v>
      </c>
      <c r="C115" s="95" t="s">
        <v>761</v>
      </c>
      <c r="D115" s="96">
        <v>1</v>
      </c>
      <c r="E115" s="97">
        <v>3808147</v>
      </c>
      <c r="F115" s="96"/>
      <c r="G115" s="98"/>
      <c r="H115" s="98"/>
      <c r="I115" s="98"/>
      <c r="J115" s="99" t="s">
        <v>598</v>
      </c>
      <c r="K115" s="98"/>
      <c r="L115" s="98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</row>
    <row r="116" spans="1:26" ht="12.75" customHeight="1">
      <c r="A116" s="95" t="s">
        <v>595</v>
      </c>
      <c r="B116" s="95" t="s">
        <v>762</v>
      </c>
      <c r="C116" s="95" t="s">
        <v>763</v>
      </c>
      <c r="D116" s="96">
        <v>1</v>
      </c>
      <c r="E116" s="97">
        <v>5528789</v>
      </c>
      <c r="F116" s="96"/>
      <c r="G116" s="98"/>
      <c r="H116" s="98"/>
      <c r="I116" s="98"/>
      <c r="J116" s="99" t="s">
        <v>598</v>
      </c>
      <c r="K116" s="98"/>
      <c r="L116" s="98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</row>
    <row r="117" spans="1:26" ht="12.75" customHeight="1">
      <c r="A117" s="95" t="s">
        <v>595</v>
      </c>
      <c r="B117" s="95" t="s">
        <v>764</v>
      </c>
      <c r="C117" s="95" t="s">
        <v>765</v>
      </c>
      <c r="D117" s="96">
        <v>1</v>
      </c>
      <c r="E117" s="97">
        <v>3808141</v>
      </c>
      <c r="F117" s="96"/>
      <c r="G117" s="98"/>
      <c r="H117" s="98"/>
      <c r="I117" s="98"/>
      <c r="J117" s="99" t="s">
        <v>598</v>
      </c>
      <c r="K117" s="98"/>
      <c r="L117" s="98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 spans="1:26" ht="12.75" customHeight="1">
      <c r="A118" s="95" t="s">
        <v>595</v>
      </c>
      <c r="B118" s="95" t="s">
        <v>766</v>
      </c>
      <c r="C118" s="95" t="s">
        <v>767</v>
      </c>
      <c r="D118" s="96">
        <v>1</v>
      </c>
      <c r="E118" s="97">
        <v>5528791</v>
      </c>
      <c r="F118" s="96"/>
      <c r="G118" s="98"/>
      <c r="H118" s="98"/>
      <c r="I118" s="98"/>
      <c r="J118" s="99" t="s">
        <v>598</v>
      </c>
      <c r="K118" s="98"/>
      <c r="L118" s="98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</row>
    <row r="119" spans="1:26" ht="12.75" customHeight="1">
      <c r="A119" s="95" t="s">
        <v>595</v>
      </c>
      <c r="B119" s="95" t="s">
        <v>768</v>
      </c>
      <c r="C119" s="95" t="s">
        <v>769</v>
      </c>
      <c r="D119" s="96">
        <v>1</v>
      </c>
      <c r="E119" s="97">
        <v>3808105</v>
      </c>
      <c r="F119" s="96"/>
      <c r="G119" s="98"/>
      <c r="H119" s="98"/>
      <c r="I119" s="98"/>
      <c r="J119" s="99" t="s">
        <v>598</v>
      </c>
      <c r="K119" s="98"/>
      <c r="L119" s="98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</row>
    <row r="120" spans="1:26" ht="12.75" customHeight="1">
      <c r="A120" s="95" t="s">
        <v>595</v>
      </c>
      <c r="B120" s="95" t="s">
        <v>770</v>
      </c>
      <c r="C120" s="95" t="s">
        <v>771</v>
      </c>
      <c r="D120" s="96">
        <v>1</v>
      </c>
      <c r="E120" s="97">
        <v>5528770</v>
      </c>
      <c r="F120" s="96"/>
      <c r="G120" s="98"/>
      <c r="H120" s="98"/>
      <c r="I120" s="98"/>
      <c r="J120" s="99" t="s">
        <v>772</v>
      </c>
      <c r="K120" s="98"/>
      <c r="L120" s="98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</row>
    <row r="121" spans="1:26" ht="12.75" customHeight="1">
      <c r="A121" s="95" t="s">
        <v>595</v>
      </c>
      <c r="B121" s="95" t="s">
        <v>773</v>
      </c>
      <c r="C121" s="95" t="s">
        <v>774</v>
      </c>
      <c r="D121" s="96">
        <v>1</v>
      </c>
      <c r="E121" s="97">
        <v>3808118</v>
      </c>
      <c r="F121" s="96"/>
      <c r="G121" s="98"/>
      <c r="H121" s="98"/>
      <c r="I121" s="98"/>
      <c r="J121" s="99" t="s">
        <v>598</v>
      </c>
      <c r="K121" s="98"/>
      <c r="L121" s="98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</row>
    <row r="122" spans="1:26" ht="12.75" customHeight="1">
      <c r="A122" s="95" t="s">
        <v>595</v>
      </c>
      <c r="B122" s="95" t="s">
        <v>775</v>
      </c>
      <c r="C122" s="95" t="s">
        <v>776</v>
      </c>
      <c r="D122" s="96">
        <v>1</v>
      </c>
      <c r="E122" s="97">
        <v>3808183</v>
      </c>
      <c r="F122" s="96"/>
      <c r="G122" s="98"/>
      <c r="H122" s="98"/>
      <c r="I122" s="98"/>
      <c r="J122" s="99" t="s">
        <v>598</v>
      </c>
      <c r="K122" s="98"/>
      <c r="L122" s="98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</row>
    <row r="123" spans="1:26" ht="12.75" customHeight="1">
      <c r="A123" s="95" t="s">
        <v>595</v>
      </c>
      <c r="B123" s="95" t="s">
        <v>777</v>
      </c>
      <c r="C123" s="95" t="s">
        <v>778</v>
      </c>
      <c r="D123" s="96">
        <v>1</v>
      </c>
      <c r="E123" s="97">
        <v>3808120</v>
      </c>
      <c r="F123" s="96"/>
      <c r="G123" s="98"/>
      <c r="H123" s="98"/>
      <c r="I123" s="98"/>
      <c r="J123" s="99" t="s">
        <v>598</v>
      </c>
      <c r="K123" s="98"/>
      <c r="L123" s="98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</row>
    <row r="124" spans="1:26" ht="12.75" customHeight="1">
      <c r="A124" s="95" t="s">
        <v>595</v>
      </c>
      <c r="B124" s="95" t="s">
        <v>779</v>
      </c>
      <c r="C124" s="95" t="s">
        <v>780</v>
      </c>
      <c r="D124" s="96">
        <v>1</v>
      </c>
      <c r="E124" s="97">
        <v>3808094</v>
      </c>
      <c r="F124" s="96"/>
      <c r="G124" s="98"/>
      <c r="H124" s="98"/>
      <c r="I124" s="98"/>
      <c r="J124" s="99" t="s">
        <v>598</v>
      </c>
      <c r="K124" s="98"/>
      <c r="L124" s="98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</row>
    <row r="125" spans="1:26" ht="12.75" customHeight="1">
      <c r="A125" s="95" t="s">
        <v>595</v>
      </c>
      <c r="B125" s="95" t="s">
        <v>781</v>
      </c>
      <c r="C125" s="95" t="s">
        <v>782</v>
      </c>
      <c r="D125" s="96">
        <v>1</v>
      </c>
      <c r="E125" s="97">
        <v>3808090</v>
      </c>
      <c r="F125" s="96"/>
      <c r="G125" s="98"/>
      <c r="H125" s="98"/>
      <c r="I125" s="98"/>
      <c r="J125" s="99" t="s">
        <v>598</v>
      </c>
      <c r="K125" s="98"/>
      <c r="L125" s="98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</row>
    <row r="126" spans="1:26" ht="12.75" customHeight="1">
      <c r="A126" s="95" t="s">
        <v>595</v>
      </c>
      <c r="B126" s="95" t="s">
        <v>783</v>
      </c>
      <c r="C126" s="95" t="s">
        <v>784</v>
      </c>
      <c r="D126" s="96">
        <v>1</v>
      </c>
      <c r="E126" s="97">
        <v>3808185</v>
      </c>
      <c r="F126" s="96"/>
      <c r="G126" s="98"/>
      <c r="H126" s="98"/>
      <c r="I126" s="98"/>
      <c r="J126" s="99" t="s">
        <v>598</v>
      </c>
      <c r="K126" s="98"/>
      <c r="L126" s="98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</row>
    <row r="127" spans="1:26" ht="12.75" customHeight="1">
      <c r="A127" s="95" t="s">
        <v>595</v>
      </c>
      <c r="B127" s="95" t="s">
        <v>61</v>
      </c>
      <c r="C127" s="95" t="s">
        <v>785</v>
      </c>
      <c r="D127" s="96">
        <v>1</v>
      </c>
      <c r="E127" s="97">
        <v>3808097</v>
      </c>
      <c r="F127" s="96"/>
      <c r="G127" s="98"/>
      <c r="H127" s="98"/>
      <c r="I127" s="98"/>
      <c r="J127" s="99" t="s">
        <v>598</v>
      </c>
      <c r="K127" s="98"/>
      <c r="L127" s="98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</row>
    <row r="128" spans="1:26" ht="12.75" customHeight="1">
      <c r="A128" s="95" t="s">
        <v>595</v>
      </c>
      <c r="B128" s="95" t="s">
        <v>786</v>
      </c>
      <c r="C128" s="95" t="s">
        <v>787</v>
      </c>
      <c r="D128" s="96">
        <v>1</v>
      </c>
      <c r="E128" s="97">
        <v>3808101</v>
      </c>
      <c r="F128" s="96"/>
      <c r="G128" s="98"/>
      <c r="H128" s="98"/>
      <c r="I128" s="98"/>
      <c r="J128" s="99" t="s">
        <v>598</v>
      </c>
      <c r="K128" s="98"/>
      <c r="L128" s="98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</row>
    <row r="129" spans="1:26" ht="12.75" customHeight="1">
      <c r="A129" s="95" t="s">
        <v>595</v>
      </c>
      <c r="B129" s="95" t="s">
        <v>788</v>
      </c>
      <c r="C129" s="95" t="s">
        <v>789</v>
      </c>
      <c r="D129" s="96">
        <v>1</v>
      </c>
      <c r="E129" s="97">
        <v>5528783</v>
      </c>
      <c r="F129" s="96"/>
      <c r="G129" s="98"/>
      <c r="H129" s="98"/>
      <c r="I129" s="98"/>
      <c r="J129" s="99" t="s">
        <v>598</v>
      </c>
      <c r="K129" s="98"/>
      <c r="L129" s="98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</row>
    <row r="130" spans="1:26" ht="12.75" customHeight="1">
      <c r="A130" s="95" t="s">
        <v>595</v>
      </c>
      <c r="B130" s="95" t="s">
        <v>790</v>
      </c>
      <c r="C130" s="95" t="s">
        <v>791</v>
      </c>
      <c r="D130" s="96">
        <v>1</v>
      </c>
      <c r="E130" s="97">
        <v>3808114</v>
      </c>
      <c r="F130" s="96"/>
      <c r="G130" s="98"/>
      <c r="H130" s="98"/>
      <c r="I130" s="98"/>
      <c r="J130" s="99" t="s">
        <v>598</v>
      </c>
      <c r="K130" s="98"/>
      <c r="L130" s="98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</row>
    <row r="131" spans="1:26" ht="12.75" customHeight="1">
      <c r="A131" s="95" t="s">
        <v>595</v>
      </c>
      <c r="B131" s="95" t="s">
        <v>339</v>
      </c>
      <c r="C131" s="95" t="s">
        <v>792</v>
      </c>
      <c r="D131" s="96">
        <v>1</v>
      </c>
      <c r="E131" s="97">
        <v>3808173</v>
      </c>
      <c r="F131" s="96"/>
      <c r="G131" s="98"/>
      <c r="H131" s="98"/>
      <c r="I131" s="98"/>
      <c r="J131" s="99" t="s">
        <v>598</v>
      </c>
      <c r="K131" s="98"/>
      <c r="L131" s="98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</row>
    <row r="132" spans="1:26" ht="12.75" customHeight="1">
      <c r="A132" s="95" t="s">
        <v>595</v>
      </c>
      <c r="B132" s="95" t="s">
        <v>793</v>
      </c>
      <c r="C132" s="95" t="s">
        <v>794</v>
      </c>
      <c r="D132" s="96">
        <v>1</v>
      </c>
      <c r="E132" s="97">
        <v>5528778</v>
      </c>
      <c r="F132" s="96"/>
      <c r="G132" s="98"/>
      <c r="H132" s="98"/>
      <c r="I132" s="98"/>
      <c r="J132" s="99" t="s">
        <v>598</v>
      </c>
      <c r="K132" s="98"/>
      <c r="L132" s="98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</row>
    <row r="133" spans="1:26" ht="12.75" customHeight="1">
      <c r="A133" s="95" t="s">
        <v>595</v>
      </c>
      <c r="B133" s="95" t="s">
        <v>795</v>
      </c>
      <c r="C133" s="95" t="s">
        <v>796</v>
      </c>
      <c r="D133" s="96">
        <v>1</v>
      </c>
      <c r="E133" s="97">
        <v>3471600</v>
      </c>
      <c r="F133" s="97"/>
      <c r="G133" s="98"/>
      <c r="H133" s="98"/>
      <c r="I133" s="98"/>
      <c r="J133" s="99" t="s">
        <v>598</v>
      </c>
      <c r="K133" s="98"/>
      <c r="L133" s="98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</row>
    <row r="134" spans="1:26" ht="12.75" customHeight="1">
      <c r="A134" s="95" t="s">
        <v>595</v>
      </c>
      <c r="B134" s="95" t="s">
        <v>797</v>
      </c>
      <c r="C134" s="95" t="s">
        <v>798</v>
      </c>
      <c r="D134" s="96">
        <v>1</v>
      </c>
      <c r="E134" s="97">
        <v>5527769</v>
      </c>
      <c r="F134" s="96"/>
      <c r="G134" s="98"/>
      <c r="H134" s="98"/>
      <c r="I134" s="98"/>
      <c r="J134" s="99" t="s">
        <v>598</v>
      </c>
      <c r="K134" s="98"/>
      <c r="L134" s="98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</row>
    <row r="135" spans="1:26" ht="12.75" customHeight="1">
      <c r="A135" s="95" t="s">
        <v>595</v>
      </c>
      <c r="B135" s="95" t="s">
        <v>799</v>
      </c>
      <c r="C135" s="95" t="s">
        <v>800</v>
      </c>
      <c r="D135" s="96">
        <v>1</v>
      </c>
      <c r="E135" s="97">
        <v>2385923</v>
      </c>
      <c r="F135" s="96"/>
      <c r="G135" s="98"/>
      <c r="H135" s="98"/>
      <c r="I135" s="98"/>
      <c r="J135" s="99" t="s">
        <v>801</v>
      </c>
      <c r="K135" s="98"/>
      <c r="L135" s="98" t="s">
        <v>802</v>
      </c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</row>
    <row r="136" spans="1:26" ht="12.75" customHeight="1">
      <c r="A136" s="95" t="s">
        <v>595</v>
      </c>
      <c r="B136" s="95" t="s">
        <v>803</v>
      </c>
      <c r="C136" s="95" t="s">
        <v>804</v>
      </c>
      <c r="D136" s="96">
        <v>1</v>
      </c>
      <c r="E136" s="97">
        <v>5528790</v>
      </c>
      <c r="F136" s="96"/>
      <c r="G136" s="98"/>
      <c r="H136" s="98"/>
      <c r="I136" s="98"/>
      <c r="J136" s="99" t="s">
        <v>598</v>
      </c>
      <c r="K136" s="98" t="s">
        <v>640</v>
      </c>
      <c r="L136" s="98" t="s">
        <v>805</v>
      </c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</row>
    <row r="137" spans="1:26" ht="12.75" customHeight="1">
      <c r="A137" s="95" t="s">
        <v>595</v>
      </c>
      <c r="B137" s="95" t="s">
        <v>806</v>
      </c>
      <c r="C137" s="95" t="s">
        <v>807</v>
      </c>
      <c r="D137" s="96">
        <v>1</v>
      </c>
      <c r="E137" s="97">
        <v>5528788</v>
      </c>
      <c r="F137" s="96"/>
      <c r="G137" s="98"/>
      <c r="H137" s="98"/>
      <c r="I137" s="98"/>
      <c r="J137" s="99" t="s">
        <v>598</v>
      </c>
      <c r="K137" s="98"/>
      <c r="L137" s="98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</row>
    <row r="138" spans="1:26" ht="12.75" customHeight="1">
      <c r="A138" s="95" t="s">
        <v>595</v>
      </c>
      <c r="B138" s="95" t="s">
        <v>808</v>
      </c>
      <c r="C138" s="95" t="s">
        <v>809</v>
      </c>
      <c r="D138" s="96">
        <v>1</v>
      </c>
      <c r="E138" s="97">
        <v>5527765</v>
      </c>
      <c r="F138" s="96"/>
      <c r="G138" s="98"/>
      <c r="H138" s="98"/>
      <c r="I138" s="98"/>
      <c r="J138" s="99" t="s">
        <v>598</v>
      </c>
      <c r="K138" s="98"/>
      <c r="L138" s="98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</row>
    <row r="139" spans="1:26" ht="12.75" customHeight="1">
      <c r="A139" s="95" t="s">
        <v>595</v>
      </c>
      <c r="B139" s="95" t="s">
        <v>810</v>
      </c>
      <c r="C139" s="95" t="s">
        <v>811</v>
      </c>
      <c r="D139" s="96">
        <v>1</v>
      </c>
      <c r="E139" s="97">
        <v>3808178</v>
      </c>
      <c r="F139" s="96"/>
      <c r="G139" s="98"/>
      <c r="H139" s="98"/>
      <c r="I139" s="98"/>
      <c r="J139" s="99" t="s">
        <v>598</v>
      </c>
      <c r="K139" s="98"/>
      <c r="L139" s="98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</row>
    <row r="140" spans="1:26" ht="12.75" customHeight="1">
      <c r="A140" s="95" t="s">
        <v>595</v>
      </c>
      <c r="B140" s="95" t="s">
        <v>812</v>
      </c>
      <c r="C140" s="95" t="s">
        <v>813</v>
      </c>
      <c r="D140" s="96">
        <v>1</v>
      </c>
      <c r="E140" s="97">
        <v>3808177</v>
      </c>
      <c r="F140" s="96"/>
      <c r="G140" s="98"/>
      <c r="H140" s="98"/>
      <c r="I140" s="98"/>
      <c r="J140" s="99" t="s">
        <v>598</v>
      </c>
      <c r="K140" s="98"/>
      <c r="L140" s="98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</row>
    <row r="141" spans="1:26" ht="12.75" customHeight="1">
      <c r="A141" s="95" t="s">
        <v>595</v>
      </c>
      <c r="B141" s="95" t="s">
        <v>814</v>
      </c>
      <c r="C141" s="95" t="s">
        <v>813</v>
      </c>
      <c r="D141" s="96">
        <v>1</v>
      </c>
      <c r="E141" s="97">
        <v>3808176</v>
      </c>
      <c r="F141" s="96"/>
      <c r="G141" s="98"/>
      <c r="H141" s="98"/>
      <c r="I141" s="98"/>
      <c r="J141" s="99" t="s">
        <v>598</v>
      </c>
      <c r="K141" s="98"/>
      <c r="L141" s="98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</row>
    <row r="142" spans="1:26" ht="12.75" customHeight="1">
      <c r="A142" s="95" t="s">
        <v>595</v>
      </c>
      <c r="B142" s="95" t="s">
        <v>815</v>
      </c>
      <c r="C142" s="95" t="s">
        <v>816</v>
      </c>
      <c r="D142" s="96">
        <v>1</v>
      </c>
      <c r="E142" s="97">
        <v>3808099</v>
      </c>
      <c r="F142" s="96"/>
      <c r="G142" s="98"/>
      <c r="H142" s="98"/>
      <c r="I142" s="98"/>
      <c r="J142" s="99" t="s">
        <v>598</v>
      </c>
      <c r="K142" s="98"/>
      <c r="L142" s="98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</row>
    <row r="143" spans="1:26" ht="12.75" customHeight="1">
      <c r="A143" s="95" t="s">
        <v>595</v>
      </c>
      <c r="B143" s="95" t="s">
        <v>817</v>
      </c>
      <c r="C143" s="95" t="s">
        <v>818</v>
      </c>
      <c r="D143" s="96">
        <v>1</v>
      </c>
      <c r="E143" s="97">
        <v>3808103</v>
      </c>
      <c r="F143" s="96"/>
      <c r="G143" s="98"/>
      <c r="H143" s="98"/>
      <c r="I143" s="98"/>
      <c r="J143" s="99" t="s">
        <v>598</v>
      </c>
      <c r="K143" s="98"/>
      <c r="L143" s="98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</row>
    <row r="144" spans="1:26" ht="12.75" customHeight="1">
      <c r="A144" s="95" t="s">
        <v>595</v>
      </c>
      <c r="B144" s="95" t="s">
        <v>819</v>
      </c>
      <c r="C144" s="95" t="s">
        <v>820</v>
      </c>
      <c r="D144" s="96">
        <v>1</v>
      </c>
      <c r="E144" s="97">
        <v>3808109</v>
      </c>
      <c r="F144" s="96"/>
      <c r="G144" s="98"/>
      <c r="H144" s="98"/>
      <c r="I144" s="98"/>
      <c r="J144" s="99" t="s">
        <v>598</v>
      </c>
      <c r="K144" s="98"/>
      <c r="L144" s="98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</row>
    <row r="145" spans="1:26" ht="12.75" customHeight="1">
      <c r="A145" s="95" t="s">
        <v>595</v>
      </c>
      <c r="B145" s="95" t="s">
        <v>821</v>
      </c>
      <c r="C145" s="95" t="s">
        <v>822</v>
      </c>
      <c r="D145" s="96">
        <v>1</v>
      </c>
      <c r="E145" s="97">
        <v>5527760</v>
      </c>
      <c r="F145" s="96"/>
      <c r="G145" s="98"/>
      <c r="H145" s="98"/>
      <c r="I145" s="98"/>
      <c r="J145" s="99" t="s">
        <v>725</v>
      </c>
      <c r="K145" s="98"/>
      <c r="L145" s="98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</row>
    <row r="146" spans="1:26" ht="12.75" customHeight="1">
      <c r="A146" s="95" t="s">
        <v>595</v>
      </c>
      <c r="B146" s="95" t="s">
        <v>823</v>
      </c>
      <c r="C146" s="95" t="s">
        <v>824</v>
      </c>
      <c r="D146" s="96">
        <v>1</v>
      </c>
      <c r="E146" s="97">
        <v>3808093</v>
      </c>
      <c r="F146" s="96"/>
      <c r="G146" s="98"/>
      <c r="H146" s="98"/>
      <c r="I146" s="98"/>
      <c r="J146" s="99" t="s">
        <v>598</v>
      </c>
      <c r="K146" s="98"/>
      <c r="L146" s="98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</row>
    <row r="147" spans="1:26" ht="12.75" customHeight="1">
      <c r="A147" s="95" t="s">
        <v>595</v>
      </c>
      <c r="B147" s="95" t="s">
        <v>825</v>
      </c>
      <c r="C147" s="95" t="s">
        <v>826</v>
      </c>
      <c r="D147" s="96">
        <v>1</v>
      </c>
      <c r="E147" s="97">
        <v>3808137</v>
      </c>
      <c r="F147" s="96"/>
      <c r="G147" s="98"/>
      <c r="H147" s="98"/>
      <c r="I147" s="98"/>
      <c r="J147" s="99" t="s">
        <v>598</v>
      </c>
      <c r="K147" s="98"/>
      <c r="L147" s="98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</row>
    <row r="148" spans="1:26" ht="12.75" customHeight="1">
      <c r="A148" s="95" t="s">
        <v>595</v>
      </c>
      <c r="B148" s="95" t="s">
        <v>119</v>
      </c>
      <c r="C148" s="95" t="s">
        <v>827</v>
      </c>
      <c r="D148" s="96">
        <v>1</v>
      </c>
      <c r="E148" s="97">
        <v>5528799</v>
      </c>
      <c r="F148" s="96"/>
      <c r="G148" s="98"/>
      <c r="H148" s="98"/>
      <c r="I148" s="98"/>
      <c r="J148" s="99" t="s">
        <v>598</v>
      </c>
      <c r="K148" s="98"/>
      <c r="L148" s="98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</row>
    <row r="149" spans="1:26" ht="12.75" customHeight="1">
      <c r="A149" s="95" t="s">
        <v>595</v>
      </c>
      <c r="B149" s="95" t="s">
        <v>828</v>
      </c>
      <c r="C149" s="95" t="s">
        <v>829</v>
      </c>
      <c r="D149" s="96">
        <v>1</v>
      </c>
      <c r="E149" s="97">
        <v>3808122</v>
      </c>
      <c r="F149" s="96"/>
      <c r="G149" s="98"/>
      <c r="H149" s="98"/>
      <c r="I149" s="98"/>
      <c r="J149" s="99" t="s">
        <v>598</v>
      </c>
      <c r="K149" s="98"/>
      <c r="L149" s="98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</row>
    <row r="150" spans="1:26" ht="12.75" customHeight="1">
      <c r="A150" s="95" t="s">
        <v>595</v>
      </c>
      <c r="B150" s="95" t="s">
        <v>830</v>
      </c>
      <c r="C150" s="95" t="s">
        <v>831</v>
      </c>
      <c r="D150" s="96">
        <v>1</v>
      </c>
      <c r="E150" s="97">
        <v>3808127</v>
      </c>
      <c r="F150" s="96"/>
      <c r="G150" s="98"/>
      <c r="H150" s="98"/>
      <c r="I150" s="98"/>
      <c r="J150" s="99" t="s">
        <v>598</v>
      </c>
      <c r="K150" s="98"/>
      <c r="L150" s="98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</row>
    <row r="151" spans="1:26" ht="12.75" customHeight="1">
      <c r="A151" s="95" t="s">
        <v>595</v>
      </c>
      <c r="B151" s="95" t="s">
        <v>832</v>
      </c>
      <c r="C151" s="95" t="s">
        <v>833</v>
      </c>
      <c r="D151" s="96">
        <v>1</v>
      </c>
      <c r="E151" s="97">
        <v>3808128</v>
      </c>
      <c r="F151" s="96"/>
      <c r="G151" s="98"/>
      <c r="H151" s="98"/>
      <c r="I151" s="98"/>
      <c r="J151" s="99" t="s">
        <v>598</v>
      </c>
      <c r="K151" s="98" t="s">
        <v>640</v>
      </c>
      <c r="L151" s="98" t="s">
        <v>643</v>
      </c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</row>
    <row r="152" spans="1:26" ht="12.75" customHeight="1">
      <c r="A152" s="95" t="s">
        <v>595</v>
      </c>
      <c r="B152" s="95" t="s">
        <v>825</v>
      </c>
      <c r="C152" s="95" t="s">
        <v>826</v>
      </c>
      <c r="D152" s="96">
        <v>1</v>
      </c>
      <c r="E152" s="97">
        <v>3808137</v>
      </c>
      <c r="F152" s="96"/>
      <c r="G152" s="98"/>
      <c r="H152" s="98"/>
      <c r="I152" s="98"/>
      <c r="J152" s="99" t="s">
        <v>598</v>
      </c>
      <c r="K152" s="98"/>
      <c r="L152" s="98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</row>
    <row r="153" spans="1:26" ht="12.75" customHeight="1">
      <c r="A153" s="95" t="s">
        <v>595</v>
      </c>
      <c r="B153" s="95" t="s">
        <v>834</v>
      </c>
      <c r="C153" s="95" t="s">
        <v>835</v>
      </c>
      <c r="D153" s="96">
        <v>1</v>
      </c>
      <c r="E153" s="97">
        <v>3808091</v>
      </c>
      <c r="F153" s="96"/>
      <c r="G153" s="98"/>
      <c r="H153" s="98"/>
      <c r="I153" s="98"/>
      <c r="J153" s="99" t="s">
        <v>607</v>
      </c>
      <c r="K153" s="98"/>
      <c r="L153" s="98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</row>
    <row r="154" spans="1:26" ht="12.75" customHeight="1">
      <c r="A154" s="95" t="s">
        <v>595</v>
      </c>
      <c r="B154" s="95" t="s">
        <v>836</v>
      </c>
      <c r="C154" s="95" t="s">
        <v>837</v>
      </c>
      <c r="D154" s="96">
        <v>1</v>
      </c>
      <c r="E154" s="97">
        <v>3808150</v>
      </c>
      <c r="F154" s="96"/>
      <c r="G154" s="98"/>
      <c r="H154" s="98"/>
      <c r="I154" s="98"/>
      <c r="J154" s="99" t="s">
        <v>598</v>
      </c>
      <c r="K154" s="98" t="s">
        <v>838</v>
      </c>
      <c r="L154" s="98" t="s">
        <v>839</v>
      </c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</row>
    <row r="155" spans="1:26" ht="12.75" customHeight="1">
      <c r="A155" s="95" t="s">
        <v>595</v>
      </c>
      <c r="B155" s="95" t="s">
        <v>840</v>
      </c>
      <c r="C155" s="95" t="s">
        <v>841</v>
      </c>
      <c r="D155" s="96">
        <v>1</v>
      </c>
      <c r="E155" s="97">
        <v>3808187</v>
      </c>
      <c r="F155" s="96"/>
      <c r="G155" s="98"/>
      <c r="H155" s="98"/>
      <c r="I155" s="98"/>
      <c r="J155" s="99" t="s">
        <v>598</v>
      </c>
      <c r="K155" s="98"/>
      <c r="L155" s="98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</row>
    <row r="156" spans="1:26" ht="12.75" customHeight="1">
      <c r="A156" s="95" t="s">
        <v>843</v>
      </c>
      <c r="B156" s="95" t="s">
        <v>844</v>
      </c>
      <c r="C156" s="95" t="s">
        <v>845</v>
      </c>
      <c r="D156" s="96">
        <v>7</v>
      </c>
      <c r="E156" s="97">
        <v>6855027</v>
      </c>
      <c r="F156" s="96"/>
      <c r="G156" s="98"/>
      <c r="H156" s="98"/>
      <c r="I156" s="98"/>
      <c r="J156" s="99" t="s">
        <v>846</v>
      </c>
      <c r="K156" s="98"/>
      <c r="L156" s="98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</row>
    <row r="157" spans="1:26" ht="12.75" customHeight="1">
      <c r="A157" s="95" t="s">
        <v>843</v>
      </c>
      <c r="B157" s="95" t="s">
        <v>847</v>
      </c>
      <c r="C157" s="95" t="s">
        <v>848</v>
      </c>
      <c r="D157" s="96">
        <v>7</v>
      </c>
      <c r="E157" s="97">
        <v>6855010</v>
      </c>
      <c r="F157" s="96"/>
      <c r="G157" s="98"/>
      <c r="H157" s="98"/>
      <c r="I157" s="98"/>
      <c r="J157" s="99" t="s">
        <v>846</v>
      </c>
      <c r="K157" s="98"/>
      <c r="L157" s="98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</row>
    <row r="158" spans="1:26" ht="12.75" customHeight="1">
      <c r="A158" s="95" t="s">
        <v>843</v>
      </c>
      <c r="B158" s="95" t="s">
        <v>849</v>
      </c>
      <c r="C158" s="95" t="s">
        <v>850</v>
      </c>
      <c r="D158" s="96">
        <v>7</v>
      </c>
      <c r="E158" s="97">
        <v>6855028</v>
      </c>
      <c r="F158" s="96"/>
      <c r="G158" s="98"/>
      <c r="H158" s="98"/>
      <c r="I158" s="98"/>
      <c r="J158" s="99" t="s">
        <v>846</v>
      </c>
      <c r="K158" s="98"/>
      <c r="L158" s="98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</row>
    <row r="159" spans="1:26" ht="12.75" customHeight="1">
      <c r="A159" s="95" t="s">
        <v>843</v>
      </c>
      <c r="B159" s="95" t="s">
        <v>843</v>
      </c>
      <c r="C159" s="95" t="s">
        <v>851</v>
      </c>
      <c r="D159" s="96">
        <v>7</v>
      </c>
      <c r="E159" s="97">
        <v>6855011</v>
      </c>
      <c r="F159" s="96"/>
      <c r="G159" s="98"/>
      <c r="H159" s="98"/>
      <c r="I159" s="98"/>
      <c r="J159" s="99" t="s">
        <v>846</v>
      </c>
      <c r="K159" s="98"/>
      <c r="L159" s="98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</row>
    <row r="160" spans="1:26" ht="12.75" customHeight="1">
      <c r="A160" s="95" t="s">
        <v>843</v>
      </c>
      <c r="B160" s="95" t="s">
        <v>134</v>
      </c>
      <c r="C160" s="95" t="s">
        <v>852</v>
      </c>
      <c r="D160" s="96">
        <v>7</v>
      </c>
      <c r="E160" s="97">
        <v>6855019</v>
      </c>
      <c r="F160" s="96"/>
      <c r="G160" s="98"/>
      <c r="H160" s="98"/>
      <c r="I160" s="98"/>
      <c r="J160" s="99" t="s">
        <v>846</v>
      </c>
      <c r="K160" s="98"/>
      <c r="L160" s="98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</row>
    <row r="161" spans="1:26" ht="12.75" customHeight="1">
      <c r="A161" s="95" t="s">
        <v>843</v>
      </c>
      <c r="B161" s="95" t="s">
        <v>853</v>
      </c>
      <c r="C161" s="95" t="s">
        <v>854</v>
      </c>
      <c r="D161" s="96">
        <v>7</v>
      </c>
      <c r="E161" s="97">
        <v>6855021</v>
      </c>
      <c r="F161" s="96"/>
      <c r="G161" s="98"/>
      <c r="H161" s="98"/>
      <c r="I161" s="98"/>
      <c r="J161" s="99" t="s">
        <v>846</v>
      </c>
      <c r="K161" s="98"/>
      <c r="L161" s="98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</row>
    <row r="162" spans="1:26" ht="12.75" customHeight="1">
      <c r="A162" s="95" t="s">
        <v>843</v>
      </c>
      <c r="B162" s="95" t="s">
        <v>855</v>
      </c>
      <c r="C162" s="95" t="s">
        <v>856</v>
      </c>
      <c r="D162" s="96">
        <v>7</v>
      </c>
      <c r="E162" s="97">
        <v>6855022</v>
      </c>
      <c r="F162" s="96"/>
      <c r="G162" s="98"/>
      <c r="H162" s="98"/>
      <c r="I162" s="98"/>
      <c r="J162" s="99" t="s">
        <v>846</v>
      </c>
      <c r="K162" s="98" t="s">
        <v>857</v>
      </c>
      <c r="L162" s="98" t="s">
        <v>858</v>
      </c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</row>
    <row r="163" spans="1:26" ht="12.75" customHeight="1">
      <c r="A163" s="95" t="s">
        <v>843</v>
      </c>
      <c r="B163" s="95" t="s">
        <v>859</v>
      </c>
      <c r="C163" s="95" t="s">
        <v>860</v>
      </c>
      <c r="D163" s="96">
        <v>7</v>
      </c>
      <c r="E163" s="97">
        <v>6855041</v>
      </c>
      <c r="F163" s="96"/>
      <c r="G163" s="98"/>
      <c r="H163" s="98"/>
      <c r="I163" s="98"/>
      <c r="J163" s="99" t="s">
        <v>846</v>
      </c>
      <c r="K163" s="98"/>
      <c r="L163" s="98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</row>
    <row r="164" spans="1:26" ht="12.75" customHeight="1">
      <c r="A164" s="95" t="s">
        <v>843</v>
      </c>
      <c r="B164" s="95" t="s">
        <v>861</v>
      </c>
      <c r="C164" s="95" t="s">
        <v>862</v>
      </c>
      <c r="D164" s="96">
        <v>7</v>
      </c>
      <c r="E164" s="97">
        <v>6855023</v>
      </c>
      <c r="F164" s="96"/>
      <c r="G164" s="98"/>
      <c r="H164" s="98"/>
      <c r="I164" s="98"/>
      <c r="J164" s="99" t="s">
        <v>846</v>
      </c>
      <c r="K164" s="98"/>
      <c r="L164" s="98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</row>
    <row r="165" spans="1:26" ht="12.75" customHeight="1">
      <c r="A165" s="95" t="s">
        <v>843</v>
      </c>
      <c r="B165" s="95" t="s">
        <v>863</v>
      </c>
      <c r="C165" s="95" t="s">
        <v>864</v>
      </c>
      <c r="D165" s="96">
        <v>7</v>
      </c>
      <c r="E165" s="97">
        <v>6855024</v>
      </c>
      <c r="F165" s="96"/>
      <c r="G165" s="98"/>
      <c r="H165" s="98"/>
      <c r="I165" s="98"/>
      <c r="J165" s="99" t="s">
        <v>846</v>
      </c>
      <c r="K165" s="98" t="s">
        <v>857</v>
      </c>
      <c r="L165" s="98" t="s">
        <v>858</v>
      </c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</row>
    <row r="166" spans="1:26" ht="12.75" customHeight="1">
      <c r="A166" s="95" t="s">
        <v>843</v>
      </c>
      <c r="B166" s="95" t="s">
        <v>865</v>
      </c>
      <c r="C166" s="95" t="s">
        <v>866</v>
      </c>
      <c r="D166" s="96">
        <v>7</v>
      </c>
      <c r="E166" s="97">
        <v>6855025</v>
      </c>
      <c r="F166" s="96"/>
      <c r="G166" s="98"/>
      <c r="H166" s="98"/>
      <c r="I166" s="98"/>
      <c r="J166" s="99" t="s">
        <v>846</v>
      </c>
      <c r="K166" s="98"/>
      <c r="L166" s="98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</row>
    <row r="167" spans="1:26" ht="12.75" customHeight="1">
      <c r="A167" s="95" t="s">
        <v>843</v>
      </c>
      <c r="B167" s="95" t="s">
        <v>867</v>
      </c>
      <c r="C167" s="95" t="s">
        <v>868</v>
      </c>
      <c r="D167" s="96">
        <v>7</v>
      </c>
      <c r="E167" s="97">
        <v>6855016</v>
      </c>
      <c r="F167" s="96"/>
      <c r="G167" s="98"/>
      <c r="H167" s="98"/>
      <c r="I167" s="98"/>
      <c r="J167" s="99" t="s">
        <v>846</v>
      </c>
      <c r="K167" s="98"/>
      <c r="L167" s="98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</row>
    <row r="168" spans="1:26" ht="12.75" customHeight="1">
      <c r="A168" s="95" t="s">
        <v>843</v>
      </c>
      <c r="B168" s="95" t="s">
        <v>869</v>
      </c>
      <c r="C168" s="95" t="s">
        <v>870</v>
      </c>
      <c r="D168" s="96">
        <v>7</v>
      </c>
      <c r="E168" s="97">
        <v>6855012</v>
      </c>
      <c r="F168" s="96"/>
      <c r="G168" s="98"/>
      <c r="H168" s="98"/>
      <c r="I168" s="98"/>
      <c r="J168" s="99" t="s">
        <v>871</v>
      </c>
      <c r="K168" s="98"/>
      <c r="L168" s="98" t="s">
        <v>872</v>
      </c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</row>
    <row r="169" spans="1:26" ht="12.75" customHeight="1">
      <c r="A169" s="95" t="s">
        <v>843</v>
      </c>
      <c r="B169" s="95" t="s">
        <v>875</v>
      </c>
      <c r="C169" s="95" t="s">
        <v>876</v>
      </c>
      <c r="D169" s="96">
        <v>7</v>
      </c>
      <c r="E169" s="97">
        <v>6855026</v>
      </c>
      <c r="F169" s="96"/>
      <c r="G169" s="98"/>
      <c r="H169" s="98"/>
      <c r="I169" s="98"/>
      <c r="J169" s="99" t="s">
        <v>846</v>
      </c>
      <c r="K169" s="98"/>
      <c r="L169" s="98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</row>
    <row r="170" spans="1:26" ht="12.75" customHeight="1">
      <c r="A170" s="95" t="s">
        <v>877</v>
      </c>
      <c r="B170" s="95" t="s">
        <v>877</v>
      </c>
      <c r="C170" s="95" t="s">
        <v>878</v>
      </c>
      <c r="D170" s="96">
        <v>2</v>
      </c>
      <c r="E170" s="97">
        <v>2423850</v>
      </c>
      <c r="F170" s="96">
        <v>2417139</v>
      </c>
      <c r="G170" s="98">
        <v>2433814</v>
      </c>
      <c r="H170" s="98"/>
      <c r="I170" s="98"/>
      <c r="J170" s="99" t="s">
        <v>846</v>
      </c>
      <c r="K170" s="98"/>
      <c r="L170" s="98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</row>
    <row r="171" spans="1:26" ht="12.75" customHeight="1">
      <c r="A171" s="95" t="s">
        <v>877</v>
      </c>
      <c r="B171" s="95" t="s">
        <v>879</v>
      </c>
      <c r="C171" s="95" t="s">
        <v>880</v>
      </c>
      <c r="D171" s="96">
        <v>2</v>
      </c>
      <c r="E171" s="97">
        <v>2425197</v>
      </c>
      <c r="F171" s="96">
        <v>2428321</v>
      </c>
      <c r="G171" s="98"/>
      <c r="H171" s="98"/>
      <c r="I171" s="98"/>
      <c r="J171" s="99" t="s">
        <v>846</v>
      </c>
      <c r="K171" s="98"/>
      <c r="L171" s="98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</row>
    <row r="172" spans="1:26" ht="12.75" customHeight="1">
      <c r="A172" s="95" t="s">
        <v>877</v>
      </c>
      <c r="B172" s="95" t="s">
        <v>881</v>
      </c>
      <c r="C172" s="95" t="s">
        <v>882</v>
      </c>
      <c r="D172" s="96">
        <v>2</v>
      </c>
      <c r="E172" s="97">
        <v>2460627</v>
      </c>
      <c r="F172" s="96"/>
      <c r="G172" s="98"/>
      <c r="H172" s="98"/>
      <c r="I172" s="98"/>
      <c r="J172" s="99" t="s">
        <v>883</v>
      </c>
      <c r="K172" s="98"/>
      <c r="L172" s="98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</row>
    <row r="173" spans="1:26" ht="12.75" customHeight="1">
      <c r="A173" s="95" t="s">
        <v>877</v>
      </c>
      <c r="B173" s="95" t="s">
        <v>884</v>
      </c>
      <c r="C173" s="95" t="s">
        <v>885</v>
      </c>
      <c r="D173" s="96">
        <v>2</v>
      </c>
      <c r="E173" s="97">
        <v>2419350</v>
      </c>
      <c r="F173" s="96">
        <v>2411768</v>
      </c>
      <c r="G173" s="98"/>
      <c r="H173" s="98"/>
      <c r="I173" s="98"/>
      <c r="J173" s="99" t="s">
        <v>846</v>
      </c>
      <c r="K173" s="98"/>
      <c r="L173" s="98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</row>
    <row r="174" spans="1:26" ht="12.75" customHeight="1">
      <c r="A174" s="95" t="s">
        <v>886</v>
      </c>
      <c r="B174" s="95" t="s">
        <v>886</v>
      </c>
      <c r="C174" s="95" t="s">
        <v>887</v>
      </c>
      <c r="D174" s="96">
        <v>2</v>
      </c>
      <c r="E174" s="97">
        <v>2282932</v>
      </c>
      <c r="F174" s="96">
        <v>2281808</v>
      </c>
      <c r="G174" s="98">
        <v>2276132</v>
      </c>
      <c r="H174" s="98">
        <v>2273146</v>
      </c>
      <c r="I174" s="98"/>
      <c r="J174" s="99" t="s">
        <v>846</v>
      </c>
      <c r="K174" s="98"/>
      <c r="L174" s="98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</row>
    <row r="175" spans="1:26" ht="12.75" customHeight="1">
      <c r="A175" s="95" t="s">
        <v>888</v>
      </c>
      <c r="B175" s="95" t="s">
        <v>889</v>
      </c>
      <c r="C175" s="95" t="s">
        <v>890</v>
      </c>
      <c r="D175" s="96">
        <v>1</v>
      </c>
      <c r="E175" s="97">
        <v>8661331</v>
      </c>
      <c r="F175" s="96">
        <v>8661364</v>
      </c>
      <c r="G175" s="98"/>
      <c r="H175" s="98"/>
      <c r="I175" s="98"/>
      <c r="J175" s="99" t="s">
        <v>598</v>
      </c>
      <c r="K175" s="98"/>
      <c r="L175" s="98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</row>
    <row r="176" spans="1:26" ht="12.75" customHeight="1">
      <c r="A176" s="95" t="s">
        <v>891</v>
      </c>
      <c r="B176" s="95" t="s">
        <v>891</v>
      </c>
      <c r="C176" s="95" t="s">
        <v>892</v>
      </c>
      <c r="D176" s="96">
        <v>6</v>
      </c>
      <c r="E176" s="97">
        <v>7422681</v>
      </c>
      <c r="F176" s="96">
        <v>7423200</v>
      </c>
      <c r="G176" s="98">
        <v>7421271</v>
      </c>
      <c r="H176" s="98"/>
      <c r="I176" s="98"/>
      <c r="J176" s="99" t="s">
        <v>846</v>
      </c>
      <c r="K176" s="98"/>
      <c r="L176" s="98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</row>
    <row r="177" spans="1:26" ht="12.75" customHeight="1">
      <c r="A177" s="95" t="s">
        <v>893</v>
      </c>
      <c r="B177" s="95" t="s">
        <v>894</v>
      </c>
      <c r="C177" s="95" t="s">
        <v>895</v>
      </c>
      <c r="D177" s="96">
        <v>2</v>
      </c>
      <c r="E177" s="97">
        <v>6440210</v>
      </c>
      <c r="F177" s="96"/>
      <c r="G177" s="98"/>
      <c r="H177" s="98"/>
      <c r="I177" s="98"/>
      <c r="J177" s="99" t="s">
        <v>846</v>
      </c>
      <c r="K177" s="98"/>
      <c r="L177" s="98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</row>
    <row r="178" spans="1:26" ht="12.75" customHeight="1">
      <c r="A178" s="95" t="s">
        <v>893</v>
      </c>
      <c r="B178" s="95" t="s">
        <v>353</v>
      </c>
      <c r="C178" s="95" t="s">
        <v>896</v>
      </c>
      <c r="D178" s="96">
        <v>2</v>
      </c>
      <c r="E178" s="97">
        <v>6440066</v>
      </c>
      <c r="F178" s="96"/>
      <c r="G178" s="98"/>
      <c r="H178" s="98"/>
      <c r="I178" s="98"/>
      <c r="J178" s="99" t="s">
        <v>897</v>
      </c>
      <c r="K178" s="98"/>
      <c r="L178" s="98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</row>
    <row r="179" spans="1:26" ht="12.75" customHeight="1">
      <c r="A179" s="95" t="s">
        <v>893</v>
      </c>
      <c r="B179" s="95" t="s">
        <v>378</v>
      </c>
      <c r="C179" s="95" t="s">
        <v>898</v>
      </c>
      <c r="D179" s="96">
        <v>2</v>
      </c>
      <c r="E179" s="97">
        <v>6440211</v>
      </c>
      <c r="F179" s="96"/>
      <c r="G179" s="98"/>
      <c r="H179" s="98"/>
      <c r="I179" s="98"/>
      <c r="J179" s="99" t="s">
        <v>846</v>
      </c>
      <c r="K179" s="98"/>
      <c r="L179" s="98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</row>
    <row r="180" spans="1:26" ht="12.75" customHeight="1">
      <c r="A180" s="95" t="s">
        <v>893</v>
      </c>
      <c r="B180" s="95" t="s">
        <v>899</v>
      </c>
      <c r="C180" s="95" t="s">
        <v>900</v>
      </c>
      <c r="D180" s="96">
        <v>2</v>
      </c>
      <c r="E180" s="97">
        <v>6440212</v>
      </c>
      <c r="F180" s="96"/>
      <c r="G180" s="98"/>
      <c r="H180" s="98"/>
      <c r="I180" s="98"/>
      <c r="J180" s="99" t="s">
        <v>846</v>
      </c>
      <c r="K180" s="98"/>
      <c r="L180" s="98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</row>
    <row r="181" spans="1:26" ht="12.75" customHeight="1">
      <c r="A181" s="95" t="s">
        <v>893</v>
      </c>
      <c r="B181" s="95" t="s">
        <v>901</v>
      </c>
      <c r="C181" s="95" t="s">
        <v>902</v>
      </c>
      <c r="D181" s="96">
        <v>2</v>
      </c>
      <c r="E181" s="97">
        <v>6440238</v>
      </c>
      <c r="F181" s="96"/>
      <c r="G181" s="98"/>
      <c r="H181" s="98"/>
      <c r="I181" s="98"/>
      <c r="J181" s="99" t="s">
        <v>846</v>
      </c>
      <c r="K181" s="98"/>
      <c r="L181" s="98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</row>
    <row r="182" spans="1:26" ht="12.75" customHeight="1">
      <c r="A182" s="95" t="s">
        <v>893</v>
      </c>
      <c r="B182" s="95" t="s">
        <v>903</v>
      </c>
      <c r="C182" s="95" t="s">
        <v>904</v>
      </c>
      <c r="D182" s="96">
        <v>2</v>
      </c>
      <c r="E182" s="97">
        <v>6440236</v>
      </c>
      <c r="F182" s="96"/>
      <c r="G182" s="98"/>
      <c r="H182" s="98"/>
      <c r="I182" s="98"/>
      <c r="J182" s="99" t="s">
        <v>846</v>
      </c>
      <c r="K182" s="98"/>
      <c r="L182" s="98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</row>
    <row r="183" spans="1:26" ht="12.75" customHeight="1">
      <c r="A183" s="95" t="s">
        <v>893</v>
      </c>
      <c r="B183" s="95" t="s">
        <v>905</v>
      </c>
      <c r="C183" s="95" t="s">
        <v>906</v>
      </c>
      <c r="D183" s="96">
        <v>2</v>
      </c>
      <c r="E183" s="97">
        <v>6440024</v>
      </c>
      <c r="F183" s="96"/>
      <c r="G183" s="98"/>
      <c r="H183" s="98"/>
      <c r="I183" s="98"/>
      <c r="J183" s="99" t="s">
        <v>846</v>
      </c>
      <c r="K183" s="98"/>
      <c r="L183" s="98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</row>
    <row r="184" spans="1:26" ht="12.75" customHeight="1">
      <c r="A184" s="95" t="s">
        <v>893</v>
      </c>
      <c r="B184" s="95" t="s">
        <v>893</v>
      </c>
      <c r="C184" s="95" t="s">
        <v>907</v>
      </c>
      <c r="D184" s="96">
        <v>2</v>
      </c>
      <c r="E184" s="97">
        <v>6440231</v>
      </c>
      <c r="F184" s="96"/>
      <c r="G184" s="98"/>
      <c r="H184" s="98"/>
      <c r="I184" s="98"/>
      <c r="J184" s="99" t="s">
        <v>846</v>
      </c>
      <c r="K184" s="98"/>
      <c r="L184" s="98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</row>
    <row r="185" spans="1:26" ht="12.75" customHeight="1">
      <c r="A185" s="95" t="s">
        <v>893</v>
      </c>
      <c r="B185" s="95" t="s">
        <v>399</v>
      </c>
      <c r="C185" s="95" t="s">
        <v>908</v>
      </c>
      <c r="D185" s="96">
        <v>2</v>
      </c>
      <c r="E185" s="97">
        <v>6440213</v>
      </c>
      <c r="F185" s="96"/>
      <c r="G185" s="98"/>
      <c r="H185" s="98"/>
      <c r="I185" s="98"/>
      <c r="J185" s="99" t="s">
        <v>846</v>
      </c>
      <c r="K185" s="98"/>
      <c r="L185" s="98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</row>
    <row r="186" spans="1:26" ht="12.75" customHeight="1">
      <c r="A186" s="95" t="s">
        <v>893</v>
      </c>
      <c r="B186" s="95" t="s">
        <v>166</v>
      </c>
      <c r="C186" s="95" t="s">
        <v>909</v>
      </c>
      <c r="D186" s="96">
        <v>2</v>
      </c>
      <c r="E186" s="97">
        <v>6440214</v>
      </c>
      <c r="F186" s="96"/>
      <c r="G186" s="98"/>
      <c r="H186" s="98"/>
      <c r="I186" s="98"/>
      <c r="J186" s="99" t="s">
        <v>846</v>
      </c>
      <c r="K186" s="98"/>
      <c r="L186" s="98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</row>
    <row r="187" spans="1:26" ht="12.75" customHeight="1">
      <c r="A187" s="95" t="s">
        <v>893</v>
      </c>
      <c r="B187" s="95" t="s">
        <v>910</v>
      </c>
      <c r="C187" s="95" t="s">
        <v>911</v>
      </c>
      <c r="D187" s="96">
        <v>2</v>
      </c>
      <c r="E187" s="97">
        <v>6440215</v>
      </c>
      <c r="F187" s="96"/>
      <c r="G187" s="98"/>
      <c r="H187" s="98"/>
      <c r="I187" s="98"/>
      <c r="J187" s="99" t="s">
        <v>846</v>
      </c>
      <c r="K187" s="98"/>
      <c r="L187" s="98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</row>
    <row r="188" spans="1:26" ht="12.75" customHeight="1">
      <c r="A188" s="95" t="s">
        <v>893</v>
      </c>
      <c r="B188" s="95" t="s">
        <v>912</v>
      </c>
      <c r="C188" s="95" t="s">
        <v>913</v>
      </c>
      <c r="D188" s="96">
        <v>2</v>
      </c>
      <c r="E188" s="97">
        <v>6440216</v>
      </c>
      <c r="F188" s="96"/>
      <c r="G188" s="98"/>
      <c r="H188" s="98"/>
      <c r="I188" s="98"/>
      <c r="J188" s="99" t="s">
        <v>846</v>
      </c>
      <c r="K188" s="98"/>
      <c r="L188" s="98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</row>
    <row r="189" spans="1:26" ht="12.75" customHeight="1">
      <c r="A189" s="95" t="s">
        <v>893</v>
      </c>
      <c r="B189" s="95" t="s">
        <v>914</v>
      </c>
      <c r="C189" s="95" t="s">
        <v>915</v>
      </c>
      <c r="D189" s="96">
        <v>2</v>
      </c>
      <c r="E189" s="97">
        <v>6440217</v>
      </c>
      <c r="F189" s="96"/>
      <c r="G189" s="98"/>
      <c r="H189" s="98"/>
      <c r="I189" s="98"/>
      <c r="J189" s="99" t="s">
        <v>846</v>
      </c>
      <c r="K189" s="98"/>
      <c r="L189" s="98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</row>
    <row r="190" spans="1:26" ht="12.75" customHeight="1">
      <c r="A190" s="95" t="s">
        <v>893</v>
      </c>
      <c r="B190" s="95" t="s">
        <v>191</v>
      </c>
      <c r="C190" s="95" t="s">
        <v>916</v>
      </c>
      <c r="D190" s="96">
        <v>2</v>
      </c>
      <c r="E190" s="97">
        <v>6440218</v>
      </c>
      <c r="F190" s="96"/>
      <c r="G190" s="98"/>
      <c r="H190" s="98"/>
      <c r="I190" s="98"/>
      <c r="J190" s="99" t="s">
        <v>846</v>
      </c>
      <c r="K190" s="98" t="s">
        <v>640</v>
      </c>
      <c r="L190" s="98" t="s">
        <v>917</v>
      </c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</row>
    <row r="191" spans="1:26" ht="12.75" customHeight="1">
      <c r="A191" s="95" t="s">
        <v>893</v>
      </c>
      <c r="B191" s="95" t="s">
        <v>918</v>
      </c>
      <c r="C191" s="95" t="s">
        <v>919</v>
      </c>
      <c r="D191" s="96">
        <v>2</v>
      </c>
      <c r="E191" s="97">
        <v>6440237</v>
      </c>
      <c r="F191" s="96"/>
      <c r="G191" s="98"/>
      <c r="H191" s="98"/>
      <c r="I191" s="98"/>
      <c r="J191" s="99" t="s">
        <v>846</v>
      </c>
      <c r="K191" s="98"/>
      <c r="L191" s="98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</row>
    <row r="192" spans="1:26" ht="12.75" customHeight="1">
      <c r="A192" s="95" t="s">
        <v>893</v>
      </c>
      <c r="B192" s="95" t="s">
        <v>920</v>
      </c>
      <c r="C192" s="95" t="s">
        <v>921</v>
      </c>
      <c r="D192" s="96">
        <v>2</v>
      </c>
      <c r="E192" s="97">
        <v>6440241</v>
      </c>
      <c r="F192" s="96"/>
      <c r="G192" s="98"/>
      <c r="H192" s="98"/>
      <c r="I192" s="98"/>
      <c r="J192" s="99" t="s">
        <v>846</v>
      </c>
      <c r="K192" s="98"/>
      <c r="L192" s="98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</row>
    <row r="193" spans="1:26" ht="12.75" customHeight="1">
      <c r="A193" s="95" t="s">
        <v>893</v>
      </c>
      <c r="B193" s="95" t="s">
        <v>923</v>
      </c>
      <c r="C193" s="95" t="s">
        <v>924</v>
      </c>
      <c r="D193" s="96">
        <v>2</v>
      </c>
      <c r="E193" s="97">
        <v>6440220</v>
      </c>
      <c r="F193" s="96"/>
      <c r="G193" s="98"/>
      <c r="H193" s="98"/>
      <c r="I193" s="98"/>
      <c r="J193" s="99" t="s">
        <v>846</v>
      </c>
      <c r="K193" s="98"/>
      <c r="L193" s="98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</row>
    <row r="194" spans="1:26" ht="12.75" customHeight="1">
      <c r="A194" s="95" t="s">
        <v>893</v>
      </c>
      <c r="B194" s="95" t="s">
        <v>925</v>
      </c>
      <c r="C194" s="95" t="s">
        <v>926</v>
      </c>
      <c r="D194" s="96">
        <v>2</v>
      </c>
      <c r="E194" s="97">
        <v>6440221</v>
      </c>
      <c r="F194" s="96"/>
      <c r="G194" s="98"/>
      <c r="H194" s="98"/>
      <c r="I194" s="98"/>
      <c r="J194" s="99" t="s">
        <v>846</v>
      </c>
      <c r="K194" s="98" t="s">
        <v>640</v>
      </c>
      <c r="L194" s="98" t="s">
        <v>917</v>
      </c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</row>
    <row r="195" spans="1:26" ht="12.75" customHeight="1">
      <c r="A195" s="95" t="s">
        <v>893</v>
      </c>
      <c r="B195" s="95" t="s">
        <v>927</v>
      </c>
      <c r="C195" s="95" t="s">
        <v>928</v>
      </c>
      <c r="D195" s="96">
        <v>2</v>
      </c>
      <c r="E195" s="97">
        <v>6440223</v>
      </c>
      <c r="F195" s="96"/>
      <c r="G195" s="98"/>
      <c r="H195" s="98"/>
      <c r="I195" s="98"/>
      <c r="J195" s="99" t="s">
        <v>846</v>
      </c>
      <c r="K195" s="98"/>
      <c r="L195" s="98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</row>
    <row r="196" spans="1:26" ht="12.75" customHeight="1">
      <c r="A196" s="95" t="s">
        <v>893</v>
      </c>
      <c r="B196" s="95" t="s">
        <v>929</v>
      </c>
      <c r="C196" s="95" t="s">
        <v>930</v>
      </c>
      <c r="D196" s="96">
        <v>2</v>
      </c>
      <c r="E196" s="97">
        <v>6440224</v>
      </c>
      <c r="F196" s="96"/>
      <c r="G196" s="98"/>
      <c r="H196" s="98"/>
      <c r="I196" s="98"/>
      <c r="J196" s="99" t="s">
        <v>846</v>
      </c>
      <c r="K196" s="98"/>
      <c r="L196" s="98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</row>
    <row r="197" spans="1:26" ht="12.75" customHeight="1">
      <c r="A197" s="95" t="s">
        <v>893</v>
      </c>
      <c r="B197" s="95" t="s">
        <v>19</v>
      </c>
      <c r="C197" s="95" t="s">
        <v>931</v>
      </c>
      <c r="D197" s="96">
        <v>2</v>
      </c>
      <c r="E197" s="97">
        <v>6440225</v>
      </c>
      <c r="F197" s="96"/>
      <c r="G197" s="98"/>
      <c r="H197" s="98"/>
      <c r="I197" s="98"/>
      <c r="J197" s="99" t="s">
        <v>846</v>
      </c>
      <c r="K197" s="98" t="s">
        <v>640</v>
      </c>
      <c r="L197" s="98" t="s">
        <v>917</v>
      </c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</row>
    <row r="198" spans="1:26" ht="12.75" customHeight="1">
      <c r="A198" s="95" t="s">
        <v>893</v>
      </c>
      <c r="B198" s="95" t="s">
        <v>932</v>
      </c>
      <c r="C198" s="95" t="s">
        <v>933</v>
      </c>
      <c r="D198" s="96">
        <v>2</v>
      </c>
      <c r="E198" s="97">
        <v>6440226</v>
      </c>
      <c r="F198" s="96"/>
      <c r="G198" s="98"/>
      <c r="H198" s="98"/>
      <c r="I198" s="98"/>
      <c r="J198" s="99" t="s">
        <v>846</v>
      </c>
      <c r="K198" s="98"/>
      <c r="L198" s="98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</row>
    <row r="199" spans="1:26" ht="12.75" customHeight="1">
      <c r="A199" s="95" t="s">
        <v>893</v>
      </c>
      <c r="B199" s="95" t="s">
        <v>934</v>
      </c>
      <c r="C199" s="95" t="s">
        <v>935</v>
      </c>
      <c r="D199" s="96">
        <v>2</v>
      </c>
      <c r="E199" s="97">
        <v>6440235</v>
      </c>
      <c r="F199" s="96"/>
      <c r="G199" s="98"/>
      <c r="H199" s="98"/>
      <c r="I199" s="98"/>
      <c r="J199" s="99" t="s">
        <v>846</v>
      </c>
      <c r="K199" s="98"/>
      <c r="L199" s="98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</row>
    <row r="200" spans="1:26" ht="12.75" customHeight="1">
      <c r="A200" s="95" t="s">
        <v>893</v>
      </c>
      <c r="B200" s="95" t="s">
        <v>936</v>
      </c>
      <c r="C200" s="95" t="s">
        <v>937</v>
      </c>
      <c r="D200" s="96">
        <v>2</v>
      </c>
      <c r="E200" s="97">
        <v>6440227</v>
      </c>
      <c r="F200" s="96"/>
      <c r="G200" s="98"/>
      <c r="H200" s="98"/>
      <c r="I200" s="98"/>
      <c r="J200" s="99" t="s">
        <v>846</v>
      </c>
      <c r="K200" s="98"/>
      <c r="L200" s="98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</row>
    <row r="201" spans="1:26" ht="12.75" customHeight="1">
      <c r="A201" s="95" t="s">
        <v>893</v>
      </c>
      <c r="B201" s="95" t="s">
        <v>938</v>
      </c>
      <c r="C201" s="95" t="s">
        <v>939</v>
      </c>
      <c r="D201" s="96">
        <v>2</v>
      </c>
      <c r="E201" s="97">
        <v>6440232</v>
      </c>
      <c r="F201" s="96"/>
      <c r="G201" s="98"/>
      <c r="H201" s="98"/>
      <c r="I201" s="98"/>
      <c r="J201" s="99" t="s">
        <v>846</v>
      </c>
      <c r="K201" s="98"/>
      <c r="L201" s="98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</row>
    <row r="202" spans="1:26" ht="12.75" customHeight="1">
      <c r="A202" s="95" t="s">
        <v>893</v>
      </c>
      <c r="B202" s="95" t="s">
        <v>940</v>
      </c>
      <c r="C202" s="95" t="s">
        <v>941</v>
      </c>
      <c r="D202" s="96">
        <v>2</v>
      </c>
      <c r="E202" s="97">
        <v>6440240</v>
      </c>
      <c r="F202" s="96"/>
      <c r="G202" s="98"/>
      <c r="H202" s="98"/>
      <c r="I202" s="98"/>
      <c r="J202" s="99" t="s">
        <v>846</v>
      </c>
      <c r="K202" s="98"/>
      <c r="L202" s="98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</row>
    <row r="203" spans="1:26" ht="12.75" customHeight="1">
      <c r="A203" s="95" t="s">
        <v>893</v>
      </c>
      <c r="B203" s="95" t="s">
        <v>396</v>
      </c>
      <c r="C203" s="95" t="s">
        <v>942</v>
      </c>
      <c r="D203" s="96">
        <v>2</v>
      </c>
      <c r="E203" s="97">
        <v>6440233</v>
      </c>
      <c r="F203" s="96"/>
      <c r="G203" s="98"/>
      <c r="H203" s="98"/>
      <c r="I203" s="98"/>
      <c r="J203" s="99" t="s">
        <v>846</v>
      </c>
      <c r="K203" s="98"/>
      <c r="L203" s="98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</row>
    <row r="204" spans="1:26" ht="12.75" customHeight="1">
      <c r="A204" s="95" t="s">
        <v>893</v>
      </c>
      <c r="B204" s="95" t="s">
        <v>322</v>
      </c>
      <c r="C204" s="95" t="s">
        <v>943</v>
      </c>
      <c r="D204" s="96">
        <v>2</v>
      </c>
      <c r="E204" s="97">
        <v>6440234</v>
      </c>
      <c r="F204" s="96"/>
      <c r="G204" s="98"/>
      <c r="H204" s="98"/>
      <c r="I204" s="98"/>
      <c r="J204" s="99" t="s">
        <v>846</v>
      </c>
      <c r="K204" s="98"/>
      <c r="L204" s="98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</row>
    <row r="205" spans="1:26" ht="12.75" customHeight="1">
      <c r="A205" s="95" t="s">
        <v>893</v>
      </c>
      <c r="B205" s="95" t="s">
        <v>944</v>
      </c>
      <c r="C205" s="95" t="s">
        <v>945</v>
      </c>
      <c r="D205" s="96">
        <v>2</v>
      </c>
      <c r="E205" s="97">
        <v>6440029</v>
      </c>
      <c r="F205" s="96"/>
      <c r="G205" s="98"/>
      <c r="H205" s="98"/>
      <c r="I205" s="98"/>
      <c r="J205" s="99" t="s">
        <v>846</v>
      </c>
      <c r="K205" s="98"/>
      <c r="L205" s="98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</row>
    <row r="206" spans="1:26" ht="12.75" customHeight="1">
      <c r="A206" s="95" t="s">
        <v>893</v>
      </c>
      <c r="B206" s="95" t="s">
        <v>231</v>
      </c>
      <c r="C206" s="95" t="s">
        <v>947</v>
      </c>
      <c r="D206" s="96">
        <v>2</v>
      </c>
      <c r="E206" s="97">
        <v>6440230</v>
      </c>
      <c r="F206" s="96"/>
      <c r="G206" s="98"/>
      <c r="H206" s="98"/>
      <c r="I206" s="98"/>
      <c r="J206" s="99" t="s">
        <v>846</v>
      </c>
      <c r="K206" s="98" t="s">
        <v>640</v>
      </c>
      <c r="L206" s="98" t="s">
        <v>917</v>
      </c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</row>
    <row r="207" spans="1:26" ht="12.75" customHeight="1">
      <c r="A207" s="95" t="s">
        <v>893</v>
      </c>
      <c r="B207" s="95" t="s">
        <v>949</v>
      </c>
      <c r="C207" s="95" t="s">
        <v>950</v>
      </c>
      <c r="D207" s="96">
        <v>2</v>
      </c>
      <c r="E207" s="97">
        <v>6440239</v>
      </c>
      <c r="F207" s="96"/>
      <c r="G207" s="98"/>
      <c r="H207" s="98"/>
      <c r="I207" s="98"/>
      <c r="J207" s="99" t="s">
        <v>846</v>
      </c>
      <c r="K207" s="98"/>
      <c r="L207" s="98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</row>
    <row r="208" spans="1:26" ht="12.75" customHeight="1">
      <c r="A208" s="95" t="s">
        <v>951</v>
      </c>
      <c r="B208" s="95" t="s">
        <v>952</v>
      </c>
      <c r="C208" s="95" t="s">
        <v>953</v>
      </c>
      <c r="D208" s="96">
        <v>2</v>
      </c>
      <c r="E208" s="97">
        <v>8258900</v>
      </c>
      <c r="F208" s="96"/>
      <c r="G208" s="98"/>
      <c r="H208" s="98"/>
      <c r="I208" s="98"/>
      <c r="J208" s="99" t="s">
        <v>954</v>
      </c>
      <c r="K208" s="98"/>
      <c r="L208" s="98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</row>
    <row r="209" spans="1:26" ht="12.75" customHeight="1">
      <c r="A209" s="95" t="s">
        <v>72</v>
      </c>
      <c r="B209" s="95" t="s">
        <v>955</v>
      </c>
      <c r="C209" s="95" t="s">
        <v>956</v>
      </c>
      <c r="D209" s="96">
        <v>5</v>
      </c>
      <c r="E209" s="97">
        <v>6517424</v>
      </c>
      <c r="F209" s="96"/>
      <c r="G209" s="98"/>
      <c r="H209" s="98"/>
      <c r="I209" s="98"/>
      <c r="J209" s="99" t="s">
        <v>846</v>
      </c>
      <c r="K209" s="98"/>
      <c r="L209" s="98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</row>
    <row r="210" spans="1:26" ht="12.75" customHeight="1">
      <c r="A210" s="95" t="s">
        <v>72</v>
      </c>
      <c r="B210" s="95" t="s">
        <v>72</v>
      </c>
      <c r="C210" s="95" t="s">
        <v>957</v>
      </c>
      <c r="D210" s="96">
        <v>5</v>
      </c>
      <c r="E210" s="97">
        <v>6517426</v>
      </c>
      <c r="F210" s="96"/>
      <c r="G210" s="98"/>
      <c r="H210" s="98"/>
      <c r="I210" s="98"/>
      <c r="J210" s="99" t="s">
        <v>846</v>
      </c>
      <c r="K210" s="98"/>
      <c r="L210" s="98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</row>
    <row r="211" spans="1:26" ht="12.75" customHeight="1">
      <c r="A211" s="95" t="s">
        <v>72</v>
      </c>
      <c r="B211" s="95" t="s">
        <v>958</v>
      </c>
      <c r="C211" s="95" t="s">
        <v>959</v>
      </c>
      <c r="D211" s="96">
        <v>5</v>
      </c>
      <c r="E211" s="97">
        <v>6517427</v>
      </c>
      <c r="F211" s="96"/>
      <c r="G211" s="98"/>
      <c r="H211" s="98"/>
      <c r="I211" s="98"/>
      <c r="J211" s="99" t="s">
        <v>846</v>
      </c>
      <c r="K211" s="98"/>
      <c r="L211" s="98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</row>
    <row r="212" spans="1:26" ht="12.75" customHeight="1">
      <c r="A212" s="95" t="s">
        <v>72</v>
      </c>
      <c r="B212" s="95" t="s">
        <v>306</v>
      </c>
      <c r="C212" s="95" t="s">
        <v>960</v>
      </c>
      <c r="D212" s="96">
        <v>5</v>
      </c>
      <c r="E212" s="97">
        <v>6517428</v>
      </c>
      <c r="F212" s="96"/>
      <c r="G212" s="98"/>
      <c r="H212" s="98"/>
      <c r="I212" s="98"/>
      <c r="J212" s="99" t="s">
        <v>846</v>
      </c>
      <c r="K212" s="98"/>
      <c r="L212" s="98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</row>
    <row r="213" spans="1:26" ht="12.75" customHeight="1">
      <c r="A213" s="95" t="s">
        <v>72</v>
      </c>
      <c r="B213" s="95" t="s">
        <v>961</v>
      </c>
      <c r="C213" s="95" t="s">
        <v>962</v>
      </c>
      <c r="D213" s="96">
        <v>5</v>
      </c>
      <c r="E213" s="97">
        <v>6517422</v>
      </c>
      <c r="F213" s="96"/>
      <c r="G213" s="98"/>
      <c r="H213" s="98"/>
      <c r="I213" s="98"/>
      <c r="J213" s="99" t="s">
        <v>846</v>
      </c>
      <c r="K213" s="98"/>
      <c r="L213" s="98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</row>
    <row r="214" spans="1:26" ht="12.75" customHeight="1">
      <c r="A214" s="95" t="s">
        <v>72</v>
      </c>
      <c r="B214" s="95" t="s">
        <v>963</v>
      </c>
      <c r="C214" s="95" t="s">
        <v>964</v>
      </c>
      <c r="D214" s="96">
        <v>5</v>
      </c>
      <c r="E214" s="97">
        <v>56517423</v>
      </c>
      <c r="F214" s="96"/>
      <c r="G214" s="98"/>
      <c r="H214" s="98"/>
      <c r="I214" s="98"/>
      <c r="J214" s="99" t="s">
        <v>846</v>
      </c>
      <c r="K214" s="98"/>
      <c r="L214" s="98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</row>
    <row r="215" spans="1:26" ht="12.75" customHeight="1">
      <c r="A215" s="95" t="s">
        <v>72</v>
      </c>
      <c r="B215" s="95" t="s">
        <v>966</v>
      </c>
      <c r="C215" s="95" t="s">
        <v>967</v>
      </c>
      <c r="D215" s="96">
        <v>5</v>
      </c>
      <c r="E215" s="97">
        <v>6517429</v>
      </c>
      <c r="F215" s="96"/>
      <c r="G215" s="98"/>
      <c r="H215" s="98"/>
      <c r="I215" s="98"/>
      <c r="J215" s="99" t="s">
        <v>846</v>
      </c>
      <c r="K215" s="98"/>
      <c r="L215" s="98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</row>
    <row r="216" spans="1:26" ht="12.75" customHeight="1">
      <c r="A216" s="95" t="s">
        <v>72</v>
      </c>
      <c r="B216" s="95" t="s">
        <v>968</v>
      </c>
      <c r="C216" s="95" t="s">
        <v>969</v>
      </c>
      <c r="D216" s="96">
        <v>5</v>
      </c>
      <c r="E216" s="97">
        <v>6517425</v>
      </c>
      <c r="F216" s="96"/>
      <c r="G216" s="98"/>
      <c r="H216" s="98"/>
      <c r="I216" s="98"/>
      <c r="J216" s="99" t="s">
        <v>846</v>
      </c>
      <c r="K216" s="98"/>
      <c r="L216" s="98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</row>
    <row r="217" spans="1:26" ht="12.75" customHeight="1">
      <c r="A217" s="95" t="s">
        <v>72</v>
      </c>
      <c r="B217" s="95" t="s">
        <v>970</v>
      </c>
      <c r="C217" s="95" t="s">
        <v>969</v>
      </c>
      <c r="D217" s="96">
        <v>5</v>
      </c>
      <c r="E217" s="97">
        <v>6517430</v>
      </c>
      <c r="F217" s="96"/>
      <c r="G217" s="98"/>
      <c r="H217" s="98"/>
      <c r="I217" s="98"/>
      <c r="J217" s="99" t="s">
        <v>846</v>
      </c>
      <c r="K217" s="98"/>
      <c r="L217" s="98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</row>
    <row r="218" spans="1:26" ht="12.75" customHeight="1">
      <c r="A218" s="95" t="s">
        <v>971</v>
      </c>
      <c r="B218" s="95" t="s">
        <v>971</v>
      </c>
      <c r="C218" s="95" t="s">
        <v>972</v>
      </c>
      <c r="D218" s="96">
        <v>2</v>
      </c>
      <c r="E218" s="97">
        <v>2110240</v>
      </c>
      <c r="F218" s="96">
        <v>2110241</v>
      </c>
      <c r="G218" s="98">
        <v>2110242</v>
      </c>
      <c r="H218" s="98"/>
      <c r="I218" s="98"/>
      <c r="J218" s="99" t="s">
        <v>846</v>
      </c>
      <c r="K218" s="98" t="s">
        <v>640</v>
      </c>
      <c r="L218" s="98" t="s">
        <v>858</v>
      </c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</row>
    <row r="219" spans="1:26" ht="12.75" customHeight="1">
      <c r="A219" s="95" t="s">
        <v>973</v>
      </c>
      <c r="B219" s="95" t="s">
        <v>973</v>
      </c>
      <c r="C219" s="95" t="s">
        <v>974</v>
      </c>
      <c r="D219" s="96">
        <v>4</v>
      </c>
      <c r="E219" s="97">
        <v>8393041</v>
      </c>
      <c r="F219" s="96">
        <v>8393040</v>
      </c>
      <c r="G219" s="98">
        <v>8393042</v>
      </c>
      <c r="H219" s="98"/>
      <c r="I219" s="98"/>
      <c r="J219" s="99" t="s">
        <v>846</v>
      </c>
      <c r="K219" s="98"/>
      <c r="L219" s="98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</row>
    <row r="220" spans="1:26" ht="12.75" customHeight="1">
      <c r="A220" s="95" t="s">
        <v>975</v>
      </c>
      <c r="B220" s="95" t="s">
        <v>976</v>
      </c>
      <c r="C220" s="95" t="s">
        <v>977</v>
      </c>
      <c r="D220" s="96">
        <v>1</v>
      </c>
      <c r="E220" s="97">
        <v>8621375</v>
      </c>
      <c r="F220" s="96">
        <v>8620696</v>
      </c>
      <c r="G220" s="98">
        <v>8621389</v>
      </c>
      <c r="H220" s="98">
        <v>8621388</v>
      </c>
      <c r="I220" s="98">
        <v>8621386</v>
      </c>
      <c r="J220" s="99" t="s">
        <v>598</v>
      </c>
      <c r="K220" s="98"/>
      <c r="L220" s="98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</row>
    <row r="221" spans="1:26" ht="12.75" customHeight="1">
      <c r="A221" s="95" t="s">
        <v>975</v>
      </c>
      <c r="B221" s="95" t="s">
        <v>975</v>
      </c>
      <c r="C221" s="95" t="s">
        <v>978</v>
      </c>
      <c r="D221" s="96">
        <v>1</v>
      </c>
      <c r="E221" s="97">
        <v>3808161</v>
      </c>
      <c r="F221" s="96"/>
      <c r="G221" s="98"/>
      <c r="H221" s="98"/>
      <c r="I221" s="98"/>
      <c r="J221" s="99" t="s">
        <v>598</v>
      </c>
      <c r="K221" s="98"/>
      <c r="L221" s="98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</row>
    <row r="222" spans="1:26" ht="12.75" customHeight="1">
      <c r="A222" s="95" t="s">
        <v>979</v>
      </c>
      <c r="B222" s="95" t="s">
        <v>979</v>
      </c>
      <c r="C222" s="95" t="s">
        <v>980</v>
      </c>
      <c r="D222" s="96">
        <v>4</v>
      </c>
      <c r="E222" s="97">
        <v>7751015</v>
      </c>
      <c r="F222" s="96">
        <v>7751666</v>
      </c>
      <c r="G222" s="98"/>
      <c r="H222" s="98"/>
      <c r="I222" s="98"/>
      <c r="J222" s="99" t="s">
        <v>846</v>
      </c>
      <c r="K222" s="98"/>
      <c r="L222" s="98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</row>
    <row r="223" spans="1:26" ht="12.75" customHeight="1">
      <c r="A223" s="95" t="s">
        <v>464</v>
      </c>
      <c r="B223" s="95" t="s">
        <v>464</v>
      </c>
      <c r="C223" s="95" t="s">
        <v>981</v>
      </c>
      <c r="D223" s="96">
        <v>8</v>
      </c>
      <c r="E223" s="97">
        <v>7264490</v>
      </c>
      <c r="F223" s="96">
        <v>7264486</v>
      </c>
      <c r="G223" s="98">
        <v>7264167</v>
      </c>
      <c r="H223" s="98"/>
      <c r="I223" s="98"/>
      <c r="J223" s="99" t="s">
        <v>846</v>
      </c>
      <c r="K223" s="98"/>
      <c r="L223" s="98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</row>
    <row r="224" spans="1:26" ht="12.75" customHeight="1">
      <c r="A224" s="95" t="s">
        <v>982</v>
      </c>
      <c r="B224" s="95" t="s">
        <v>982</v>
      </c>
      <c r="C224" s="95" t="s">
        <v>983</v>
      </c>
      <c r="D224" s="96">
        <v>7</v>
      </c>
      <c r="E224" s="97">
        <v>6260594</v>
      </c>
      <c r="F224" s="96">
        <v>6260149</v>
      </c>
      <c r="G224" s="98">
        <v>6260294</v>
      </c>
      <c r="H224" s="98"/>
      <c r="I224" s="98"/>
      <c r="J224" s="99" t="s">
        <v>846</v>
      </c>
      <c r="K224" s="98"/>
      <c r="L224" s="98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</row>
    <row r="225" spans="1:26" ht="12.75" customHeight="1">
      <c r="A225" s="95" t="s">
        <v>984</v>
      </c>
      <c r="B225" s="95" t="s">
        <v>985</v>
      </c>
      <c r="C225" s="95" t="s">
        <v>986</v>
      </c>
      <c r="D225" s="96">
        <v>1</v>
      </c>
      <c r="E225" s="97">
        <v>3822640</v>
      </c>
      <c r="F225" s="96"/>
      <c r="G225" s="98"/>
      <c r="H225" s="98"/>
      <c r="I225" s="98"/>
      <c r="J225" s="99" t="s">
        <v>987</v>
      </c>
      <c r="K225" s="98"/>
      <c r="L225" s="98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</row>
    <row r="226" spans="1:26" ht="12.75" customHeight="1">
      <c r="A226" s="95" t="s">
        <v>984</v>
      </c>
      <c r="B226" s="95" t="s">
        <v>984</v>
      </c>
      <c r="C226" s="95" t="s">
        <v>988</v>
      </c>
      <c r="D226" s="96">
        <v>1</v>
      </c>
      <c r="E226" s="97">
        <v>5528784</v>
      </c>
      <c r="F226" s="96"/>
      <c r="G226" s="98"/>
      <c r="H226" s="98"/>
      <c r="I226" s="98"/>
      <c r="J226" s="99" t="s">
        <v>987</v>
      </c>
      <c r="K226" s="98"/>
      <c r="L226" s="98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</row>
    <row r="227" spans="1:26" ht="12.75" customHeight="1">
      <c r="A227" s="95" t="s">
        <v>989</v>
      </c>
      <c r="B227" s="95" t="s">
        <v>990</v>
      </c>
      <c r="C227" s="95" t="s">
        <v>991</v>
      </c>
      <c r="D227" s="96">
        <v>7</v>
      </c>
      <c r="E227" s="97">
        <v>5748962</v>
      </c>
      <c r="F227" s="96"/>
      <c r="G227" s="98"/>
      <c r="H227" s="98"/>
      <c r="I227" s="98"/>
      <c r="J227" s="99" t="s">
        <v>846</v>
      </c>
      <c r="K227" s="98" t="s">
        <v>640</v>
      </c>
      <c r="L227" s="98" t="s">
        <v>858</v>
      </c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</row>
    <row r="228" spans="1:26" ht="12.75" customHeight="1">
      <c r="A228" s="95" t="s">
        <v>989</v>
      </c>
      <c r="B228" s="95" t="s">
        <v>992</v>
      </c>
      <c r="C228" s="95" t="s">
        <v>993</v>
      </c>
      <c r="D228" s="96">
        <v>7</v>
      </c>
      <c r="E228" s="97">
        <v>5748964</v>
      </c>
      <c r="F228" s="96"/>
      <c r="G228" s="98"/>
      <c r="H228" s="98"/>
      <c r="I228" s="98"/>
      <c r="J228" s="99" t="s">
        <v>846</v>
      </c>
      <c r="K228" s="98"/>
      <c r="L228" s="98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</row>
    <row r="229" spans="1:26" ht="12.75" customHeight="1">
      <c r="A229" s="95" t="s">
        <v>989</v>
      </c>
      <c r="B229" s="95" t="s">
        <v>994</v>
      </c>
      <c r="C229" s="95" t="s">
        <v>995</v>
      </c>
      <c r="D229" s="96">
        <v>7</v>
      </c>
      <c r="E229" s="97">
        <v>5748961</v>
      </c>
      <c r="F229" s="96"/>
      <c r="G229" s="98"/>
      <c r="H229" s="98"/>
      <c r="I229" s="98"/>
      <c r="J229" s="99" t="s">
        <v>846</v>
      </c>
      <c r="K229" s="98" t="s">
        <v>640</v>
      </c>
      <c r="L229" s="98" t="s">
        <v>858</v>
      </c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</row>
    <row r="230" spans="1:26" ht="12.75" customHeight="1">
      <c r="A230" s="95" t="s">
        <v>989</v>
      </c>
      <c r="B230" s="95" t="s">
        <v>996</v>
      </c>
      <c r="C230" s="95" t="s">
        <v>997</v>
      </c>
      <c r="D230" s="96">
        <v>7</v>
      </c>
      <c r="E230" s="97">
        <v>5748963</v>
      </c>
      <c r="F230" s="96"/>
      <c r="G230" s="98"/>
      <c r="H230" s="98"/>
      <c r="I230" s="98"/>
      <c r="J230" s="99" t="s">
        <v>846</v>
      </c>
      <c r="K230" s="98"/>
      <c r="L230" s="98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</row>
    <row r="231" spans="1:26" ht="12.75" customHeight="1">
      <c r="A231" s="95" t="s">
        <v>989</v>
      </c>
      <c r="B231" s="95" t="s">
        <v>998</v>
      </c>
      <c r="C231" s="95" t="s">
        <v>999</v>
      </c>
      <c r="D231" s="96">
        <v>7</v>
      </c>
      <c r="E231" s="97">
        <v>5748960</v>
      </c>
      <c r="F231" s="96"/>
      <c r="G231" s="98"/>
      <c r="H231" s="98"/>
      <c r="I231" s="98"/>
      <c r="J231" s="99" t="s">
        <v>846</v>
      </c>
      <c r="K231" s="98"/>
      <c r="L231" s="98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</row>
    <row r="232" spans="1:26" ht="12.75" customHeight="1">
      <c r="A232" s="95" t="s">
        <v>1000</v>
      </c>
      <c r="B232" s="95" t="s">
        <v>1001</v>
      </c>
      <c r="C232" s="95" t="s">
        <v>1002</v>
      </c>
      <c r="D232" s="96">
        <v>5</v>
      </c>
      <c r="E232" s="97">
        <v>5750156</v>
      </c>
      <c r="F232" s="96">
        <v>5750157</v>
      </c>
      <c r="G232" s="98"/>
      <c r="H232" s="98"/>
      <c r="I232" s="98"/>
      <c r="J232" s="99" t="s">
        <v>846</v>
      </c>
      <c r="K232" s="98"/>
      <c r="L232" s="98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</row>
    <row r="233" spans="1:26" ht="12.75" customHeight="1">
      <c r="A233" s="95" t="s">
        <v>1003</v>
      </c>
      <c r="B233" s="95" t="s">
        <v>1003</v>
      </c>
      <c r="C233" s="95" t="s">
        <v>1004</v>
      </c>
      <c r="D233" s="96">
        <v>8</v>
      </c>
      <c r="E233" s="97">
        <v>7610278</v>
      </c>
      <c r="F233" s="96">
        <v>7600127</v>
      </c>
      <c r="G233" s="98"/>
      <c r="H233" s="98"/>
      <c r="I233" s="98"/>
      <c r="J233" s="99" t="s">
        <v>846</v>
      </c>
      <c r="K233" s="98" t="s">
        <v>640</v>
      </c>
      <c r="L233" s="98" t="s">
        <v>858</v>
      </c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</row>
    <row r="234" spans="1:26" ht="12.75" customHeight="1">
      <c r="A234" s="95" t="s">
        <v>1005</v>
      </c>
      <c r="B234" s="95" t="s">
        <v>1005</v>
      </c>
      <c r="C234" s="95" t="s">
        <v>1006</v>
      </c>
      <c r="D234" s="96">
        <v>5</v>
      </c>
      <c r="E234" s="97">
        <v>4291154</v>
      </c>
      <c r="F234" s="96">
        <v>4291149</v>
      </c>
      <c r="G234" s="98">
        <v>4292690</v>
      </c>
      <c r="H234" s="98"/>
      <c r="I234" s="98"/>
      <c r="J234" s="99" t="s">
        <v>846</v>
      </c>
      <c r="K234" s="98"/>
      <c r="L234" s="98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</row>
    <row r="235" spans="1:26" ht="12.75" customHeight="1">
      <c r="A235" s="95" t="s">
        <v>1007</v>
      </c>
      <c r="B235" s="95" t="s">
        <v>1008</v>
      </c>
      <c r="C235" s="95" t="s">
        <v>1009</v>
      </c>
      <c r="D235" s="96">
        <v>4</v>
      </c>
      <c r="E235" s="97">
        <v>5400527</v>
      </c>
      <c r="F235" s="96"/>
      <c r="G235" s="98"/>
      <c r="H235" s="98"/>
      <c r="I235" s="98"/>
      <c r="J235" s="99" t="s">
        <v>846</v>
      </c>
      <c r="K235" s="98"/>
      <c r="L235" s="98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</row>
    <row r="236" spans="1:26" ht="12.75" customHeight="1">
      <c r="A236" s="95" t="s">
        <v>1007</v>
      </c>
      <c r="B236" s="95" t="s">
        <v>1007</v>
      </c>
      <c r="C236" s="95" t="s">
        <v>1010</v>
      </c>
      <c r="D236" s="96">
        <v>4</v>
      </c>
      <c r="E236" s="97">
        <v>5402681</v>
      </c>
      <c r="F236" s="96"/>
      <c r="G236" s="98"/>
      <c r="H236" s="98"/>
      <c r="I236" s="98"/>
      <c r="J236" s="99" t="s">
        <v>846</v>
      </c>
      <c r="K236" s="98"/>
      <c r="L236" s="98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</row>
    <row r="237" spans="1:26" ht="12.75" customHeight="1">
      <c r="A237" s="95" t="s">
        <v>1011</v>
      </c>
      <c r="B237" s="95" t="s">
        <v>1011</v>
      </c>
      <c r="C237" s="95" t="s">
        <v>1012</v>
      </c>
      <c r="D237" s="96">
        <v>8</v>
      </c>
      <c r="E237" s="97">
        <v>2487143</v>
      </c>
      <c r="F237" s="96">
        <v>2487199</v>
      </c>
      <c r="G237" s="98"/>
      <c r="H237" s="98"/>
      <c r="I237" s="98"/>
      <c r="J237" s="99" t="s">
        <v>846</v>
      </c>
      <c r="K237" s="98"/>
      <c r="L237" s="98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</row>
    <row r="238" spans="1:26" ht="12.75" customHeight="1">
      <c r="A238" s="95" t="s">
        <v>1013</v>
      </c>
      <c r="B238" s="95" t="s">
        <v>1013</v>
      </c>
      <c r="C238" s="95" t="s">
        <v>1014</v>
      </c>
      <c r="D238" s="96">
        <v>1</v>
      </c>
      <c r="E238" s="97">
        <v>8425130</v>
      </c>
      <c r="F238" s="96">
        <v>8422856</v>
      </c>
      <c r="G238" s="98">
        <v>8427349</v>
      </c>
      <c r="H238" s="98">
        <v>8423731</v>
      </c>
      <c r="I238" s="98"/>
      <c r="J238" s="99" t="s">
        <v>598</v>
      </c>
      <c r="K238" s="98" t="s">
        <v>640</v>
      </c>
      <c r="L238" s="98" t="s">
        <v>1015</v>
      </c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</row>
    <row r="239" spans="1:26" ht="12.75" customHeight="1">
      <c r="A239" s="95" t="s">
        <v>1016</v>
      </c>
      <c r="B239" s="95" t="s">
        <v>1017</v>
      </c>
      <c r="C239" s="95" t="s">
        <v>1018</v>
      </c>
      <c r="D239" s="96">
        <v>8</v>
      </c>
      <c r="E239" s="97">
        <v>4349053</v>
      </c>
      <c r="F239" s="96">
        <v>4356906</v>
      </c>
      <c r="G239" s="98">
        <v>4341767</v>
      </c>
      <c r="H239" s="98"/>
      <c r="I239" s="98"/>
      <c r="J239" s="99" t="s">
        <v>846</v>
      </c>
      <c r="K239" s="98"/>
      <c r="L239" s="98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</row>
    <row r="240" spans="1:26" ht="12.75" customHeight="1">
      <c r="A240" s="95" t="s">
        <v>1016</v>
      </c>
      <c r="B240" s="95" t="s">
        <v>1016</v>
      </c>
      <c r="C240" s="95" t="s">
        <v>1019</v>
      </c>
      <c r="D240" s="96">
        <v>8</v>
      </c>
      <c r="E240" s="97">
        <v>4358244</v>
      </c>
      <c r="F240" s="96">
        <v>4358439</v>
      </c>
      <c r="G240" s="98"/>
      <c r="H240" s="98"/>
      <c r="I240" s="98"/>
      <c r="J240" s="99" t="s">
        <v>846</v>
      </c>
      <c r="K240" s="98"/>
      <c r="L240" s="98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</row>
    <row r="241" spans="1:26" ht="12.75" customHeight="1">
      <c r="A241" s="95" t="s">
        <v>1020</v>
      </c>
      <c r="B241" s="95" t="s">
        <v>1021</v>
      </c>
      <c r="C241" s="95" t="s">
        <v>1022</v>
      </c>
      <c r="D241" s="96">
        <v>7</v>
      </c>
      <c r="E241" s="97">
        <v>6855020</v>
      </c>
      <c r="F241" s="96"/>
      <c r="G241" s="98"/>
      <c r="H241" s="98"/>
      <c r="I241" s="98"/>
      <c r="J241" s="99" t="s">
        <v>846</v>
      </c>
      <c r="K241" s="98"/>
      <c r="L241" s="98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</row>
    <row r="242" spans="1:26" ht="12.75" customHeight="1">
      <c r="A242" s="95" t="s">
        <v>1020</v>
      </c>
      <c r="B242" s="95" t="s">
        <v>1023</v>
      </c>
      <c r="C242" s="95" t="s">
        <v>1024</v>
      </c>
      <c r="D242" s="96">
        <v>7</v>
      </c>
      <c r="E242" s="97">
        <v>6855015</v>
      </c>
      <c r="F242" s="96"/>
      <c r="G242" s="98"/>
      <c r="H242" s="98"/>
      <c r="I242" s="98"/>
      <c r="J242" s="99" t="s">
        <v>846</v>
      </c>
      <c r="K242" s="98"/>
      <c r="L242" s="98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</row>
    <row r="243" spans="1:26" ht="12.75" customHeight="1">
      <c r="A243" s="95" t="s">
        <v>1025</v>
      </c>
      <c r="B243" s="95" t="s">
        <v>1025</v>
      </c>
      <c r="C243" s="95" t="s">
        <v>1026</v>
      </c>
      <c r="D243" s="96">
        <v>5</v>
      </c>
      <c r="E243" s="97">
        <v>7756248</v>
      </c>
      <c r="F243" s="96">
        <v>7765343</v>
      </c>
      <c r="G243" s="98"/>
      <c r="H243" s="98"/>
      <c r="I243" s="98"/>
      <c r="J243" s="99" t="s">
        <v>846</v>
      </c>
      <c r="K243" s="98"/>
      <c r="L243" s="98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</row>
    <row r="244" spans="1:26" ht="12.75" customHeight="1">
      <c r="A244" s="95" t="s">
        <v>237</v>
      </c>
      <c r="B244" s="95" t="s">
        <v>237</v>
      </c>
      <c r="C244" s="95" t="s">
        <v>1027</v>
      </c>
      <c r="D244" s="96">
        <v>5</v>
      </c>
      <c r="E244" s="97">
        <v>4140426</v>
      </c>
      <c r="F244" s="96">
        <v>4141499</v>
      </c>
      <c r="G244" s="98"/>
      <c r="H244" s="98"/>
      <c r="I244" s="98"/>
      <c r="J244" s="99" t="s">
        <v>846</v>
      </c>
      <c r="K244" s="98"/>
      <c r="L244" s="98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</row>
    <row r="245" spans="1:26" ht="12.75" customHeight="1">
      <c r="A245" s="95" t="s">
        <v>1028</v>
      </c>
      <c r="B245" s="95" t="s">
        <v>1028</v>
      </c>
      <c r="C245" s="95" t="s">
        <v>1029</v>
      </c>
      <c r="D245" s="96">
        <v>1</v>
      </c>
      <c r="E245" s="97">
        <v>8671715</v>
      </c>
      <c r="F245" s="96">
        <v>8672592</v>
      </c>
      <c r="G245" s="98">
        <v>8672368</v>
      </c>
      <c r="H245" s="98"/>
      <c r="I245" s="98"/>
      <c r="J245" s="99" t="s">
        <v>598</v>
      </c>
      <c r="K245" s="98"/>
      <c r="L245" s="98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</row>
    <row r="246" spans="1:26" ht="12.75" customHeight="1">
      <c r="A246" s="95" t="s">
        <v>1030</v>
      </c>
      <c r="B246" s="95" t="s">
        <v>1030</v>
      </c>
      <c r="C246" s="95" t="s">
        <v>1031</v>
      </c>
      <c r="D246" s="96">
        <v>1</v>
      </c>
      <c r="E246" s="97">
        <v>8266081</v>
      </c>
      <c r="F246" s="96">
        <v>8266379</v>
      </c>
      <c r="G246" s="98"/>
      <c r="H246" s="98"/>
      <c r="I246" s="98"/>
      <c r="J246" s="99" t="s">
        <v>598</v>
      </c>
      <c r="K246" s="98"/>
      <c r="L246" s="98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</row>
    <row r="247" spans="1:26" ht="12.75" customHeight="1">
      <c r="A247" s="95" t="s">
        <v>1032</v>
      </c>
      <c r="B247" s="95" t="s">
        <v>1033</v>
      </c>
      <c r="C247" s="95" t="s">
        <v>1034</v>
      </c>
      <c r="D247" s="96">
        <v>8</v>
      </c>
      <c r="E247" s="97">
        <v>8333700</v>
      </c>
      <c r="F247" s="96">
        <v>8333604</v>
      </c>
      <c r="G247" s="98">
        <v>8332829</v>
      </c>
      <c r="H247" s="98"/>
      <c r="I247" s="98"/>
      <c r="J247" s="99" t="s">
        <v>846</v>
      </c>
      <c r="K247" s="98"/>
      <c r="L247" s="98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</row>
    <row r="248" spans="1:26" ht="12.75" customHeight="1">
      <c r="A248" s="95" t="s">
        <v>1035</v>
      </c>
      <c r="B248" s="95" t="s">
        <v>1035</v>
      </c>
      <c r="C248" s="95" t="s">
        <v>1036</v>
      </c>
      <c r="D248" s="96">
        <v>1</v>
      </c>
      <c r="E248" s="97">
        <v>8332121</v>
      </c>
      <c r="F248" s="96">
        <v>8334223</v>
      </c>
      <c r="G248" s="98"/>
      <c r="H248" s="98"/>
      <c r="I248" s="98"/>
      <c r="J248" s="99" t="s">
        <v>846</v>
      </c>
      <c r="K248" s="98" t="s">
        <v>1037</v>
      </c>
      <c r="L248" s="98" t="s">
        <v>858</v>
      </c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</row>
    <row r="249" spans="1:26" ht="12.75" customHeight="1">
      <c r="A249" s="95" t="s">
        <v>1038</v>
      </c>
      <c r="B249" s="95" t="s">
        <v>1038</v>
      </c>
      <c r="C249" s="95" t="s">
        <v>1039</v>
      </c>
      <c r="D249" s="96">
        <v>8</v>
      </c>
      <c r="E249" s="97">
        <v>6580253</v>
      </c>
      <c r="F249" s="96">
        <v>6586470</v>
      </c>
      <c r="G249" s="98"/>
      <c r="H249" s="98"/>
      <c r="I249" s="98"/>
      <c r="J249" s="99" t="s">
        <v>846</v>
      </c>
      <c r="K249" s="98"/>
      <c r="L249" s="98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</row>
    <row r="250" spans="1:26" ht="12.75" customHeight="1">
      <c r="A250" s="95" t="s">
        <v>1040</v>
      </c>
      <c r="B250" s="95" t="s">
        <v>1041</v>
      </c>
      <c r="C250" s="95" t="s">
        <v>1042</v>
      </c>
      <c r="D250" s="96">
        <v>8</v>
      </c>
      <c r="E250" s="97">
        <v>2739813</v>
      </c>
      <c r="F250" s="96"/>
      <c r="G250" s="98"/>
      <c r="H250" s="98"/>
      <c r="I250" s="98"/>
      <c r="J250" s="99" t="s">
        <v>846</v>
      </c>
      <c r="K250" s="98"/>
      <c r="L250" s="98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</row>
    <row r="251" spans="1:26" ht="12.75" customHeight="1">
      <c r="A251" s="95" t="s">
        <v>1040</v>
      </c>
      <c r="B251" s="95" t="s">
        <v>1040</v>
      </c>
      <c r="C251" s="95" t="s">
        <v>1043</v>
      </c>
      <c r="D251" s="96">
        <v>8</v>
      </c>
      <c r="E251" s="97">
        <v>2739815</v>
      </c>
      <c r="F251" s="96"/>
      <c r="G251" s="98"/>
      <c r="H251" s="98"/>
      <c r="I251" s="98"/>
      <c r="J251" s="99" t="s">
        <v>846</v>
      </c>
      <c r="K251" s="98"/>
      <c r="L251" s="98" t="s">
        <v>858</v>
      </c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</row>
    <row r="252" spans="1:26" ht="12.75" customHeight="1">
      <c r="A252" s="95" t="s">
        <v>1040</v>
      </c>
      <c r="B252" s="95" t="s">
        <v>1044</v>
      </c>
      <c r="C252" s="95" t="s">
        <v>1045</v>
      </c>
      <c r="D252" s="96">
        <v>8</v>
      </c>
      <c r="E252" s="97">
        <v>2739412</v>
      </c>
      <c r="F252" s="96"/>
      <c r="G252" s="98"/>
      <c r="H252" s="98"/>
      <c r="I252" s="98"/>
      <c r="J252" s="99" t="s">
        <v>846</v>
      </c>
      <c r="K252" s="98"/>
      <c r="L252" s="98" t="s">
        <v>858</v>
      </c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</row>
    <row r="253" spans="1:26" ht="12.75" customHeight="1">
      <c r="A253" s="95" t="s">
        <v>1040</v>
      </c>
      <c r="B253" s="95" t="s">
        <v>388</v>
      </c>
      <c r="C253" s="95" t="s">
        <v>1046</v>
      </c>
      <c r="D253" s="96">
        <v>8</v>
      </c>
      <c r="E253" s="97">
        <v>2739411</v>
      </c>
      <c r="F253" s="96"/>
      <c r="G253" s="98"/>
      <c r="H253" s="98"/>
      <c r="I253" s="98"/>
      <c r="J253" s="99" t="s">
        <v>846</v>
      </c>
      <c r="K253" s="98"/>
      <c r="L253" s="98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</row>
    <row r="254" spans="1:26" ht="12.75" customHeight="1">
      <c r="A254" s="95" t="s">
        <v>1047</v>
      </c>
      <c r="B254" s="95" t="s">
        <v>1047</v>
      </c>
      <c r="C254" s="95" t="s">
        <v>1048</v>
      </c>
      <c r="D254" s="96">
        <v>2</v>
      </c>
      <c r="E254" s="97">
        <v>7732887</v>
      </c>
      <c r="F254" s="96">
        <v>7734992</v>
      </c>
      <c r="G254" s="98">
        <v>7734997</v>
      </c>
      <c r="H254" s="98">
        <v>7733620</v>
      </c>
      <c r="I254" s="98"/>
      <c r="J254" s="99" t="s">
        <v>846</v>
      </c>
      <c r="K254" s="98"/>
      <c r="L254" s="98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</row>
    <row r="255" spans="1:26" ht="12.75" customHeight="1">
      <c r="A255" s="95" t="s">
        <v>1049</v>
      </c>
      <c r="B255" s="95" t="s">
        <v>1050</v>
      </c>
      <c r="C255" s="95" t="s">
        <v>1051</v>
      </c>
      <c r="D255" s="96">
        <v>4</v>
      </c>
      <c r="E255" s="97">
        <v>5402535</v>
      </c>
      <c r="F255" s="96"/>
      <c r="G255" s="98"/>
      <c r="H255" s="98"/>
      <c r="I255" s="98"/>
      <c r="J255" s="99" t="s">
        <v>846</v>
      </c>
      <c r="K255" s="98" t="s">
        <v>1052</v>
      </c>
      <c r="L255" s="98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</row>
    <row r="256" spans="1:26" ht="12.75" customHeight="1">
      <c r="A256" s="95" t="s">
        <v>1049</v>
      </c>
      <c r="B256" s="95" t="s">
        <v>1053</v>
      </c>
      <c r="C256" s="95" t="s">
        <v>1054</v>
      </c>
      <c r="D256" s="96">
        <v>4</v>
      </c>
      <c r="E256" s="97">
        <v>5402538</v>
      </c>
      <c r="F256" s="96"/>
      <c r="G256" s="98"/>
      <c r="H256" s="98"/>
      <c r="I256" s="98"/>
      <c r="J256" s="99" t="s">
        <v>846</v>
      </c>
      <c r="K256" s="98"/>
      <c r="L256" s="98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</row>
    <row r="257" spans="1:26" ht="12.75" customHeight="1">
      <c r="A257" s="95" t="s">
        <v>1049</v>
      </c>
      <c r="B257" s="95" t="s">
        <v>1055</v>
      </c>
      <c r="C257" s="95" t="s">
        <v>1056</v>
      </c>
      <c r="D257" s="96">
        <v>4</v>
      </c>
      <c r="E257" s="97">
        <v>5402685</v>
      </c>
      <c r="F257" s="96"/>
      <c r="G257" s="98"/>
      <c r="H257" s="98"/>
      <c r="I257" s="98"/>
      <c r="J257" s="99" t="s">
        <v>846</v>
      </c>
      <c r="K257" s="98"/>
      <c r="L257" s="98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</row>
    <row r="258" spans="1:26" ht="12.75" customHeight="1">
      <c r="A258" s="95" t="s">
        <v>1049</v>
      </c>
      <c r="B258" s="95" t="s">
        <v>1057</v>
      </c>
      <c r="C258" s="95" t="s">
        <v>1058</v>
      </c>
      <c r="D258" s="96">
        <v>4</v>
      </c>
      <c r="E258" s="97">
        <v>5400520</v>
      </c>
      <c r="F258" s="96"/>
      <c r="G258" s="98"/>
      <c r="H258" s="98"/>
      <c r="I258" s="98"/>
      <c r="J258" s="99" t="s">
        <v>846</v>
      </c>
      <c r="K258" s="98"/>
      <c r="L258" s="98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</row>
    <row r="259" spans="1:26" ht="12.75" customHeight="1">
      <c r="A259" s="95" t="s">
        <v>23</v>
      </c>
      <c r="B259" s="95" t="s">
        <v>23</v>
      </c>
      <c r="C259" s="95" t="s">
        <v>1060</v>
      </c>
      <c r="D259" s="96">
        <v>2</v>
      </c>
      <c r="E259" s="97">
        <v>6440242</v>
      </c>
      <c r="F259" s="96"/>
      <c r="G259" s="98"/>
      <c r="H259" s="98"/>
      <c r="I259" s="98"/>
      <c r="J259" s="99" t="s">
        <v>846</v>
      </c>
      <c r="K259" s="98"/>
      <c r="L259" s="98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</row>
    <row r="260" spans="1:26" ht="12.75" customHeight="1">
      <c r="A260" s="95" t="s">
        <v>1061</v>
      </c>
      <c r="B260" s="95" t="s">
        <v>1061</v>
      </c>
      <c r="C260" s="95" t="s">
        <v>1062</v>
      </c>
      <c r="D260" s="96">
        <v>4</v>
      </c>
      <c r="E260" s="97">
        <v>5402688</v>
      </c>
      <c r="F260" s="96"/>
      <c r="G260" s="98"/>
      <c r="H260" s="98"/>
      <c r="I260" s="98"/>
      <c r="J260" s="99" t="s">
        <v>846</v>
      </c>
      <c r="K260" s="98"/>
      <c r="L260" s="98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</row>
    <row r="261" spans="1:26" ht="12.75" customHeight="1">
      <c r="A261" s="95" t="s">
        <v>1063</v>
      </c>
      <c r="B261" s="95" t="s">
        <v>1064</v>
      </c>
      <c r="C261" s="95" t="s">
        <v>1065</v>
      </c>
      <c r="D261" s="96">
        <v>5</v>
      </c>
      <c r="E261" s="97">
        <v>5533427</v>
      </c>
      <c r="F261" s="96"/>
      <c r="G261" s="98"/>
      <c r="H261" s="98"/>
      <c r="I261" s="98"/>
      <c r="J261" s="99" t="s">
        <v>846</v>
      </c>
      <c r="K261" s="98"/>
      <c r="L261" s="98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</row>
    <row r="262" spans="1:26" ht="12.75" customHeight="1">
      <c r="A262" s="95" t="s">
        <v>1066</v>
      </c>
      <c r="B262" s="95" t="s">
        <v>1066</v>
      </c>
      <c r="C262" s="95" t="s">
        <v>1067</v>
      </c>
      <c r="D262" s="96">
        <v>6</v>
      </c>
      <c r="E262" s="97">
        <v>8572652</v>
      </c>
      <c r="F262" s="96">
        <v>8572287</v>
      </c>
      <c r="G262" s="98">
        <v>8578090</v>
      </c>
      <c r="H262" s="98"/>
      <c r="I262" s="98"/>
      <c r="J262" s="99" t="s">
        <v>846</v>
      </c>
      <c r="K262" s="98"/>
      <c r="L262" s="98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</row>
    <row r="263" spans="1:26" ht="12.75" customHeight="1">
      <c r="A263" s="95" t="s">
        <v>1068</v>
      </c>
      <c r="B263" s="95" t="s">
        <v>1069</v>
      </c>
      <c r="C263" s="95" t="s">
        <v>1070</v>
      </c>
      <c r="D263" s="96">
        <v>2</v>
      </c>
      <c r="E263" s="97">
        <v>2023186</v>
      </c>
      <c r="F263" s="96">
        <v>2023198</v>
      </c>
      <c r="G263" s="98"/>
      <c r="H263" s="98"/>
      <c r="I263" s="98"/>
      <c r="J263" s="99" t="s">
        <v>846</v>
      </c>
      <c r="K263" s="98"/>
      <c r="L263" s="98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</row>
    <row r="264" spans="1:26" ht="12.75" customHeight="1">
      <c r="A264" s="95" t="s">
        <v>1071</v>
      </c>
      <c r="B264" s="95" t="s">
        <v>1071</v>
      </c>
      <c r="C264" s="95" t="s">
        <v>1072</v>
      </c>
      <c r="D264" s="96">
        <v>8</v>
      </c>
      <c r="E264" s="97">
        <v>5928120</v>
      </c>
      <c r="F264" s="96">
        <v>5924975</v>
      </c>
      <c r="G264" s="98">
        <v>5924977</v>
      </c>
      <c r="H264" s="98"/>
      <c r="I264" s="98"/>
      <c r="J264" s="99" t="s">
        <v>846</v>
      </c>
      <c r="K264" s="98"/>
      <c r="L264" s="98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</row>
    <row r="265" spans="1:26" ht="12.75" customHeight="1">
      <c r="A265" s="95" t="s">
        <v>1073</v>
      </c>
      <c r="B265" s="95" t="s">
        <v>1073</v>
      </c>
      <c r="C265" s="95" t="s">
        <v>1074</v>
      </c>
      <c r="D265" s="96">
        <v>4</v>
      </c>
      <c r="E265" s="97">
        <v>7735411</v>
      </c>
      <c r="F265" s="96">
        <v>7736444</v>
      </c>
      <c r="G265" s="98">
        <v>7737028</v>
      </c>
      <c r="H265" s="98"/>
      <c r="I265" s="98"/>
      <c r="J265" s="99" t="s">
        <v>846</v>
      </c>
      <c r="K265" s="98"/>
      <c r="L265" s="98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</row>
    <row r="266" spans="1:26" ht="12.75" customHeight="1">
      <c r="A266" s="95" t="s">
        <v>1075</v>
      </c>
      <c r="B266" s="95" t="s">
        <v>1075</v>
      </c>
      <c r="C266" s="95" t="s">
        <v>1076</v>
      </c>
      <c r="D266" s="96">
        <v>5</v>
      </c>
      <c r="E266" s="97">
        <v>6875613</v>
      </c>
      <c r="F266" s="96">
        <v>6877413</v>
      </c>
      <c r="G266" s="98"/>
      <c r="H266" s="98"/>
      <c r="I266" s="98"/>
      <c r="J266" s="99" t="s">
        <v>846</v>
      </c>
      <c r="K266" s="98"/>
      <c r="L266" s="98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</row>
    <row r="267" spans="1:26" ht="12.75" customHeight="1">
      <c r="A267" s="95" t="s">
        <v>1077</v>
      </c>
      <c r="B267" s="95" t="s">
        <v>1077</v>
      </c>
      <c r="C267" s="95" t="s">
        <v>1078</v>
      </c>
      <c r="D267" s="96">
        <v>5</v>
      </c>
      <c r="E267" s="97">
        <v>7261200</v>
      </c>
      <c r="F267" s="96">
        <v>7267285</v>
      </c>
      <c r="G267" s="98"/>
      <c r="H267" s="98"/>
      <c r="I267" s="98"/>
      <c r="J267" s="99" t="s">
        <v>846</v>
      </c>
      <c r="K267" s="98"/>
      <c r="L267" s="98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</row>
    <row r="268" spans="1:26" ht="12.75" customHeight="1">
      <c r="A268" s="95" t="s">
        <v>1079</v>
      </c>
      <c r="B268" s="95" t="s">
        <v>1080</v>
      </c>
      <c r="C268" s="95" t="s">
        <v>1081</v>
      </c>
      <c r="D268" s="96">
        <v>6</v>
      </c>
      <c r="E268" s="97">
        <v>8982346</v>
      </c>
      <c r="F268" s="96"/>
      <c r="G268" s="98"/>
      <c r="H268" s="98"/>
      <c r="I268" s="98"/>
      <c r="J268" s="99" t="s">
        <v>846</v>
      </c>
      <c r="K268" s="98"/>
      <c r="L268" s="98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</row>
    <row r="269" spans="1:26" ht="12.75" customHeight="1">
      <c r="A269" s="95" t="s">
        <v>1079</v>
      </c>
      <c r="B269" s="95" t="s">
        <v>1082</v>
      </c>
      <c r="C269" s="95" t="s">
        <v>1083</v>
      </c>
      <c r="D269" s="96">
        <v>6</v>
      </c>
      <c r="E269" s="97">
        <v>8982344</v>
      </c>
      <c r="F269" s="96"/>
      <c r="G269" s="98"/>
      <c r="H269" s="98"/>
      <c r="I269" s="98"/>
      <c r="J269" s="99" t="s">
        <v>846</v>
      </c>
      <c r="K269" s="98" t="s">
        <v>640</v>
      </c>
      <c r="L269" s="98" t="s">
        <v>858</v>
      </c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</row>
    <row r="270" spans="1:26" ht="12.75" customHeight="1">
      <c r="A270" s="95" t="s">
        <v>1079</v>
      </c>
      <c r="B270" s="95" t="s">
        <v>1079</v>
      </c>
      <c r="C270" s="95" t="s">
        <v>1084</v>
      </c>
      <c r="D270" s="96">
        <v>6</v>
      </c>
      <c r="E270" s="97">
        <v>8982341</v>
      </c>
      <c r="F270" s="96"/>
      <c r="G270" s="98"/>
      <c r="H270" s="98"/>
      <c r="I270" s="98"/>
      <c r="J270" s="99" t="s">
        <v>846</v>
      </c>
      <c r="K270" s="98"/>
      <c r="L270" s="98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</row>
    <row r="271" spans="1:26" ht="12.75" customHeight="1">
      <c r="A271" s="95" t="s">
        <v>1079</v>
      </c>
      <c r="B271" s="95" t="s">
        <v>1085</v>
      </c>
      <c r="C271" s="95" t="s">
        <v>1086</v>
      </c>
      <c r="D271" s="96">
        <v>6</v>
      </c>
      <c r="E271" s="97">
        <v>8982340</v>
      </c>
      <c r="F271" s="96"/>
      <c r="G271" s="98"/>
      <c r="H271" s="98"/>
      <c r="I271" s="98"/>
      <c r="J271" s="99" t="s">
        <v>846</v>
      </c>
      <c r="K271" s="98"/>
      <c r="L271" s="98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</row>
    <row r="272" spans="1:26" ht="12.75" customHeight="1">
      <c r="A272" s="95" t="s">
        <v>1079</v>
      </c>
      <c r="B272" s="95" t="s">
        <v>309</v>
      </c>
      <c r="C272" s="95" t="s">
        <v>1087</v>
      </c>
      <c r="D272" s="96">
        <v>6</v>
      </c>
      <c r="E272" s="97">
        <v>8982343</v>
      </c>
      <c r="F272" s="96"/>
      <c r="G272" s="98"/>
      <c r="H272" s="98"/>
      <c r="I272" s="98"/>
      <c r="J272" s="99" t="s">
        <v>846</v>
      </c>
      <c r="K272" s="98"/>
      <c r="L272" s="98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</row>
    <row r="273" spans="1:26" ht="12.75" customHeight="1">
      <c r="A273" s="95" t="s">
        <v>1079</v>
      </c>
      <c r="B273" s="95" t="s">
        <v>1088</v>
      </c>
      <c r="C273" s="95" t="s">
        <v>1089</v>
      </c>
      <c r="D273" s="96">
        <v>6</v>
      </c>
      <c r="E273" s="97">
        <v>8982342</v>
      </c>
      <c r="F273" s="96"/>
      <c r="G273" s="98"/>
      <c r="H273" s="98"/>
      <c r="I273" s="98"/>
      <c r="J273" s="99" t="s">
        <v>846</v>
      </c>
      <c r="K273" s="98"/>
      <c r="L273" s="98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</row>
    <row r="274" spans="1:26" ht="12.75" customHeight="1">
      <c r="A274" s="95" t="s">
        <v>1079</v>
      </c>
      <c r="B274" s="95" t="s">
        <v>1090</v>
      </c>
      <c r="C274" s="95" t="s">
        <v>1091</v>
      </c>
      <c r="D274" s="96">
        <v>6</v>
      </c>
      <c r="E274" s="97">
        <v>8982345</v>
      </c>
      <c r="F274" s="96"/>
      <c r="G274" s="98"/>
      <c r="H274" s="98"/>
      <c r="I274" s="98"/>
      <c r="J274" s="99" t="s">
        <v>846</v>
      </c>
      <c r="K274" s="98" t="s">
        <v>640</v>
      </c>
      <c r="L274" s="98" t="s">
        <v>1092</v>
      </c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</row>
    <row r="275" spans="1:26" ht="12.75" customHeight="1">
      <c r="A275" s="95" t="s">
        <v>1093</v>
      </c>
      <c r="B275" s="95" t="s">
        <v>1093</v>
      </c>
      <c r="C275" s="95" t="s">
        <v>1094</v>
      </c>
      <c r="D275" s="96">
        <v>8</v>
      </c>
      <c r="E275" s="97">
        <v>2524050</v>
      </c>
      <c r="F275" s="96">
        <v>2524156</v>
      </c>
      <c r="G275" s="98">
        <v>2524770</v>
      </c>
      <c r="H275" s="98"/>
      <c r="I275" s="98"/>
      <c r="J275" s="99" t="s">
        <v>846</v>
      </c>
      <c r="K275" s="98"/>
      <c r="L275" s="98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</row>
    <row r="276" spans="1:26" ht="12.75" customHeight="1">
      <c r="A276" s="95" t="s">
        <v>1096</v>
      </c>
      <c r="B276" s="95" t="s">
        <v>1097</v>
      </c>
      <c r="C276" s="95" t="s">
        <v>1098</v>
      </c>
      <c r="D276" s="96">
        <v>4</v>
      </c>
      <c r="E276" s="97">
        <v>5400307</v>
      </c>
      <c r="F276" s="96"/>
      <c r="G276" s="98"/>
      <c r="H276" s="98"/>
      <c r="I276" s="98"/>
      <c r="J276" s="99" t="s">
        <v>846</v>
      </c>
      <c r="K276" s="98"/>
      <c r="L276" s="98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</row>
    <row r="277" spans="1:26" ht="12.75" customHeight="1">
      <c r="A277" s="95" t="s">
        <v>1096</v>
      </c>
      <c r="B277" s="95" t="s">
        <v>652</v>
      </c>
      <c r="C277" s="95" t="s">
        <v>1099</v>
      </c>
      <c r="D277" s="96">
        <v>4</v>
      </c>
      <c r="E277" s="97">
        <v>5402531</v>
      </c>
      <c r="F277" s="96"/>
      <c r="G277" s="98"/>
      <c r="H277" s="98"/>
      <c r="I277" s="98"/>
      <c r="J277" s="99" t="s">
        <v>846</v>
      </c>
      <c r="K277" s="98"/>
      <c r="L277" s="98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</row>
    <row r="278" spans="1:26" ht="12.75" customHeight="1">
      <c r="A278" s="95" t="s">
        <v>1096</v>
      </c>
      <c r="B278" s="95" t="s">
        <v>1101</v>
      </c>
      <c r="C278" s="95" t="s">
        <v>1102</v>
      </c>
      <c r="D278" s="96">
        <v>4</v>
      </c>
      <c r="E278" s="97">
        <v>5402532</v>
      </c>
      <c r="F278" s="96"/>
      <c r="G278" s="98"/>
      <c r="H278" s="98"/>
      <c r="I278" s="98"/>
      <c r="J278" s="99" t="s">
        <v>846</v>
      </c>
      <c r="K278" s="98"/>
      <c r="L278" s="98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</row>
    <row r="279" spans="1:26" ht="12.75" customHeight="1">
      <c r="A279" s="95" t="s">
        <v>1096</v>
      </c>
      <c r="B279" s="95" t="s">
        <v>1103</v>
      </c>
      <c r="C279" s="95" t="s">
        <v>1104</v>
      </c>
      <c r="D279" s="96">
        <v>4</v>
      </c>
      <c r="E279" s="97">
        <v>5402536</v>
      </c>
      <c r="F279" s="96"/>
      <c r="G279" s="98"/>
      <c r="H279" s="98"/>
      <c r="I279" s="98"/>
      <c r="J279" s="99" t="s">
        <v>846</v>
      </c>
      <c r="K279" s="98"/>
      <c r="L279" s="98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</row>
    <row r="280" spans="1:26" ht="12.75" customHeight="1">
      <c r="A280" s="95" t="s">
        <v>1096</v>
      </c>
      <c r="B280" s="95" t="s">
        <v>1105</v>
      </c>
      <c r="C280" s="95" t="s">
        <v>1106</v>
      </c>
      <c r="D280" s="96">
        <v>4</v>
      </c>
      <c r="E280" s="97">
        <v>5402537</v>
      </c>
      <c r="F280" s="96"/>
      <c r="G280" s="98"/>
      <c r="H280" s="98"/>
      <c r="I280" s="98"/>
      <c r="J280" s="99" t="s">
        <v>846</v>
      </c>
      <c r="K280" s="98"/>
      <c r="L280" s="98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</row>
    <row r="281" spans="1:26" ht="12.75" customHeight="1">
      <c r="A281" s="95" t="s">
        <v>1096</v>
      </c>
      <c r="B281" s="95" t="s">
        <v>1107</v>
      </c>
      <c r="C281" s="95" t="s">
        <v>1108</v>
      </c>
      <c r="D281" s="96">
        <v>4</v>
      </c>
      <c r="E281" s="97">
        <v>5400304</v>
      </c>
      <c r="F281" s="96"/>
      <c r="G281" s="98"/>
      <c r="H281" s="98"/>
      <c r="I281" s="98"/>
      <c r="J281" s="99" t="s">
        <v>1109</v>
      </c>
      <c r="K281" s="98"/>
      <c r="L281" s="98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</row>
    <row r="282" spans="1:26" ht="12.75" customHeight="1">
      <c r="A282" s="95" t="s">
        <v>1096</v>
      </c>
      <c r="B282" s="95" t="s">
        <v>1110</v>
      </c>
      <c r="C282" s="95" t="s">
        <v>1111</v>
      </c>
      <c r="D282" s="96">
        <v>4</v>
      </c>
      <c r="E282" s="97">
        <v>5400523</v>
      </c>
      <c r="F282" s="96"/>
      <c r="G282" s="98"/>
      <c r="H282" s="98"/>
      <c r="I282" s="98"/>
      <c r="J282" s="99" t="s">
        <v>846</v>
      </c>
      <c r="K282" s="98"/>
      <c r="L282" s="98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</row>
    <row r="283" spans="1:26" ht="12.75" customHeight="1">
      <c r="A283" s="95" t="s">
        <v>1096</v>
      </c>
      <c r="B283" s="95" t="s">
        <v>253</v>
      </c>
      <c r="C283" s="95" t="s">
        <v>1112</v>
      </c>
      <c r="D283" s="96">
        <v>4</v>
      </c>
      <c r="E283" s="97">
        <v>5400300</v>
      </c>
      <c r="F283" s="96"/>
      <c r="G283" s="98"/>
      <c r="H283" s="98"/>
      <c r="I283" s="98"/>
      <c r="J283" s="99" t="s">
        <v>846</v>
      </c>
      <c r="K283" s="98"/>
      <c r="L283" s="98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</row>
    <row r="284" spans="1:26" ht="12.75" customHeight="1">
      <c r="A284" s="95" t="s">
        <v>1096</v>
      </c>
      <c r="B284" s="95" t="s">
        <v>1113</v>
      </c>
      <c r="C284" s="95" t="s">
        <v>1114</v>
      </c>
      <c r="D284" s="96">
        <v>4</v>
      </c>
      <c r="E284" s="97">
        <v>5400521</v>
      </c>
      <c r="F284" s="96"/>
      <c r="G284" s="98"/>
      <c r="H284" s="98"/>
      <c r="I284" s="98"/>
      <c r="J284" s="99" t="s">
        <v>846</v>
      </c>
      <c r="K284" s="98"/>
      <c r="L284" s="98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</row>
    <row r="285" spans="1:26" ht="12.75" customHeight="1">
      <c r="A285" s="95" t="s">
        <v>1096</v>
      </c>
      <c r="B285" s="95" t="s">
        <v>181</v>
      </c>
      <c r="C285" s="95" t="s">
        <v>1116</v>
      </c>
      <c r="D285" s="96">
        <v>4</v>
      </c>
      <c r="E285" s="97">
        <v>5402539</v>
      </c>
      <c r="F285" s="96"/>
      <c r="G285" s="98"/>
      <c r="H285" s="98"/>
      <c r="I285" s="98"/>
      <c r="J285" s="99" t="s">
        <v>846</v>
      </c>
      <c r="K285" s="98"/>
      <c r="L285" s="98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</row>
    <row r="286" spans="1:26" ht="12.75" customHeight="1">
      <c r="A286" s="95" t="s">
        <v>1096</v>
      </c>
      <c r="B286" s="95" t="s">
        <v>1117</v>
      </c>
      <c r="C286" s="95" t="s">
        <v>1118</v>
      </c>
      <c r="D286" s="96">
        <v>4</v>
      </c>
      <c r="E286" s="97">
        <v>5400526</v>
      </c>
      <c r="F286" s="96"/>
      <c r="G286" s="98"/>
      <c r="H286" s="98"/>
      <c r="I286" s="98"/>
      <c r="J286" s="99" t="s">
        <v>846</v>
      </c>
      <c r="K286" s="98"/>
      <c r="L286" s="98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</row>
    <row r="287" spans="1:26" ht="12.75" customHeight="1">
      <c r="A287" s="95" t="s">
        <v>1096</v>
      </c>
      <c r="B287" s="95" t="s">
        <v>266</v>
      </c>
      <c r="C287" s="95" t="s">
        <v>1119</v>
      </c>
      <c r="D287" s="96">
        <v>4</v>
      </c>
      <c r="E287" s="97">
        <v>5400302</v>
      </c>
      <c r="F287" s="96"/>
      <c r="G287" s="98"/>
      <c r="H287" s="98"/>
      <c r="I287" s="98"/>
      <c r="J287" s="99" t="s">
        <v>846</v>
      </c>
      <c r="K287" s="98"/>
      <c r="L287" s="98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</row>
    <row r="288" spans="1:26" ht="12.75" customHeight="1">
      <c r="A288" s="95" t="s">
        <v>1096</v>
      </c>
      <c r="B288" s="95" t="s">
        <v>1120</v>
      </c>
      <c r="C288" s="95" t="s">
        <v>1121</v>
      </c>
      <c r="D288" s="96">
        <v>4</v>
      </c>
      <c r="E288" s="97">
        <v>5402680</v>
      </c>
      <c r="F288" s="96"/>
      <c r="G288" s="98"/>
      <c r="H288" s="98"/>
      <c r="I288" s="98"/>
      <c r="J288" s="99" t="s">
        <v>846</v>
      </c>
      <c r="K288" s="98"/>
      <c r="L288" s="98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</row>
    <row r="289" spans="1:26" ht="12.75" customHeight="1">
      <c r="A289" s="95" t="s">
        <v>1096</v>
      </c>
      <c r="B289" s="95" t="s">
        <v>1122</v>
      </c>
      <c r="C289" s="95" t="s">
        <v>1123</v>
      </c>
      <c r="D289" s="96">
        <v>4</v>
      </c>
      <c r="E289" s="97">
        <v>5402682</v>
      </c>
      <c r="F289" s="96"/>
      <c r="G289" s="98"/>
      <c r="H289" s="98"/>
      <c r="I289" s="98"/>
      <c r="J289" s="99" t="s">
        <v>846</v>
      </c>
      <c r="K289" s="98"/>
      <c r="L289" s="98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</row>
    <row r="290" spans="1:26" ht="12.75" customHeight="1">
      <c r="A290" s="95" t="s">
        <v>1096</v>
      </c>
      <c r="B290" s="95" t="s">
        <v>255</v>
      </c>
      <c r="C290" s="95" t="s">
        <v>1124</v>
      </c>
      <c r="D290" s="96">
        <v>4</v>
      </c>
      <c r="E290" s="97">
        <v>5402683</v>
      </c>
      <c r="F290" s="96"/>
      <c r="G290" s="98"/>
      <c r="H290" s="98"/>
      <c r="I290" s="98"/>
      <c r="J290" s="99" t="s">
        <v>846</v>
      </c>
      <c r="K290" s="98"/>
      <c r="L290" s="98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</row>
    <row r="291" spans="1:26" ht="12.75" customHeight="1">
      <c r="A291" s="95" t="s">
        <v>1096</v>
      </c>
      <c r="B291" s="95" t="s">
        <v>1125</v>
      </c>
      <c r="C291" s="95" t="s">
        <v>1108</v>
      </c>
      <c r="D291" s="96">
        <v>4</v>
      </c>
      <c r="E291" s="97">
        <v>5400303</v>
      </c>
      <c r="F291" s="96"/>
      <c r="G291" s="98"/>
      <c r="H291" s="98"/>
      <c r="I291" s="98"/>
      <c r="J291" s="99" t="s">
        <v>1109</v>
      </c>
      <c r="K291" s="98"/>
      <c r="L291" s="98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</row>
    <row r="292" spans="1:26" ht="12.75" customHeight="1">
      <c r="A292" s="95" t="s">
        <v>1096</v>
      </c>
      <c r="B292" s="95" t="s">
        <v>1126</v>
      </c>
      <c r="C292" s="95" t="s">
        <v>1127</v>
      </c>
      <c r="D292" s="96">
        <v>4</v>
      </c>
      <c r="E292" s="97">
        <v>4806603</v>
      </c>
      <c r="F292" s="96"/>
      <c r="G292" s="98"/>
      <c r="H292" s="98"/>
      <c r="I292" s="98"/>
      <c r="J292" s="99" t="s">
        <v>846</v>
      </c>
      <c r="K292" s="98"/>
      <c r="L292" s="98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</row>
    <row r="293" spans="1:26" ht="12.75" customHeight="1">
      <c r="A293" s="95" t="s">
        <v>1096</v>
      </c>
      <c r="B293" s="95" t="s">
        <v>281</v>
      </c>
      <c r="C293" s="95" t="s">
        <v>1128</v>
      </c>
      <c r="D293" s="96">
        <v>4</v>
      </c>
      <c r="E293" s="97">
        <v>5402684</v>
      </c>
      <c r="F293" s="96"/>
      <c r="G293" s="98"/>
      <c r="H293" s="98"/>
      <c r="I293" s="98"/>
      <c r="J293" s="99" t="s">
        <v>846</v>
      </c>
      <c r="K293" s="98"/>
      <c r="L293" s="98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</row>
    <row r="294" spans="1:26" ht="12.75" customHeight="1">
      <c r="A294" s="95" t="s">
        <v>1096</v>
      </c>
      <c r="B294" s="95" t="s">
        <v>370</v>
      </c>
      <c r="C294" s="95" t="s">
        <v>1129</v>
      </c>
      <c r="D294" s="96">
        <v>4</v>
      </c>
      <c r="E294" s="97">
        <v>5402686</v>
      </c>
      <c r="F294" s="96"/>
      <c r="G294" s="98"/>
      <c r="H294" s="98"/>
      <c r="I294" s="98"/>
      <c r="J294" s="99" t="s">
        <v>846</v>
      </c>
      <c r="K294" s="98"/>
      <c r="L294" s="98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</row>
    <row r="295" spans="1:26" ht="12.75" customHeight="1">
      <c r="A295" s="95" t="s">
        <v>1096</v>
      </c>
      <c r="B295" s="95" t="s">
        <v>1130</v>
      </c>
      <c r="C295" s="95" t="s">
        <v>1131</v>
      </c>
      <c r="D295" s="96">
        <v>4</v>
      </c>
      <c r="E295" s="97">
        <v>5402687</v>
      </c>
      <c r="F295" s="96"/>
      <c r="G295" s="98"/>
      <c r="H295" s="98"/>
      <c r="I295" s="98"/>
      <c r="J295" s="99" t="s">
        <v>846</v>
      </c>
      <c r="K295" s="98"/>
      <c r="L295" s="98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</row>
    <row r="296" spans="1:26" ht="12.75" customHeight="1">
      <c r="A296" s="95" t="s">
        <v>1096</v>
      </c>
      <c r="B296" s="95" t="s">
        <v>1132</v>
      </c>
      <c r="C296" s="95" t="s">
        <v>1133</v>
      </c>
      <c r="D296" s="96">
        <v>4</v>
      </c>
      <c r="E296" s="97">
        <v>5402689</v>
      </c>
      <c r="F296" s="96"/>
      <c r="G296" s="98"/>
      <c r="H296" s="98"/>
      <c r="I296" s="98"/>
      <c r="J296" s="99" t="s">
        <v>846</v>
      </c>
      <c r="K296" s="98"/>
      <c r="L296" s="98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</row>
    <row r="297" spans="1:26" ht="12.75" customHeight="1">
      <c r="A297" s="95" t="s">
        <v>1096</v>
      </c>
      <c r="B297" s="95" t="s">
        <v>1134</v>
      </c>
      <c r="C297" s="95" t="s">
        <v>1135</v>
      </c>
      <c r="D297" s="96">
        <v>4</v>
      </c>
      <c r="E297" s="97">
        <v>5403200</v>
      </c>
      <c r="F297" s="96"/>
      <c r="G297" s="98"/>
      <c r="H297" s="98"/>
      <c r="I297" s="98"/>
      <c r="J297" s="99" t="s">
        <v>846</v>
      </c>
      <c r="K297" s="98"/>
      <c r="L297" s="98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</row>
    <row r="298" spans="1:26" ht="12.75" customHeight="1">
      <c r="A298" s="95" t="s">
        <v>1096</v>
      </c>
      <c r="B298" s="95" t="s">
        <v>1136</v>
      </c>
      <c r="C298" s="95" t="s">
        <v>1137</v>
      </c>
      <c r="D298" s="96">
        <v>4</v>
      </c>
      <c r="E298" s="97">
        <v>5400528</v>
      </c>
      <c r="F298" s="96"/>
      <c r="G298" s="98"/>
      <c r="H298" s="98"/>
      <c r="I298" s="98"/>
      <c r="J298" s="99" t="s">
        <v>846</v>
      </c>
      <c r="K298" s="98"/>
      <c r="L298" s="98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</row>
    <row r="299" spans="1:26" ht="12.75" customHeight="1">
      <c r="A299" s="95" t="s">
        <v>1096</v>
      </c>
      <c r="B299" s="95" t="s">
        <v>1138</v>
      </c>
      <c r="C299" s="95" t="s">
        <v>1139</v>
      </c>
      <c r="D299" s="96">
        <v>4</v>
      </c>
      <c r="E299" s="97">
        <v>5400301</v>
      </c>
      <c r="F299" s="96"/>
      <c r="G299" s="98"/>
      <c r="H299" s="98"/>
      <c r="I299" s="98"/>
      <c r="J299" s="99" t="s">
        <v>846</v>
      </c>
      <c r="K299" s="98"/>
      <c r="L299" s="98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</row>
    <row r="300" spans="1:26" ht="12.75" customHeight="1">
      <c r="A300" s="95" t="s">
        <v>1096</v>
      </c>
      <c r="B300" s="95" t="s">
        <v>1140</v>
      </c>
      <c r="C300" s="95" t="s">
        <v>1141</v>
      </c>
      <c r="D300" s="96">
        <v>4</v>
      </c>
      <c r="E300" s="97">
        <v>5403202</v>
      </c>
      <c r="F300" s="96"/>
      <c r="G300" s="98"/>
      <c r="H300" s="98"/>
      <c r="I300" s="98"/>
      <c r="J300" s="99" t="s">
        <v>846</v>
      </c>
      <c r="K300" s="98" t="s">
        <v>640</v>
      </c>
      <c r="L300" s="98" t="s">
        <v>858</v>
      </c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</row>
    <row r="301" spans="1:26" ht="12.75" customHeight="1">
      <c r="A301" s="95" t="s">
        <v>1096</v>
      </c>
      <c r="B301" s="95" t="s">
        <v>522</v>
      </c>
      <c r="C301" s="95" t="s">
        <v>1142</v>
      </c>
      <c r="D301" s="96">
        <v>4</v>
      </c>
      <c r="E301" s="97">
        <v>5403208</v>
      </c>
      <c r="F301" s="96"/>
      <c r="G301" s="98"/>
      <c r="H301" s="98"/>
      <c r="I301" s="98"/>
      <c r="J301" s="99" t="s">
        <v>846</v>
      </c>
      <c r="K301" s="98"/>
      <c r="L301" s="98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</row>
    <row r="302" spans="1:26" ht="12.75" customHeight="1">
      <c r="A302" s="95" t="s">
        <v>1096</v>
      </c>
      <c r="B302" s="95" t="s">
        <v>1143</v>
      </c>
      <c r="C302" s="95" t="s">
        <v>1144</v>
      </c>
      <c r="D302" s="96">
        <v>4</v>
      </c>
      <c r="E302" s="97">
        <v>5403205</v>
      </c>
      <c r="F302" s="96"/>
      <c r="G302" s="98"/>
      <c r="H302" s="98"/>
      <c r="I302" s="98"/>
      <c r="J302" s="99" t="s">
        <v>846</v>
      </c>
      <c r="K302" s="98"/>
      <c r="L302" s="98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</row>
    <row r="303" spans="1:26" ht="12.75" customHeight="1">
      <c r="A303" s="95" t="s">
        <v>1096</v>
      </c>
      <c r="B303" s="95" t="s">
        <v>1145</v>
      </c>
      <c r="C303" s="95" t="s">
        <v>1146</v>
      </c>
      <c r="D303" s="96">
        <v>4</v>
      </c>
      <c r="E303" s="97">
        <v>5403206</v>
      </c>
      <c r="F303" s="96"/>
      <c r="G303" s="98"/>
      <c r="H303" s="98"/>
      <c r="I303" s="98"/>
      <c r="J303" s="99" t="s">
        <v>846</v>
      </c>
      <c r="K303" s="98" t="s">
        <v>1147</v>
      </c>
      <c r="L303" s="98" t="s">
        <v>858</v>
      </c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</row>
    <row r="304" spans="1:26" ht="12.75" customHeight="1">
      <c r="A304" s="95" t="s">
        <v>1096</v>
      </c>
      <c r="B304" s="95" t="s">
        <v>1148</v>
      </c>
      <c r="C304" s="95" t="s">
        <v>1149</v>
      </c>
      <c r="D304" s="96">
        <v>4</v>
      </c>
      <c r="E304" s="97">
        <v>5403209</v>
      </c>
      <c r="F304" s="96"/>
      <c r="G304" s="98"/>
      <c r="H304" s="98"/>
      <c r="I304" s="98"/>
      <c r="J304" s="99" t="s">
        <v>846</v>
      </c>
      <c r="K304" s="98" t="s">
        <v>640</v>
      </c>
      <c r="L304" s="98" t="s">
        <v>858</v>
      </c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</row>
    <row r="305" spans="1:26" ht="12.75" customHeight="1">
      <c r="A305" s="95" t="s">
        <v>1096</v>
      </c>
      <c r="B305" s="95" t="s">
        <v>1150</v>
      </c>
      <c r="C305" s="95" t="s">
        <v>1151</v>
      </c>
      <c r="D305" s="96">
        <v>4</v>
      </c>
      <c r="E305" s="97">
        <v>5400305</v>
      </c>
      <c r="F305" s="96"/>
      <c r="G305" s="98"/>
      <c r="H305" s="98"/>
      <c r="I305" s="98"/>
      <c r="J305" s="99" t="s">
        <v>846</v>
      </c>
      <c r="K305" s="98"/>
      <c r="L305" s="98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</row>
    <row r="306" spans="1:26" ht="12.75" customHeight="1">
      <c r="A306" s="95" t="s">
        <v>1096</v>
      </c>
      <c r="B306" s="95" t="s">
        <v>260</v>
      </c>
      <c r="C306" s="95" t="s">
        <v>1152</v>
      </c>
      <c r="D306" s="96">
        <v>4</v>
      </c>
      <c r="E306" s="97">
        <v>5402534</v>
      </c>
      <c r="F306" s="96"/>
      <c r="G306" s="98"/>
      <c r="H306" s="98"/>
      <c r="I306" s="98"/>
      <c r="J306" s="99" t="s">
        <v>846</v>
      </c>
      <c r="K306" s="98"/>
      <c r="L306" s="98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</row>
    <row r="307" spans="1:26" ht="12.75" customHeight="1">
      <c r="A307" s="95" t="s">
        <v>1096</v>
      </c>
      <c r="B307" s="95" t="s">
        <v>1153</v>
      </c>
      <c r="C307" s="95" t="s">
        <v>1154</v>
      </c>
      <c r="D307" s="96">
        <v>4</v>
      </c>
      <c r="E307" s="97">
        <v>5400522</v>
      </c>
      <c r="F307" s="96"/>
      <c r="G307" s="98"/>
      <c r="H307" s="98"/>
      <c r="I307" s="98"/>
      <c r="J307" s="99" t="s">
        <v>846</v>
      </c>
      <c r="K307" s="98"/>
      <c r="L307" s="98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</row>
    <row r="308" spans="1:26" ht="12.75" customHeight="1">
      <c r="A308" s="95" t="s">
        <v>1155</v>
      </c>
      <c r="B308" s="95" t="s">
        <v>1156</v>
      </c>
      <c r="C308" s="95" t="s">
        <v>1157</v>
      </c>
      <c r="D308" s="96">
        <v>1</v>
      </c>
      <c r="E308" s="97">
        <v>2455000</v>
      </c>
      <c r="F308" s="96"/>
      <c r="G308" s="98"/>
      <c r="H308" s="98"/>
      <c r="I308" s="98"/>
      <c r="J308" s="99" t="s">
        <v>1158</v>
      </c>
      <c r="K308" s="98"/>
      <c r="L308" s="98" t="s">
        <v>1159</v>
      </c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</row>
    <row r="309" spans="1:26" ht="12.75" customHeight="1">
      <c r="A309" s="95" t="s">
        <v>1155</v>
      </c>
      <c r="B309" s="95" t="s">
        <v>1155</v>
      </c>
      <c r="C309" s="95" t="s">
        <v>1160</v>
      </c>
      <c r="D309" s="96">
        <v>8</v>
      </c>
      <c r="E309" s="97">
        <v>2455000</v>
      </c>
      <c r="F309" s="96">
        <v>2450020</v>
      </c>
      <c r="G309" s="98">
        <v>2450022</v>
      </c>
      <c r="H309" s="98"/>
      <c r="I309" s="98"/>
      <c r="J309" s="99" t="s">
        <v>846</v>
      </c>
      <c r="K309" s="98"/>
      <c r="L309" s="98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</row>
    <row r="310" spans="1:26" ht="12.75" customHeight="1">
      <c r="A310" s="95" t="s">
        <v>1161</v>
      </c>
      <c r="B310" s="95" t="s">
        <v>1161</v>
      </c>
      <c r="C310" s="95" t="s">
        <v>1162</v>
      </c>
      <c r="D310" s="96">
        <v>1</v>
      </c>
      <c r="E310" s="97">
        <v>8255095</v>
      </c>
      <c r="F310" s="96">
        <v>8252983</v>
      </c>
      <c r="G310" s="98"/>
      <c r="H310" s="98"/>
      <c r="I310" s="98"/>
      <c r="J310" s="99" t="s">
        <v>598</v>
      </c>
      <c r="K310" s="98"/>
      <c r="L310" s="98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</row>
    <row r="311" spans="1:26" ht="12.75" customHeight="1">
      <c r="A311" s="95" t="s">
        <v>1163</v>
      </c>
      <c r="B311" s="95" t="s">
        <v>1163</v>
      </c>
      <c r="C311" s="95" t="s">
        <v>1164</v>
      </c>
      <c r="D311" s="96">
        <v>8</v>
      </c>
      <c r="E311" s="97">
        <v>4296028</v>
      </c>
      <c r="F311" s="96">
        <v>4295510</v>
      </c>
      <c r="G311" s="98">
        <v>4295509</v>
      </c>
      <c r="H311" s="98">
        <v>4204412</v>
      </c>
      <c r="I311" s="98"/>
      <c r="J311" s="99" t="s">
        <v>846</v>
      </c>
      <c r="K311" s="98"/>
      <c r="L311" s="98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</row>
    <row r="312" spans="1:26" ht="12.75" customHeight="1">
      <c r="A312" s="95" t="s">
        <v>1165</v>
      </c>
      <c r="B312" s="95" t="s">
        <v>1166</v>
      </c>
      <c r="C312" s="95" t="s">
        <v>1167</v>
      </c>
      <c r="D312" s="96">
        <v>5</v>
      </c>
      <c r="E312" s="97">
        <v>6855361</v>
      </c>
      <c r="F312" s="96">
        <v>6856522</v>
      </c>
      <c r="G312" s="98"/>
      <c r="H312" s="98"/>
      <c r="I312" s="98"/>
      <c r="J312" s="99" t="s">
        <v>846</v>
      </c>
      <c r="K312" s="98"/>
      <c r="L312" s="98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</row>
    <row r="313" spans="1:26" ht="12.75" customHeight="1">
      <c r="A313" s="95" t="s">
        <v>1168</v>
      </c>
      <c r="B313" s="95" t="s">
        <v>1168</v>
      </c>
      <c r="C313" s="95" t="s">
        <v>1169</v>
      </c>
      <c r="D313" s="96">
        <v>4</v>
      </c>
      <c r="E313" s="97">
        <v>7720655</v>
      </c>
      <c r="F313" s="96"/>
      <c r="G313" s="98"/>
      <c r="H313" s="98"/>
      <c r="I313" s="98"/>
      <c r="J313" s="99" t="s">
        <v>846</v>
      </c>
      <c r="K313" s="98"/>
      <c r="L313" s="98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</row>
    <row r="314" spans="1:26" ht="12.75" customHeight="1">
      <c r="A314" s="95" t="s">
        <v>1170</v>
      </c>
      <c r="B314" s="95" t="s">
        <v>1171</v>
      </c>
      <c r="C314" s="95" t="s">
        <v>1172</v>
      </c>
      <c r="D314" s="96">
        <v>4</v>
      </c>
      <c r="E314" s="97">
        <v>7826344</v>
      </c>
      <c r="F314" s="96">
        <v>7827806</v>
      </c>
      <c r="G314" s="98">
        <v>7826813</v>
      </c>
      <c r="H314" s="98"/>
      <c r="I314" s="98"/>
      <c r="J314" s="99" t="s">
        <v>846</v>
      </c>
      <c r="K314" s="98"/>
      <c r="L314" s="98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</row>
    <row r="315" spans="1:26" ht="12.75" customHeight="1">
      <c r="A315" s="95" t="s">
        <v>1170</v>
      </c>
      <c r="B315" s="95" t="s">
        <v>1173</v>
      </c>
      <c r="C315" s="95" t="s">
        <v>1174</v>
      </c>
      <c r="D315" s="96">
        <v>4</v>
      </c>
      <c r="E315" s="97">
        <v>7812914</v>
      </c>
      <c r="F315" s="96"/>
      <c r="G315" s="98"/>
      <c r="H315" s="98"/>
      <c r="I315" s="98"/>
      <c r="J315" s="99" t="s">
        <v>846</v>
      </c>
      <c r="K315" s="98"/>
      <c r="L315" s="98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</row>
    <row r="316" spans="1:26" ht="12.75" customHeight="1">
      <c r="A316" s="95" t="s">
        <v>1170</v>
      </c>
      <c r="B316" s="95" t="s">
        <v>1175</v>
      </c>
      <c r="C316" s="95" t="s">
        <v>1176</v>
      </c>
      <c r="D316" s="96">
        <v>4</v>
      </c>
      <c r="E316" s="97">
        <v>7822352</v>
      </c>
      <c r="F316" s="96"/>
      <c r="G316" s="98"/>
      <c r="H316" s="98"/>
      <c r="I316" s="98"/>
      <c r="J316" s="99" t="s">
        <v>846</v>
      </c>
      <c r="K316" s="98"/>
      <c r="L316" s="98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</row>
    <row r="317" spans="1:26" ht="12.75" customHeight="1">
      <c r="A317" s="95" t="s">
        <v>1170</v>
      </c>
      <c r="B317" s="95" t="s">
        <v>1177</v>
      </c>
      <c r="C317" s="95" t="s">
        <v>1178</v>
      </c>
      <c r="D317" s="96">
        <v>4</v>
      </c>
      <c r="E317" s="97">
        <v>7812911</v>
      </c>
      <c r="F317" s="96"/>
      <c r="G317" s="98"/>
      <c r="H317" s="98"/>
      <c r="I317" s="98"/>
      <c r="J317" s="99" t="s">
        <v>846</v>
      </c>
      <c r="K317" s="98"/>
      <c r="L317" s="98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</row>
    <row r="318" spans="1:26" ht="12.75" customHeight="1">
      <c r="A318" s="95" t="s">
        <v>1170</v>
      </c>
      <c r="B318" s="95" t="s">
        <v>356</v>
      </c>
      <c r="C318" s="95" t="s">
        <v>1179</v>
      </c>
      <c r="D318" s="96">
        <v>4</v>
      </c>
      <c r="E318" s="97">
        <v>7812912</v>
      </c>
      <c r="F318" s="96"/>
      <c r="G318" s="98"/>
      <c r="H318" s="98"/>
      <c r="I318" s="98"/>
      <c r="J318" s="99" t="s">
        <v>846</v>
      </c>
      <c r="K318" s="98"/>
      <c r="L318" s="98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</row>
    <row r="319" spans="1:26" ht="12.75" customHeight="1">
      <c r="A319" s="95" t="s">
        <v>1180</v>
      </c>
      <c r="B319" s="95" t="s">
        <v>1180</v>
      </c>
      <c r="C319" s="95" t="s">
        <v>1181</v>
      </c>
      <c r="D319" s="96">
        <v>1</v>
      </c>
      <c r="E319" s="97">
        <v>8276981</v>
      </c>
      <c r="F319" s="96">
        <v>8276983</v>
      </c>
      <c r="G319" s="98">
        <v>8276982</v>
      </c>
      <c r="H319" s="98"/>
      <c r="I319" s="98"/>
      <c r="J319" s="99" t="s">
        <v>598</v>
      </c>
      <c r="K319" s="98"/>
      <c r="L319" s="98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</row>
    <row r="320" spans="1:26" ht="12.75" customHeight="1">
      <c r="A320" s="95" t="s">
        <v>1182</v>
      </c>
      <c r="B320" s="95" t="s">
        <v>1183</v>
      </c>
      <c r="C320" s="95" t="s">
        <v>1184</v>
      </c>
      <c r="D320" s="96">
        <v>8</v>
      </c>
      <c r="E320" s="97">
        <v>8664403</v>
      </c>
      <c r="F320" s="96"/>
      <c r="G320" s="98"/>
      <c r="H320" s="98"/>
      <c r="I320" s="98"/>
      <c r="J320" s="99" t="s">
        <v>846</v>
      </c>
      <c r="K320" s="98"/>
      <c r="L320" s="98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</row>
    <row r="321" spans="1:26" ht="12.75" customHeight="1">
      <c r="A321" s="95" t="s">
        <v>1182</v>
      </c>
      <c r="B321" s="95" t="s">
        <v>1185</v>
      </c>
      <c r="C321" s="95" t="s">
        <v>1187</v>
      </c>
      <c r="D321" s="96">
        <v>8</v>
      </c>
      <c r="E321" s="97">
        <v>8664404</v>
      </c>
      <c r="F321" s="96"/>
      <c r="G321" s="98"/>
      <c r="H321" s="98"/>
      <c r="I321" s="98"/>
      <c r="J321" s="99" t="s">
        <v>846</v>
      </c>
      <c r="K321" s="98"/>
      <c r="L321" s="98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</row>
    <row r="322" spans="1:26" ht="12.75" customHeight="1">
      <c r="A322" s="95" t="s">
        <v>1182</v>
      </c>
      <c r="B322" s="95" t="s">
        <v>1182</v>
      </c>
      <c r="C322" s="95" t="s">
        <v>1188</v>
      </c>
      <c r="D322" s="96">
        <v>8</v>
      </c>
      <c r="E322" s="97">
        <v>8664405</v>
      </c>
      <c r="F322" s="96"/>
      <c r="G322" s="98"/>
      <c r="H322" s="98"/>
      <c r="I322" s="98"/>
      <c r="J322" s="99" t="s">
        <v>846</v>
      </c>
      <c r="K322" s="98"/>
      <c r="L322" s="98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</row>
    <row r="323" spans="1:26" ht="12.75" customHeight="1">
      <c r="A323" s="95" t="s">
        <v>1182</v>
      </c>
      <c r="B323" s="95" t="s">
        <v>1189</v>
      </c>
      <c r="C323" s="95" t="s">
        <v>1190</v>
      </c>
      <c r="D323" s="96">
        <v>8</v>
      </c>
      <c r="E323" s="97">
        <v>8664402</v>
      </c>
      <c r="F323" s="96"/>
      <c r="G323" s="98"/>
      <c r="H323" s="98"/>
      <c r="I323" s="98"/>
      <c r="J323" s="99" t="s">
        <v>846</v>
      </c>
      <c r="K323" s="98"/>
      <c r="L323" s="98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</row>
    <row r="324" spans="1:26" ht="12.75" customHeight="1">
      <c r="A324" s="95" t="s">
        <v>1182</v>
      </c>
      <c r="B324" s="95" t="s">
        <v>1191</v>
      </c>
      <c r="C324" s="95" t="s">
        <v>1192</v>
      </c>
      <c r="D324" s="96">
        <v>8</v>
      </c>
      <c r="E324" s="97">
        <v>8664406</v>
      </c>
      <c r="F324" s="96"/>
      <c r="G324" s="98"/>
      <c r="H324" s="98"/>
      <c r="I324" s="98"/>
      <c r="J324" s="99" t="s">
        <v>1193</v>
      </c>
      <c r="K324" s="98"/>
      <c r="L324" s="98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</row>
    <row r="325" spans="1:26" ht="12.75" customHeight="1">
      <c r="A325" s="95" t="s">
        <v>1194</v>
      </c>
      <c r="B325" s="95" t="s">
        <v>1194</v>
      </c>
      <c r="C325" s="95" t="s">
        <v>1195</v>
      </c>
      <c r="D325" s="96">
        <v>7</v>
      </c>
      <c r="E325" s="97">
        <v>5623598</v>
      </c>
      <c r="F325" s="96">
        <v>5690715</v>
      </c>
      <c r="G325" s="98"/>
      <c r="H325" s="98"/>
      <c r="I325" s="98"/>
      <c r="J325" s="99" t="s">
        <v>1196</v>
      </c>
      <c r="K325" s="98"/>
      <c r="L325" s="98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</row>
    <row r="326" spans="1:26" ht="12.75" customHeight="1">
      <c r="A326" s="95" t="s">
        <v>1197</v>
      </c>
      <c r="B326" s="95" t="s">
        <v>1198</v>
      </c>
      <c r="C326" s="95" t="s">
        <v>1199</v>
      </c>
      <c r="D326" s="96">
        <v>8</v>
      </c>
      <c r="E326" s="97">
        <v>4292293</v>
      </c>
      <c r="F326" s="96">
        <v>4291162</v>
      </c>
      <c r="G326" s="98"/>
      <c r="H326" s="98"/>
      <c r="I326" s="98"/>
      <c r="J326" s="99" t="s">
        <v>846</v>
      </c>
      <c r="K326" s="98"/>
      <c r="L326" s="98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</row>
    <row r="327" spans="1:26" ht="12.75" customHeight="1">
      <c r="A327" s="95" t="s">
        <v>1200</v>
      </c>
      <c r="B327" s="95" t="s">
        <v>1201</v>
      </c>
      <c r="C327" s="95" t="s">
        <v>1202</v>
      </c>
      <c r="D327" s="96">
        <v>8</v>
      </c>
      <c r="E327" s="97">
        <v>7852505</v>
      </c>
      <c r="F327" s="96">
        <v>7850401</v>
      </c>
      <c r="G327" s="98"/>
      <c r="H327" s="98"/>
      <c r="I327" s="98"/>
      <c r="J327" s="99" t="s">
        <v>846</v>
      </c>
      <c r="K327" s="98"/>
      <c r="L327" s="98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</row>
    <row r="328" spans="1:26" ht="12.75" customHeight="1">
      <c r="A328" s="95" t="s">
        <v>1203</v>
      </c>
      <c r="B328" s="95" t="s">
        <v>1203</v>
      </c>
      <c r="C328" s="95" t="s">
        <v>1204</v>
      </c>
      <c r="D328" s="96">
        <v>2</v>
      </c>
      <c r="E328" s="97">
        <v>6440033</v>
      </c>
      <c r="F328" s="96"/>
      <c r="G328" s="98"/>
      <c r="H328" s="98"/>
      <c r="I328" s="98"/>
      <c r="J328" s="99" t="s">
        <v>846</v>
      </c>
      <c r="K328" s="98"/>
      <c r="L328" s="98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</row>
    <row r="329" spans="1:26" ht="12.75" customHeight="1">
      <c r="A329" s="95" t="s">
        <v>1203</v>
      </c>
      <c r="B329" s="95" t="s">
        <v>1205</v>
      </c>
      <c r="C329" s="95" t="s">
        <v>1206</v>
      </c>
      <c r="D329" s="96">
        <v>2</v>
      </c>
      <c r="E329" s="97">
        <v>6440034</v>
      </c>
      <c r="F329" s="96"/>
      <c r="G329" s="98"/>
      <c r="H329" s="98"/>
      <c r="I329" s="98"/>
      <c r="J329" s="99" t="s">
        <v>846</v>
      </c>
      <c r="K329" s="98"/>
      <c r="L329" s="98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</row>
    <row r="330" spans="1:26" ht="12.75" customHeight="1">
      <c r="A330" s="95" t="s">
        <v>1207</v>
      </c>
      <c r="B330" s="95" t="s">
        <v>1207</v>
      </c>
      <c r="C330" s="95" t="s">
        <v>1208</v>
      </c>
      <c r="D330" s="96">
        <v>7</v>
      </c>
      <c r="E330" s="97">
        <v>5682809</v>
      </c>
      <c r="F330" s="96">
        <v>5682844</v>
      </c>
      <c r="G330" s="98"/>
      <c r="H330" s="98"/>
      <c r="I330" s="98"/>
      <c r="J330" s="99" t="s">
        <v>846</v>
      </c>
      <c r="K330" s="98" t="s">
        <v>640</v>
      </c>
      <c r="L330" s="98" t="s">
        <v>858</v>
      </c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</row>
    <row r="331" spans="1:26" ht="12.75" customHeight="1">
      <c r="A331" s="95" t="s">
        <v>1209</v>
      </c>
      <c r="B331" s="95" t="s">
        <v>1210</v>
      </c>
      <c r="C331" s="95" t="s">
        <v>1211</v>
      </c>
      <c r="D331" s="96">
        <v>2</v>
      </c>
      <c r="E331" s="97">
        <v>7244329</v>
      </c>
      <c r="F331" s="96"/>
      <c r="G331" s="98"/>
      <c r="H331" s="98"/>
      <c r="I331" s="98"/>
      <c r="J331" s="99" t="s">
        <v>846</v>
      </c>
      <c r="K331" s="98"/>
      <c r="L331" s="98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</row>
    <row r="332" spans="1:26" ht="12.75" customHeight="1">
      <c r="A332" s="95" t="s">
        <v>1209</v>
      </c>
      <c r="B332" s="95" t="s">
        <v>1209</v>
      </c>
      <c r="C332" s="95" t="s">
        <v>1212</v>
      </c>
      <c r="D332" s="96">
        <v>2</v>
      </c>
      <c r="E332" s="97">
        <v>7244330</v>
      </c>
      <c r="F332" s="96"/>
      <c r="G332" s="98"/>
      <c r="H332" s="98"/>
      <c r="I332" s="98"/>
      <c r="J332" s="99" t="s">
        <v>846</v>
      </c>
      <c r="K332" s="98"/>
      <c r="L332" s="98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</row>
    <row r="333" spans="1:26" ht="12.75" customHeight="1">
      <c r="A333" s="95" t="s">
        <v>1209</v>
      </c>
      <c r="B333" s="95" t="s">
        <v>1213</v>
      </c>
      <c r="C333" s="95" t="s">
        <v>1214</v>
      </c>
      <c r="D333" s="96">
        <v>2</v>
      </c>
      <c r="E333" s="97">
        <v>7244328</v>
      </c>
      <c r="F333" s="96"/>
      <c r="G333" s="98"/>
      <c r="H333" s="98"/>
      <c r="I333" s="98"/>
      <c r="J333" s="99" t="s">
        <v>846</v>
      </c>
      <c r="K333" s="98" t="s">
        <v>640</v>
      </c>
      <c r="L333" s="98" t="s">
        <v>858</v>
      </c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</row>
    <row r="334" spans="1:26" ht="12.75" customHeight="1">
      <c r="A334" s="95" t="s">
        <v>1209</v>
      </c>
      <c r="B334" s="95" t="s">
        <v>1215</v>
      </c>
      <c r="C334" s="95" t="s">
        <v>1216</v>
      </c>
      <c r="D334" s="96">
        <v>2</v>
      </c>
      <c r="E334" s="97">
        <v>27244331</v>
      </c>
      <c r="F334" s="96"/>
      <c r="G334" s="98"/>
      <c r="H334" s="98"/>
      <c r="I334" s="98"/>
      <c r="J334" s="99" t="s">
        <v>846</v>
      </c>
      <c r="K334" s="98"/>
      <c r="L334" s="98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</row>
    <row r="335" spans="1:26" ht="12.75" customHeight="1">
      <c r="A335" s="95" t="s">
        <v>1218</v>
      </c>
      <c r="B335" s="95" t="s">
        <v>1218</v>
      </c>
      <c r="C335" s="95" t="s">
        <v>1219</v>
      </c>
      <c r="D335" s="96">
        <v>8</v>
      </c>
      <c r="E335" s="97">
        <v>6373520</v>
      </c>
      <c r="F335" s="96">
        <v>6373523</v>
      </c>
      <c r="G335" s="98"/>
      <c r="H335" s="98"/>
      <c r="I335" s="98"/>
      <c r="J335" s="99" t="s">
        <v>846</v>
      </c>
      <c r="K335" s="98"/>
      <c r="L335" s="98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</row>
    <row r="336" spans="1:26" ht="12.75" customHeight="1">
      <c r="A336" s="95" t="s">
        <v>1221</v>
      </c>
      <c r="B336" s="95" t="s">
        <v>360</v>
      </c>
      <c r="C336" s="95" t="s">
        <v>1222</v>
      </c>
      <c r="D336" s="96">
        <v>6</v>
      </c>
      <c r="E336" s="97">
        <v>3515152</v>
      </c>
      <c r="F336" s="96"/>
      <c r="G336" s="98"/>
      <c r="H336" s="98"/>
      <c r="I336" s="98"/>
      <c r="J336" s="99" t="s">
        <v>846</v>
      </c>
      <c r="K336" s="98"/>
      <c r="L336" s="98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</row>
    <row r="337" spans="1:26" ht="12.75" customHeight="1">
      <c r="A337" s="95" t="s">
        <v>1221</v>
      </c>
      <c r="B337" s="95" t="s">
        <v>1223</v>
      </c>
      <c r="C337" s="95" t="s">
        <v>1224</v>
      </c>
      <c r="D337" s="96">
        <v>6</v>
      </c>
      <c r="E337" s="97">
        <v>3515159</v>
      </c>
      <c r="F337" s="96"/>
      <c r="G337" s="98"/>
      <c r="H337" s="98"/>
      <c r="I337" s="98"/>
      <c r="J337" s="99" t="s">
        <v>846</v>
      </c>
      <c r="K337" s="98"/>
      <c r="L337" s="98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</row>
    <row r="338" spans="1:26" ht="12.75" customHeight="1">
      <c r="A338" s="95" t="s">
        <v>1221</v>
      </c>
      <c r="B338" s="95" t="s">
        <v>1225</v>
      </c>
      <c r="C338" s="95" t="s">
        <v>1226</v>
      </c>
      <c r="D338" s="96">
        <v>6</v>
      </c>
      <c r="E338" s="97">
        <v>3515153</v>
      </c>
      <c r="F338" s="96"/>
      <c r="G338" s="98"/>
      <c r="H338" s="98"/>
      <c r="I338" s="98"/>
      <c r="J338" s="99" t="s">
        <v>846</v>
      </c>
      <c r="K338" s="98"/>
      <c r="L338" s="98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</row>
    <row r="339" spans="1:26" ht="12.75" customHeight="1">
      <c r="A339" s="95" t="s">
        <v>1221</v>
      </c>
      <c r="B339" s="95" t="s">
        <v>1227</v>
      </c>
      <c r="C339" s="95" t="s">
        <v>1228</v>
      </c>
      <c r="D339" s="96">
        <v>6</v>
      </c>
      <c r="E339" s="97">
        <v>3515171</v>
      </c>
      <c r="F339" s="96"/>
      <c r="G339" s="98"/>
      <c r="H339" s="98"/>
      <c r="I339" s="98"/>
      <c r="J339" s="99" t="s">
        <v>846</v>
      </c>
      <c r="K339" s="98"/>
      <c r="L339" s="98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</row>
    <row r="340" spans="1:26" ht="12.75" customHeight="1">
      <c r="A340" s="95" t="s">
        <v>1221</v>
      </c>
      <c r="B340" s="95" t="s">
        <v>1229</v>
      </c>
      <c r="C340" s="95" t="s">
        <v>1230</v>
      </c>
      <c r="D340" s="96">
        <v>6</v>
      </c>
      <c r="E340" s="97">
        <v>3515154</v>
      </c>
      <c r="F340" s="96"/>
      <c r="G340" s="98"/>
      <c r="H340" s="98"/>
      <c r="I340" s="98"/>
      <c r="J340" s="99" t="s">
        <v>846</v>
      </c>
      <c r="K340" s="98"/>
      <c r="L340" s="98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</row>
    <row r="341" spans="1:26" ht="12.75" customHeight="1">
      <c r="A341" s="95" t="s">
        <v>1221</v>
      </c>
      <c r="B341" s="95" t="s">
        <v>1221</v>
      </c>
      <c r="C341" s="95" t="s">
        <v>1231</v>
      </c>
      <c r="D341" s="96">
        <v>6</v>
      </c>
      <c r="E341" s="97">
        <v>3515156</v>
      </c>
      <c r="F341" s="96"/>
      <c r="G341" s="98"/>
      <c r="H341" s="98"/>
      <c r="I341" s="98"/>
      <c r="J341" s="99" t="s">
        <v>846</v>
      </c>
      <c r="K341" s="98" t="s">
        <v>640</v>
      </c>
      <c r="L341" s="98" t="s">
        <v>858</v>
      </c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</row>
    <row r="342" spans="1:26" ht="12.75" customHeight="1">
      <c r="A342" s="95" t="s">
        <v>1221</v>
      </c>
      <c r="B342" s="95" t="s">
        <v>1232</v>
      </c>
      <c r="C342" s="95" t="s">
        <v>1233</v>
      </c>
      <c r="D342" s="96">
        <v>6</v>
      </c>
      <c r="E342" s="97">
        <v>3515155</v>
      </c>
      <c r="F342" s="96"/>
      <c r="G342" s="98"/>
      <c r="H342" s="98"/>
      <c r="I342" s="98"/>
      <c r="J342" s="99" t="s">
        <v>846</v>
      </c>
      <c r="K342" s="98"/>
      <c r="L342" s="98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</row>
    <row r="343" spans="1:26" ht="12.75" customHeight="1">
      <c r="A343" s="95" t="s">
        <v>1221</v>
      </c>
      <c r="B343" s="95" t="s">
        <v>1235</v>
      </c>
      <c r="C343" s="95" t="s">
        <v>1236</v>
      </c>
      <c r="D343" s="96">
        <v>6</v>
      </c>
      <c r="E343" s="97">
        <v>3515158</v>
      </c>
      <c r="F343" s="96"/>
      <c r="G343" s="98"/>
      <c r="H343" s="98"/>
      <c r="I343" s="98"/>
      <c r="J343" s="99" t="s">
        <v>846</v>
      </c>
      <c r="K343" s="98"/>
      <c r="L343" s="98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</row>
    <row r="344" spans="1:26" ht="12.75" customHeight="1">
      <c r="A344" s="95" t="s">
        <v>1221</v>
      </c>
      <c r="B344" s="95" t="s">
        <v>1237</v>
      </c>
      <c r="C344" s="95" t="s">
        <v>1238</v>
      </c>
      <c r="D344" s="96">
        <v>6</v>
      </c>
      <c r="E344" s="97">
        <v>3515160</v>
      </c>
      <c r="F344" s="96"/>
      <c r="G344" s="98"/>
      <c r="H344" s="98"/>
      <c r="I344" s="98"/>
      <c r="J344" s="99" t="s">
        <v>846</v>
      </c>
      <c r="K344" s="98"/>
      <c r="L344" s="98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</row>
    <row r="345" spans="1:26" ht="12.75" customHeight="1">
      <c r="A345" s="95" t="s">
        <v>1239</v>
      </c>
      <c r="B345" s="95" t="s">
        <v>1239</v>
      </c>
      <c r="C345" s="95" t="s">
        <v>1240</v>
      </c>
      <c r="D345" s="96">
        <v>7</v>
      </c>
      <c r="E345" s="97">
        <v>6855029</v>
      </c>
      <c r="F345" s="96"/>
      <c r="G345" s="98"/>
      <c r="H345" s="98"/>
      <c r="I345" s="98"/>
      <c r="J345" s="99" t="s">
        <v>846</v>
      </c>
      <c r="K345" s="98"/>
      <c r="L345" s="98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</row>
    <row r="346" spans="1:26" ht="12.75" customHeight="1">
      <c r="A346" s="95" t="s">
        <v>1239</v>
      </c>
      <c r="B346" s="95" t="s">
        <v>1241</v>
      </c>
      <c r="C346" s="95" t="s">
        <v>1242</v>
      </c>
      <c r="D346" s="96">
        <v>7</v>
      </c>
      <c r="E346" s="97">
        <v>6854671</v>
      </c>
      <c r="F346" s="96"/>
      <c r="G346" s="98"/>
      <c r="H346" s="98"/>
      <c r="I346" s="98"/>
      <c r="J346" s="99" t="s">
        <v>1243</v>
      </c>
      <c r="K346" s="98"/>
      <c r="L346" s="98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</row>
    <row r="347" spans="1:26" ht="12.75" customHeight="1">
      <c r="A347" s="95" t="s">
        <v>1244</v>
      </c>
      <c r="B347" s="95" t="s">
        <v>1244</v>
      </c>
      <c r="C347" s="95" t="s">
        <v>1245</v>
      </c>
      <c r="D347" s="96">
        <v>8</v>
      </c>
      <c r="E347" s="97">
        <v>8362900</v>
      </c>
      <c r="F347" s="96">
        <v>8362901</v>
      </c>
      <c r="G347" s="98">
        <v>8369225</v>
      </c>
      <c r="H347" s="98"/>
      <c r="I347" s="98"/>
      <c r="J347" s="99" t="s">
        <v>846</v>
      </c>
      <c r="K347" s="98"/>
      <c r="L347" s="98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</row>
    <row r="348" spans="1:26" ht="12.75" customHeight="1">
      <c r="A348" s="95" t="s">
        <v>1246</v>
      </c>
      <c r="B348" s="95" t="s">
        <v>1246</v>
      </c>
      <c r="C348" s="95" t="s">
        <v>1247</v>
      </c>
      <c r="D348" s="96">
        <v>4</v>
      </c>
      <c r="E348" s="97">
        <v>7767589</v>
      </c>
      <c r="F348" s="96">
        <v>7767076</v>
      </c>
      <c r="G348" s="98">
        <v>7767161</v>
      </c>
      <c r="H348" s="98"/>
      <c r="I348" s="98"/>
      <c r="J348" s="99" t="s">
        <v>846</v>
      </c>
      <c r="K348" s="98"/>
      <c r="L348" s="98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</row>
    <row r="349" spans="1:26" ht="12.75" customHeight="1">
      <c r="A349" s="95" t="s">
        <v>459</v>
      </c>
      <c r="B349" s="95" t="s">
        <v>459</v>
      </c>
      <c r="C349" s="95" t="s">
        <v>1248</v>
      </c>
      <c r="D349" s="96">
        <v>5</v>
      </c>
      <c r="E349" s="97">
        <v>4850667</v>
      </c>
      <c r="F349" s="96">
        <v>4850477</v>
      </c>
      <c r="G349" s="98"/>
      <c r="H349" s="98"/>
      <c r="I349" s="98"/>
      <c r="J349" s="99" t="s">
        <v>846</v>
      </c>
      <c r="K349" s="98"/>
      <c r="L349" s="98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</row>
    <row r="350" spans="1:26" ht="12.75" customHeight="1">
      <c r="A350" s="95" t="s">
        <v>1249</v>
      </c>
      <c r="B350" s="95" t="s">
        <v>207</v>
      </c>
      <c r="C350" s="95" t="s">
        <v>1250</v>
      </c>
      <c r="D350" s="96">
        <v>2</v>
      </c>
      <c r="E350" s="97">
        <v>8243522</v>
      </c>
      <c r="F350" s="96"/>
      <c r="G350" s="98"/>
      <c r="H350" s="98"/>
      <c r="I350" s="98"/>
      <c r="J350" s="99" t="s">
        <v>846</v>
      </c>
      <c r="K350" s="98"/>
      <c r="L350" s="98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</row>
    <row r="351" spans="1:26" ht="12.75" customHeight="1">
      <c r="A351" s="95" t="s">
        <v>1249</v>
      </c>
      <c r="B351" s="95" t="s">
        <v>1251</v>
      </c>
      <c r="C351" s="95" t="s">
        <v>1252</v>
      </c>
      <c r="D351" s="96">
        <v>8</v>
      </c>
      <c r="E351" s="97">
        <v>8242619</v>
      </c>
      <c r="F351" s="96">
        <v>8223330</v>
      </c>
      <c r="G351" s="98">
        <v>8240747</v>
      </c>
      <c r="H351" s="98">
        <v>8244779</v>
      </c>
      <c r="I351" s="98">
        <v>8242623</v>
      </c>
      <c r="J351" s="99" t="s">
        <v>846</v>
      </c>
      <c r="K351" s="98" t="s">
        <v>640</v>
      </c>
      <c r="L351" s="98" t="s">
        <v>858</v>
      </c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</row>
    <row r="352" spans="1:26" ht="12.75" customHeight="1">
      <c r="A352" s="95" t="s">
        <v>1249</v>
      </c>
      <c r="B352" s="95" t="s">
        <v>1253</v>
      </c>
      <c r="C352" s="95" t="s">
        <v>1254</v>
      </c>
      <c r="D352" s="96">
        <v>2</v>
      </c>
      <c r="E352" s="97">
        <v>8331300</v>
      </c>
      <c r="F352" s="96"/>
      <c r="G352" s="98"/>
      <c r="H352" s="98"/>
      <c r="I352" s="98"/>
      <c r="J352" s="99" t="s">
        <v>846</v>
      </c>
      <c r="K352" s="98"/>
      <c r="L352" s="98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</row>
    <row r="353" spans="1:26" ht="12.75" customHeight="1">
      <c r="A353" s="95" t="s">
        <v>1255</v>
      </c>
      <c r="B353" s="95" t="s">
        <v>1255</v>
      </c>
      <c r="C353" s="95" t="s">
        <v>1256</v>
      </c>
      <c r="D353" s="96">
        <v>8</v>
      </c>
      <c r="E353" s="97">
        <v>4227771</v>
      </c>
      <c r="F353" s="96">
        <v>4229263</v>
      </c>
      <c r="G353" s="98"/>
      <c r="H353" s="98"/>
      <c r="I353" s="98"/>
      <c r="J353" s="99" t="s">
        <v>846</v>
      </c>
      <c r="K353" s="98"/>
      <c r="L353" s="98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</row>
    <row r="354" spans="1:26" ht="12.75" customHeight="1">
      <c r="A354" s="95" t="s">
        <v>1257</v>
      </c>
      <c r="B354" s="95" t="s">
        <v>1257</v>
      </c>
      <c r="C354" s="95" t="s">
        <v>1258</v>
      </c>
      <c r="D354" s="96">
        <v>4</v>
      </c>
      <c r="E354" s="97">
        <v>8332443</v>
      </c>
      <c r="F354" s="96">
        <v>8335057</v>
      </c>
      <c r="G354" s="98">
        <v>8334402</v>
      </c>
      <c r="H354" s="98">
        <v>8333748</v>
      </c>
      <c r="I354" s="98"/>
      <c r="J354" s="99" t="s">
        <v>846</v>
      </c>
      <c r="K354" s="98"/>
      <c r="L354" s="98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</row>
    <row r="355" spans="1:26" ht="12.75" customHeight="1">
      <c r="A355" s="95" t="s">
        <v>1259</v>
      </c>
      <c r="B355" s="95" t="s">
        <v>1259</v>
      </c>
      <c r="C355" s="95" t="s">
        <v>1260</v>
      </c>
      <c r="D355" s="96">
        <v>8</v>
      </c>
      <c r="E355" s="97">
        <v>7383060</v>
      </c>
      <c r="F355" s="96">
        <v>7384591</v>
      </c>
      <c r="G355" s="98">
        <v>7383265</v>
      </c>
      <c r="H355" s="98"/>
      <c r="I355" s="98"/>
      <c r="J355" s="99" t="s">
        <v>846</v>
      </c>
      <c r="K355" s="98"/>
      <c r="L355" s="98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</row>
    <row r="356" spans="1:26" ht="12.75" customHeight="1">
      <c r="A356" s="95" t="s">
        <v>1261</v>
      </c>
      <c r="B356" s="95" t="s">
        <v>1261</v>
      </c>
      <c r="C356" s="95" t="s">
        <v>1262</v>
      </c>
      <c r="D356" s="96">
        <v>8</v>
      </c>
      <c r="E356" s="97">
        <v>5654808</v>
      </c>
      <c r="F356" s="96">
        <v>5654475</v>
      </c>
      <c r="G356" s="98">
        <v>5654344</v>
      </c>
      <c r="H356" s="98"/>
      <c r="I356" s="98"/>
      <c r="J356" s="99" t="s">
        <v>846</v>
      </c>
      <c r="K356" s="98"/>
      <c r="L356" s="98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</row>
    <row r="357" spans="1:26" ht="12.75" customHeight="1">
      <c r="A357" s="95" t="s">
        <v>298</v>
      </c>
      <c r="B357" s="95" t="s">
        <v>298</v>
      </c>
      <c r="C357" s="95" t="s">
        <v>1263</v>
      </c>
      <c r="D357" s="96">
        <v>8</v>
      </c>
      <c r="E357" s="97">
        <v>6460084</v>
      </c>
      <c r="F357" s="96">
        <v>6460358</v>
      </c>
      <c r="G357" s="98"/>
      <c r="H357" s="98"/>
      <c r="I357" s="98"/>
      <c r="J357" s="99" t="s">
        <v>846</v>
      </c>
      <c r="K357" s="98"/>
      <c r="L357" s="98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</row>
    <row r="358" spans="1:26" ht="12.75" customHeight="1">
      <c r="A358" s="95" t="s">
        <v>350</v>
      </c>
      <c r="B358" s="95" t="s">
        <v>350</v>
      </c>
      <c r="C358" s="95" t="s">
        <v>1264</v>
      </c>
      <c r="D358" s="96">
        <v>8</v>
      </c>
      <c r="E358" s="97">
        <v>6450085</v>
      </c>
      <c r="F358" s="96">
        <v>6450409</v>
      </c>
      <c r="G358" s="98"/>
      <c r="H358" s="98"/>
      <c r="I358" s="98"/>
      <c r="J358" s="99" t="s">
        <v>846</v>
      </c>
      <c r="K358" s="98"/>
      <c r="L358" s="98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</row>
    <row r="359" spans="1:26" ht="12.75" customHeight="1">
      <c r="A359" s="95" t="s">
        <v>1265</v>
      </c>
      <c r="B359" s="95" t="s">
        <v>1266</v>
      </c>
      <c r="C359" s="95" t="s">
        <v>1267</v>
      </c>
      <c r="D359" s="96">
        <v>4</v>
      </c>
      <c r="E359" s="97">
        <v>6708382</v>
      </c>
      <c r="F359" s="96">
        <v>6711707</v>
      </c>
      <c r="G359" s="98"/>
      <c r="H359" s="98"/>
      <c r="I359" s="98"/>
      <c r="J359" s="99" t="s">
        <v>846</v>
      </c>
      <c r="K359" s="98"/>
      <c r="L359" s="98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</row>
    <row r="360" spans="1:26" ht="12.75" customHeight="1">
      <c r="A360" s="95" t="s">
        <v>1268</v>
      </c>
      <c r="B360" s="95" t="s">
        <v>1268</v>
      </c>
      <c r="C360" s="95" t="s">
        <v>1269</v>
      </c>
      <c r="D360" s="96">
        <v>5</v>
      </c>
      <c r="E360" s="97">
        <v>7271176</v>
      </c>
      <c r="F360" s="96">
        <v>7285116</v>
      </c>
      <c r="G360" s="98">
        <v>7285117</v>
      </c>
      <c r="H360" s="98"/>
      <c r="I360" s="98"/>
      <c r="J360" s="99" t="s">
        <v>846</v>
      </c>
      <c r="K360" s="98"/>
      <c r="L360" s="98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</row>
    <row r="361" spans="1:26" ht="12.75" customHeight="1">
      <c r="A361" s="95" t="s">
        <v>1268</v>
      </c>
      <c r="B361" s="95" t="s">
        <v>1270</v>
      </c>
      <c r="C361" s="95" t="s">
        <v>1271</v>
      </c>
      <c r="D361" s="96">
        <v>5</v>
      </c>
      <c r="E361" s="97">
        <v>7289569</v>
      </c>
      <c r="F361" s="96">
        <v>7270073</v>
      </c>
      <c r="G361" s="98"/>
      <c r="H361" s="98"/>
      <c r="I361" s="98"/>
      <c r="J361" s="99" t="s">
        <v>846</v>
      </c>
      <c r="K361" s="98"/>
      <c r="L361" s="98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</row>
    <row r="362" spans="1:26" ht="12.75" customHeight="1">
      <c r="A362" s="95" t="s">
        <v>1272</v>
      </c>
      <c r="B362" s="95" t="s">
        <v>1273</v>
      </c>
      <c r="C362" s="95" t="s">
        <v>1274</v>
      </c>
      <c r="D362" s="96">
        <v>4</v>
      </c>
      <c r="E362" s="97">
        <v>4806608</v>
      </c>
      <c r="F362" s="96"/>
      <c r="G362" s="98"/>
      <c r="H362" s="98"/>
      <c r="I362" s="98"/>
      <c r="J362" s="99" t="s">
        <v>1275</v>
      </c>
      <c r="K362" s="98"/>
      <c r="L362" s="98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</row>
    <row r="363" spans="1:26" ht="12.75" customHeight="1">
      <c r="A363" s="95" t="s">
        <v>1272</v>
      </c>
      <c r="B363" s="95" t="s">
        <v>1272</v>
      </c>
      <c r="C363" s="95" t="s">
        <v>1276</v>
      </c>
      <c r="D363" s="96">
        <v>4</v>
      </c>
      <c r="E363" s="97">
        <v>5403203</v>
      </c>
      <c r="F363" s="96"/>
      <c r="G363" s="98"/>
      <c r="H363" s="98"/>
      <c r="I363" s="98"/>
      <c r="J363" s="99" t="s">
        <v>846</v>
      </c>
      <c r="K363" s="98"/>
      <c r="L363" s="98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</row>
    <row r="364" spans="1:26" ht="12.75" customHeight="1">
      <c r="A364" s="95" t="s">
        <v>1272</v>
      </c>
      <c r="B364" s="95" t="s">
        <v>1277</v>
      </c>
      <c r="C364" s="95" t="s">
        <v>1278</v>
      </c>
      <c r="D364" s="96">
        <v>4</v>
      </c>
      <c r="E364" s="97">
        <v>5403207</v>
      </c>
      <c r="F364" s="96"/>
      <c r="G364" s="98"/>
      <c r="H364" s="98"/>
      <c r="I364" s="98"/>
      <c r="J364" s="99" t="s">
        <v>846</v>
      </c>
      <c r="K364" s="98"/>
      <c r="L364" s="98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</row>
    <row r="365" spans="1:26" ht="12.75" customHeight="1">
      <c r="A365" s="95" t="s">
        <v>1279</v>
      </c>
      <c r="B365" s="95" t="s">
        <v>1279</v>
      </c>
      <c r="C365" s="95" t="s">
        <v>1280</v>
      </c>
      <c r="D365" s="96">
        <v>5</v>
      </c>
      <c r="E365" s="97">
        <v>8780408</v>
      </c>
      <c r="F365" s="96">
        <v>8780815</v>
      </c>
      <c r="G365" s="98">
        <v>780012</v>
      </c>
      <c r="H365" s="98"/>
      <c r="I365" s="98"/>
      <c r="J365" s="99" t="s">
        <v>846</v>
      </c>
      <c r="K365" s="98"/>
      <c r="L365" s="98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</row>
    <row r="366" spans="1:26" ht="12.75" customHeight="1">
      <c r="A366" s="95" t="s">
        <v>173</v>
      </c>
      <c r="B366" s="95" t="s">
        <v>173</v>
      </c>
      <c r="C366" s="95" t="s">
        <v>1281</v>
      </c>
      <c r="D366" s="96">
        <v>4</v>
      </c>
      <c r="E366" s="97">
        <v>5403204</v>
      </c>
      <c r="F366" s="96"/>
      <c r="G366" s="98"/>
      <c r="H366" s="98"/>
      <c r="I366" s="98"/>
      <c r="J366" s="99" t="s">
        <v>846</v>
      </c>
      <c r="K366" s="98"/>
      <c r="L366" s="98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</row>
    <row r="367" spans="1:26" ht="12.75" customHeight="1">
      <c r="A367" s="95" t="s">
        <v>1282</v>
      </c>
      <c r="B367" s="95" t="s">
        <v>1283</v>
      </c>
      <c r="C367" s="95" t="s">
        <v>1284</v>
      </c>
      <c r="D367" s="96">
        <v>4</v>
      </c>
      <c r="E367" s="97">
        <v>7777563</v>
      </c>
      <c r="F367" s="96">
        <v>7778442</v>
      </c>
      <c r="G367" s="98"/>
      <c r="H367" s="98"/>
      <c r="I367" s="98"/>
      <c r="J367" s="99" t="s">
        <v>846</v>
      </c>
      <c r="K367" s="98"/>
      <c r="L367" s="98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</row>
    <row r="368" spans="1:26" ht="12.75" customHeight="1">
      <c r="A368" s="95" t="s">
        <v>1285</v>
      </c>
      <c r="B368" s="95" t="s">
        <v>1286</v>
      </c>
      <c r="C368" s="95" t="s">
        <v>1287</v>
      </c>
      <c r="D368" s="96">
        <v>8</v>
      </c>
      <c r="E368" s="97">
        <v>5126712</v>
      </c>
      <c r="F368" s="96">
        <v>5122419</v>
      </c>
      <c r="G368" s="98"/>
      <c r="H368" s="98"/>
      <c r="I368" s="98"/>
      <c r="J368" s="99" t="s">
        <v>846</v>
      </c>
      <c r="K368" s="98"/>
      <c r="L368" s="98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</row>
    <row r="369" spans="1:26" ht="12.75" customHeight="1">
      <c r="A369" s="95" t="s">
        <v>1288</v>
      </c>
      <c r="B369" s="95" t="s">
        <v>1289</v>
      </c>
      <c r="C369" s="95" t="s">
        <v>1290</v>
      </c>
      <c r="D369" s="96">
        <v>4</v>
      </c>
      <c r="E369" s="97">
        <v>5400659</v>
      </c>
      <c r="F369" s="96"/>
      <c r="G369" s="98"/>
      <c r="H369" s="98"/>
      <c r="I369" s="98"/>
      <c r="J369" s="99" t="s">
        <v>846</v>
      </c>
      <c r="K369" s="98"/>
      <c r="L369" s="98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</row>
    <row r="370" spans="1:26" ht="12.75" customHeight="1">
      <c r="A370" s="95" t="s">
        <v>1291</v>
      </c>
      <c r="B370" s="95" t="s">
        <v>1291</v>
      </c>
      <c r="C370" s="95" t="s">
        <v>1292</v>
      </c>
      <c r="D370" s="96">
        <v>6</v>
      </c>
      <c r="E370" s="97">
        <v>7245644</v>
      </c>
      <c r="F370" s="96">
        <v>7248478</v>
      </c>
      <c r="G370" s="98"/>
      <c r="H370" s="98"/>
      <c r="I370" s="98"/>
      <c r="J370" s="99" t="s">
        <v>846</v>
      </c>
      <c r="K370" s="98"/>
      <c r="L370" s="98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</row>
    <row r="371" spans="1:26" ht="12.75" customHeight="1">
      <c r="A371" s="95" t="s">
        <v>1293</v>
      </c>
      <c r="B371" s="95" t="s">
        <v>1293</v>
      </c>
      <c r="C371" s="95" t="s">
        <v>1294</v>
      </c>
      <c r="D371" s="96">
        <v>8</v>
      </c>
      <c r="E371" s="97">
        <v>5840008</v>
      </c>
      <c r="F371" s="96"/>
      <c r="G371" s="98"/>
      <c r="H371" s="98"/>
      <c r="I371" s="98"/>
      <c r="J371" s="99" t="s">
        <v>846</v>
      </c>
      <c r="K371" s="98"/>
      <c r="L371" s="98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</row>
    <row r="372" spans="1:26" ht="12.75" customHeight="1">
      <c r="A372" s="95" t="s">
        <v>1295</v>
      </c>
      <c r="B372" s="95" t="s">
        <v>1295</v>
      </c>
      <c r="C372" s="95" t="s">
        <v>1296</v>
      </c>
      <c r="D372" s="96">
        <v>5</v>
      </c>
      <c r="E372" s="97">
        <v>2954336</v>
      </c>
      <c r="F372" s="96">
        <v>2954338</v>
      </c>
      <c r="G372" s="98"/>
      <c r="H372" s="98"/>
      <c r="I372" s="98"/>
      <c r="J372" s="99" t="s">
        <v>846</v>
      </c>
      <c r="K372" s="98"/>
      <c r="L372" s="98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</row>
    <row r="373" spans="1:26" ht="12.75" customHeight="1">
      <c r="A373" s="95" t="s">
        <v>268</v>
      </c>
      <c r="B373" s="95" t="s">
        <v>312</v>
      </c>
      <c r="C373" s="95" t="s">
        <v>1297</v>
      </c>
      <c r="D373" s="96">
        <v>5</v>
      </c>
      <c r="E373" s="97">
        <v>4237018</v>
      </c>
      <c r="F373" s="96"/>
      <c r="G373" s="98"/>
      <c r="H373" s="98"/>
      <c r="I373" s="98"/>
      <c r="J373" s="99" t="s">
        <v>846</v>
      </c>
      <c r="K373" s="98"/>
      <c r="L373" s="98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</row>
    <row r="374" spans="1:26" ht="12.75" customHeight="1">
      <c r="A374" s="95" t="s">
        <v>268</v>
      </c>
      <c r="B374" s="95" t="s">
        <v>1298</v>
      </c>
      <c r="C374" s="95" t="s">
        <v>1299</v>
      </c>
      <c r="D374" s="96">
        <v>5</v>
      </c>
      <c r="E374" s="97">
        <v>4237014</v>
      </c>
      <c r="F374" s="96"/>
      <c r="G374" s="98"/>
      <c r="H374" s="98"/>
      <c r="I374" s="98"/>
      <c r="J374" s="99" t="s">
        <v>846</v>
      </c>
      <c r="K374" s="98"/>
      <c r="L374" s="98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</row>
    <row r="375" spans="1:26" ht="12.75" customHeight="1">
      <c r="A375" s="95" t="s">
        <v>268</v>
      </c>
      <c r="B375" s="95" t="s">
        <v>1300</v>
      </c>
      <c r="C375" s="95" t="s">
        <v>1301</v>
      </c>
      <c r="D375" s="96">
        <v>5</v>
      </c>
      <c r="E375" s="97">
        <v>4237015</v>
      </c>
      <c r="F375" s="96"/>
      <c r="G375" s="98"/>
      <c r="H375" s="98"/>
      <c r="I375" s="98"/>
      <c r="J375" s="99" t="s">
        <v>846</v>
      </c>
      <c r="K375" s="98"/>
      <c r="L375" s="98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</row>
    <row r="376" spans="1:26" ht="12.75" customHeight="1">
      <c r="A376" s="95" t="s">
        <v>268</v>
      </c>
      <c r="B376" s="95" t="s">
        <v>1302</v>
      </c>
      <c r="C376" s="95" t="s">
        <v>1303</v>
      </c>
      <c r="D376" s="96">
        <v>5</v>
      </c>
      <c r="E376" s="97">
        <v>4237016</v>
      </c>
      <c r="F376" s="96"/>
      <c r="G376" s="98"/>
      <c r="H376" s="98"/>
      <c r="I376" s="98"/>
      <c r="J376" s="99" t="s">
        <v>846</v>
      </c>
      <c r="K376" s="98"/>
      <c r="L376" s="98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</row>
    <row r="377" spans="1:26" ht="12.75" customHeight="1">
      <c r="A377" s="95" t="s">
        <v>268</v>
      </c>
      <c r="B377" s="95" t="s">
        <v>268</v>
      </c>
      <c r="C377" s="95" t="s">
        <v>1304</v>
      </c>
      <c r="D377" s="96">
        <v>5</v>
      </c>
      <c r="E377" s="97">
        <v>4237017</v>
      </c>
      <c r="F377" s="96"/>
      <c r="G377" s="98"/>
      <c r="H377" s="98"/>
      <c r="I377" s="98"/>
      <c r="J377" s="99" t="s">
        <v>846</v>
      </c>
      <c r="K377" s="98"/>
      <c r="L377" s="98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</row>
    <row r="378" spans="1:26" ht="12.75" customHeight="1">
      <c r="A378" s="95" t="s">
        <v>1305</v>
      </c>
      <c r="B378" s="95" t="s">
        <v>1305</v>
      </c>
      <c r="C378" s="95" t="s">
        <v>1306</v>
      </c>
      <c r="D378" s="96">
        <v>6</v>
      </c>
      <c r="E378" s="97">
        <v>3515165</v>
      </c>
      <c r="F378" s="96"/>
      <c r="G378" s="98"/>
      <c r="H378" s="98"/>
      <c r="I378" s="98"/>
      <c r="J378" s="99" t="s">
        <v>846</v>
      </c>
      <c r="K378" s="98"/>
      <c r="L378" s="98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</row>
    <row r="379" spans="1:26" ht="12.75" customHeight="1">
      <c r="A379" s="95" t="s">
        <v>1307</v>
      </c>
      <c r="B379" s="95" t="s">
        <v>1307</v>
      </c>
      <c r="C379" s="95" t="s">
        <v>1308</v>
      </c>
      <c r="D379" s="96">
        <v>2</v>
      </c>
      <c r="E379" s="97">
        <v>8290970</v>
      </c>
      <c r="F379" s="96">
        <v>8290779</v>
      </c>
      <c r="G379" s="98"/>
      <c r="H379" s="98"/>
      <c r="I379" s="98"/>
      <c r="J379" s="99" t="s">
        <v>846</v>
      </c>
      <c r="K379" s="98"/>
      <c r="L379" s="98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</row>
    <row r="380" spans="1:26" ht="12.75" customHeight="1">
      <c r="A380" s="95" t="s">
        <v>1309</v>
      </c>
      <c r="B380" s="95" t="s">
        <v>1309</v>
      </c>
      <c r="C380" s="95" t="s">
        <v>1310</v>
      </c>
      <c r="D380" s="96">
        <v>7</v>
      </c>
      <c r="E380" s="97">
        <v>8821199</v>
      </c>
      <c r="F380" s="96">
        <v>8821710</v>
      </c>
      <c r="G380" s="98"/>
      <c r="H380" s="98"/>
      <c r="I380" s="98"/>
      <c r="J380" s="99" t="s">
        <v>846</v>
      </c>
      <c r="K380" s="98"/>
      <c r="L380" s="98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</row>
    <row r="381" spans="1:26" ht="12.75" customHeight="1">
      <c r="A381" s="95" t="s">
        <v>1311</v>
      </c>
      <c r="B381" s="95" t="s">
        <v>1312</v>
      </c>
      <c r="C381" s="95" t="s">
        <v>1313</v>
      </c>
      <c r="D381" s="96">
        <v>5</v>
      </c>
      <c r="E381" s="97">
        <v>2812332</v>
      </c>
      <c r="F381" s="96"/>
      <c r="G381" s="98"/>
      <c r="H381" s="98"/>
      <c r="I381" s="98"/>
      <c r="J381" s="99" t="s">
        <v>846</v>
      </c>
      <c r="K381" s="98"/>
      <c r="L381" s="98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</row>
    <row r="382" spans="1:26" ht="12.75" customHeight="1">
      <c r="A382" s="95" t="s">
        <v>1311</v>
      </c>
      <c r="B382" s="95" t="s">
        <v>1311</v>
      </c>
      <c r="C382" s="95" t="s">
        <v>1314</v>
      </c>
      <c r="D382" s="96">
        <v>5</v>
      </c>
      <c r="E382" s="97">
        <v>2822493</v>
      </c>
      <c r="F382" s="96">
        <v>2821277</v>
      </c>
      <c r="G382" s="98"/>
      <c r="H382" s="98"/>
      <c r="I382" s="98"/>
      <c r="J382" s="99" t="s">
        <v>846</v>
      </c>
      <c r="K382" s="98"/>
      <c r="L382" s="98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</row>
    <row r="383" spans="1:26" ht="12.75" customHeight="1">
      <c r="A383" s="95" t="s">
        <v>1315</v>
      </c>
      <c r="B383" s="95" t="s">
        <v>331</v>
      </c>
      <c r="C383" s="95" t="s">
        <v>1316</v>
      </c>
      <c r="D383" s="96">
        <v>1</v>
      </c>
      <c r="E383" s="97">
        <v>3808151</v>
      </c>
      <c r="F383" s="96"/>
      <c r="G383" s="98"/>
      <c r="H383" s="98"/>
      <c r="I383" s="98"/>
      <c r="J383" s="99" t="s">
        <v>598</v>
      </c>
      <c r="K383" s="98"/>
      <c r="L383" s="98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</row>
    <row r="384" spans="1:26" ht="12.75" customHeight="1">
      <c r="A384" s="95" t="s">
        <v>1317</v>
      </c>
      <c r="B384" s="95" t="s">
        <v>1317</v>
      </c>
      <c r="C384" s="95" t="s">
        <v>1318</v>
      </c>
      <c r="D384" s="96">
        <v>7</v>
      </c>
      <c r="E384" s="97">
        <v>7272175</v>
      </c>
      <c r="F384" s="96">
        <v>7272750</v>
      </c>
      <c r="G384" s="98">
        <v>7272148</v>
      </c>
      <c r="H384" s="98"/>
      <c r="I384" s="98"/>
      <c r="J384" s="99" t="s">
        <v>846</v>
      </c>
      <c r="K384" s="98"/>
      <c r="L384" s="98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</row>
    <row r="385" spans="1:26" ht="12.75" customHeight="1">
      <c r="A385" s="95" t="s">
        <v>1319</v>
      </c>
      <c r="B385" s="95" t="s">
        <v>1319</v>
      </c>
      <c r="C385" s="95" t="s">
        <v>1320</v>
      </c>
      <c r="D385" s="96">
        <v>8</v>
      </c>
      <c r="E385" s="97">
        <v>7707065</v>
      </c>
      <c r="F385" s="96">
        <v>7705208</v>
      </c>
      <c r="G385" s="98">
        <v>7706751</v>
      </c>
      <c r="H385" s="98"/>
      <c r="I385" s="98"/>
      <c r="J385" s="99" t="s">
        <v>846</v>
      </c>
      <c r="K385" s="98" t="s">
        <v>640</v>
      </c>
      <c r="L385" s="98" t="s">
        <v>858</v>
      </c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</row>
    <row r="386" spans="1:26" ht="12.75" customHeight="1">
      <c r="A386" s="95" t="s">
        <v>126</v>
      </c>
      <c r="B386" s="95" t="s">
        <v>126</v>
      </c>
      <c r="C386" s="95" t="s">
        <v>1321</v>
      </c>
      <c r="D386" s="96">
        <v>5</v>
      </c>
      <c r="E386" s="97">
        <v>3770149</v>
      </c>
      <c r="F386" s="96"/>
      <c r="G386" s="98"/>
      <c r="H386" s="98"/>
      <c r="I386" s="98"/>
      <c r="J386" s="99" t="s">
        <v>846</v>
      </c>
      <c r="K386" s="98"/>
      <c r="L386" s="98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</row>
    <row r="387" spans="1:26" ht="12.75" customHeight="1">
      <c r="A387" s="95" t="s">
        <v>1322</v>
      </c>
      <c r="B387" s="95" t="s">
        <v>1323</v>
      </c>
      <c r="C387" s="95" t="s">
        <v>1324</v>
      </c>
      <c r="D387" s="96">
        <v>8</v>
      </c>
      <c r="E387" s="97">
        <v>6247603</v>
      </c>
      <c r="F387" s="96">
        <v>6247955</v>
      </c>
      <c r="G387" s="98"/>
      <c r="H387" s="98"/>
      <c r="I387" s="98"/>
      <c r="J387" s="99" t="s">
        <v>846</v>
      </c>
      <c r="K387" s="98"/>
      <c r="L387" s="98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</row>
    <row r="388" spans="1:26" ht="12.75" customHeight="1">
      <c r="A388" s="95" t="s">
        <v>1325</v>
      </c>
      <c r="B388" s="95" t="s">
        <v>1326</v>
      </c>
      <c r="C388" s="95" t="s">
        <v>1327</v>
      </c>
      <c r="D388" s="96">
        <v>1</v>
      </c>
      <c r="E388" s="97">
        <v>4379516</v>
      </c>
      <c r="F388" s="96"/>
      <c r="G388" s="98"/>
      <c r="H388" s="98"/>
      <c r="I388" s="98"/>
      <c r="J388" s="99" t="s">
        <v>598</v>
      </c>
      <c r="K388" s="98"/>
      <c r="L388" s="98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</row>
    <row r="389" spans="1:26" ht="12.75" customHeight="1">
      <c r="A389" s="95" t="s">
        <v>1329</v>
      </c>
      <c r="B389" s="95" t="s">
        <v>1329</v>
      </c>
      <c r="C389" s="95" t="s">
        <v>1330</v>
      </c>
      <c r="D389" s="96">
        <v>1</v>
      </c>
      <c r="E389" s="97">
        <v>8575700</v>
      </c>
      <c r="F389" s="96">
        <v>8574072</v>
      </c>
      <c r="G389" s="98"/>
      <c r="H389" s="98"/>
      <c r="I389" s="98"/>
      <c r="J389" s="99" t="s">
        <v>1331</v>
      </c>
      <c r="K389" s="98"/>
      <c r="L389" s="98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</row>
    <row r="390" spans="1:26" ht="12.75" customHeight="1">
      <c r="A390" s="95" t="s">
        <v>1332</v>
      </c>
      <c r="B390" s="95" t="s">
        <v>1333</v>
      </c>
      <c r="C390" s="95" t="s">
        <v>1334</v>
      </c>
      <c r="D390" s="96">
        <v>2</v>
      </c>
      <c r="E390" s="97">
        <v>2244098</v>
      </c>
      <c r="F390" s="96">
        <v>2247055</v>
      </c>
      <c r="G390" s="98">
        <v>2257822</v>
      </c>
      <c r="H390" s="98"/>
      <c r="I390" s="98"/>
      <c r="J390" s="99" t="s">
        <v>846</v>
      </c>
      <c r="K390" s="98"/>
      <c r="L390" s="98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</row>
    <row r="391" spans="1:26" ht="12.75" customHeight="1">
      <c r="A391" s="95" t="s">
        <v>1332</v>
      </c>
      <c r="B391" s="95" t="s">
        <v>1335</v>
      </c>
      <c r="C391" s="95" t="s">
        <v>1336</v>
      </c>
      <c r="D391" s="96">
        <v>2</v>
      </c>
      <c r="E391" s="97">
        <v>2244373</v>
      </c>
      <c r="F391" s="96">
        <v>2242517</v>
      </c>
      <c r="G391" s="98">
        <v>2252420</v>
      </c>
      <c r="H391" s="98"/>
      <c r="I391" s="98"/>
      <c r="J391" s="99" t="s">
        <v>846</v>
      </c>
      <c r="K391" s="98"/>
      <c r="L391" s="98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</row>
    <row r="392" spans="1:26" ht="12.75" customHeight="1">
      <c r="A392" s="95" t="s">
        <v>1337</v>
      </c>
      <c r="B392" s="95" t="s">
        <v>1338</v>
      </c>
      <c r="C392" s="95" t="s">
        <v>1339</v>
      </c>
      <c r="D392" s="96">
        <v>8</v>
      </c>
      <c r="E392" s="97">
        <v>7435543</v>
      </c>
      <c r="F392" s="96">
        <v>7400879</v>
      </c>
      <c r="G392" s="98"/>
      <c r="H392" s="98"/>
      <c r="I392" s="98"/>
      <c r="J392" s="99" t="s">
        <v>846</v>
      </c>
      <c r="K392" s="98"/>
      <c r="L392" s="98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</row>
    <row r="393" spans="1:26" ht="12.75" customHeight="1">
      <c r="A393" s="95" t="s">
        <v>1337</v>
      </c>
      <c r="B393" s="95" t="s">
        <v>1337</v>
      </c>
      <c r="C393" s="95" t="s">
        <v>1340</v>
      </c>
      <c r="D393" s="96">
        <v>8</v>
      </c>
      <c r="E393" s="97">
        <v>7423156</v>
      </c>
      <c r="F393" s="96">
        <v>7445844</v>
      </c>
      <c r="G393" s="98">
        <v>7428630</v>
      </c>
      <c r="H393" s="98"/>
      <c r="I393" s="98"/>
      <c r="J393" s="99" t="s">
        <v>846</v>
      </c>
      <c r="K393" s="98" t="s">
        <v>640</v>
      </c>
      <c r="L393" s="98" t="s">
        <v>839</v>
      </c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</row>
    <row r="394" spans="1:26" ht="12.75" customHeight="1">
      <c r="A394" s="95" t="s">
        <v>1337</v>
      </c>
      <c r="B394" s="95" t="s">
        <v>1341</v>
      </c>
      <c r="C394" s="95" t="s">
        <v>1342</v>
      </c>
      <c r="D394" s="96">
        <v>8</v>
      </c>
      <c r="E394" s="97">
        <v>7436925</v>
      </c>
      <c r="F394" s="96">
        <v>7426240</v>
      </c>
      <c r="G394" s="98"/>
      <c r="H394" s="98"/>
      <c r="I394" s="98"/>
      <c r="J394" s="99" t="s">
        <v>846</v>
      </c>
      <c r="K394" s="98"/>
      <c r="L394" s="98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</row>
    <row r="395" spans="1:26" ht="12.75" customHeight="1">
      <c r="A395" s="95" t="s">
        <v>1343</v>
      </c>
      <c r="B395" s="95" t="s">
        <v>1343</v>
      </c>
      <c r="C395" s="95" t="s">
        <v>1344</v>
      </c>
      <c r="D395" s="96">
        <v>2</v>
      </c>
      <c r="E395" s="97">
        <v>7281288</v>
      </c>
      <c r="F395" s="96">
        <v>7281814</v>
      </c>
      <c r="G395" s="98">
        <v>7282160</v>
      </c>
      <c r="H395" s="98"/>
      <c r="I395" s="98"/>
      <c r="J395" s="99" t="s">
        <v>846</v>
      </c>
      <c r="K395" s="98"/>
      <c r="L395" s="98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</row>
    <row r="396" spans="1:26" ht="12.75" customHeight="1">
      <c r="A396" s="95" t="s">
        <v>1345</v>
      </c>
      <c r="B396" s="95" t="s">
        <v>1345</v>
      </c>
      <c r="C396" s="95" t="s">
        <v>1346</v>
      </c>
      <c r="D396" s="96">
        <v>4</v>
      </c>
      <c r="E396" s="97">
        <v>8272051</v>
      </c>
      <c r="F396" s="96">
        <v>8272141</v>
      </c>
      <c r="G396" s="98"/>
      <c r="H396" s="98"/>
      <c r="I396" s="98"/>
      <c r="J396" s="99" t="s">
        <v>846</v>
      </c>
      <c r="K396" s="98"/>
      <c r="L396" s="98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</row>
    <row r="397" spans="1:26" ht="12.75" customHeight="1">
      <c r="A397" s="95" t="s">
        <v>1347</v>
      </c>
      <c r="B397" s="95" t="s">
        <v>1348</v>
      </c>
      <c r="C397" s="95" t="s">
        <v>1349</v>
      </c>
      <c r="D397" s="96">
        <v>1</v>
      </c>
      <c r="E397" s="97">
        <v>8890097</v>
      </c>
      <c r="F397" s="96">
        <v>8890533</v>
      </c>
      <c r="G397" s="98">
        <v>8553510</v>
      </c>
      <c r="H397" s="98">
        <v>8553199</v>
      </c>
      <c r="I397" s="98"/>
      <c r="J397" s="99" t="s">
        <v>598</v>
      </c>
      <c r="K397" s="98"/>
      <c r="L397" s="98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</row>
    <row r="398" spans="1:26" ht="12.75" customHeight="1">
      <c r="A398" s="95" t="s">
        <v>1350</v>
      </c>
      <c r="B398" s="95" t="s">
        <v>1350</v>
      </c>
      <c r="C398" s="95" t="s">
        <v>1351</v>
      </c>
      <c r="D398" s="96">
        <v>4</v>
      </c>
      <c r="E398" s="97">
        <v>8502666</v>
      </c>
      <c r="F398" s="96">
        <v>8502162</v>
      </c>
      <c r="G398" s="98">
        <v>8502667</v>
      </c>
      <c r="H398" s="98"/>
      <c r="I398" s="98"/>
      <c r="J398" s="99" t="s">
        <v>846</v>
      </c>
      <c r="K398" s="98"/>
      <c r="L398" s="98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</row>
    <row r="399" spans="1:26" ht="12.75" customHeight="1">
      <c r="A399" s="95" t="s">
        <v>291</v>
      </c>
      <c r="B399" s="95" t="s">
        <v>1352</v>
      </c>
      <c r="C399" s="95" t="s">
        <v>1353</v>
      </c>
      <c r="D399" s="96">
        <v>5</v>
      </c>
      <c r="E399" s="97">
        <v>5732736</v>
      </c>
      <c r="F399" s="96"/>
      <c r="G399" s="98"/>
      <c r="H399" s="98"/>
      <c r="I399" s="98"/>
      <c r="J399" s="99" t="s">
        <v>846</v>
      </c>
      <c r="K399" s="98"/>
      <c r="L399" s="98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</row>
    <row r="400" spans="1:26" ht="12.75" customHeight="1">
      <c r="A400" s="95" t="s">
        <v>291</v>
      </c>
      <c r="B400" s="95" t="s">
        <v>1354</v>
      </c>
      <c r="C400" s="95" t="s">
        <v>1355</v>
      </c>
      <c r="D400" s="96">
        <v>5</v>
      </c>
      <c r="E400" s="97">
        <v>5732732</v>
      </c>
      <c r="F400" s="96"/>
      <c r="G400" s="98"/>
      <c r="H400" s="98"/>
      <c r="I400" s="98"/>
      <c r="J400" s="99" t="s">
        <v>846</v>
      </c>
      <c r="K400" s="98"/>
      <c r="L400" s="98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</row>
    <row r="401" spans="1:26" ht="12.75" customHeight="1">
      <c r="A401" s="95" t="s">
        <v>291</v>
      </c>
      <c r="B401" s="95" t="s">
        <v>1356</v>
      </c>
      <c r="C401" s="95" t="s">
        <v>1357</v>
      </c>
      <c r="D401" s="96">
        <v>5</v>
      </c>
      <c r="E401" s="97">
        <v>5732735</v>
      </c>
      <c r="F401" s="96"/>
      <c r="G401" s="98"/>
      <c r="H401" s="98"/>
      <c r="I401" s="98"/>
      <c r="J401" s="99" t="s">
        <v>846</v>
      </c>
      <c r="K401" s="98"/>
      <c r="L401" s="98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</row>
    <row r="402" spans="1:26" ht="12.75" customHeight="1">
      <c r="A402" s="95" t="s">
        <v>291</v>
      </c>
      <c r="B402" s="95" t="s">
        <v>1358</v>
      </c>
      <c r="C402" s="95" t="s">
        <v>1359</v>
      </c>
      <c r="D402" s="96">
        <v>5</v>
      </c>
      <c r="E402" s="97">
        <v>5732734</v>
      </c>
      <c r="F402" s="96"/>
      <c r="G402" s="98"/>
      <c r="H402" s="98"/>
      <c r="I402" s="98"/>
      <c r="J402" s="99" t="s">
        <v>846</v>
      </c>
      <c r="K402" s="98"/>
      <c r="L402" s="98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</row>
    <row r="403" spans="1:26" ht="12.75" customHeight="1">
      <c r="A403" s="95" t="s">
        <v>291</v>
      </c>
      <c r="B403" s="95" t="s">
        <v>1360</v>
      </c>
      <c r="C403" s="95" t="s">
        <v>1361</v>
      </c>
      <c r="D403" s="96">
        <v>5</v>
      </c>
      <c r="E403" s="97">
        <v>5732731</v>
      </c>
      <c r="F403" s="96"/>
      <c r="G403" s="98"/>
      <c r="H403" s="98"/>
      <c r="I403" s="98"/>
      <c r="J403" s="99" t="s">
        <v>846</v>
      </c>
      <c r="K403" s="98"/>
      <c r="L403" s="98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</row>
    <row r="404" spans="1:26" ht="12.75" customHeight="1">
      <c r="A404" s="95" t="s">
        <v>291</v>
      </c>
      <c r="B404" s="95" t="s">
        <v>291</v>
      </c>
      <c r="C404" s="95" t="s">
        <v>1362</v>
      </c>
      <c r="D404" s="96">
        <v>5</v>
      </c>
      <c r="E404" s="97">
        <v>5732733</v>
      </c>
      <c r="F404" s="96"/>
      <c r="G404" s="98"/>
      <c r="H404" s="98"/>
      <c r="I404" s="98"/>
      <c r="J404" s="99" t="s">
        <v>846</v>
      </c>
      <c r="K404" s="98"/>
      <c r="L404" s="98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</row>
    <row r="405" spans="1:26" ht="12.75" customHeight="1">
      <c r="A405" s="95" t="s">
        <v>291</v>
      </c>
      <c r="B405" s="95" t="s">
        <v>1363</v>
      </c>
      <c r="C405" s="95" t="s">
        <v>1364</v>
      </c>
      <c r="D405" s="96">
        <v>5</v>
      </c>
      <c r="E405" s="97">
        <v>5732730</v>
      </c>
      <c r="F405" s="96"/>
      <c r="G405" s="98"/>
      <c r="H405" s="98"/>
      <c r="I405" s="98"/>
      <c r="J405" s="99" t="s">
        <v>1365</v>
      </c>
      <c r="K405" s="98"/>
      <c r="L405" s="98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</row>
    <row r="406" spans="1:26" ht="12.75" customHeight="1">
      <c r="A406" s="95" t="s">
        <v>1366</v>
      </c>
      <c r="B406" s="95" t="s">
        <v>382</v>
      </c>
      <c r="C406" s="95" t="s">
        <v>1367</v>
      </c>
      <c r="D406" s="96">
        <v>8</v>
      </c>
      <c r="E406" s="97">
        <v>4284574</v>
      </c>
      <c r="F406" s="96">
        <v>4285273</v>
      </c>
      <c r="G406" s="98"/>
      <c r="H406" s="98"/>
      <c r="I406" s="98"/>
      <c r="J406" s="99" t="s">
        <v>846</v>
      </c>
      <c r="K406" s="98"/>
      <c r="L406" s="98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</row>
    <row r="407" spans="1:26" ht="12.75" customHeight="1">
      <c r="A407" s="95" t="s">
        <v>1369</v>
      </c>
      <c r="B407" s="95" t="s">
        <v>1369</v>
      </c>
      <c r="C407" s="95" t="s">
        <v>1370</v>
      </c>
      <c r="D407" s="96">
        <v>8</v>
      </c>
      <c r="E407" s="97">
        <v>6236438</v>
      </c>
      <c r="F407" s="96">
        <v>6241490</v>
      </c>
      <c r="G407" s="98">
        <v>6241491</v>
      </c>
      <c r="H407" s="98">
        <v>6236436</v>
      </c>
      <c r="I407" s="98"/>
      <c r="J407" s="99" t="s">
        <v>846</v>
      </c>
      <c r="K407" s="98"/>
      <c r="L407" s="98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</row>
    <row r="408" spans="1:26" ht="12.75" customHeight="1">
      <c r="A408" s="95" t="s">
        <v>1372</v>
      </c>
      <c r="B408" s="95" t="s">
        <v>1373</v>
      </c>
      <c r="C408" s="95" t="s">
        <v>1374</v>
      </c>
      <c r="D408" s="96">
        <v>8</v>
      </c>
      <c r="E408" s="97">
        <v>6611673</v>
      </c>
      <c r="F408" s="96"/>
      <c r="G408" s="98"/>
      <c r="H408" s="98"/>
      <c r="I408" s="98"/>
      <c r="J408" s="99" t="s">
        <v>846</v>
      </c>
      <c r="K408" s="98"/>
      <c r="L408" s="98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</row>
    <row r="409" spans="1:26" ht="12.75" customHeight="1">
      <c r="A409" s="95" t="s">
        <v>1372</v>
      </c>
      <c r="B409" s="95" t="s">
        <v>1375</v>
      </c>
      <c r="C409" s="95" t="s">
        <v>1376</v>
      </c>
      <c r="D409" s="96">
        <v>8</v>
      </c>
      <c r="E409" s="97">
        <v>6611670</v>
      </c>
      <c r="F409" s="96"/>
      <c r="G409" s="98"/>
      <c r="H409" s="98"/>
      <c r="I409" s="98"/>
      <c r="J409" s="99" t="s">
        <v>846</v>
      </c>
      <c r="K409" s="98"/>
      <c r="L409" s="98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</row>
    <row r="410" spans="1:26" ht="12.75" customHeight="1">
      <c r="A410" s="95" t="s">
        <v>1372</v>
      </c>
      <c r="B410" s="95" t="s">
        <v>1372</v>
      </c>
      <c r="C410" s="95" t="s">
        <v>1377</v>
      </c>
      <c r="D410" s="96">
        <v>8</v>
      </c>
      <c r="E410" s="97">
        <v>6611671</v>
      </c>
      <c r="F410" s="96"/>
      <c r="G410" s="98"/>
      <c r="H410" s="98"/>
      <c r="I410" s="98"/>
      <c r="J410" s="99" t="s">
        <v>846</v>
      </c>
      <c r="K410" s="98"/>
      <c r="L410" s="98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</row>
    <row r="411" spans="1:26" ht="12.75" customHeight="1">
      <c r="A411" s="95" t="s">
        <v>1372</v>
      </c>
      <c r="B411" s="95" t="s">
        <v>1379</v>
      </c>
      <c r="C411" s="95" t="s">
        <v>1380</v>
      </c>
      <c r="D411" s="96">
        <v>8</v>
      </c>
      <c r="E411" s="97">
        <v>6611677</v>
      </c>
      <c r="F411" s="96"/>
      <c r="G411" s="98"/>
      <c r="H411" s="98"/>
      <c r="I411" s="98"/>
      <c r="J411" s="99" t="s">
        <v>846</v>
      </c>
      <c r="K411" s="98"/>
      <c r="L411" s="98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</row>
    <row r="412" spans="1:26" ht="12.75" customHeight="1">
      <c r="A412" s="95" t="s">
        <v>1372</v>
      </c>
      <c r="B412" s="95" t="s">
        <v>1381</v>
      </c>
      <c r="C412" s="95" t="s">
        <v>1382</v>
      </c>
      <c r="D412" s="96">
        <v>8</v>
      </c>
      <c r="E412" s="97">
        <v>6611672</v>
      </c>
      <c r="F412" s="96"/>
      <c r="G412" s="98"/>
      <c r="H412" s="98"/>
      <c r="I412" s="98"/>
      <c r="J412" s="99" t="s">
        <v>846</v>
      </c>
      <c r="K412" s="98"/>
      <c r="L412" s="98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</row>
    <row r="413" spans="1:26" ht="12.75" customHeight="1">
      <c r="A413" s="95" t="s">
        <v>1383</v>
      </c>
      <c r="B413" s="95" t="s">
        <v>1383</v>
      </c>
      <c r="C413" s="95" t="s">
        <v>1384</v>
      </c>
      <c r="D413" s="96">
        <v>1</v>
      </c>
      <c r="E413" s="97">
        <v>8445225</v>
      </c>
      <c r="F413" s="96">
        <v>8444605</v>
      </c>
      <c r="G413" s="98"/>
      <c r="H413" s="98"/>
      <c r="I413" s="98"/>
      <c r="J413" s="99" t="s">
        <v>1385</v>
      </c>
      <c r="K413" s="98"/>
      <c r="L413" s="98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</row>
    <row r="414" spans="1:26" ht="12.75" customHeight="1">
      <c r="A414" s="95" t="s">
        <v>1386</v>
      </c>
      <c r="B414" s="95" t="s">
        <v>1387</v>
      </c>
      <c r="C414" s="95" t="s">
        <v>1388</v>
      </c>
      <c r="D414" s="96">
        <v>8</v>
      </c>
      <c r="E414" s="97">
        <v>6358220</v>
      </c>
      <c r="F414" s="97"/>
      <c r="G414" s="98"/>
      <c r="H414" s="98"/>
      <c r="I414" s="98"/>
      <c r="J414" s="99" t="s">
        <v>846</v>
      </c>
      <c r="K414" s="98"/>
      <c r="L414" s="98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</row>
    <row r="415" spans="1:26" ht="12.75" customHeight="1">
      <c r="A415" s="95" t="s">
        <v>1386</v>
      </c>
      <c r="B415" s="95" t="s">
        <v>1386</v>
      </c>
      <c r="C415" s="95" t="s">
        <v>1389</v>
      </c>
      <c r="D415" s="96">
        <v>8</v>
      </c>
      <c r="E415" s="97">
        <v>6358220</v>
      </c>
      <c r="F415" s="96">
        <v>6358043</v>
      </c>
      <c r="G415" s="98">
        <v>6356002</v>
      </c>
      <c r="H415" s="98">
        <v>6340004</v>
      </c>
      <c r="I415" s="98"/>
      <c r="J415" s="99" t="s">
        <v>846</v>
      </c>
      <c r="K415" s="98"/>
      <c r="L415" s="98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</row>
    <row r="416" spans="1:26" ht="12.75" customHeight="1">
      <c r="A416" s="95" t="s">
        <v>1386</v>
      </c>
      <c r="B416" s="95" t="s">
        <v>385</v>
      </c>
      <c r="C416" s="95" t="s">
        <v>1390</v>
      </c>
      <c r="D416" s="96">
        <v>8</v>
      </c>
      <c r="E416" s="97">
        <v>6348274</v>
      </c>
      <c r="F416" s="96">
        <v>6349813</v>
      </c>
      <c r="G416" s="98"/>
      <c r="H416" s="98"/>
      <c r="I416" s="98"/>
      <c r="J416" s="99" t="s">
        <v>846</v>
      </c>
      <c r="K416" s="98"/>
      <c r="L416" s="98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</row>
    <row r="417" spans="1:26" ht="12.75" customHeight="1">
      <c r="A417" s="95" t="s">
        <v>1391</v>
      </c>
      <c r="B417" s="95" t="s">
        <v>1391</v>
      </c>
      <c r="C417" s="95" t="s">
        <v>1392</v>
      </c>
      <c r="D417" s="96">
        <v>2</v>
      </c>
      <c r="E417" s="97">
        <v>6909137</v>
      </c>
      <c r="F417" s="96">
        <v>6909696</v>
      </c>
      <c r="G417" s="98">
        <v>6691299</v>
      </c>
      <c r="H417" s="98"/>
      <c r="I417" s="98"/>
      <c r="J417" s="99" t="s">
        <v>846</v>
      </c>
      <c r="K417" s="98"/>
      <c r="L417" s="98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</row>
    <row r="418" spans="1:26" ht="12.75" customHeight="1">
      <c r="A418" s="95" t="s">
        <v>1393</v>
      </c>
      <c r="B418" s="95" t="s">
        <v>1394</v>
      </c>
      <c r="C418" s="95" t="s">
        <v>1395</v>
      </c>
      <c r="D418" s="96">
        <v>1</v>
      </c>
      <c r="E418" s="97">
        <v>8513396</v>
      </c>
      <c r="F418" s="96">
        <v>8523071</v>
      </c>
      <c r="G418" s="98">
        <v>8522766</v>
      </c>
      <c r="H418" s="98"/>
      <c r="I418" s="98"/>
      <c r="J418" s="99" t="s">
        <v>598</v>
      </c>
      <c r="K418" s="98"/>
      <c r="L418" s="98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</row>
    <row r="419" spans="1:26" ht="12.75" customHeight="1">
      <c r="A419" s="95"/>
      <c r="B419" s="95"/>
      <c r="C419" s="95"/>
      <c r="D419" s="96"/>
      <c r="E419" s="97"/>
      <c r="F419" s="96"/>
      <c r="G419" s="98"/>
      <c r="H419" s="98"/>
      <c r="I419" s="98"/>
      <c r="J419" s="99"/>
      <c r="K419" s="98"/>
      <c r="L419" s="98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</row>
    <row r="420" spans="1:26" ht="12.75" customHeight="1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</row>
    <row r="421" spans="1:26" ht="12.75" customHeight="1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</row>
    <row r="422" spans="1:26" ht="12.75" customHeight="1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</row>
    <row r="423" spans="1:26" ht="12.75" customHeight="1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</row>
    <row r="424" spans="1:26" ht="12.75" customHeight="1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</row>
    <row r="425" spans="1:26" ht="12.75" customHeight="1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</row>
    <row r="426" spans="1:26" ht="12.75" customHeight="1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</row>
    <row r="427" spans="1:26" ht="12.75" customHeight="1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</row>
    <row r="428" spans="1:26" ht="12.75" customHeight="1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</row>
    <row r="429" spans="1:26" ht="12.75" customHeight="1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</row>
    <row r="430" spans="1:26" ht="12.75" customHeight="1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</row>
    <row r="431" spans="1:26" ht="12.75" customHeight="1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</row>
    <row r="432" spans="1:26" ht="12.75" customHeight="1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</row>
    <row r="433" spans="1:26" ht="12.75" customHeight="1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</row>
    <row r="434" spans="1:26" ht="12.75" customHeight="1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</row>
    <row r="435" spans="1:26" ht="12.75" customHeight="1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</row>
    <row r="436" spans="1:26" ht="12.75" customHeight="1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</row>
    <row r="437" spans="1:26" ht="12.75" customHeight="1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</row>
    <row r="438" spans="1:26" ht="12.75" customHeight="1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</row>
    <row r="439" spans="1:26" ht="12.75" customHeight="1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</row>
    <row r="440" spans="1:26" ht="12.75" customHeight="1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</row>
    <row r="441" spans="1:26" ht="12.75" customHeight="1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</row>
    <row r="442" spans="1:26" ht="12.75" customHeight="1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</row>
    <row r="443" spans="1:26" ht="12.75" customHeight="1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</row>
    <row r="444" spans="1:26" ht="12.75" customHeight="1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</row>
    <row r="445" spans="1:26" ht="12.75" customHeight="1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</row>
    <row r="446" spans="1:26" ht="12.75" customHeight="1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</row>
    <row r="447" spans="1:26" ht="12.75" customHeight="1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</row>
    <row r="448" spans="1:26" ht="12.75" customHeight="1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</row>
    <row r="449" spans="1:26" ht="12.75" customHeight="1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</row>
    <row r="450" spans="1:26" ht="12.75" customHeight="1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</row>
    <row r="451" spans="1:26" ht="12.75" customHeight="1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</row>
    <row r="452" spans="1:26" ht="12.75" customHeight="1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</row>
    <row r="453" spans="1:26" ht="12.75" customHeight="1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</row>
    <row r="454" spans="1:26" ht="12.75" customHeight="1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</row>
    <row r="455" spans="1:26" ht="12.75" customHeight="1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</row>
    <row r="456" spans="1:26" ht="12.75" customHeight="1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</row>
    <row r="457" spans="1:26" ht="12.75" customHeight="1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</row>
    <row r="458" spans="1:26" ht="12.75" customHeight="1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</row>
    <row r="459" spans="1:26" ht="12.75" customHeight="1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</row>
    <row r="460" spans="1:26" ht="12.75" customHeight="1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</row>
    <row r="461" spans="1:26" ht="12.75" customHeight="1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</row>
    <row r="462" spans="1:26" ht="12.75" customHeight="1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</row>
    <row r="463" spans="1:26" ht="12.75" customHeight="1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</row>
    <row r="464" spans="1:26" ht="12.75" customHeight="1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</row>
    <row r="465" spans="1:26" ht="12.75" customHeight="1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</row>
    <row r="466" spans="1:26" ht="12.75" customHeight="1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</row>
    <row r="467" spans="1:26" ht="12.75" customHeight="1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</row>
    <row r="468" spans="1:26" ht="12.75" customHeight="1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</row>
    <row r="469" spans="1:26" ht="12.75" customHeight="1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</row>
    <row r="470" spans="1:26" ht="12.75" customHeight="1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</row>
    <row r="471" spans="1:26" ht="12.75" customHeight="1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</row>
    <row r="472" spans="1:26" ht="12.75" customHeight="1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</row>
    <row r="473" spans="1:26" ht="12.75" customHeight="1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</row>
    <row r="474" spans="1:26" ht="12.75" customHeight="1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</row>
    <row r="475" spans="1:26" ht="12.75" customHeight="1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</row>
    <row r="476" spans="1:26" ht="12.75" customHeight="1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</row>
    <row r="477" spans="1:26" ht="12.75" customHeight="1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</row>
    <row r="478" spans="1:26" ht="12.75" customHeight="1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</row>
    <row r="479" spans="1:26" ht="12.75" customHeight="1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</row>
    <row r="480" spans="1:26" ht="12.75" customHeight="1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</row>
    <row r="481" spans="1:26" ht="12.75" customHeight="1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</row>
    <row r="482" spans="1:26" ht="12.75" customHeight="1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</row>
    <row r="483" spans="1:26" ht="12.75" customHeight="1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</row>
    <row r="484" spans="1:26" ht="12.75" customHeight="1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</row>
    <row r="485" spans="1:26" ht="12.75" customHeight="1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</row>
    <row r="486" spans="1:26" ht="12.75" customHeight="1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</row>
    <row r="487" spans="1:26" ht="12.75" customHeight="1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</row>
    <row r="488" spans="1:26" ht="12.75" customHeight="1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</row>
    <row r="489" spans="1:26" ht="12.75" customHeight="1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</row>
    <row r="490" spans="1:26" ht="12.75" customHeight="1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</row>
    <row r="491" spans="1:26" ht="12.75" customHeight="1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</row>
    <row r="492" spans="1:26" ht="12.75" customHeight="1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</row>
    <row r="493" spans="1:26" ht="12.75" customHeight="1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</row>
    <row r="494" spans="1:26" ht="12.75" customHeight="1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</row>
    <row r="495" spans="1:26" ht="12.75" customHeight="1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</row>
    <row r="496" spans="1:26" ht="12.75" customHeight="1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</row>
    <row r="497" spans="1:26" ht="12.75" customHeight="1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</row>
    <row r="498" spans="1:26" ht="12.75" customHeight="1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</row>
    <row r="499" spans="1:26" ht="12.75" customHeight="1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</row>
    <row r="500" spans="1:26" ht="12.75" customHeight="1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</row>
    <row r="501" spans="1:26" ht="12.75" customHeight="1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</row>
    <row r="502" spans="1:26" ht="12.75" customHeight="1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</row>
    <row r="503" spans="1:26" ht="12.75" customHeight="1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</row>
    <row r="504" spans="1:26" ht="12.75" customHeight="1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</row>
    <row r="505" spans="1:26" ht="12.75" customHeight="1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</row>
    <row r="506" spans="1:26" ht="12.75" customHeight="1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</row>
    <row r="507" spans="1:26" ht="12.75" customHeight="1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</row>
    <row r="508" spans="1:26" ht="12.75" customHeight="1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</row>
    <row r="509" spans="1:26" ht="12.75" customHeight="1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</row>
    <row r="510" spans="1:26" ht="12.75" customHeight="1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</row>
    <row r="511" spans="1:26" ht="12.75" customHeight="1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</row>
    <row r="512" spans="1:26" ht="12.75" customHeight="1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</row>
    <row r="513" spans="1:26" ht="12.75" customHeight="1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</row>
    <row r="514" spans="1:26" ht="12.75" customHeight="1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</row>
    <row r="515" spans="1:26" ht="12.75" customHeight="1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</row>
    <row r="516" spans="1:26" ht="12.75" customHeight="1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</row>
    <row r="517" spans="1:26" ht="12.75" customHeight="1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</row>
    <row r="518" spans="1:26" ht="12.75" customHeight="1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</row>
    <row r="519" spans="1:26" ht="12.75" customHeight="1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</row>
    <row r="520" spans="1:26" ht="12.75" customHeight="1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</row>
    <row r="521" spans="1:26" ht="12.75" customHeight="1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</row>
    <row r="522" spans="1:26" ht="12.75" customHeight="1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</row>
    <row r="523" spans="1:26" ht="12.75" customHeight="1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</row>
    <row r="524" spans="1:26" ht="12.75" customHeight="1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</row>
    <row r="525" spans="1:26" ht="12.75" customHeight="1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</row>
    <row r="526" spans="1:26" ht="12.75" customHeight="1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</row>
    <row r="527" spans="1:26" ht="12.75" customHeight="1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</row>
    <row r="528" spans="1:26" ht="12.75" customHeight="1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</row>
    <row r="529" spans="1:26" ht="12.75" customHeight="1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</row>
    <row r="530" spans="1:26" ht="12.75" customHeight="1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</row>
    <row r="531" spans="1:26" ht="12.75" customHeight="1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</row>
    <row r="532" spans="1:26" ht="12.75" customHeight="1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</row>
    <row r="533" spans="1:26" ht="12.75" customHeight="1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</row>
    <row r="534" spans="1:26" ht="12.75" customHeight="1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</row>
    <row r="535" spans="1:26" ht="12.75" customHeight="1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</row>
    <row r="536" spans="1:26" ht="12.75" customHeight="1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</row>
    <row r="537" spans="1:26" ht="12.75" customHeight="1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</row>
    <row r="538" spans="1:26" ht="12.75" customHeight="1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</row>
    <row r="539" spans="1:26" ht="12.75" customHeight="1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</row>
    <row r="540" spans="1:26" ht="12.75" customHeight="1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</row>
    <row r="541" spans="1:26" ht="12.75" customHeight="1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</row>
    <row r="542" spans="1:26" ht="12.75" customHeight="1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</row>
    <row r="543" spans="1:26" ht="12.75" customHeight="1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</row>
    <row r="544" spans="1:26" ht="12.75" customHeight="1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</row>
    <row r="545" spans="1:26" ht="12.75" customHeight="1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</row>
    <row r="546" spans="1:26" ht="12.75" customHeight="1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</row>
    <row r="547" spans="1:26" ht="12.75" customHeight="1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</row>
    <row r="548" spans="1:26" ht="12.75" customHeight="1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</row>
    <row r="549" spans="1:26" ht="12.75" customHeight="1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</row>
    <row r="550" spans="1:26" ht="12.75" customHeight="1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</row>
    <row r="551" spans="1:26" ht="12.75" customHeight="1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</row>
    <row r="552" spans="1:26" ht="12.75" customHeight="1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</row>
    <row r="553" spans="1:26" ht="12.75" customHeight="1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</row>
    <row r="554" spans="1:26" ht="12.75" customHeight="1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</row>
    <row r="555" spans="1:26" ht="12.75" customHeight="1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</row>
    <row r="556" spans="1:26" ht="12.75" customHeight="1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</row>
    <row r="557" spans="1:26" ht="12.75" customHeight="1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</row>
    <row r="558" spans="1:26" ht="12.75" customHeight="1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</row>
    <row r="559" spans="1:26" ht="12.75" customHeight="1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</row>
    <row r="560" spans="1:26" ht="12.75" customHeight="1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</row>
    <row r="561" spans="1:26" ht="12.75" customHeight="1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</row>
    <row r="562" spans="1:26" ht="12.75" customHeight="1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</row>
    <row r="563" spans="1:26" ht="12.75" customHeight="1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</row>
    <row r="564" spans="1:26" ht="12.75" customHeight="1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</row>
    <row r="565" spans="1:26" ht="12.75" customHeight="1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</row>
    <row r="566" spans="1:26" ht="12.75" customHeight="1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</row>
    <row r="567" spans="1:26" ht="12.75" customHeight="1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</row>
    <row r="568" spans="1:26" ht="12.75" customHeight="1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</row>
    <row r="569" spans="1:26" ht="12.75" customHeight="1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</row>
    <row r="570" spans="1:26" ht="12.75" customHeight="1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</row>
    <row r="571" spans="1:26" ht="12.75" customHeight="1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</row>
    <row r="572" spans="1:26" ht="12.75" customHeight="1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</row>
    <row r="573" spans="1:26" ht="12.75" customHeight="1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</row>
    <row r="574" spans="1:26" ht="12.75" customHeight="1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</row>
    <row r="575" spans="1:26" ht="12.75" customHeight="1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</row>
    <row r="576" spans="1:26" ht="12.75" customHeight="1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</row>
    <row r="577" spans="1:26" ht="12.75" customHeight="1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</row>
    <row r="578" spans="1:26" ht="12.75" customHeight="1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</row>
    <row r="579" spans="1:26" ht="12.75" customHeight="1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</row>
    <row r="580" spans="1:26" ht="12.75" customHeight="1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</row>
    <row r="581" spans="1:26" ht="12.75" customHeight="1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</row>
    <row r="582" spans="1:26" ht="12.75" customHeight="1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</row>
    <row r="583" spans="1:26" ht="12.75" customHeight="1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</row>
    <row r="584" spans="1:26" ht="12.75" customHeight="1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</row>
    <row r="585" spans="1:26" ht="12.75" customHeight="1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</row>
    <row r="586" spans="1:26" ht="12.75" customHeight="1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</row>
    <row r="587" spans="1:26" ht="12.75" customHeight="1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</row>
    <row r="588" spans="1:26" ht="12.75" customHeight="1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</row>
    <row r="589" spans="1:26" ht="12.75" customHeight="1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</row>
    <row r="590" spans="1:26" ht="12.75" customHeight="1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</row>
    <row r="591" spans="1:26" ht="12.75" customHeight="1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</row>
    <row r="592" spans="1:26" ht="12.75" customHeight="1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</row>
    <row r="593" spans="1:26" ht="12.75" customHeight="1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</row>
    <row r="594" spans="1:26" ht="12.75" customHeight="1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</row>
    <row r="595" spans="1:26" ht="12.75" customHeight="1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</row>
    <row r="596" spans="1:26" ht="12.75" customHeight="1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</row>
    <row r="597" spans="1:26" ht="12.75" customHeight="1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</row>
    <row r="598" spans="1:26" ht="12.75" customHeight="1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</row>
    <row r="599" spans="1:26" ht="12.75" customHeight="1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</row>
    <row r="600" spans="1:26" ht="12.75" customHeight="1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</row>
    <row r="601" spans="1:26" ht="12.75" customHeight="1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</row>
    <row r="602" spans="1:26" ht="12.75" customHeight="1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</row>
    <row r="603" spans="1:26" ht="12.75" customHeight="1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</row>
    <row r="604" spans="1:26" ht="12.75" customHeight="1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</row>
    <row r="605" spans="1:26" ht="12.75" customHeight="1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</row>
    <row r="606" spans="1:26" ht="12.75" customHeight="1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</row>
    <row r="607" spans="1:26" ht="12.75" customHeight="1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</row>
    <row r="608" spans="1:26" ht="12.75" customHeight="1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</row>
    <row r="609" spans="1:26" ht="12.75" customHeight="1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</row>
    <row r="610" spans="1:26" ht="12.75" customHeight="1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</row>
    <row r="611" spans="1:26" ht="12.75" customHeight="1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</row>
    <row r="612" spans="1:26" ht="12.75" customHeight="1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</row>
    <row r="613" spans="1:26" ht="12.75" customHeight="1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</row>
    <row r="614" spans="1:26" ht="12.75" customHeight="1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</row>
    <row r="615" spans="1:26" ht="12.75" customHeight="1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</row>
    <row r="616" spans="1:26" ht="12.75" customHeight="1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</row>
    <row r="617" spans="1:26" ht="12.75" customHeight="1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</row>
    <row r="618" spans="1:26" ht="12.75" customHeight="1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</row>
    <row r="619" spans="1:26" ht="12.75" customHeight="1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</row>
    <row r="620" spans="1:26" ht="12.75" customHeight="1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</row>
    <row r="621" spans="1:26" ht="12.75" customHeight="1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</row>
    <row r="622" spans="1:26" ht="12.75" customHeight="1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</row>
    <row r="623" spans="1:26" ht="12.75" customHeight="1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</row>
    <row r="624" spans="1:26" ht="12.75" customHeight="1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</row>
    <row r="625" spans="1:26" ht="12.75" customHeight="1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</row>
    <row r="626" spans="1:26" ht="12.75" customHeight="1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</row>
    <row r="627" spans="1:26" ht="12.75" customHeight="1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</row>
    <row r="628" spans="1:26" ht="12.75" customHeight="1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</row>
    <row r="629" spans="1:26" ht="12.75" customHeight="1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</row>
    <row r="630" spans="1:26" ht="12.75" customHeight="1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</row>
    <row r="631" spans="1:26" ht="12.75" customHeight="1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</row>
    <row r="632" spans="1:26" ht="12.75" customHeight="1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</row>
    <row r="633" spans="1:26" ht="12.75" customHeight="1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</row>
    <row r="634" spans="1:26" ht="12.75" customHeight="1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</row>
    <row r="635" spans="1:26" ht="12.75" customHeight="1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</row>
    <row r="636" spans="1:26" ht="12.75" customHeight="1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</row>
    <row r="637" spans="1:26" ht="12.75" customHeight="1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</row>
    <row r="638" spans="1:26" ht="12.75" customHeight="1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</row>
    <row r="639" spans="1:26" ht="12.75" customHeight="1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</row>
    <row r="640" spans="1:26" ht="12.75" customHeight="1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</row>
    <row r="641" spans="1:26" ht="12.75" customHeight="1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</row>
    <row r="642" spans="1:26" ht="12.75" customHeight="1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</row>
    <row r="643" spans="1:26" ht="12.75" customHeight="1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</row>
    <row r="644" spans="1:26" ht="12.75" customHeight="1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</row>
    <row r="645" spans="1:26" ht="12.75" customHeight="1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</row>
    <row r="646" spans="1:26" ht="12.75" customHeight="1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</row>
    <row r="647" spans="1:26" ht="12.75" customHeight="1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</row>
    <row r="648" spans="1:26" ht="12.75" customHeight="1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</row>
    <row r="649" spans="1:26" ht="12.75" customHeight="1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</row>
    <row r="650" spans="1:26" ht="12.75" customHeight="1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</row>
    <row r="651" spans="1:26" ht="12.75" customHeight="1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</row>
    <row r="652" spans="1:26" ht="12.75" customHeight="1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</row>
    <row r="653" spans="1:26" ht="12.75" customHeight="1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</row>
    <row r="654" spans="1:26" ht="12.75" customHeight="1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</row>
    <row r="655" spans="1:26" ht="12.75" customHeight="1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</row>
    <row r="656" spans="1:26" ht="12.75" customHeight="1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</row>
    <row r="657" spans="1:26" ht="12.75" customHeight="1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</row>
    <row r="658" spans="1:26" ht="12.75" customHeight="1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</row>
    <row r="659" spans="1:26" ht="12.75" customHeight="1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</row>
    <row r="660" spans="1:26" ht="12.75" customHeight="1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</row>
    <row r="661" spans="1:26" ht="12.75" customHeight="1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</row>
    <row r="662" spans="1:26" ht="12.75" customHeight="1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</row>
    <row r="663" spans="1:26" ht="12.75" customHeight="1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</row>
    <row r="664" spans="1:26" ht="12.75" customHeight="1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</row>
    <row r="665" spans="1:26" ht="12.75" customHeight="1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</row>
    <row r="666" spans="1:26" ht="12.75" customHeight="1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</row>
    <row r="667" spans="1:26" ht="12.75" customHeight="1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</row>
    <row r="668" spans="1:26" ht="12.75" customHeight="1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</row>
    <row r="669" spans="1:26" ht="12.75" customHeight="1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</row>
    <row r="670" spans="1:26" ht="12.75" customHeight="1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</row>
    <row r="671" spans="1:26" ht="12.75" customHeight="1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</row>
    <row r="672" spans="1:26" ht="12.75" customHeight="1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</row>
    <row r="673" spans="1:26" ht="12.75" customHeight="1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</row>
    <row r="674" spans="1:26" ht="12.75" customHeight="1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</row>
    <row r="675" spans="1:26" ht="12.75" customHeight="1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</row>
    <row r="676" spans="1:26" ht="12.75" customHeight="1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</row>
    <row r="677" spans="1:26" ht="12.75" customHeight="1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</row>
    <row r="678" spans="1:26" ht="12.75" customHeight="1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</row>
    <row r="679" spans="1:26" ht="12.75" customHeight="1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</row>
    <row r="680" spans="1:26" ht="12.75" customHeight="1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</row>
    <row r="681" spans="1:26" ht="12.75" customHeight="1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</row>
    <row r="682" spans="1:26" ht="12.75" customHeight="1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</row>
    <row r="683" spans="1:26" ht="12.75" customHeight="1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</row>
    <row r="684" spans="1:26" ht="12.75" customHeight="1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</row>
    <row r="685" spans="1:26" ht="12.75" customHeight="1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</row>
    <row r="686" spans="1:26" ht="12.75" customHeight="1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</row>
    <row r="687" spans="1:26" ht="12.75" customHeight="1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</row>
    <row r="688" spans="1:26" ht="12.75" customHeight="1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</row>
    <row r="689" spans="1:26" ht="12.75" customHeight="1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</row>
    <row r="690" spans="1:26" ht="12.75" customHeight="1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</row>
    <row r="691" spans="1:26" ht="12.75" customHeight="1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</row>
    <row r="692" spans="1:26" ht="12.75" customHeight="1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</row>
    <row r="693" spans="1:26" ht="12.75" customHeight="1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</row>
    <row r="694" spans="1:26" ht="12.75" customHeight="1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</row>
    <row r="695" spans="1:26" ht="12.75" customHeight="1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</row>
    <row r="696" spans="1:26" ht="12.75" customHeight="1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</row>
    <row r="697" spans="1:26" ht="12.75" customHeight="1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</row>
    <row r="698" spans="1:26" ht="12.75" customHeight="1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</row>
    <row r="699" spans="1:26" ht="12.75" customHeight="1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</row>
    <row r="700" spans="1:26" ht="12.75" customHeight="1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</row>
    <row r="701" spans="1:26" ht="12.75" customHeight="1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</row>
    <row r="702" spans="1:26" ht="12.75" customHeight="1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</row>
    <row r="703" spans="1:26" ht="12.75" customHeight="1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</row>
    <row r="704" spans="1:26" ht="12.75" customHeight="1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</row>
    <row r="705" spans="1:26" ht="12.75" customHeight="1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</row>
    <row r="706" spans="1:26" ht="12.75" customHeight="1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</row>
    <row r="707" spans="1:26" ht="12.75" customHeight="1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</row>
    <row r="708" spans="1:26" ht="12.75" customHeight="1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</row>
    <row r="709" spans="1:26" ht="12.75" customHeight="1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</row>
    <row r="710" spans="1:26" ht="12.75" customHeight="1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</row>
    <row r="711" spans="1:26" ht="12.75" customHeight="1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</row>
    <row r="712" spans="1:26" ht="12.75" customHeight="1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</row>
    <row r="713" spans="1:26" ht="12.75" customHeight="1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</row>
    <row r="714" spans="1:26" ht="12.75" customHeight="1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</row>
    <row r="715" spans="1:26" ht="12.75" customHeight="1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</row>
    <row r="716" spans="1:26" ht="12.75" customHeight="1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</row>
    <row r="717" spans="1:26" ht="12.75" customHeight="1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</row>
    <row r="718" spans="1:26" ht="12.75" customHeight="1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</row>
    <row r="719" spans="1:26" ht="12.75" customHeight="1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</row>
    <row r="720" spans="1:26" ht="12.75" customHeight="1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</row>
    <row r="721" spans="1:26" ht="12.75" customHeight="1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</row>
    <row r="722" spans="1:26" ht="12.75" customHeight="1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</row>
    <row r="723" spans="1:26" ht="12.75" customHeight="1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</row>
    <row r="724" spans="1:26" ht="12.75" customHeight="1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</row>
    <row r="725" spans="1:26" ht="12.75" customHeight="1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</row>
    <row r="726" spans="1:26" ht="12.75" customHeight="1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</row>
    <row r="727" spans="1:26" ht="12.75" customHeight="1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</row>
    <row r="728" spans="1:26" ht="12.75" customHeight="1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</row>
    <row r="729" spans="1:26" ht="12.75" customHeight="1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</row>
    <row r="730" spans="1:26" ht="12.75" customHeight="1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</row>
    <row r="731" spans="1:26" ht="12.75" customHeight="1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</row>
    <row r="732" spans="1:26" ht="12.75" customHeight="1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</row>
    <row r="733" spans="1:26" ht="12.75" customHeight="1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</row>
    <row r="734" spans="1:26" ht="12.75" customHeight="1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</row>
    <row r="735" spans="1:26" ht="12.75" customHeight="1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</row>
    <row r="736" spans="1:26" ht="12.75" customHeight="1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</row>
    <row r="737" spans="1:26" ht="12.75" customHeight="1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</row>
    <row r="738" spans="1:26" ht="12.75" customHeight="1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</row>
    <row r="739" spans="1:26" ht="12.75" customHeight="1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</row>
    <row r="740" spans="1:26" ht="12.75" customHeight="1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</row>
    <row r="741" spans="1:26" ht="12.75" customHeight="1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</row>
    <row r="742" spans="1:26" ht="12.75" customHeight="1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</row>
    <row r="743" spans="1:26" ht="12.75" customHeight="1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</row>
    <row r="744" spans="1:26" ht="12.75" customHeight="1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</row>
    <row r="745" spans="1:26" ht="12.75" customHeight="1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</row>
    <row r="746" spans="1:26" ht="12.75" customHeight="1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</row>
    <row r="747" spans="1:26" ht="12.75" customHeight="1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</row>
    <row r="748" spans="1:26" ht="12.75" customHeight="1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</row>
    <row r="749" spans="1:26" ht="12.75" customHeight="1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</row>
    <row r="750" spans="1:26" ht="12.75" customHeight="1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</row>
    <row r="751" spans="1:26" ht="12.75" customHeight="1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</row>
    <row r="752" spans="1:26" ht="12.75" customHeight="1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</row>
    <row r="753" spans="1:26" ht="12.75" customHeight="1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</row>
    <row r="754" spans="1:26" ht="12.75" customHeight="1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</row>
    <row r="755" spans="1:26" ht="12.75" customHeight="1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</row>
    <row r="756" spans="1:26" ht="12.75" customHeight="1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</row>
    <row r="757" spans="1:26" ht="12.75" customHeight="1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</row>
    <row r="758" spans="1:26" ht="12.75" customHeight="1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</row>
    <row r="759" spans="1:26" ht="12.75" customHeight="1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</row>
    <row r="760" spans="1:26" ht="12.75" customHeight="1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</row>
    <row r="761" spans="1:26" ht="12.75" customHeight="1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</row>
    <row r="762" spans="1:26" ht="12.75" customHeight="1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</row>
    <row r="763" spans="1:26" ht="12.75" customHeight="1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</row>
    <row r="764" spans="1:26" ht="12.75" customHeight="1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</row>
    <row r="765" spans="1:26" ht="12.75" customHeight="1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</row>
    <row r="766" spans="1:26" ht="12.75" customHeight="1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</row>
    <row r="767" spans="1:26" ht="12.75" customHeight="1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</row>
    <row r="768" spans="1:26" ht="12.75" customHeight="1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</row>
    <row r="769" spans="1:26" ht="12.75" customHeight="1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</row>
    <row r="770" spans="1:26" ht="12.75" customHeight="1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</row>
    <row r="771" spans="1:26" ht="12.75" customHeight="1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</row>
    <row r="772" spans="1:26" ht="12.75" customHeight="1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</row>
    <row r="773" spans="1:26" ht="12.75" customHeight="1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</row>
    <row r="774" spans="1:26" ht="12.75" customHeight="1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</row>
    <row r="775" spans="1:26" ht="12.75" customHeight="1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</row>
    <row r="776" spans="1:26" ht="12.75" customHeight="1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</row>
    <row r="777" spans="1:26" ht="12.75" customHeight="1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</row>
    <row r="778" spans="1:26" ht="12.75" customHeight="1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</row>
    <row r="779" spans="1:26" ht="12.75" customHeight="1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</row>
    <row r="780" spans="1:26" ht="12.75" customHeight="1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</row>
    <row r="781" spans="1:26" ht="12.75" customHeight="1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</row>
    <row r="782" spans="1:26" ht="12.75" customHeight="1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</row>
    <row r="783" spans="1:26" ht="12.75" customHeight="1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</row>
    <row r="784" spans="1:26" ht="12.75" customHeight="1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</row>
    <row r="785" spans="1:26" ht="12.75" customHeight="1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</row>
    <row r="786" spans="1:26" ht="12.75" customHeight="1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</row>
    <row r="787" spans="1:26" ht="12.75" customHeight="1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</row>
    <row r="788" spans="1:26" ht="12.75" customHeight="1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</row>
    <row r="789" spans="1:26" ht="12.75" customHeight="1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</row>
    <row r="790" spans="1:26" ht="12.75" customHeight="1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</row>
    <row r="791" spans="1:26" ht="12.75" customHeight="1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</row>
    <row r="792" spans="1:26" ht="12.75" customHeight="1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</row>
    <row r="793" spans="1:26" ht="12.75" customHeight="1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</row>
    <row r="794" spans="1:26" ht="12.75" customHeight="1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</row>
    <row r="795" spans="1:26" ht="12.75" customHeight="1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</row>
    <row r="796" spans="1:26" ht="12.75" customHeight="1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</row>
    <row r="797" spans="1:26" ht="12.75" customHeight="1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</row>
    <row r="798" spans="1:26" ht="12.75" customHeight="1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</row>
    <row r="799" spans="1:26" ht="12.75" customHeight="1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</row>
    <row r="800" spans="1:26" ht="12.75" customHeight="1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</row>
    <row r="801" spans="1:26" ht="12.75" customHeight="1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</row>
    <row r="802" spans="1:26" ht="12.75" customHeight="1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</row>
    <row r="803" spans="1:26" ht="12.75" customHeight="1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</row>
    <row r="804" spans="1:26" ht="12.75" customHeight="1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</row>
    <row r="805" spans="1:26" ht="12.75" customHeight="1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</row>
    <row r="806" spans="1:26" ht="12.75" customHeight="1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</row>
    <row r="807" spans="1:26" ht="12.75" customHeight="1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</row>
    <row r="808" spans="1:26" ht="12.75" customHeight="1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</row>
    <row r="809" spans="1:26" ht="12.75" customHeight="1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</row>
    <row r="810" spans="1:26" ht="12.75" customHeight="1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</row>
    <row r="811" spans="1:26" ht="12.75" customHeight="1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</row>
    <row r="812" spans="1:26" ht="12.75" customHeight="1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</row>
    <row r="813" spans="1:26" ht="12.75" customHeight="1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</row>
    <row r="814" spans="1:26" ht="12.75" customHeight="1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</row>
    <row r="815" spans="1:26" ht="12.75" customHeight="1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</row>
    <row r="816" spans="1:26" ht="12.75" customHeight="1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</row>
    <row r="817" spans="1:26" ht="12.75" customHeight="1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</row>
    <row r="818" spans="1:26" ht="12.75" customHeight="1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</row>
    <row r="819" spans="1:26" ht="12.75" customHeight="1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</row>
    <row r="820" spans="1:26" ht="12.75" customHeight="1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</row>
    <row r="821" spans="1:26" ht="12.75" customHeight="1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</row>
    <row r="822" spans="1:26" ht="12.75" customHeight="1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</row>
    <row r="823" spans="1:26" ht="12.75" customHeight="1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</row>
    <row r="824" spans="1:26" ht="12.75" customHeight="1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</row>
    <row r="825" spans="1:26" ht="12.75" customHeight="1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</row>
    <row r="826" spans="1:26" ht="12.75" customHeight="1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</row>
    <row r="827" spans="1:26" ht="12.75" customHeight="1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</row>
    <row r="828" spans="1:26" ht="12.75" customHeight="1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</row>
    <row r="829" spans="1:26" ht="12.75" customHeight="1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</row>
    <row r="830" spans="1:26" ht="12.75" customHeight="1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</row>
    <row r="831" spans="1:26" ht="12.75" customHeight="1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</row>
    <row r="832" spans="1:26" ht="12.75" customHeight="1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</row>
    <row r="833" spans="1:26" ht="12.75" customHeight="1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</row>
    <row r="834" spans="1:26" ht="12.75" customHeight="1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</row>
    <row r="835" spans="1:26" ht="12.75" customHeight="1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</row>
    <row r="836" spans="1:26" ht="12.75" customHeight="1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</row>
    <row r="837" spans="1:26" ht="12.75" customHeight="1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</row>
    <row r="838" spans="1:26" ht="12.75" customHeight="1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</row>
    <row r="839" spans="1:26" ht="12.75" customHeight="1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</row>
    <row r="840" spans="1:26" ht="12.75" customHeight="1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</row>
    <row r="841" spans="1:26" ht="12.75" customHeight="1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</row>
    <row r="842" spans="1:26" ht="12.75" customHeight="1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</row>
    <row r="843" spans="1:26" ht="12.75" customHeight="1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</row>
    <row r="844" spans="1:26" ht="12.75" customHeight="1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</row>
    <row r="845" spans="1:26" ht="12.75" customHeight="1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</row>
    <row r="846" spans="1:26" ht="12.75" customHeight="1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</row>
    <row r="847" spans="1:26" ht="12.75" customHeight="1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</row>
    <row r="848" spans="1:26" ht="12.75" customHeight="1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</row>
    <row r="849" spans="1:26" ht="12.75" customHeight="1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</row>
    <row r="850" spans="1:26" ht="12.75" customHeight="1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</row>
    <row r="851" spans="1:26" ht="12.75" customHeight="1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</row>
    <row r="852" spans="1:26" ht="12.75" customHeight="1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</row>
    <row r="853" spans="1:26" ht="12.75" customHeight="1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</row>
    <row r="854" spans="1:26" ht="12.75" customHeight="1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</row>
    <row r="855" spans="1:26" ht="12.75" customHeight="1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</row>
    <row r="856" spans="1:26" ht="12.75" customHeight="1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</row>
    <row r="857" spans="1:26" ht="12.75" customHeight="1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</row>
    <row r="858" spans="1:26" ht="12.75" customHeight="1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</row>
    <row r="859" spans="1:26" ht="12.75" customHeight="1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</row>
    <row r="860" spans="1:26" ht="12.75" customHeight="1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</row>
    <row r="861" spans="1:26" ht="12.75" customHeight="1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</row>
    <row r="862" spans="1:26" ht="12.75" customHeight="1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</row>
    <row r="863" spans="1:26" ht="12.75" customHeight="1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</row>
    <row r="864" spans="1:26" ht="12.75" customHeight="1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</row>
    <row r="865" spans="1:26" ht="12.75" customHeight="1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</row>
    <row r="866" spans="1:26" ht="12.75" customHeight="1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</row>
    <row r="867" spans="1:26" ht="12.75" customHeight="1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</row>
    <row r="868" spans="1:26" ht="12.75" customHeight="1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</row>
    <row r="869" spans="1:26" ht="12.75" customHeight="1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</row>
    <row r="870" spans="1:26" ht="12.75" customHeight="1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</row>
    <row r="871" spans="1:26" ht="12.75" customHeight="1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</row>
    <row r="872" spans="1:26" ht="12.75" customHeight="1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</row>
    <row r="873" spans="1:26" ht="12.75" customHeight="1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</row>
    <row r="874" spans="1:26" ht="12.75" customHeight="1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</row>
    <row r="875" spans="1:26" ht="12.75" customHeight="1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</row>
    <row r="876" spans="1:26" ht="12.75" customHeight="1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</row>
    <row r="877" spans="1:26" ht="12.75" customHeight="1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</row>
    <row r="878" spans="1:26" ht="12.75" customHeight="1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</row>
    <row r="879" spans="1:26" ht="12.75" customHeight="1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</row>
    <row r="880" spans="1:26" ht="12.75" customHeight="1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</row>
    <row r="881" spans="1:26" ht="12.75" customHeight="1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</row>
    <row r="882" spans="1:26" ht="12.75" customHeight="1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</row>
    <row r="883" spans="1:26" ht="12.75" customHeight="1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</row>
    <row r="884" spans="1:26" ht="12.75" customHeight="1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</row>
    <row r="885" spans="1:26" ht="12.75" customHeight="1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</row>
    <row r="886" spans="1:26" ht="12.75" customHeight="1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</row>
    <row r="887" spans="1:26" ht="12.75" customHeight="1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</row>
    <row r="888" spans="1:26" ht="12.75" customHeight="1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</row>
    <row r="889" spans="1:26" ht="12.75" customHeight="1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</row>
    <row r="890" spans="1:26" ht="12.75" customHeight="1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</row>
    <row r="891" spans="1:26" ht="12.75" customHeight="1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</row>
    <row r="892" spans="1:26" ht="12.75" customHeight="1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</row>
    <row r="893" spans="1:26" ht="12.75" customHeight="1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</row>
    <row r="894" spans="1:26" ht="12.75" customHeight="1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</row>
    <row r="895" spans="1:26" ht="12.75" customHeight="1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</row>
    <row r="896" spans="1:26" ht="12.75" customHeight="1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</row>
    <row r="897" spans="1:26" ht="12.75" customHeight="1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</row>
    <row r="898" spans="1:26" ht="12.75" customHeight="1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</row>
    <row r="899" spans="1:26" ht="12.75" customHeight="1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</row>
    <row r="900" spans="1:26" ht="12.75" customHeight="1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</row>
    <row r="901" spans="1:26" ht="12.75" customHeight="1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</row>
    <row r="902" spans="1:26" ht="12.75" customHeight="1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</row>
    <row r="903" spans="1:26" ht="12.75" customHeight="1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</row>
    <row r="904" spans="1:26" ht="12.75" customHeight="1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</row>
    <row r="905" spans="1:26" ht="12.75" customHeight="1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</row>
    <row r="906" spans="1:26" ht="12.75" customHeight="1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</row>
    <row r="907" spans="1:26" ht="12.75" customHeight="1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</row>
    <row r="908" spans="1:26" ht="12.75" customHeight="1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</row>
    <row r="909" spans="1:26" ht="12.75" customHeight="1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</row>
    <row r="910" spans="1:26" ht="12.75" customHeight="1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</row>
    <row r="911" spans="1:26" ht="12.75" customHeight="1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</row>
    <row r="912" spans="1:26" ht="12.75" customHeight="1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</row>
    <row r="913" spans="1:26" ht="12.75" customHeight="1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</row>
    <row r="914" spans="1:26" ht="12.75" customHeight="1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</row>
    <row r="915" spans="1:26" ht="12.75" customHeight="1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</row>
    <row r="916" spans="1:26" ht="12.75" customHeight="1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</row>
    <row r="917" spans="1:26" ht="12.75" customHeight="1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</row>
    <row r="918" spans="1:26" ht="12.75" customHeight="1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</row>
    <row r="919" spans="1:26" ht="12.75" customHeight="1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</row>
    <row r="920" spans="1:26" ht="12.75" customHeight="1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</row>
    <row r="921" spans="1:26" ht="12.75" customHeight="1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</row>
    <row r="922" spans="1:26" ht="12.75" customHeight="1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</row>
    <row r="923" spans="1:26" ht="12.75" customHeight="1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</row>
    <row r="924" spans="1:26" ht="12.75" customHeight="1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</row>
    <row r="925" spans="1:26" ht="12.75" customHeight="1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</row>
    <row r="926" spans="1:26" ht="12.75" customHeight="1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</row>
    <row r="927" spans="1:26" ht="12.75" customHeight="1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</row>
    <row r="928" spans="1:26" ht="12.75" customHeight="1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</row>
    <row r="929" spans="1:26" ht="12.75" customHeight="1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</row>
    <row r="930" spans="1:26" ht="12.75" customHeight="1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</row>
    <row r="931" spans="1:26" ht="12.75" customHeight="1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</row>
    <row r="932" spans="1:26" ht="12.75" customHeight="1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</row>
    <row r="933" spans="1:26" ht="12.75" customHeight="1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</row>
    <row r="934" spans="1:26" ht="12.75" customHeight="1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</row>
    <row r="935" spans="1:26" ht="12.75" customHeight="1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</row>
    <row r="936" spans="1:26" ht="12.75" customHeight="1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</row>
    <row r="937" spans="1:26" ht="12.75" customHeight="1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</row>
    <row r="938" spans="1:26" ht="12.75" customHeight="1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</row>
    <row r="939" spans="1:26" ht="12.75" customHeight="1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</row>
    <row r="940" spans="1:26" ht="12.75" customHeight="1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</row>
    <row r="941" spans="1:26" ht="12.75" customHeight="1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</row>
    <row r="942" spans="1:26" ht="12.75" customHeight="1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</row>
    <row r="943" spans="1:26" ht="12.75" customHeight="1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</row>
    <row r="944" spans="1:26" ht="12.75" customHeight="1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</row>
    <row r="945" spans="1:26" ht="12.75" customHeight="1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</row>
    <row r="946" spans="1:26" ht="12.75" customHeight="1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</row>
    <row r="947" spans="1:26" ht="12.75" customHeight="1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</row>
    <row r="948" spans="1:26" ht="12.75" customHeight="1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</row>
    <row r="949" spans="1:26" ht="12.75" customHeight="1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</row>
    <row r="950" spans="1:26" ht="12.75" customHeight="1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</row>
    <row r="951" spans="1:26" ht="12.75" customHeight="1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</row>
    <row r="952" spans="1:26" ht="12.75" customHeight="1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</row>
    <row r="953" spans="1:26" ht="12.75" customHeight="1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</row>
    <row r="954" spans="1:26" ht="12.75" customHeight="1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</row>
    <row r="955" spans="1:26" ht="12.75" customHeight="1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</row>
    <row r="956" spans="1:26" ht="12.75" customHeight="1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</row>
    <row r="957" spans="1:26" ht="12.75" customHeight="1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</row>
    <row r="958" spans="1:26" ht="12.75" customHeight="1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</row>
    <row r="959" spans="1:26" ht="12.75" customHeight="1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</row>
    <row r="960" spans="1:26" ht="12.75" customHeight="1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</row>
    <row r="961" spans="1:26" ht="12.75" customHeight="1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</row>
    <row r="962" spans="1:26" ht="12.75" customHeight="1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</row>
    <row r="963" spans="1:26" ht="12.75" customHeight="1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</row>
    <row r="964" spans="1:26" ht="12.75" customHeight="1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</row>
    <row r="965" spans="1:26" ht="12.75" customHeight="1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</row>
    <row r="966" spans="1:26" ht="12.75" customHeight="1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</row>
    <row r="967" spans="1:26" ht="12.75" customHeight="1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</row>
    <row r="968" spans="1:26" ht="12.75" customHeight="1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</row>
    <row r="969" spans="1:26" ht="12.75" customHeight="1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</row>
    <row r="970" spans="1:26" ht="12.75" customHeight="1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</row>
    <row r="971" spans="1:26" ht="12.75" customHeight="1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</row>
    <row r="972" spans="1:26" ht="12.75" customHeight="1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</row>
    <row r="973" spans="1:26" ht="12.75" customHeight="1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</row>
    <row r="974" spans="1:26" ht="12.75" customHeight="1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</row>
    <row r="975" spans="1:26" ht="12.75" customHeight="1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</row>
    <row r="976" spans="1:26" ht="12.75" customHeight="1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</row>
    <row r="977" spans="1:26" ht="12.75" customHeight="1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</row>
    <row r="978" spans="1:26" ht="12.75" customHeight="1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</row>
    <row r="979" spans="1:26" ht="12.75" customHeight="1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</row>
    <row r="980" spans="1:26" ht="12.75" customHeight="1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</row>
    <row r="981" spans="1:26" ht="12.75" customHeight="1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</row>
    <row r="982" spans="1:26" ht="12.75" customHeight="1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</row>
    <row r="983" spans="1:26" ht="12.75" customHeight="1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</row>
    <row r="984" spans="1:26" ht="12.75" customHeight="1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</row>
    <row r="985" spans="1:26" ht="12.75" customHeight="1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</row>
    <row r="986" spans="1:26" ht="12.75" customHeight="1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</row>
    <row r="987" spans="1:26" ht="12.75" customHeight="1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</row>
    <row r="988" spans="1:26" ht="12.75" customHeight="1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</row>
    <row r="989" spans="1:26" ht="12.75" customHeight="1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</row>
    <row r="990" spans="1:26" ht="12.75" customHeight="1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</row>
    <row r="991" spans="1:26" ht="12.75" customHeight="1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</row>
    <row r="992" spans="1:26" ht="12.75" customHeight="1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</row>
    <row r="993" spans="1:26" ht="12.75" customHeight="1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</row>
    <row r="994" spans="1:26" ht="12.75" customHeight="1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</row>
    <row r="995" spans="1:26" ht="12.75" customHeight="1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</row>
    <row r="996" spans="1:26" ht="12.75" customHeight="1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</row>
    <row r="997" spans="1:26" ht="12.75" customHeight="1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</row>
    <row r="998" spans="1:26" ht="12.75" customHeight="1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</row>
    <row r="999" spans="1:26" ht="12.75" customHeight="1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</row>
    <row r="1000" spans="1:26" ht="12.75" customHeight="1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</row>
  </sheetData>
  <autoFilter ref="A1:Z418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abSelected="1" zoomScale="85" workbookViewId="0">
      <selection activeCell="A3" sqref="A3"/>
    </sheetView>
  </sheetViews>
  <sheetFormatPr baseColWidth="10" defaultRowHeight="12.75"/>
  <cols>
    <col min="1" max="1" width="11" bestFit="1" customWidth="1"/>
    <col min="3" max="3" width="15.140625" bestFit="1" customWidth="1"/>
    <col min="4" max="4" width="16.7109375" bestFit="1" customWidth="1"/>
    <col min="5" max="5" width="20.28515625" bestFit="1" customWidth="1"/>
    <col min="6" max="6" width="20.140625" bestFit="1" customWidth="1"/>
    <col min="7" max="7" width="11.5703125" bestFit="1" customWidth="1"/>
    <col min="8" max="8" width="17.140625" bestFit="1" customWidth="1"/>
    <col min="9" max="9" width="21.140625" bestFit="1" customWidth="1"/>
    <col min="10" max="10" width="23.140625" bestFit="1" customWidth="1"/>
    <col min="11" max="11" width="15.140625" style="170" customWidth="1"/>
  </cols>
  <sheetData>
    <row r="1" spans="1:11">
      <c r="A1" s="126" t="s">
        <v>89</v>
      </c>
      <c r="B1" s="126" t="s">
        <v>91</v>
      </c>
      <c r="C1" s="126" t="s">
        <v>92</v>
      </c>
      <c r="D1" s="126" t="s">
        <v>93</v>
      </c>
      <c r="E1" s="126" t="s">
        <v>94</v>
      </c>
      <c r="F1" s="126" t="s">
        <v>95</v>
      </c>
      <c r="G1" s="126" t="s">
        <v>96</v>
      </c>
      <c r="H1" s="127" t="s">
        <v>97</v>
      </c>
      <c r="I1" s="128" t="s">
        <v>98</v>
      </c>
      <c r="J1" s="128" t="s">
        <v>1443</v>
      </c>
      <c r="K1" s="37" t="s">
        <v>1446</v>
      </c>
    </row>
    <row r="2" spans="1:11">
      <c r="A2" s="129">
        <v>38729</v>
      </c>
      <c r="B2" s="130" t="s">
        <v>174</v>
      </c>
      <c r="C2" s="131" t="s">
        <v>200</v>
      </c>
      <c r="D2" s="173">
        <v>9189716.6899999995</v>
      </c>
      <c r="E2" s="173">
        <v>0</v>
      </c>
      <c r="F2" s="173">
        <v>0</v>
      </c>
      <c r="G2" s="133" t="s">
        <v>14</v>
      </c>
      <c r="H2" s="134"/>
      <c r="I2" s="110" t="s">
        <v>773</v>
      </c>
      <c r="J2" s="110"/>
      <c r="K2" s="133">
        <f>IF(I2="NA","NA",VLOOKUP(I2,[1]Oficinas!$B$1:$I$393,8,0))</f>
        <v>180</v>
      </c>
    </row>
    <row r="3" spans="1:11">
      <c r="A3" s="129">
        <v>38734</v>
      </c>
      <c r="B3" s="130" t="s">
        <v>240</v>
      </c>
      <c r="C3" s="131" t="s">
        <v>240</v>
      </c>
      <c r="D3" s="173">
        <v>3480646.27</v>
      </c>
      <c r="E3" s="173">
        <v>0</v>
      </c>
      <c r="F3" s="175">
        <v>0</v>
      </c>
      <c r="G3" s="133"/>
      <c r="H3" s="134"/>
      <c r="I3" s="110" t="s">
        <v>1268</v>
      </c>
      <c r="J3" s="110"/>
      <c r="K3" s="133">
        <f>IF(I3="NA","NA",VLOOKUP(I3,[1]Oficinas!$B$1:$I$393,8,0))</f>
        <v>758</v>
      </c>
    </row>
    <row r="4" spans="1:11">
      <c r="A4" s="129">
        <v>38813</v>
      </c>
      <c r="B4" s="130" t="s">
        <v>243</v>
      </c>
      <c r="C4" s="131" t="s">
        <v>244</v>
      </c>
      <c r="D4" s="173">
        <v>4345284</v>
      </c>
      <c r="E4" s="173">
        <v>0</v>
      </c>
      <c r="F4" s="175">
        <v>0</v>
      </c>
      <c r="G4" s="133"/>
      <c r="H4" s="134"/>
      <c r="I4" s="110" t="s">
        <v>1300</v>
      </c>
      <c r="J4" s="110"/>
      <c r="K4" s="133">
        <f>IF(I4="NA","NA",VLOOKUP(I4,[1]Oficinas!$B$1:$I$393,8,0))</f>
        <v>517</v>
      </c>
    </row>
    <row r="5" spans="1:11">
      <c r="A5" s="129">
        <v>38946</v>
      </c>
      <c r="B5" s="130" t="s">
        <v>247</v>
      </c>
      <c r="C5" s="130" t="s">
        <v>248</v>
      </c>
      <c r="D5" s="173">
        <v>430000</v>
      </c>
      <c r="E5" s="173">
        <v>0</v>
      </c>
      <c r="F5" s="175">
        <v>0</v>
      </c>
      <c r="G5" s="133" t="s">
        <v>14</v>
      </c>
      <c r="H5" s="134"/>
      <c r="I5" s="136" t="s">
        <v>1444</v>
      </c>
      <c r="J5" s="110"/>
      <c r="K5" s="133" t="str">
        <f>IF(I5="NA","NA",VLOOKUP(I5,[1]Oficinas!$B$1:$I$393,8,0))</f>
        <v>NA</v>
      </c>
    </row>
    <row r="6" spans="1:11">
      <c r="A6" s="129">
        <v>38957</v>
      </c>
      <c r="B6" s="130" t="s">
        <v>250</v>
      </c>
      <c r="C6" s="130" t="s">
        <v>251</v>
      </c>
      <c r="D6" s="173">
        <v>8581602.5099999998</v>
      </c>
      <c r="E6" s="173">
        <v>0</v>
      </c>
      <c r="F6" s="173">
        <v>0</v>
      </c>
      <c r="G6" s="133" t="s">
        <v>14</v>
      </c>
      <c r="H6" s="134"/>
      <c r="I6" s="110" t="s">
        <v>237</v>
      </c>
      <c r="J6" s="110"/>
      <c r="K6" s="133">
        <f>IF(I6="NA","NA",VLOOKUP(I6,[1]Oficinas!$B$1:$I$393,8,0))</f>
        <v>375</v>
      </c>
    </row>
    <row r="7" spans="1:11">
      <c r="A7" s="129">
        <v>38966</v>
      </c>
      <c r="B7" s="130" t="s">
        <v>247</v>
      </c>
      <c r="C7" s="131" t="s">
        <v>248</v>
      </c>
      <c r="D7" s="173">
        <v>6616404.4299999997</v>
      </c>
      <c r="E7" s="173">
        <v>0</v>
      </c>
      <c r="F7" s="173">
        <v>0</v>
      </c>
      <c r="G7" s="133" t="s">
        <v>14</v>
      </c>
      <c r="H7" s="134"/>
      <c r="I7" s="136" t="s">
        <v>1444</v>
      </c>
      <c r="J7" s="110"/>
      <c r="K7" s="133" t="str">
        <f>IF(I7="NA","NA",VLOOKUP(I7,[1]Oficinas!$B$1:$I$393,8,0))</f>
        <v>NA</v>
      </c>
    </row>
    <row r="8" spans="1:11" ht="25.5">
      <c r="A8" s="129">
        <v>38974</v>
      </c>
      <c r="B8" s="130" t="s">
        <v>247</v>
      </c>
      <c r="C8" s="131" t="s">
        <v>252</v>
      </c>
      <c r="D8" s="173">
        <v>11070300.140000001</v>
      </c>
      <c r="E8" s="173">
        <v>0</v>
      </c>
      <c r="F8" s="173">
        <v>0</v>
      </c>
      <c r="G8" s="133" t="s">
        <v>85</v>
      </c>
      <c r="H8" s="134"/>
      <c r="I8" s="110" t="s">
        <v>253</v>
      </c>
      <c r="J8" s="110"/>
      <c r="K8" s="133">
        <f>IF(I8="NA","NA",VLOOKUP(I8,[1]Oficinas!$B$1:$I$393,8,0))</f>
        <v>370</v>
      </c>
    </row>
    <row r="9" spans="1:11" ht="25.5">
      <c r="A9" s="129">
        <v>38986</v>
      </c>
      <c r="B9" s="130" t="s">
        <v>247</v>
      </c>
      <c r="C9" s="131" t="s">
        <v>254</v>
      </c>
      <c r="D9" s="173">
        <v>11594031.220000001</v>
      </c>
      <c r="E9" s="173">
        <v>0</v>
      </c>
      <c r="F9" s="173">
        <v>0</v>
      </c>
      <c r="G9" s="133"/>
      <c r="H9" s="134" t="s">
        <v>14</v>
      </c>
      <c r="I9" s="110" t="s">
        <v>255</v>
      </c>
      <c r="J9" s="110"/>
      <c r="K9" s="133">
        <f>IF(I9="NA","NA",VLOOKUP(I9,[1]Oficinas!$B$1:$I$393,8,0))</f>
        <v>559</v>
      </c>
    </row>
    <row r="10" spans="1:11">
      <c r="A10" s="129">
        <v>39008</v>
      </c>
      <c r="B10" s="130" t="s">
        <v>247</v>
      </c>
      <c r="C10" s="130" t="s">
        <v>256</v>
      </c>
      <c r="D10" s="173">
        <v>9287500.5999999996</v>
      </c>
      <c r="E10" s="173">
        <v>0</v>
      </c>
      <c r="F10" s="173">
        <v>0</v>
      </c>
      <c r="G10" s="133"/>
      <c r="H10" s="134" t="s">
        <v>14</v>
      </c>
      <c r="I10" s="110" t="s">
        <v>1103</v>
      </c>
      <c r="J10" s="110"/>
      <c r="K10" s="133">
        <f>IF(I10="NA","NA",VLOOKUP(I10,[1]Oficinas!$B$1:$I$393,8,0))</f>
        <v>411</v>
      </c>
    </row>
    <row r="11" spans="1:11">
      <c r="A11" s="129">
        <v>39008</v>
      </c>
      <c r="B11" s="130" t="s">
        <v>247</v>
      </c>
      <c r="C11" s="130" t="s">
        <v>257</v>
      </c>
      <c r="D11" s="173">
        <v>17395057.75</v>
      </c>
      <c r="E11" s="173">
        <v>0</v>
      </c>
      <c r="F11" s="173">
        <v>0</v>
      </c>
      <c r="G11" s="133" t="s">
        <v>14</v>
      </c>
      <c r="H11" s="134" t="s">
        <v>14</v>
      </c>
      <c r="I11" s="110" t="s">
        <v>652</v>
      </c>
      <c r="J11" s="110"/>
      <c r="K11" s="133">
        <f>IF(I11="NA","NA",VLOOKUP(I11,[1]Oficinas!$B$1:$I$393,8,0))</f>
        <v>557</v>
      </c>
    </row>
    <row r="12" spans="1:11">
      <c r="A12" s="129">
        <v>39037</v>
      </c>
      <c r="B12" s="130" t="s">
        <v>258</v>
      </c>
      <c r="C12" s="131" t="s">
        <v>259</v>
      </c>
      <c r="D12" s="173">
        <v>10007259.050000001</v>
      </c>
      <c r="E12" s="173">
        <v>0</v>
      </c>
      <c r="F12" s="173">
        <v>0</v>
      </c>
      <c r="G12" s="133"/>
      <c r="H12" s="134" t="s">
        <v>14</v>
      </c>
      <c r="I12" s="137" t="s">
        <v>1447</v>
      </c>
      <c r="J12" s="110"/>
      <c r="K12" s="133">
        <f>IF(I12="NA","NA",VLOOKUP(I12,[1]Oficinas!$B$1:$I$393,8,0))</f>
        <v>229</v>
      </c>
    </row>
    <row r="13" spans="1:11">
      <c r="A13" s="129">
        <v>39105</v>
      </c>
      <c r="B13" s="130" t="s">
        <v>258</v>
      </c>
      <c r="C13" s="131" t="s">
        <v>274</v>
      </c>
      <c r="D13" s="173">
        <v>33922759.990000002</v>
      </c>
      <c r="E13" s="173">
        <v>0</v>
      </c>
      <c r="F13" s="173">
        <v>0</v>
      </c>
      <c r="G13" s="133" t="s">
        <v>275</v>
      </c>
      <c r="H13" s="134"/>
      <c r="I13" s="136" t="s">
        <v>1444</v>
      </c>
      <c r="J13" s="110"/>
      <c r="K13" s="133" t="str">
        <f>IF(I13="NA","NA",VLOOKUP(I13,[1]Oficinas!$B$1:$I$393,8,0))</f>
        <v>NA</v>
      </c>
    </row>
    <row r="14" spans="1:11">
      <c r="A14" s="129">
        <v>39154</v>
      </c>
      <c r="B14" s="130" t="s">
        <v>258</v>
      </c>
      <c r="C14" s="131" t="s">
        <v>280</v>
      </c>
      <c r="D14" s="173">
        <v>13608679.77</v>
      </c>
      <c r="E14" s="173">
        <v>0</v>
      </c>
      <c r="F14" s="173">
        <v>0</v>
      </c>
      <c r="G14" s="133"/>
      <c r="H14" s="134" t="s">
        <v>14</v>
      </c>
      <c r="I14" s="110" t="s">
        <v>281</v>
      </c>
      <c r="J14" s="110"/>
      <c r="K14" s="133">
        <f>IF(I14="NA","NA",VLOOKUP(I14,[1]Oficinas!$B$1:$I$393,8,0))</f>
        <v>567</v>
      </c>
    </row>
    <row r="15" spans="1:11">
      <c r="A15" s="129">
        <v>39209</v>
      </c>
      <c r="B15" s="130" t="s">
        <v>258</v>
      </c>
      <c r="C15" s="131" t="s">
        <v>283</v>
      </c>
      <c r="D15" s="173">
        <v>11465792.210000001</v>
      </c>
      <c r="E15" s="173">
        <v>0</v>
      </c>
      <c r="F15" s="173">
        <v>0</v>
      </c>
      <c r="G15" s="133">
        <v>1</v>
      </c>
      <c r="H15" s="134"/>
      <c r="I15" s="136" t="s">
        <v>1444</v>
      </c>
      <c r="J15" s="110"/>
      <c r="K15" s="133" t="str">
        <f>IF(I15="NA","NA",VLOOKUP(I15,[1]Oficinas!$B$1:$I$393,8,0))</f>
        <v>NA</v>
      </c>
    </row>
    <row r="16" spans="1:11">
      <c r="A16" s="129">
        <v>39245</v>
      </c>
      <c r="B16" s="130" t="s">
        <v>258</v>
      </c>
      <c r="C16" s="131" t="s">
        <v>280</v>
      </c>
      <c r="D16" s="173">
        <v>8220292</v>
      </c>
      <c r="E16" s="173">
        <v>0</v>
      </c>
      <c r="F16" s="173">
        <v>0</v>
      </c>
      <c r="G16" s="133"/>
      <c r="H16" s="134" t="s">
        <v>14</v>
      </c>
      <c r="I16" s="110" t="s">
        <v>281</v>
      </c>
      <c r="J16" s="110"/>
      <c r="K16" s="133">
        <f>IF(I16="NA","NA",VLOOKUP(I16,[1]Oficinas!$B$1:$I$393,8,0))</f>
        <v>567</v>
      </c>
    </row>
    <row r="17" spans="1:11">
      <c r="A17" s="129">
        <v>39286</v>
      </c>
      <c r="B17" s="130" t="s">
        <v>243</v>
      </c>
      <c r="C17" s="131" t="s">
        <v>244</v>
      </c>
      <c r="D17" s="173">
        <v>5957362.7999999998</v>
      </c>
      <c r="E17" s="173">
        <v>0</v>
      </c>
      <c r="F17" s="173">
        <v>0</v>
      </c>
      <c r="G17" s="133"/>
      <c r="H17" s="134"/>
      <c r="I17" s="110" t="s">
        <v>1300</v>
      </c>
      <c r="J17" s="110"/>
      <c r="K17" s="133">
        <f>IF(I17="NA","NA",VLOOKUP(I17,[1]Oficinas!$B$1:$I$393,8,0))</f>
        <v>517</v>
      </c>
    </row>
    <row r="18" spans="1:11">
      <c r="A18" s="129">
        <v>39308</v>
      </c>
      <c r="B18" s="130" t="s">
        <v>258</v>
      </c>
      <c r="C18" s="131" t="s">
        <v>289</v>
      </c>
      <c r="D18" s="173">
        <v>18372237</v>
      </c>
      <c r="E18" s="173">
        <v>0</v>
      </c>
      <c r="F18" s="173">
        <v>0</v>
      </c>
      <c r="G18" s="133">
        <v>1</v>
      </c>
      <c r="H18" s="134"/>
      <c r="I18" s="136" t="s">
        <v>1444</v>
      </c>
      <c r="J18" s="110"/>
      <c r="K18" s="133" t="str">
        <f>IF(I18="NA","NA",VLOOKUP(I18,[1]Oficinas!$B$1:$I$393,8,0))</f>
        <v>NA</v>
      </c>
    </row>
    <row r="19" spans="1:11">
      <c r="A19" s="129">
        <v>39315</v>
      </c>
      <c r="B19" s="130" t="s">
        <v>290</v>
      </c>
      <c r="C19" s="131" t="s">
        <v>290</v>
      </c>
      <c r="D19" s="173">
        <v>90499441.409999996</v>
      </c>
      <c r="E19" s="173">
        <v>0</v>
      </c>
      <c r="F19" s="173">
        <v>0</v>
      </c>
      <c r="G19" s="133">
        <v>1</v>
      </c>
      <c r="H19" s="134"/>
      <c r="I19" s="110" t="s">
        <v>291</v>
      </c>
      <c r="J19" s="110"/>
      <c r="K19" s="133">
        <f>IF(I19="NA","NA",VLOOKUP(I19,[1]Oficinas!$B$1:$I$393,8,0))</f>
        <v>938</v>
      </c>
    </row>
    <row r="20" spans="1:11">
      <c r="A20" s="129">
        <v>39329</v>
      </c>
      <c r="B20" s="130" t="s">
        <v>258</v>
      </c>
      <c r="C20" s="131" t="s">
        <v>256</v>
      </c>
      <c r="D20" s="173">
        <v>7329179</v>
      </c>
      <c r="E20" s="173">
        <v>0</v>
      </c>
      <c r="F20" s="173">
        <v>0</v>
      </c>
      <c r="G20" s="133"/>
      <c r="H20" s="134" t="s">
        <v>14</v>
      </c>
      <c r="I20" s="110" t="s">
        <v>1103</v>
      </c>
      <c r="J20" s="110"/>
      <c r="K20" s="133">
        <f>IF(I20="NA","NA",VLOOKUP(I20,[1]Oficinas!$B$1:$I$393,8,0))</f>
        <v>411</v>
      </c>
    </row>
    <row r="21" spans="1:11">
      <c r="A21" s="129">
        <v>39339</v>
      </c>
      <c r="B21" s="130" t="s">
        <v>258</v>
      </c>
      <c r="C21" s="131" t="s">
        <v>257</v>
      </c>
      <c r="D21" s="173">
        <v>8720936</v>
      </c>
      <c r="E21" s="173">
        <v>0</v>
      </c>
      <c r="F21" s="173">
        <v>0</v>
      </c>
      <c r="G21" s="133"/>
      <c r="H21" s="134" t="s">
        <v>14</v>
      </c>
      <c r="I21" s="110" t="s">
        <v>652</v>
      </c>
      <c r="J21" s="110"/>
      <c r="K21" s="133">
        <f>IF(I21="NA","NA",VLOOKUP(I21,[1]Oficinas!$B$1:$I$393,8,0))</f>
        <v>557</v>
      </c>
    </row>
    <row r="22" spans="1:11">
      <c r="A22" s="129">
        <v>39392</v>
      </c>
      <c r="B22" s="130" t="s">
        <v>258</v>
      </c>
      <c r="C22" s="131" t="s">
        <v>283</v>
      </c>
      <c r="D22" s="173">
        <v>13607173</v>
      </c>
      <c r="E22" s="173">
        <v>0</v>
      </c>
      <c r="F22" s="173">
        <v>0</v>
      </c>
      <c r="G22" s="133">
        <v>1</v>
      </c>
      <c r="H22" s="134"/>
      <c r="I22" s="136" t="s">
        <v>1444</v>
      </c>
      <c r="J22" s="110"/>
      <c r="K22" s="133" t="str">
        <f>IF(I22="NA","NA",VLOOKUP(I22,[1]Oficinas!$B$1:$I$393,8,0))</f>
        <v>NA</v>
      </c>
    </row>
    <row r="23" spans="1:11">
      <c r="A23" s="129">
        <v>39401</v>
      </c>
      <c r="B23" s="130" t="s">
        <v>125</v>
      </c>
      <c r="C23" s="131" t="s">
        <v>264</v>
      </c>
      <c r="D23" s="173">
        <v>15172036.369999999</v>
      </c>
      <c r="E23" s="173">
        <v>0</v>
      </c>
      <c r="F23" s="173">
        <v>0</v>
      </c>
      <c r="G23" s="133"/>
      <c r="H23" s="134"/>
      <c r="I23" s="110" t="s">
        <v>1434</v>
      </c>
      <c r="J23" s="110"/>
      <c r="K23" s="133">
        <f>IF(I23="NA","NA",VLOOKUP(I23,[1]Oficinas!$B$1:$I$393,8,0))</f>
        <v>461</v>
      </c>
    </row>
    <row r="24" spans="1:11">
      <c r="A24" s="129">
        <v>39505</v>
      </c>
      <c r="B24" s="130" t="s">
        <v>71</v>
      </c>
      <c r="C24" s="131" t="s">
        <v>305</v>
      </c>
      <c r="D24" s="173">
        <v>16596661.49</v>
      </c>
      <c r="E24" s="173">
        <v>0</v>
      </c>
      <c r="F24" s="173">
        <v>0</v>
      </c>
      <c r="G24" s="133" t="s">
        <v>153</v>
      </c>
      <c r="H24" s="134" t="s">
        <v>153</v>
      </c>
      <c r="I24" s="110" t="s">
        <v>306</v>
      </c>
      <c r="J24" s="110"/>
      <c r="K24" s="133">
        <f>IF(I24="NA","NA",VLOOKUP(I24,[1]Oficinas!$B$1:$I$393,8,0))</f>
        <v>423</v>
      </c>
    </row>
    <row r="25" spans="1:11">
      <c r="A25" s="129">
        <v>39534</v>
      </c>
      <c r="B25" s="130" t="s">
        <v>307</v>
      </c>
      <c r="C25" s="131" t="s">
        <v>308</v>
      </c>
      <c r="D25" s="173">
        <v>14372933.529999999</v>
      </c>
      <c r="E25" s="173">
        <v>0</v>
      </c>
      <c r="F25" s="173">
        <v>0</v>
      </c>
      <c r="G25" s="133" t="s">
        <v>153</v>
      </c>
      <c r="H25" s="134" t="s">
        <v>153</v>
      </c>
      <c r="I25" s="110" t="s">
        <v>309</v>
      </c>
      <c r="J25" s="110"/>
      <c r="K25" s="133">
        <f>IF(I25="NA","NA",VLOOKUP(I25,[1]Oficinas!$B$1:$I$393,8,0))</f>
        <v>639</v>
      </c>
    </row>
    <row r="26" spans="1:11">
      <c r="A26" s="129">
        <v>39549</v>
      </c>
      <c r="B26" s="130" t="s">
        <v>174</v>
      </c>
      <c r="C26" s="131" t="s">
        <v>318</v>
      </c>
      <c r="D26" s="173">
        <v>4929000</v>
      </c>
      <c r="E26" s="173">
        <v>0</v>
      </c>
      <c r="F26" s="173">
        <v>0</v>
      </c>
      <c r="G26" s="133" t="s">
        <v>153</v>
      </c>
      <c r="H26" s="134" t="s">
        <v>153</v>
      </c>
      <c r="I26" s="136" t="s">
        <v>1444</v>
      </c>
      <c r="J26" s="110"/>
      <c r="K26" s="133" t="str">
        <f>IF(I26="NA","NA",VLOOKUP(I26,[1]Oficinas!$B$1:$I$393,8,0))</f>
        <v>NA</v>
      </c>
    </row>
    <row r="27" spans="1:11">
      <c r="A27" s="129">
        <v>39567</v>
      </c>
      <c r="B27" s="130" t="s">
        <v>71</v>
      </c>
      <c r="C27" s="131" t="s">
        <v>305</v>
      </c>
      <c r="D27" s="173">
        <v>3878266.82</v>
      </c>
      <c r="E27" s="173">
        <v>0</v>
      </c>
      <c r="F27" s="173">
        <v>0</v>
      </c>
      <c r="G27" s="133" t="s">
        <v>153</v>
      </c>
      <c r="H27" s="134" t="s">
        <v>153</v>
      </c>
      <c r="I27" s="110" t="s">
        <v>306</v>
      </c>
      <c r="J27" s="110"/>
      <c r="K27" s="133">
        <f>IF(I27="NA","NA",VLOOKUP(I27,[1]Oficinas!$B$1:$I$393,8,0))</f>
        <v>423</v>
      </c>
    </row>
    <row r="28" spans="1:11">
      <c r="A28" s="129">
        <v>39567</v>
      </c>
      <c r="B28" s="130" t="s">
        <v>174</v>
      </c>
      <c r="C28" s="131" t="s">
        <v>277</v>
      </c>
      <c r="D28" s="173">
        <v>12246406</v>
      </c>
      <c r="E28" s="173">
        <v>0</v>
      </c>
      <c r="F28" s="173">
        <v>0</v>
      </c>
      <c r="G28" s="133" t="s">
        <v>153</v>
      </c>
      <c r="H28" s="134" t="s">
        <v>153</v>
      </c>
      <c r="I28" s="110" t="s">
        <v>687</v>
      </c>
      <c r="J28" s="110"/>
      <c r="K28" s="133">
        <f>IF(I28="NA","NA",VLOOKUP(I28,[1]Oficinas!$B$1:$I$393,8,0))</f>
        <v>46</v>
      </c>
    </row>
    <row r="29" spans="1:11">
      <c r="A29" s="129">
        <v>39574</v>
      </c>
      <c r="B29" s="130" t="s">
        <v>125</v>
      </c>
      <c r="C29" s="131" t="s">
        <v>264</v>
      </c>
      <c r="D29" s="173">
        <v>4406006.57</v>
      </c>
      <c r="E29" s="173">
        <v>0</v>
      </c>
      <c r="F29" s="173">
        <v>0</v>
      </c>
      <c r="G29" s="133" t="s">
        <v>153</v>
      </c>
      <c r="H29" s="134" t="s">
        <v>153</v>
      </c>
      <c r="I29" s="110" t="s">
        <v>1434</v>
      </c>
      <c r="J29" s="110"/>
      <c r="K29" s="133">
        <f>IF(I29="NA","NA",VLOOKUP(I29,[1]Oficinas!$B$1:$I$393,8,0))</f>
        <v>461</v>
      </c>
    </row>
    <row r="30" spans="1:11">
      <c r="A30" s="129">
        <v>39590</v>
      </c>
      <c r="B30" s="130" t="s">
        <v>174</v>
      </c>
      <c r="C30" s="131" t="s">
        <v>318</v>
      </c>
      <c r="D30" s="173">
        <v>4567542</v>
      </c>
      <c r="E30" s="173">
        <v>0</v>
      </c>
      <c r="F30" s="173">
        <v>0</v>
      </c>
      <c r="G30" s="133" t="s">
        <v>153</v>
      </c>
      <c r="H30" s="134" t="s">
        <v>153</v>
      </c>
      <c r="I30" s="136" t="s">
        <v>1444</v>
      </c>
      <c r="J30" s="110"/>
      <c r="K30" s="133" t="str">
        <f>IF(I30="NA","NA",VLOOKUP(I30,[1]Oficinas!$B$1:$I$393,8,0))</f>
        <v>NA</v>
      </c>
    </row>
    <row r="31" spans="1:11">
      <c r="A31" s="129">
        <v>39618</v>
      </c>
      <c r="B31" s="130" t="s">
        <v>174</v>
      </c>
      <c r="C31" s="131" t="s">
        <v>277</v>
      </c>
      <c r="D31" s="173">
        <v>7560413.54</v>
      </c>
      <c r="E31" s="173">
        <v>0</v>
      </c>
      <c r="F31" s="173">
        <v>0</v>
      </c>
      <c r="G31" s="133" t="s">
        <v>153</v>
      </c>
      <c r="H31" s="134" t="s">
        <v>153</v>
      </c>
      <c r="I31" s="110" t="s">
        <v>687</v>
      </c>
      <c r="J31" s="110"/>
      <c r="K31" s="133">
        <f>IF(I31="NA","NA",VLOOKUP(I31,[1]Oficinas!$B$1:$I$393,8,0))</f>
        <v>46</v>
      </c>
    </row>
    <row r="32" spans="1:11">
      <c r="A32" s="129">
        <v>39620</v>
      </c>
      <c r="B32" s="130" t="s">
        <v>125</v>
      </c>
      <c r="C32" s="131" t="s">
        <v>323</v>
      </c>
      <c r="D32" s="173">
        <v>35523113.090000004</v>
      </c>
      <c r="E32" s="173">
        <v>0</v>
      </c>
      <c r="F32" s="173">
        <v>70710431.790000007</v>
      </c>
      <c r="G32" s="133" t="s">
        <v>153</v>
      </c>
      <c r="H32" s="134" t="s">
        <v>153</v>
      </c>
      <c r="I32" s="110" t="s">
        <v>541</v>
      </c>
      <c r="J32" s="110"/>
      <c r="K32" s="133">
        <f>IF(I32="NA","NA",VLOOKUP(I32,[1]Oficinas!$B$1:$I$393,8,0))</f>
        <v>464</v>
      </c>
    </row>
    <row r="33" spans="1:11">
      <c r="A33" s="129">
        <v>39626</v>
      </c>
      <c r="B33" s="130" t="s">
        <v>325</v>
      </c>
      <c r="C33" s="131" t="s">
        <v>326</v>
      </c>
      <c r="D33" s="173">
        <v>230276840</v>
      </c>
      <c r="E33" s="173">
        <v>0</v>
      </c>
      <c r="F33" s="173">
        <v>0</v>
      </c>
      <c r="G33" s="133" t="s">
        <v>14</v>
      </c>
      <c r="H33" s="134" t="s">
        <v>153</v>
      </c>
      <c r="I33" s="110" t="s">
        <v>1077</v>
      </c>
      <c r="J33" s="110"/>
      <c r="K33" s="133">
        <f>IF(I33="NA","NA",VLOOKUP(I33,[1]Oficinas!$B$1:$I$393,8,0))</f>
        <v>466</v>
      </c>
    </row>
    <row r="34" spans="1:11">
      <c r="A34" s="129">
        <v>39674</v>
      </c>
      <c r="B34" s="130" t="s">
        <v>328</v>
      </c>
      <c r="C34" s="131" t="s">
        <v>329</v>
      </c>
      <c r="D34" s="173">
        <v>26674000</v>
      </c>
      <c r="E34" s="173">
        <v>0</v>
      </c>
      <c r="F34" s="173">
        <v>0</v>
      </c>
      <c r="G34" s="133" t="s">
        <v>153</v>
      </c>
      <c r="H34" s="134" t="s">
        <v>153</v>
      </c>
      <c r="I34" s="110" t="s">
        <v>1375</v>
      </c>
      <c r="J34" s="110"/>
      <c r="K34" s="133">
        <f>IF(I34="NA","NA",VLOOKUP(I34,[1]Oficinas!$B$1:$I$393,8,0))</f>
        <v>489</v>
      </c>
    </row>
    <row r="35" spans="1:11">
      <c r="A35" s="129">
        <v>39682</v>
      </c>
      <c r="B35" s="130" t="s">
        <v>174</v>
      </c>
      <c r="C35" s="131" t="s">
        <v>335</v>
      </c>
      <c r="D35" s="173">
        <v>3954267.13</v>
      </c>
      <c r="E35" s="173">
        <v>0</v>
      </c>
      <c r="F35" s="173">
        <v>0</v>
      </c>
      <c r="G35" s="133" t="s">
        <v>153</v>
      </c>
      <c r="H35" s="134" t="s">
        <v>153</v>
      </c>
      <c r="I35" s="110" t="s">
        <v>615</v>
      </c>
      <c r="J35" s="110"/>
      <c r="K35" s="133">
        <f>IF(I35="NA","NA",VLOOKUP(I35,[1]Oficinas!$B$1:$I$393,8,0))</f>
        <v>18</v>
      </c>
    </row>
    <row r="36" spans="1:11">
      <c r="A36" s="129">
        <v>39703</v>
      </c>
      <c r="B36" s="130" t="s">
        <v>174</v>
      </c>
      <c r="C36" s="131" t="s">
        <v>340</v>
      </c>
      <c r="D36" s="173">
        <v>4383792.72</v>
      </c>
      <c r="E36" s="173">
        <v>0</v>
      </c>
      <c r="F36" s="173">
        <v>0</v>
      </c>
      <c r="G36" s="133" t="s">
        <v>153</v>
      </c>
      <c r="H36" s="134" t="s">
        <v>153</v>
      </c>
      <c r="I36" s="110" t="s">
        <v>341</v>
      </c>
      <c r="J36" s="110"/>
      <c r="K36" s="133">
        <f>IF(I36="NA","NA",VLOOKUP(I36,[1]Oficinas!$B$1:$I$393,8,0))</f>
        <v>47</v>
      </c>
    </row>
    <row r="37" spans="1:11">
      <c r="A37" s="129">
        <v>39710</v>
      </c>
      <c r="B37" s="130" t="s">
        <v>174</v>
      </c>
      <c r="C37" s="131" t="s">
        <v>335</v>
      </c>
      <c r="D37" s="173">
        <v>15330822.689999999</v>
      </c>
      <c r="E37" s="173">
        <v>0</v>
      </c>
      <c r="F37" s="173">
        <v>0</v>
      </c>
      <c r="G37" s="133" t="s">
        <v>153</v>
      </c>
      <c r="H37" s="134" t="s">
        <v>153</v>
      </c>
      <c r="I37" s="110" t="s">
        <v>615</v>
      </c>
      <c r="J37" s="110"/>
      <c r="K37" s="133">
        <f>IF(I37="NA","NA",VLOOKUP(I37,[1]Oficinas!$B$1:$I$393,8,0))</f>
        <v>18</v>
      </c>
    </row>
    <row r="38" spans="1:11">
      <c r="A38" s="129">
        <v>39715</v>
      </c>
      <c r="B38" s="130" t="s">
        <v>243</v>
      </c>
      <c r="C38" s="131" t="s">
        <v>244</v>
      </c>
      <c r="D38" s="173">
        <v>13079540</v>
      </c>
      <c r="E38" s="173">
        <v>0</v>
      </c>
      <c r="F38" s="173">
        <v>0</v>
      </c>
      <c r="G38" s="133" t="s">
        <v>153</v>
      </c>
      <c r="H38" s="134" t="s">
        <v>153</v>
      </c>
      <c r="I38" s="110" t="s">
        <v>1300</v>
      </c>
      <c r="J38" s="110"/>
      <c r="K38" s="133">
        <f>IF(I38="NA","NA",VLOOKUP(I38,[1]Oficinas!$B$1:$I$393,8,0))</f>
        <v>517</v>
      </c>
    </row>
    <row r="39" spans="1:11">
      <c r="A39" s="129">
        <v>39724</v>
      </c>
      <c r="B39" s="130" t="s">
        <v>174</v>
      </c>
      <c r="C39" s="131" t="s">
        <v>343</v>
      </c>
      <c r="D39" s="173">
        <v>104563322</v>
      </c>
      <c r="E39" s="173">
        <v>0</v>
      </c>
      <c r="F39" s="173">
        <v>0</v>
      </c>
      <c r="G39" s="133" t="s">
        <v>344</v>
      </c>
      <c r="H39" s="134" t="s">
        <v>153</v>
      </c>
      <c r="I39" s="136" t="s">
        <v>1444</v>
      </c>
      <c r="J39" s="110"/>
      <c r="K39" s="133" t="str">
        <f>IF(I39="NA","NA",VLOOKUP(I39,[1]Oficinas!$B$1:$I$393,8,0))</f>
        <v>NA</v>
      </c>
    </row>
    <row r="40" spans="1:11">
      <c r="A40" s="129">
        <v>39783</v>
      </c>
      <c r="B40" s="130" t="s">
        <v>347</v>
      </c>
      <c r="C40" s="131" t="s">
        <v>348</v>
      </c>
      <c r="D40" s="173">
        <v>30556790.350000001</v>
      </c>
      <c r="E40" s="173">
        <v>0</v>
      </c>
      <c r="F40" s="173">
        <v>0</v>
      </c>
      <c r="G40" s="133" t="s">
        <v>153</v>
      </c>
      <c r="H40" s="134" t="s">
        <v>153</v>
      </c>
      <c r="I40" s="110" t="s">
        <v>350</v>
      </c>
      <c r="J40" s="110"/>
      <c r="K40" s="133">
        <f>IF(I40="NA","NA",VLOOKUP(I40,[1]Oficinas!$B$1:$I$393,8,0))</f>
        <v>742</v>
      </c>
    </row>
    <row r="41" spans="1:11" ht="25.5">
      <c r="A41" s="129">
        <v>39784</v>
      </c>
      <c r="B41" s="130" t="s">
        <v>18</v>
      </c>
      <c r="C41" s="131" t="s">
        <v>351</v>
      </c>
      <c r="D41" s="173">
        <v>22326990</v>
      </c>
      <c r="E41" s="173">
        <v>0</v>
      </c>
      <c r="F41" s="173">
        <v>0</v>
      </c>
      <c r="G41" s="133" t="s">
        <v>14</v>
      </c>
      <c r="H41" s="134" t="s">
        <v>153</v>
      </c>
      <c r="I41" s="110" t="s">
        <v>1391</v>
      </c>
      <c r="J41" s="110" t="s">
        <v>353</v>
      </c>
      <c r="K41" s="133">
        <f>IF(I41="NA","NA",VLOOKUP(I41,[1]Oficinas!$B$1:$I$393,8,0))</f>
        <v>572</v>
      </c>
    </row>
    <row r="42" spans="1:11">
      <c r="A42" s="129">
        <v>39798</v>
      </c>
      <c r="B42" s="130" t="s">
        <v>174</v>
      </c>
      <c r="C42" s="131" t="s">
        <v>354</v>
      </c>
      <c r="D42" s="173">
        <v>49245981.359999999</v>
      </c>
      <c r="E42" s="173">
        <v>12204000</v>
      </c>
      <c r="F42" s="173">
        <v>0</v>
      </c>
      <c r="G42" s="133" t="s">
        <v>355</v>
      </c>
      <c r="H42" s="134" t="s">
        <v>153</v>
      </c>
      <c r="I42" s="136" t="s">
        <v>1444</v>
      </c>
      <c r="J42" s="110"/>
      <c r="K42" s="133" t="str">
        <f>IF(I42="NA","NA",VLOOKUP(I42,[1]Oficinas!$B$1:$I$393,8,0))</f>
        <v>NA</v>
      </c>
    </row>
    <row r="43" spans="1:11">
      <c r="A43" s="129">
        <v>39847</v>
      </c>
      <c r="B43" s="130" t="s">
        <v>372</v>
      </c>
      <c r="C43" s="131" t="s">
        <v>373</v>
      </c>
      <c r="D43" s="173">
        <v>36133855.890000001</v>
      </c>
      <c r="E43" s="173">
        <v>0</v>
      </c>
      <c r="F43" s="173">
        <v>0</v>
      </c>
      <c r="G43" s="133" t="s">
        <v>153</v>
      </c>
      <c r="H43" s="134" t="s">
        <v>153</v>
      </c>
      <c r="I43" s="110" t="s">
        <v>1185</v>
      </c>
      <c r="J43" s="110"/>
      <c r="K43" s="133">
        <f>IF(I43="NA","NA",VLOOKUP(I43,[1]Oficinas!$B$1:$I$393,8,0))</f>
        <v>483</v>
      </c>
    </row>
    <row r="44" spans="1:11">
      <c r="A44" s="129">
        <v>39861</v>
      </c>
      <c r="B44" s="130" t="s">
        <v>347</v>
      </c>
      <c r="C44" s="131" t="s">
        <v>348</v>
      </c>
      <c r="D44" s="173">
        <v>20596750.809999999</v>
      </c>
      <c r="E44" s="173" t="s">
        <v>376</v>
      </c>
      <c r="F44" s="173">
        <v>0</v>
      </c>
      <c r="G44" s="133" t="s">
        <v>153</v>
      </c>
      <c r="H44" s="134" t="s">
        <v>153</v>
      </c>
      <c r="I44" s="110" t="s">
        <v>350</v>
      </c>
      <c r="J44" s="110"/>
      <c r="K44" s="133">
        <f>IF(I44="NA","NA",VLOOKUP(I44,[1]Oficinas!$B$1:$I$393,8,0))</f>
        <v>742</v>
      </c>
    </row>
    <row r="45" spans="1:11">
      <c r="A45" s="129">
        <v>39876</v>
      </c>
      <c r="B45" s="130" t="s">
        <v>241</v>
      </c>
      <c r="C45" s="131" t="s">
        <v>242</v>
      </c>
      <c r="D45" s="173">
        <v>26765030.440000001</v>
      </c>
      <c r="E45" s="173">
        <v>0</v>
      </c>
      <c r="F45" s="173">
        <v>0</v>
      </c>
      <c r="G45" s="133" t="s">
        <v>14</v>
      </c>
      <c r="H45" s="134" t="s">
        <v>153</v>
      </c>
      <c r="I45" s="136" t="s">
        <v>1444</v>
      </c>
      <c r="J45" s="110"/>
      <c r="K45" s="133" t="str">
        <f>IF(I45="NA","NA",VLOOKUP(I45,[1]Oficinas!$B$1:$I$393,8,0))</f>
        <v>NA</v>
      </c>
    </row>
    <row r="46" spans="1:11" ht="25.5">
      <c r="A46" s="129">
        <v>39892</v>
      </c>
      <c r="B46" s="130" t="s">
        <v>18</v>
      </c>
      <c r="C46" s="131" t="s">
        <v>377</v>
      </c>
      <c r="D46" s="173">
        <v>10378000</v>
      </c>
      <c r="E46" s="173">
        <v>10378000</v>
      </c>
      <c r="F46" s="173">
        <v>0</v>
      </c>
      <c r="G46" s="133" t="s">
        <v>14</v>
      </c>
      <c r="H46" s="134" t="s">
        <v>14</v>
      </c>
      <c r="I46" s="110" t="s">
        <v>378</v>
      </c>
      <c r="J46" s="110"/>
      <c r="K46" s="133">
        <f>IF(I46="NA","NA",VLOOKUP(I46,[1]Oficinas!$B$1:$I$393,8,0))</f>
        <v>230</v>
      </c>
    </row>
    <row r="47" spans="1:11" ht="25.5">
      <c r="A47" s="129">
        <v>39938</v>
      </c>
      <c r="B47" s="130" t="s">
        <v>18</v>
      </c>
      <c r="C47" s="131" t="s">
        <v>351</v>
      </c>
      <c r="D47" s="173">
        <v>9105554.2599999998</v>
      </c>
      <c r="E47" s="173">
        <v>0</v>
      </c>
      <c r="F47" s="173">
        <v>0</v>
      </c>
      <c r="G47" s="133" t="s">
        <v>14</v>
      </c>
      <c r="H47" s="134" t="s">
        <v>153</v>
      </c>
      <c r="I47" s="110" t="s">
        <v>1391</v>
      </c>
      <c r="J47" s="110" t="s">
        <v>353</v>
      </c>
      <c r="K47" s="133">
        <f>IF(I47="NA","NA",VLOOKUP(I47,[1]Oficinas!$B$1:$I$393,8,0))</f>
        <v>572</v>
      </c>
    </row>
    <row r="48" spans="1:11">
      <c r="A48" s="129">
        <v>39967</v>
      </c>
      <c r="B48" s="130" t="s">
        <v>18</v>
      </c>
      <c r="C48" s="131" t="s">
        <v>390</v>
      </c>
      <c r="D48" s="173">
        <v>23079100</v>
      </c>
      <c r="E48" s="173">
        <v>23079100</v>
      </c>
      <c r="F48" s="173">
        <v>0</v>
      </c>
      <c r="G48" s="133" t="s">
        <v>14</v>
      </c>
      <c r="H48" s="138" t="s">
        <v>391</v>
      </c>
      <c r="I48" s="136" t="s">
        <v>1444</v>
      </c>
      <c r="J48" s="110"/>
      <c r="K48" s="133" t="str">
        <f>IF(I48="NA","NA",VLOOKUP(I48,[1]Oficinas!$B$1:$I$393,8,0))</f>
        <v>NA</v>
      </c>
    </row>
    <row r="49" spans="1:11">
      <c r="A49" s="129">
        <v>39990</v>
      </c>
      <c r="B49" s="130" t="s">
        <v>18</v>
      </c>
      <c r="C49" s="131" t="s">
        <v>392</v>
      </c>
      <c r="D49" s="173">
        <v>207100000</v>
      </c>
      <c r="E49" s="173">
        <v>207100000</v>
      </c>
      <c r="F49" s="173">
        <v>0</v>
      </c>
      <c r="G49" s="133" t="s">
        <v>14</v>
      </c>
      <c r="H49" s="134" t="s">
        <v>393</v>
      </c>
      <c r="I49" s="136" t="s">
        <v>1444</v>
      </c>
      <c r="J49" s="110"/>
      <c r="K49" s="133" t="str">
        <f>IF(I49="NA","NA",VLOOKUP(I49,[1]Oficinas!$B$1:$I$393,8,0))</f>
        <v>NA</v>
      </c>
    </row>
    <row r="50" spans="1:11">
      <c r="A50" s="129">
        <v>40030</v>
      </c>
      <c r="B50" s="130" t="s">
        <v>18</v>
      </c>
      <c r="C50" s="131" t="s">
        <v>395</v>
      </c>
      <c r="D50" s="173">
        <v>6525000</v>
      </c>
      <c r="E50" s="173">
        <v>0</v>
      </c>
      <c r="F50" s="173">
        <v>0</v>
      </c>
      <c r="G50" s="133" t="s">
        <v>14</v>
      </c>
      <c r="H50" s="134" t="s">
        <v>153</v>
      </c>
      <c r="I50" s="110" t="s">
        <v>396</v>
      </c>
      <c r="J50" s="110"/>
      <c r="K50" s="133">
        <f>IF(I50="NA","NA",VLOOKUP(I50,[1]Oficinas!$B$1:$I$393,8,0))</f>
        <v>556</v>
      </c>
    </row>
    <row r="51" spans="1:11">
      <c r="A51" s="129">
        <v>40044</v>
      </c>
      <c r="B51" s="130" t="s">
        <v>357</v>
      </c>
      <c r="C51" s="131" t="s">
        <v>397</v>
      </c>
      <c r="D51" s="173">
        <v>22200000</v>
      </c>
      <c r="E51" s="173">
        <v>22200000</v>
      </c>
      <c r="F51" s="173">
        <v>0</v>
      </c>
      <c r="G51" s="133" t="s">
        <v>153</v>
      </c>
      <c r="H51" s="134" t="s">
        <v>153</v>
      </c>
      <c r="I51" s="137" t="s">
        <v>1448</v>
      </c>
      <c r="J51" s="110"/>
      <c r="K51" s="133">
        <f>IF(I51="NA","NA",VLOOKUP(I51,[1]Oficinas!$B$1:$I$393,8,0))</f>
        <v>451</v>
      </c>
    </row>
    <row r="52" spans="1:11">
      <c r="A52" s="129">
        <v>40045</v>
      </c>
      <c r="B52" s="130" t="s">
        <v>18</v>
      </c>
      <c r="C52" s="131" t="s">
        <v>398</v>
      </c>
      <c r="D52" s="173">
        <v>16756833.289999999</v>
      </c>
      <c r="E52" s="173">
        <v>0</v>
      </c>
      <c r="F52" s="173">
        <v>0</v>
      </c>
      <c r="G52" s="133" t="s">
        <v>14</v>
      </c>
      <c r="H52" s="134" t="s">
        <v>153</v>
      </c>
      <c r="I52" s="110" t="s">
        <v>399</v>
      </c>
      <c r="J52" s="110"/>
      <c r="K52" s="133">
        <f>IF(I52="NA","NA",VLOOKUP(I52,[1]Oficinas!$B$1:$I$393,8,0))</f>
        <v>524</v>
      </c>
    </row>
    <row r="53" spans="1:11">
      <c r="A53" s="129">
        <v>40064</v>
      </c>
      <c r="B53" s="130" t="s">
        <v>400</v>
      </c>
      <c r="C53" s="131" t="s">
        <v>400</v>
      </c>
      <c r="D53" s="173">
        <v>47130896.880000003</v>
      </c>
      <c r="E53" s="173">
        <v>47130896.880000003</v>
      </c>
      <c r="F53" s="173">
        <v>0</v>
      </c>
      <c r="G53" s="133" t="s">
        <v>153</v>
      </c>
      <c r="H53" s="134" t="s">
        <v>153</v>
      </c>
      <c r="I53" s="110" t="s">
        <v>1011</v>
      </c>
      <c r="J53" s="110"/>
      <c r="K53" s="133">
        <f>IF(I53="NA","NA",VLOOKUP(I53,[1]Oficinas!$B$1:$I$393,8,0))</f>
        <v>357</v>
      </c>
    </row>
    <row r="54" spans="1:11">
      <c r="A54" s="129">
        <v>40078</v>
      </c>
      <c r="B54" s="130" t="s">
        <v>402</v>
      </c>
      <c r="C54" s="131" t="s">
        <v>387</v>
      </c>
      <c r="D54" s="173">
        <v>9622113.1799999997</v>
      </c>
      <c r="E54" s="173">
        <v>0</v>
      </c>
      <c r="F54" s="173">
        <v>0</v>
      </c>
      <c r="G54" s="133" t="s">
        <v>153</v>
      </c>
      <c r="H54" s="134" t="s">
        <v>153</v>
      </c>
      <c r="I54" s="110" t="s">
        <v>388</v>
      </c>
      <c r="J54" s="110"/>
      <c r="K54" s="133">
        <f>IF(I54="NA","NA",VLOOKUP(I54,[1]Oficinas!$B$1:$I$393,8,0))</f>
        <v>236</v>
      </c>
    </row>
    <row r="55" spans="1:11">
      <c r="A55" s="129">
        <v>40105</v>
      </c>
      <c r="B55" s="130" t="s">
        <v>250</v>
      </c>
      <c r="C55" s="131" t="s">
        <v>403</v>
      </c>
      <c r="D55" s="173">
        <v>178260000</v>
      </c>
      <c r="E55" s="173">
        <v>0</v>
      </c>
      <c r="F55" s="173">
        <v>0</v>
      </c>
      <c r="G55" s="133" t="s">
        <v>14</v>
      </c>
      <c r="H55" s="134" t="s">
        <v>153</v>
      </c>
      <c r="I55" s="110" t="s">
        <v>1005</v>
      </c>
      <c r="J55" s="110"/>
      <c r="K55" s="133">
        <f>IF(I55="NA","NA",VLOOKUP(I55,[1]Oficinas!$B$1:$I$393,8,0))</f>
        <v>330</v>
      </c>
    </row>
    <row r="56" spans="1:11">
      <c r="A56" s="129">
        <v>40117</v>
      </c>
      <c r="B56" s="130" t="s">
        <v>247</v>
      </c>
      <c r="C56" s="131" t="s">
        <v>405</v>
      </c>
      <c r="D56" s="173">
        <v>10000000</v>
      </c>
      <c r="E56" s="173">
        <v>0</v>
      </c>
      <c r="F56" s="173">
        <v>0</v>
      </c>
      <c r="G56" s="133" t="s">
        <v>153</v>
      </c>
      <c r="H56" s="134" t="s">
        <v>153</v>
      </c>
      <c r="I56" s="110" t="s">
        <v>1120</v>
      </c>
      <c r="J56" s="110"/>
      <c r="K56" s="133">
        <f>IF(I56="NA","NA",VLOOKUP(I56,[1]Oficinas!$B$1:$I$393,8,0))</f>
        <v>241</v>
      </c>
    </row>
    <row r="57" spans="1:11">
      <c r="A57" s="129">
        <v>40144</v>
      </c>
      <c r="B57" s="130" t="s">
        <v>408</v>
      </c>
      <c r="C57" s="131" t="s">
        <v>285</v>
      </c>
      <c r="D57" s="173">
        <v>29399007.260000002</v>
      </c>
      <c r="E57" s="173">
        <v>0</v>
      </c>
      <c r="F57" s="173">
        <v>0</v>
      </c>
      <c r="G57" s="133" t="s">
        <v>153</v>
      </c>
      <c r="H57" s="134" t="s">
        <v>153</v>
      </c>
      <c r="I57" s="110" t="s">
        <v>1369</v>
      </c>
      <c r="J57" s="110"/>
      <c r="K57" s="133">
        <f>IF(I57="NA","NA",VLOOKUP(I57,[1]Oficinas!$B$1:$I$393,8,0))</f>
        <v>950</v>
      </c>
    </row>
    <row r="58" spans="1:11">
      <c r="A58" s="129">
        <v>40214</v>
      </c>
      <c r="B58" s="130" t="s">
        <v>442</v>
      </c>
      <c r="C58" s="131" t="s">
        <v>398</v>
      </c>
      <c r="D58" s="173">
        <v>0</v>
      </c>
      <c r="E58" s="173">
        <v>0</v>
      </c>
      <c r="F58" s="173">
        <v>0</v>
      </c>
      <c r="G58" s="133" t="s">
        <v>14</v>
      </c>
      <c r="H58" s="134" t="s">
        <v>153</v>
      </c>
      <c r="I58" s="110" t="s">
        <v>399</v>
      </c>
      <c r="J58" s="110"/>
      <c r="K58" s="133">
        <f>IF(I58="NA","NA",VLOOKUP(I58,[1]Oficinas!$B$1:$I$393,8,0))</f>
        <v>524</v>
      </c>
    </row>
    <row r="59" spans="1:11">
      <c r="A59" s="129">
        <v>40234</v>
      </c>
      <c r="B59" s="130" t="s">
        <v>125</v>
      </c>
      <c r="C59" s="131" t="s">
        <v>286</v>
      </c>
      <c r="D59" s="173">
        <v>13632691.48</v>
      </c>
      <c r="E59" s="173">
        <v>0</v>
      </c>
      <c r="F59" s="173">
        <v>0</v>
      </c>
      <c r="G59" s="133" t="s">
        <v>14</v>
      </c>
      <c r="H59" s="134" t="s">
        <v>153</v>
      </c>
      <c r="I59" s="110" t="s">
        <v>1435</v>
      </c>
      <c r="J59" s="110"/>
      <c r="K59" s="133">
        <f>IF(I59="NA","NA",VLOOKUP(I59,[1]Oficinas!$B$1:$I$393,8,0))</f>
        <v>348</v>
      </c>
    </row>
    <row r="60" spans="1:11">
      <c r="A60" s="129">
        <v>40268</v>
      </c>
      <c r="B60" s="130" t="s">
        <v>247</v>
      </c>
      <c r="C60" s="131" t="s">
        <v>289</v>
      </c>
      <c r="D60" s="173">
        <v>0</v>
      </c>
      <c r="E60" s="173">
        <v>0</v>
      </c>
      <c r="F60" s="173">
        <v>0</v>
      </c>
      <c r="G60" s="133" t="s">
        <v>14</v>
      </c>
      <c r="H60" s="134" t="s">
        <v>153</v>
      </c>
      <c r="I60" s="136" t="s">
        <v>1444</v>
      </c>
      <c r="J60" s="110"/>
      <c r="K60" s="133" t="str">
        <f>IF(I60="NA","NA",VLOOKUP(I60,[1]Oficinas!$B$1:$I$393,8,0))</f>
        <v>NA</v>
      </c>
    </row>
    <row r="61" spans="1:11">
      <c r="A61" s="129">
        <v>40281</v>
      </c>
      <c r="B61" s="130" t="s">
        <v>250</v>
      </c>
      <c r="C61" s="131" t="s">
        <v>455</v>
      </c>
      <c r="D61" s="173">
        <v>58303000</v>
      </c>
      <c r="E61" s="173">
        <v>0</v>
      </c>
      <c r="F61" s="173">
        <v>0</v>
      </c>
      <c r="G61" s="133" t="s">
        <v>153</v>
      </c>
      <c r="H61" s="134" t="s">
        <v>153</v>
      </c>
      <c r="I61" s="110" t="s">
        <v>459</v>
      </c>
      <c r="J61" s="110"/>
      <c r="K61" s="133">
        <f>IF(I61="NA","NA",VLOOKUP(I61,[1]Oficinas!$B$1:$I$393,8,0))</f>
        <v>719</v>
      </c>
    </row>
    <row r="62" spans="1:11">
      <c r="A62" s="129">
        <v>40287</v>
      </c>
      <c r="B62" s="130" t="s">
        <v>460</v>
      </c>
      <c r="C62" s="131" t="s">
        <v>461</v>
      </c>
      <c r="D62" s="173">
        <v>6791111.1299999999</v>
      </c>
      <c r="E62" s="173">
        <v>0</v>
      </c>
      <c r="F62" s="173">
        <v>0</v>
      </c>
      <c r="G62" s="133" t="s">
        <v>153</v>
      </c>
      <c r="H62" s="134" t="s">
        <v>153</v>
      </c>
      <c r="I62" s="110" t="s">
        <v>464</v>
      </c>
      <c r="J62" s="110"/>
      <c r="K62" s="133">
        <f>IF(I62="NA","NA",VLOOKUP(I62,[1]Oficinas!$B$1:$I$393,8,0))</f>
        <v>512</v>
      </c>
    </row>
    <row r="63" spans="1:11">
      <c r="A63" s="129">
        <v>40310</v>
      </c>
      <c r="B63" s="130" t="s">
        <v>125</v>
      </c>
      <c r="C63" s="131" t="s">
        <v>466</v>
      </c>
      <c r="D63" s="173">
        <v>19693412.670000002</v>
      </c>
      <c r="E63" s="173">
        <v>0</v>
      </c>
      <c r="F63" s="173">
        <v>0</v>
      </c>
      <c r="G63" s="133" t="s">
        <v>153</v>
      </c>
      <c r="H63" s="134" t="s">
        <v>153</v>
      </c>
      <c r="I63" s="110" t="s">
        <v>466</v>
      </c>
      <c r="J63" s="110"/>
      <c r="K63" s="133">
        <f>IF(I63="NA","NA",VLOOKUP(I63,[1]Oficinas!$B$1:$I$393,8,0))</f>
        <v>273</v>
      </c>
    </row>
    <row r="64" spans="1:11">
      <c r="A64" s="129">
        <v>40333</v>
      </c>
      <c r="B64" s="130" t="s">
        <v>174</v>
      </c>
      <c r="C64" s="131" t="s">
        <v>277</v>
      </c>
      <c r="D64" s="173">
        <v>14075402.470000001</v>
      </c>
      <c r="E64" s="173">
        <v>0</v>
      </c>
      <c r="F64" s="173">
        <v>0</v>
      </c>
      <c r="G64" s="133" t="s">
        <v>14</v>
      </c>
      <c r="H64" s="134" t="s">
        <v>153</v>
      </c>
      <c r="I64" s="110" t="s">
        <v>687</v>
      </c>
      <c r="J64" s="110"/>
      <c r="K64" s="133">
        <f>IF(I64="NA","NA",VLOOKUP(I64,[1]Oficinas!$B$1:$I$393,8,0))</f>
        <v>46</v>
      </c>
    </row>
    <row r="65" spans="1:11">
      <c r="A65" s="129">
        <v>40356</v>
      </c>
      <c r="B65" s="130" t="s">
        <v>325</v>
      </c>
      <c r="C65" s="131" t="s">
        <v>486</v>
      </c>
      <c r="D65" s="173">
        <v>0</v>
      </c>
      <c r="E65" s="173">
        <v>0</v>
      </c>
      <c r="F65" s="173">
        <v>0</v>
      </c>
      <c r="G65" s="133" t="s">
        <v>153</v>
      </c>
      <c r="H65" s="134" t="s">
        <v>14</v>
      </c>
      <c r="I65" s="110" t="s">
        <v>1025</v>
      </c>
      <c r="J65" s="110"/>
      <c r="K65" s="133">
        <f>IF(I65="NA","NA",VLOOKUP(I65,[1]Oficinas!$B$1:$I$393,8,0))</f>
        <v>367</v>
      </c>
    </row>
    <row r="66" spans="1:11">
      <c r="A66" s="129">
        <v>40367</v>
      </c>
      <c r="B66" s="130" t="s">
        <v>258</v>
      </c>
      <c r="C66" s="131" t="s">
        <v>498</v>
      </c>
      <c r="D66" s="173">
        <v>13418851.93</v>
      </c>
      <c r="E66" s="173">
        <v>0</v>
      </c>
      <c r="F66" s="173">
        <v>0</v>
      </c>
      <c r="G66" s="133" t="s">
        <v>153</v>
      </c>
      <c r="H66" s="134" t="s">
        <v>153</v>
      </c>
      <c r="I66" s="110" t="s">
        <v>1061</v>
      </c>
      <c r="J66" s="110"/>
      <c r="K66" s="133">
        <f>IF(I66="NA","NA",VLOOKUP(I66,[1]Oficinas!$B$1:$I$393,8,0))</f>
        <v>450</v>
      </c>
    </row>
    <row r="67" spans="1:11">
      <c r="A67" s="129">
        <v>40367</v>
      </c>
      <c r="B67" s="139" t="s">
        <v>174</v>
      </c>
      <c r="C67" s="131" t="s">
        <v>200</v>
      </c>
      <c r="D67" s="173">
        <v>39402236.670000002</v>
      </c>
      <c r="E67" s="173">
        <v>0</v>
      </c>
      <c r="F67" s="173">
        <v>0</v>
      </c>
      <c r="G67" s="133" t="s">
        <v>153</v>
      </c>
      <c r="H67" s="134" t="s">
        <v>14</v>
      </c>
      <c r="I67" s="110" t="s">
        <v>773</v>
      </c>
      <c r="J67" s="110"/>
      <c r="K67" s="133">
        <f>IF(I67="NA","NA",VLOOKUP(I67,[1]Oficinas!$B$1:$I$393,8,0))</f>
        <v>180</v>
      </c>
    </row>
    <row r="68" spans="1:11">
      <c r="A68" s="129">
        <v>40399</v>
      </c>
      <c r="B68" s="130" t="s">
        <v>247</v>
      </c>
      <c r="C68" s="131" t="s">
        <v>520</v>
      </c>
      <c r="D68" s="173">
        <v>1693237.98</v>
      </c>
      <c r="E68" s="173">
        <v>0</v>
      </c>
      <c r="F68" s="173">
        <v>0</v>
      </c>
      <c r="G68" s="133" t="s">
        <v>153</v>
      </c>
      <c r="H68" s="134" t="s">
        <v>153</v>
      </c>
      <c r="I68" s="110" t="s">
        <v>522</v>
      </c>
      <c r="J68" s="110"/>
      <c r="K68" s="133">
        <f>IF(I68="NA","NA",VLOOKUP(I68,[1]Oficinas!$B$1:$I$393,8,0))</f>
        <v>196</v>
      </c>
    </row>
    <row r="69" spans="1:11">
      <c r="A69" s="129">
        <v>40590</v>
      </c>
      <c r="B69" s="130" t="s">
        <v>125</v>
      </c>
      <c r="C69" s="131" t="s">
        <v>466</v>
      </c>
      <c r="D69" s="173">
        <v>11377635.01</v>
      </c>
      <c r="E69" s="173">
        <v>0</v>
      </c>
      <c r="F69" s="173">
        <v>0</v>
      </c>
      <c r="G69" s="133" t="s">
        <v>153</v>
      </c>
      <c r="H69" s="134" t="s">
        <v>153</v>
      </c>
      <c r="I69" s="110" t="s">
        <v>466</v>
      </c>
      <c r="J69" s="110"/>
      <c r="K69" s="133">
        <f>IF(I69="NA","NA",VLOOKUP(I69,[1]Oficinas!$B$1:$I$393,8,0))</f>
        <v>273</v>
      </c>
    </row>
    <row r="70" spans="1:11">
      <c r="A70" s="129">
        <v>40590</v>
      </c>
      <c r="B70" s="130" t="s">
        <v>18</v>
      </c>
      <c r="C70" s="131" t="s">
        <v>395</v>
      </c>
      <c r="D70" s="173">
        <v>9039000</v>
      </c>
      <c r="E70" s="173">
        <v>0</v>
      </c>
      <c r="F70" s="173">
        <v>0</v>
      </c>
      <c r="G70" s="133" t="s">
        <v>153</v>
      </c>
      <c r="H70" s="134" t="s">
        <v>153</v>
      </c>
      <c r="I70" s="110" t="s">
        <v>396</v>
      </c>
      <c r="J70" s="110"/>
      <c r="K70" s="133">
        <f>IF(I70="NA","NA",VLOOKUP(I70,[1]Oficinas!$B$1:$I$393,8,0))</f>
        <v>556</v>
      </c>
    </row>
    <row r="71" spans="1:11">
      <c r="A71" s="129">
        <v>40597</v>
      </c>
      <c r="B71" s="130" t="s">
        <v>125</v>
      </c>
      <c r="C71" s="131" t="s">
        <v>631</v>
      </c>
      <c r="D71" s="173">
        <v>4260885.1100000003</v>
      </c>
      <c r="E71" s="173">
        <v>0</v>
      </c>
      <c r="F71" s="173">
        <v>0</v>
      </c>
      <c r="G71" s="133" t="s">
        <v>153</v>
      </c>
      <c r="H71" s="134" t="s">
        <v>153</v>
      </c>
      <c r="I71" s="110" t="s">
        <v>541</v>
      </c>
      <c r="J71" s="110"/>
      <c r="K71" s="133">
        <f>IF(I71="NA","NA",VLOOKUP(I71,[1]Oficinas!$B$1:$I$393,8,0))</f>
        <v>464</v>
      </c>
    </row>
    <row r="72" spans="1:11" ht="25.5">
      <c r="A72" s="129">
        <v>40606</v>
      </c>
      <c r="B72" s="130" t="s">
        <v>634</v>
      </c>
      <c r="C72" s="131" t="s">
        <v>635</v>
      </c>
      <c r="D72" s="173">
        <v>3456078.92</v>
      </c>
      <c r="E72" s="173">
        <v>0</v>
      </c>
      <c r="F72" s="173">
        <v>0</v>
      </c>
      <c r="G72" s="133" t="s">
        <v>153</v>
      </c>
      <c r="H72" s="134" t="s">
        <v>153</v>
      </c>
      <c r="I72" s="110" t="s">
        <v>1053</v>
      </c>
      <c r="J72" s="110"/>
      <c r="K72" s="133">
        <f>IF(I72="NA","NA",VLOOKUP(I72,[1]Oficinas!$B$1:$I$393,8,0))</f>
        <v>569</v>
      </c>
    </row>
    <row r="73" spans="1:11">
      <c r="A73" s="129">
        <v>40625</v>
      </c>
      <c r="B73" s="130" t="s">
        <v>125</v>
      </c>
      <c r="C73" s="131" t="s">
        <v>262</v>
      </c>
      <c r="D73" s="173">
        <v>1139000</v>
      </c>
      <c r="E73" s="173">
        <v>0</v>
      </c>
      <c r="F73" s="173">
        <v>0</v>
      </c>
      <c r="G73" s="133" t="s">
        <v>153</v>
      </c>
      <c r="H73" s="134" t="s">
        <v>153</v>
      </c>
      <c r="I73" s="110" t="s">
        <v>1436</v>
      </c>
      <c r="J73" s="110"/>
      <c r="K73" s="133">
        <f>IF(I73="NA","NA",VLOOKUP(I73,[1]Oficinas!$B$1:$I$393,8,0))</f>
        <v>223</v>
      </c>
    </row>
    <row r="74" spans="1:11">
      <c r="A74" s="129">
        <v>40645</v>
      </c>
      <c r="B74" s="130" t="s">
        <v>174</v>
      </c>
      <c r="C74" s="131" t="s">
        <v>645</v>
      </c>
      <c r="D74" s="173">
        <v>57889125.280000001</v>
      </c>
      <c r="E74" s="173">
        <v>0</v>
      </c>
      <c r="F74" s="173">
        <v>0</v>
      </c>
      <c r="G74" s="133" t="s">
        <v>14</v>
      </c>
      <c r="H74" s="134" t="s">
        <v>153</v>
      </c>
      <c r="I74" s="110" t="s">
        <v>817</v>
      </c>
      <c r="J74" s="110"/>
      <c r="K74" s="133">
        <f>IF(I74="NA","NA",VLOOKUP(I74,[1]Oficinas!$B$1:$I$393,8,0))</f>
        <v>479</v>
      </c>
    </row>
    <row r="75" spans="1:11">
      <c r="A75" s="129">
        <v>40665</v>
      </c>
      <c r="B75" s="130" t="s">
        <v>258</v>
      </c>
      <c r="C75" s="131" t="s">
        <v>651</v>
      </c>
      <c r="D75" s="173">
        <v>3959969.52</v>
      </c>
      <c r="E75" s="173">
        <v>0</v>
      </c>
      <c r="F75" s="173">
        <v>0</v>
      </c>
      <c r="G75" s="133" t="s">
        <v>153</v>
      </c>
      <c r="H75" s="134" t="s">
        <v>14</v>
      </c>
      <c r="I75" s="110" t="s">
        <v>652</v>
      </c>
      <c r="J75" s="110"/>
      <c r="K75" s="133">
        <f>IF(I75="NA","NA",VLOOKUP(I75,[1]Oficinas!$B$1:$I$393,8,0))</f>
        <v>557</v>
      </c>
    </row>
    <row r="76" spans="1:11">
      <c r="A76" s="129">
        <v>40674</v>
      </c>
      <c r="B76" s="130" t="s">
        <v>174</v>
      </c>
      <c r="C76" s="131" t="s">
        <v>657</v>
      </c>
      <c r="D76" s="173">
        <v>9241005.3499999996</v>
      </c>
      <c r="E76" s="173">
        <v>0</v>
      </c>
      <c r="F76" s="173">
        <v>0</v>
      </c>
      <c r="G76" s="133" t="s">
        <v>153</v>
      </c>
      <c r="H76" s="134" t="s">
        <v>153</v>
      </c>
      <c r="I76" s="110" t="s">
        <v>658</v>
      </c>
      <c r="J76" s="110"/>
      <c r="K76" s="133">
        <f>IF(I76="NA","NA",VLOOKUP(I76,[1]Oficinas!$B$1:$I$393,8,0))</f>
        <v>583</v>
      </c>
    </row>
    <row r="77" spans="1:11">
      <c r="A77" s="129">
        <v>40674</v>
      </c>
      <c r="B77" s="130" t="s">
        <v>18</v>
      </c>
      <c r="C77" s="131" t="s">
        <v>395</v>
      </c>
      <c r="D77" s="173">
        <v>3716256.21</v>
      </c>
      <c r="E77" s="173">
        <v>0</v>
      </c>
      <c r="F77" s="173">
        <v>0</v>
      </c>
      <c r="G77" s="133" t="s">
        <v>153</v>
      </c>
      <c r="H77" s="134" t="s">
        <v>153</v>
      </c>
      <c r="I77" s="110" t="s">
        <v>396</v>
      </c>
      <c r="J77" s="110"/>
      <c r="K77" s="133">
        <f>IF(I77="NA","NA",VLOOKUP(I77,[1]Oficinas!$B$1:$I$393,8,0))</f>
        <v>556</v>
      </c>
    </row>
    <row r="78" spans="1:11">
      <c r="A78" s="129">
        <v>40732</v>
      </c>
      <c r="B78" s="130" t="s">
        <v>250</v>
      </c>
      <c r="C78" s="131" t="s">
        <v>664</v>
      </c>
      <c r="D78" s="173">
        <v>7332790.4699999997</v>
      </c>
      <c r="E78" s="173">
        <v>0</v>
      </c>
      <c r="F78" s="173">
        <v>0</v>
      </c>
      <c r="G78" s="133" t="s">
        <v>153</v>
      </c>
      <c r="H78" s="134" t="s">
        <v>153</v>
      </c>
      <c r="I78" s="110" t="s">
        <v>237</v>
      </c>
      <c r="J78" s="110"/>
      <c r="K78" s="133">
        <f>IF(I78="NA","NA",VLOOKUP(I78,[1]Oficinas!$B$1:$I$393,8,0))</f>
        <v>375</v>
      </c>
    </row>
    <row r="79" spans="1:11">
      <c r="A79" s="129">
        <v>40747</v>
      </c>
      <c r="B79" s="130" t="s">
        <v>460</v>
      </c>
      <c r="C79" s="131" t="s">
        <v>667</v>
      </c>
      <c r="D79" s="173">
        <v>14337792</v>
      </c>
      <c r="E79" s="173">
        <v>0</v>
      </c>
      <c r="F79" s="173">
        <v>0</v>
      </c>
      <c r="G79" s="133" t="s">
        <v>153</v>
      </c>
      <c r="H79" s="134" t="s">
        <v>153</v>
      </c>
      <c r="I79" s="110" t="s">
        <v>1319</v>
      </c>
      <c r="J79" s="110"/>
      <c r="K79" s="133">
        <f>IF(I79="NA","NA",VLOOKUP(I79,[1]Oficinas!$B$1:$I$393,8,0))</f>
        <v>841</v>
      </c>
    </row>
    <row r="80" spans="1:11">
      <c r="A80" s="129">
        <v>40774</v>
      </c>
      <c r="B80" s="130" t="s">
        <v>174</v>
      </c>
      <c r="C80" s="131" t="s">
        <v>225</v>
      </c>
      <c r="D80" s="173">
        <v>6499565.1399999997</v>
      </c>
      <c r="E80" s="173">
        <v>0</v>
      </c>
      <c r="F80" s="173">
        <v>0</v>
      </c>
      <c r="G80" s="133" t="s">
        <v>153</v>
      </c>
      <c r="H80" s="134" t="s">
        <v>153</v>
      </c>
      <c r="I80" s="110" t="s">
        <v>610</v>
      </c>
      <c r="J80" s="110"/>
      <c r="K80" s="133">
        <f>IF(I80="NA","NA",VLOOKUP(I80,[1]Oficinas!$B$1:$I$393,8,0))</f>
        <v>581</v>
      </c>
    </row>
    <row r="81" spans="1:11">
      <c r="A81" s="129">
        <v>40842</v>
      </c>
      <c r="B81" s="130" t="s">
        <v>243</v>
      </c>
      <c r="C81" s="131" t="s">
        <v>683</v>
      </c>
      <c r="D81" s="173">
        <v>21322931.09</v>
      </c>
      <c r="E81" s="173">
        <v>0</v>
      </c>
      <c r="F81" s="173">
        <v>0</v>
      </c>
      <c r="G81" s="133" t="s">
        <v>153</v>
      </c>
      <c r="H81" s="134" t="s">
        <v>153</v>
      </c>
      <c r="I81" s="110" t="s">
        <v>1298</v>
      </c>
      <c r="J81" s="110"/>
      <c r="K81" s="133">
        <f>IF(I81="NA","NA",VLOOKUP(I81,[1]Oficinas!$B$1:$I$393,8,0))</f>
        <v>255</v>
      </c>
    </row>
    <row r="82" spans="1:11">
      <c r="A82" s="129">
        <v>40890</v>
      </c>
      <c r="B82" s="130" t="s">
        <v>258</v>
      </c>
      <c r="C82" s="131" t="s">
        <v>686</v>
      </c>
      <c r="D82" s="173">
        <v>0</v>
      </c>
      <c r="E82" s="173">
        <v>0</v>
      </c>
      <c r="F82" s="173">
        <v>0</v>
      </c>
      <c r="G82" s="133" t="s">
        <v>14</v>
      </c>
      <c r="H82" s="134" t="s">
        <v>153</v>
      </c>
      <c r="I82" s="136" t="s">
        <v>1444</v>
      </c>
      <c r="J82" s="110"/>
      <c r="K82" s="133" t="str">
        <f>IF(I82="NA","NA",VLOOKUP(I82,[1]Oficinas!$B$1:$I$393,8,0))</f>
        <v>NA</v>
      </c>
    </row>
    <row r="83" spans="1:11">
      <c r="A83" s="129">
        <v>40918</v>
      </c>
      <c r="B83" s="130" t="s">
        <v>18</v>
      </c>
      <c r="C83" s="131" t="s">
        <v>102</v>
      </c>
      <c r="D83" s="173">
        <v>0</v>
      </c>
      <c r="E83" s="173">
        <v>0</v>
      </c>
      <c r="F83" s="173">
        <v>0</v>
      </c>
      <c r="G83" s="133" t="s">
        <v>153</v>
      </c>
      <c r="H83" s="134" t="s">
        <v>153</v>
      </c>
      <c r="I83" s="110" t="s">
        <v>929</v>
      </c>
      <c r="J83" s="110"/>
      <c r="K83" s="133">
        <f>IF(I83="NA","NA",VLOOKUP(I83,[1]Oficinas!$B$1:$I$393,8,0))</f>
        <v>347</v>
      </c>
    </row>
    <row r="84" spans="1:11">
      <c r="A84" s="129">
        <v>40925</v>
      </c>
      <c r="B84" s="130" t="s">
        <v>174</v>
      </c>
      <c r="C84" s="131" t="s">
        <v>225</v>
      </c>
      <c r="D84" s="173">
        <v>6960077.8399999999</v>
      </c>
      <c r="E84" s="173">
        <v>0</v>
      </c>
      <c r="F84" s="173">
        <v>0</v>
      </c>
      <c r="G84" s="133" t="s">
        <v>153</v>
      </c>
      <c r="H84" s="134" t="s">
        <v>153</v>
      </c>
      <c r="I84" s="110" t="s">
        <v>610</v>
      </c>
      <c r="J84" s="110"/>
      <c r="K84" s="133">
        <f>IF(I84="NA","NA",VLOOKUP(I84,[1]Oficinas!$B$1:$I$393,8,0))</f>
        <v>581</v>
      </c>
    </row>
    <row r="85" spans="1:11">
      <c r="A85" s="129">
        <v>40932</v>
      </c>
      <c r="B85" s="130" t="s">
        <v>174</v>
      </c>
      <c r="C85" s="131" t="s">
        <v>238</v>
      </c>
      <c r="D85" s="173">
        <v>3193523.56</v>
      </c>
      <c r="E85" s="173">
        <v>0</v>
      </c>
      <c r="F85" s="173">
        <v>0</v>
      </c>
      <c r="G85" s="133" t="s">
        <v>153</v>
      </c>
      <c r="H85" s="134" t="s">
        <v>153</v>
      </c>
      <c r="I85" s="110" t="s">
        <v>830</v>
      </c>
      <c r="J85" s="110"/>
      <c r="K85" s="133">
        <f>IF(I85="NA","NA",VLOOKUP(I85,[1]Oficinas!$B$1:$I$393,8,0))</f>
        <v>325</v>
      </c>
    </row>
    <row r="86" spans="1:11">
      <c r="A86" s="129">
        <v>41024</v>
      </c>
      <c r="B86" s="130" t="s">
        <v>174</v>
      </c>
      <c r="C86" s="131" t="s">
        <v>239</v>
      </c>
      <c r="D86" s="173">
        <v>3849578.84</v>
      </c>
      <c r="E86" s="173">
        <v>0</v>
      </c>
      <c r="F86" s="173">
        <v>0</v>
      </c>
      <c r="G86" s="133" t="s">
        <v>153</v>
      </c>
      <c r="H86" s="134" t="s">
        <v>153</v>
      </c>
      <c r="I86" s="136" t="s">
        <v>1444</v>
      </c>
      <c r="J86" s="110"/>
      <c r="K86" s="133" t="str">
        <f>IF(I86="NA","NA",VLOOKUP(I86,[1]Oficinas!$B$1:$I$393,8,0))</f>
        <v>NA</v>
      </c>
    </row>
    <row r="87" spans="1:11">
      <c r="A87" s="129">
        <v>41024</v>
      </c>
      <c r="B87" s="130" t="s">
        <v>241</v>
      </c>
      <c r="C87" s="131" t="s">
        <v>242</v>
      </c>
      <c r="D87" s="173">
        <v>0</v>
      </c>
      <c r="E87" s="173">
        <v>0</v>
      </c>
      <c r="F87" s="173">
        <v>0</v>
      </c>
      <c r="G87" s="133" t="s">
        <v>14</v>
      </c>
      <c r="H87" s="134" t="s">
        <v>153</v>
      </c>
      <c r="I87" s="136" t="s">
        <v>1444</v>
      </c>
      <c r="J87" s="110"/>
      <c r="K87" s="133" t="str">
        <f>IF(I87="NA","NA",VLOOKUP(I87,[1]Oficinas!$B$1:$I$393,8,0))</f>
        <v>NA</v>
      </c>
    </row>
    <row r="88" spans="1:11">
      <c r="A88" s="129">
        <v>41101</v>
      </c>
      <c r="B88" s="130" t="s">
        <v>245</v>
      </c>
      <c r="C88" s="131" t="s">
        <v>246</v>
      </c>
      <c r="D88" s="173">
        <v>4677807</v>
      </c>
      <c r="E88" s="173">
        <v>0</v>
      </c>
      <c r="F88" s="173">
        <v>0</v>
      </c>
      <c r="G88" s="133" t="s">
        <v>153</v>
      </c>
      <c r="H88" s="134" t="s">
        <v>153</v>
      </c>
      <c r="I88" s="110" t="s">
        <v>853</v>
      </c>
      <c r="J88" s="110"/>
      <c r="K88" s="133">
        <f>IF(I88="NA","NA",VLOOKUP(I88,[1]Oficinas!$B$1:$I$393,8,0))</f>
        <v>188</v>
      </c>
    </row>
    <row r="89" spans="1:11">
      <c r="A89" s="129">
        <v>41159</v>
      </c>
      <c r="B89" s="130" t="s">
        <v>243</v>
      </c>
      <c r="C89" s="131" t="s">
        <v>244</v>
      </c>
      <c r="D89" s="173">
        <v>15653903.800000001</v>
      </c>
      <c r="E89" s="173">
        <v>0</v>
      </c>
      <c r="F89" s="173">
        <v>0</v>
      </c>
      <c r="G89" s="133" t="s">
        <v>153</v>
      </c>
      <c r="H89" s="134" t="s">
        <v>153</v>
      </c>
      <c r="I89" s="110" t="s">
        <v>1300</v>
      </c>
      <c r="J89" s="110"/>
      <c r="K89" s="133">
        <f>IF(I89="NA","NA",VLOOKUP(I89,[1]Oficinas!$B$1:$I$393,8,0))</f>
        <v>517</v>
      </c>
    </row>
    <row r="90" spans="1:11">
      <c r="A90" s="129">
        <v>41162</v>
      </c>
      <c r="B90" s="130" t="s">
        <v>174</v>
      </c>
      <c r="C90" s="131" t="s">
        <v>239</v>
      </c>
      <c r="D90" s="173">
        <v>10609740.689999999</v>
      </c>
      <c r="E90" s="173">
        <v>0</v>
      </c>
      <c r="F90" s="173">
        <v>0</v>
      </c>
      <c r="G90" s="133" t="s">
        <v>153</v>
      </c>
      <c r="H90" s="134" t="s">
        <v>153</v>
      </c>
      <c r="I90" s="136" t="s">
        <v>1444</v>
      </c>
      <c r="J90" s="110"/>
      <c r="K90" s="133" t="str">
        <f>IF(I90="NA","NA",VLOOKUP(I90,[1]Oficinas!$B$1:$I$393,8,0))</f>
        <v>NA</v>
      </c>
    </row>
    <row r="91" spans="1:11">
      <c r="A91" s="140">
        <v>41226</v>
      </c>
      <c r="B91" s="141" t="s">
        <v>174</v>
      </c>
      <c r="C91" s="131" t="s">
        <v>225</v>
      </c>
      <c r="D91" s="173">
        <v>4110975.67</v>
      </c>
      <c r="E91" s="173">
        <v>0</v>
      </c>
      <c r="F91" s="173">
        <v>0</v>
      </c>
      <c r="G91" s="140" t="s">
        <v>153</v>
      </c>
      <c r="H91" s="142" t="s">
        <v>153</v>
      </c>
      <c r="I91" s="110" t="s">
        <v>610</v>
      </c>
      <c r="J91" s="110"/>
      <c r="K91" s="133">
        <f>IF(I91="NA","NA",VLOOKUP(I91,[1]Oficinas!$B$1:$I$393,8,0))</f>
        <v>581</v>
      </c>
    </row>
    <row r="92" spans="1:11">
      <c r="A92" s="140">
        <v>41227</v>
      </c>
      <c r="B92" s="141" t="s">
        <v>174</v>
      </c>
      <c r="C92" s="131" t="s">
        <v>239</v>
      </c>
      <c r="D92" s="173">
        <v>4038694.64</v>
      </c>
      <c r="E92" s="173">
        <v>0</v>
      </c>
      <c r="F92" s="173">
        <v>0</v>
      </c>
      <c r="G92" s="140" t="s">
        <v>153</v>
      </c>
      <c r="H92" s="142" t="s">
        <v>153</v>
      </c>
      <c r="I92" s="136" t="s">
        <v>1444</v>
      </c>
      <c r="J92" s="110"/>
      <c r="K92" s="133" t="str">
        <f>IF(I92="NA","NA",VLOOKUP(I92,[1]Oficinas!$B$1:$I$393,8,0))</f>
        <v>NA</v>
      </c>
    </row>
    <row r="93" spans="1:11">
      <c r="A93" s="140">
        <v>41233</v>
      </c>
      <c r="B93" s="141" t="s">
        <v>125</v>
      </c>
      <c r="C93" s="131" t="s">
        <v>262</v>
      </c>
      <c r="D93" s="173">
        <v>0</v>
      </c>
      <c r="E93" s="173">
        <v>0</v>
      </c>
      <c r="F93" s="173">
        <v>0</v>
      </c>
      <c r="G93" s="140" t="s">
        <v>153</v>
      </c>
      <c r="H93" s="142" t="s">
        <v>153</v>
      </c>
      <c r="I93" s="110" t="s">
        <v>1436</v>
      </c>
      <c r="J93" s="110"/>
      <c r="K93" s="133">
        <f>IF(I93="NA","NA",VLOOKUP(I93,[1]Oficinas!$B$1:$I$393,8,0))</f>
        <v>223</v>
      </c>
    </row>
    <row r="94" spans="1:11">
      <c r="A94" s="129">
        <v>41251</v>
      </c>
      <c r="B94" s="130" t="s">
        <v>247</v>
      </c>
      <c r="C94" s="131" t="s">
        <v>263</v>
      </c>
      <c r="D94" s="173">
        <v>0</v>
      </c>
      <c r="E94" s="173">
        <v>0</v>
      </c>
      <c r="F94" s="173">
        <v>0</v>
      </c>
      <c r="G94" s="133" t="s">
        <v>153</v>
      </c>
      <c r="H94" s="134" t="s">
        <v>153</v>
      </c>
      <c r="I94" s="110" t="s">
        <v>1345</v>
      </c>
      <c r="J94" s="110"/>
      <c r="K94" s="133">
        <f>IF(I94="NA","NA",VLOOKUP(I94,[1]Oficinas!$B$1:$I$393,8,0))</f>
        <v>920</v>
      </c>
    </row>
    <row r="95" spans="1:11">
      <c r="A95" s="129">
        <v>41271</v>
      </c>
      <c r="B95" s="130" t="s">
        <v>125</v>
      </c>
      <c r="C95" s="131" t="s">
        <v>264</v>
      </c>
      <c r="D95" s="173">
        <v>6298377.7800000003</v>
      </c>
      <c r="E95" s="173">
        <v>0</v>
      </c>
      <c r="F95" s="173">
        <v>0</v>
      </c>
      <c r="G95" s="133" t="s">
        <v>14</v>
      </c>
      <c r="H95" s="134" t="s">
        <v>153</v>
      </c>
      <c r="I95" s="110" t="s">
        <v>1434</v>
      </c>
      <c r="J95" s="110"/>
      <c r="K95" s="133">
        <f>IF(I95="NA","NA",VLOOKUP(I95,[1]Oficinas!$B$1:$I$393,8,0))</f>
        <v>461</v>
      </c>
    </row>
    <row r="96" spans="1:11">
      <c r="A96" s="129">
        <v>41278</v>
      </c>
      <c r="B96" s="130" t="s">
        <v>247</v>
      </c>
      <c r="C96" s="131" t="s">
        <v>265</v>
      </c>
      <c r="D96" s="173">
        <v>10622978.109999999</v>
      </c>
      <c r="E96" s="173">
        <v>0</v>
      </c>
      <c r="F96" s="173">
        <v>0</v>
      </c>
      <c r="G96" s="133" t="s">
        <v>153</v>
      </c>
      <c r="H96" s="134" t="s">
        <v>153</v>
      </c>
      <c r="I96" s="110" t="s">
        <v>266</v>
      </c>
      <c r="J96" s="110"/>
      <c r="K96" s="133">
        <f>IF(I96="NA","NA",VLOOKUP(I96,[1]Oficinas!$B$1:$I$393,8,0))</f>
        <v>350</v>
      </c>
    </row>
    <row r="97" spans="1:11">
      <c r="A97" s="129">
        <v>41309</v>
      </c>
      <c r="B97" s="130" t="s">
        <v>247</v>
      </c>
      <c r="C97" s="131" t="s">
        <v>265</v>
      </c>
      <c r="D97" s="173">
        <v>10468429.529999999</v>
      </c>
      <c r="E97" s="173">
        <v>0</v>
      </c>
      <c r="F97" s="173">
        <v>0</v>
      </c>
      <c r="G97" s="133" t="s">
        <v>153</v>
      </c>
      <c r="H97" s="134" t="s">
        <v>153</v>
      </c>
      <c r="I97" s="110" t="s">
        <v>266</v>
      </c>
      <c r="J97" s="110"/>
      <c r="K97" s="133">
        <f>IF(I97="NA","NA",VLOOKUP(I97,[1]Oficinas!$B$1:$I$393,8,0))</f>
        <v>350</v>
      </c>
    </row>
    <row r="98" spans="1:11">
      <c r="A98" s="129">
        <v>41309</v>
      </c>
      <c r="B98" s="130" t="s">
        <v>251</v>
      </c>
      <c r="C98" s="131" t="s">
        <v>251</v>
      </c>
      <c r="D98" s="173">
        <v>126240000</v>
      </c>
      <c r="E98" s="173">
        <v>0</v>
      </c>
      <c r="F98" s="173">
        <v>0</v>
      </c>
      <c r="G98" s="133" t="s">
        <v>153</v>
      </c>
      <c r="H98" s="134" t="s">
        <v>153</v>
      </c>
      <c r="I98" s="110" t="s">
        <v>237</v>
      </c>
      <c r="J98" s="110"/>
      <c r="K98" s="133">
        <f>IF(I98="NA","NA",VLOOKUP(I98,[1]Oficinas!$B$1:$I$393,8,0))</f>
        <v>375</v>
      </c>
    </row>
    <row r="99" spans="1:11">
      <c r="A99" s="129">
        <v>41341</v>
      </c>
      <c r="B99" s="130" t="s">
        <v>243</v>
      </c>
      <c r="C99" s="131" t="s">
        <v>267</v>
      </c>
      <c r="D99" s="173">
        <v>25987190.579999998</v>
      </c>
      <c r="E99" s="173">
        <v>0</v>
      </c>
      <c r="F99" s="173">
        <v>0</v>
      </c>
      <c r="G99" s="133" t="s">
        <v>153</v>
      </c>
      <c r="H99" s="134" t="s">
        <v>153</v>
      </c>
      <c r="I99" s="110" t="s">
        <v>268</v>
      </c>
      <c r="J99" s="110"/>
      <c r="K99" s="133">
        <f>IF(I99="NA","NA",VLOOKUP(I99,[1]Oficinas!$B$1:$I$393,8,0))</f>
        <v>805</v>
      </c>
    </row>
    <row r="100" spans="1:11">
      <c r="A100" s="129">
        <v>41411</v>
      </c>
      <c r="B100" s="130" t="s">
        <v>247</v>
      </c>
      <c r="C100" s="131" t="s">
        <v>259</v>
      </c>
      <c r="D100" s="173">
        <v>5734672.7599999998</v>
      </c>
      <c r="E100" s="173">
        <v>0</v>
      </c>
      <c r="F100" s="173">
        <v>0</v>
      </c>
      <c r="G100" s="133" t="s">
        <v>153</v>
      </c>
      <c r="H100" s="134" t="s">
        <v>153</v>
      </c>
      <c r="I100" s="137" t="s">
        <v>1447</v>
      </c>
      <c r="J100" s="110"/>
      <c r="K100" s="133">
        <f>IF(I100="NA","NA",VLOOKUP(I100,[1]Oficinas!$B$1:$I$393,8,0))</f>
        <v>229</v>
      </c>
    </row>
    <row r="101" spans="1:11">
      <c r="A101" s="129">
        <v>41417</v>
      </c>
      <c r="B101" s="130" t="s">
        <v>247</v>
      </c>
      <c r="C101" s="131" t="s">
        <v>265</v>
      </c>
      <c r="D101" s="173">
        <v>3622401.32</v>
      </c>
      <c r="E101" s="173">
        <v>0</v>
      </c>
      <c r="F101" s="173">
        <v>0</v>
      </c>
      <c r="G101" s="133" t="s">
        <v>153</v>
      </c>
      <c r="H101" s="134" t="s">
        <v>153</v>
      </c>
      <c r="I101" s="110" t="s">
        <v>266</v>
      </c>
      <c r="J101" s="110"/>
      <c r="K101" s="133">
        <f>IF(I101="NA","NA",VLOOKUP(I101,[1]Oficinas!$B$1:$I$393,8,0))</f>
        <v>350</v>
      </c>
    </row>
    <row r="102" spans="1:11">
      <c r="A102" s="129">
        <v>41429</v>
      </c>
      <c r="B102" s="130" t="s">
        <v>247</v>
      </c>
      <c r="C102" s="131" t="s">
        <v>269</v>
      </c>
      <c r="D102" s="173">
        <v>3648333</v>
      </c>
      <c r="E102" s="173">
        <v>0</v>
      </c>
      <c r="F102" s="173">
        <v>0</v>
      </c>
      <c r="G102" s="133" t="s">
        <v>153</v>
      </c>
      <c r="H102" s="134" t="s">
        <v>153</v>
      </c>
      <c r="I102" s="136" t="s">
        <v>1444</v>
      </c>
      <c r="J102" s="110"/>
      <c r="K102" s="133" t="str">
        <f>IF(I102="NA","NA",VLOOKUP(I102,[1]Oficinas!$B$1:$I$393,8,0))</f>
        <v>NA</v>
      </c>
    </row>
    <row r="103" spans="1:11">
      <c r="A103" s="129">
        <v>41494</v>
      </c>
      <c r="B103" s="130" t="s">
        <v>125</v>
      </c>
      <c r="C103" s="131" t="s">
        <v>262</v>
      </c>
      <c r="D103" s="173">
        <v>44438784.090000004</v>
      </c>
      <c r="E103" s="173">
        <v>0</v>
      </c>
      <c r="F103" s="173">
        <v>0</v>
      </c>
      <c r="G103" s="133" t="s">
        <v>153</v>
      </c>
      <c r="H103" s="134" t="s">
        <v>153</v>
      </c>
      <c r="I103" s="110" t="s">
        <v>1436</v>
      </c>
      <c r="J103" s="110"/>
      <c r="K103" s="133">
        <f>IF(I103="NA","NA",VLOOKUP(I103,[1]Oficinas!$B$1:$I$393,8,0))</f>
        <v>223</v>
      </c>
    </row>
    <row r="104" spans="1:11">
      <c r="A104" s="129">
        <v>41562</v>
      </c>
      <c r="B104" s="130" t="s">
        <v>251</v>
      </c>
      <c r="C104" s="131" t="s">
        <v>251</v>
      </c>
      <c r="D104" s="173">
        <v>5000000</v>
      </c>
      <c r="E104" s="173">
        <v>0</v>
      </c>
      <c r="F104" s="173">
        <v>0</v>
      </c>
      <c r="G104" s="133" t="s">
        <v>153</v>
      </c>
      <c r="H104" s="134" t="s">
        <v>153</v>
      </c>
      <c r="I104" s="110" t="s">
        <v>237</v>
      </c>
      <c r="J104" s="110"/>
      <c r="K104" s="133">
        <f>IF(I104="NA","NA",VLOOKUP(I104,[1]Oficinas!$B$1:$I$393,8,0))</f>
        <v>375</v>
      </c>
    </row>
    <row r="105" spans="1:11">
      <c r="A105" s="129">
        <v>41577</v>
      </c>
      <c r="B105" s="130" t="s">
        <v>247</v>
      </c>
      <c r="C105" s="131" t="s">
        <v>259</v>
      </c>
      <c r="D105" s="173">
        <v>2457511.2999999998</v>
      </c>
      <c r="E105" s="173">
        <v>0</v>
      </c>
      <c r="F105" s="173">
        <v>0</v>
      </c>
      <c r="G105" s="133" t="s">
        <v>153</v>
      </c>
      <c r="H105" s="134" t="s">
        <v>153</v>
      </c>
      <c r="I105" s="137" t="s">
        <v>1447</v>
      </c>
      <c r="J105" s="110"/>
      <c r="K105" s="133">
        <f>IF(I105="NA","NA",VLOOKUP(I105,[1]Oficinas!$B$1:$I$393,8,0))</f>
        <v>229</v>
      </c>
    </row>
    <row r="106" spans="1:11">
      <c r="A106" s="129">
        <v>41615</v>
      </c>
      <c r="B106" s="130" t="s">
        <v>270</v>
      </c>
      <c r="C106" s="131" t="s">
        <v>270</v>
      </c>
      <c r="D106" s="173">
        <v>4217000</v>
      </c>
      <c r="E106" s="173">
        <v>0</v>
      </c>
      <c r="F106" s="173">
        <v>0</v>
      </c>
      <c r="G106" s="133" t="s">
        <v>135</v>
      </c>
      <c r="H106" s="134" t="s">
        <v>135</v>
      </c>
      <c r="I106" s="110" t="s">
        <v>1437</v>
      </c>
      <c r="J106" s="110"/>
      <c r="K106" s="133">
        <f>IF(I106="NA","NA",VLOOKUP(I106,[1]Oficinas!$B$1:$I$393,8,0))</f>
        <v>77</v>
      </c>
    </row>
    <row r="107" spans="1:11">
      <c r="A107" s="129">
        <v>41646</v>
      </c>
      <c r="B107" s="130" t="s">
        <v>174</v>
      </c>
      <c r="C107" s="131" t="s">
        <v>238</v>
      </c>
      <c r="D107" s="173">
        <v>3545631.91</v>
      </c>
      <c r="E107" s="173">
        <v>0</v>
      </c>
      <c r="F107" s="173">
        <v>0</v>
      </c>
      <c r="G107" s="133" t="s">
        <v>153</v>
      </c>
      <c r="H107" s="134" t="s">
        <v>153</v>
      </c>
      <c r="I107" s="110" t="s">
        <v>830</v>
      </c>
      <c r="J107" s="110"/>
      <c r="K107" s="133">
        <f>IF(I107="NA","NA",VLOOKUP(I107,[1]Oficinas!$B$1:$I$393,8,0))</f>
        <v>325</v>
      </c>
    </row>
    <row r="108" spans="1:11">
      <c r="A108" s="129">
        <v>41669</v>
      </c>
      <c r="B108" s="130" t="s">
        <v>125</v>
      </c>
      <c r="C108" s="131" t="s">
        <v>273</v>
      </c>
      <c r="D108" s="173">
        <v>1893639.75</v>
      </c>
      <c r="E108" s="173">
        <v>0</v>
      </c>
      <c r="F108" s="173">
        <v>0</v>
      </c>
      <c r="G108" s="133" t="s">
        <v>153</v>
      </c>
      <c r="H108" s="134" t="s">
        <v>153</v>
      </c>
      <c r="I108" s="110" t="s">
        <v>1438</v>
      </c>
      <c r="J108" s="110"/>
      <c r="K108" s="133">
        <f>IF(I108="NA","NA",VLOOKUP(I108,[1]Oficinas!$B$1:$I$393,8,0))</f>
        <v>484</v>
      </c>
    </row>
    <row r="109" spans="1:11">
      <c r="A109" s="129">
        <v>41682</v>
      </c>
      <c r="B109" s="130" t="s">
        <v>174</v>
      </c>
      <c r="C109" s="131" t="s">
        <v>277</v>
      </c>
      <c r="D109" s="173">
        <v>4067704.49</v>
      </c>
      <c r="E109" s="173">
        <v>0</v>
      </c>
      <c r="F109" s="173">
        <v>0</v>
      </c>
      <c r="G109" s="133" t="s">
        <v>278</v>
      </c>
      <c r="H109" s="134" t="s">
        <v>153</v>
      </c>
      <c r="I109" s="110" t="s">
        <v>687</v>
      </c>
      <c r="J109" s="110"/>
      <c r="K109" s="133">
        <f>IF(I109="NA","NA",VLOOKUP(I109,[1]Oficinas!$B$1:$I$393,8,0))</f>
        <v>46</v>
      </c>
    </row>
    <row r="110" spans="1:11">
      <c r="A110" s="129">
        <v>41691</v>
      </c>
      <c r="B110" s="130" t="s">
        <v>279</v>
      </c>
      <c r="C110" s="131" t="s">
        <v>279</v>
      </c>
      <c r="D110" s="173">
        <v>11934765.369999999</v>
      </c>
      <c r="E110" s="173">
        <v>0</v>
      </c>
      <c r="F110" s="173">
        <v>0</v>
      </c>
      <c r="G110" s="133" t="s">
        <v>153</v>
      </c>
      <c r="H110" s="134" t="s">
        <v>153</v>
      </c>
      <c r="I110" s="110" t="s">
        <v>1218</v>
      </c>
      <c r="J110" s="110"/>
      <c r="K110" s="133">
        <f>IF(I110="NA","NA",VLOOKUP(I110,[1]Oficinas!$B$1:$I$393,8,0))</f>
        <v>700</v>
      </c>
    </row>
    <row r="111" spans="1:11">
      <c r="A111" s="129">
        <v>41716</v>
      </c>
      <c r="B111" s="130" t="s">
        <v>282</v>
      </c>
      <c r="C111" s="131" t="s">
        <v>282</v>
      </c>
      <c r="D111" s="173">
        <v>7433498.1299999999</v>
      </c>
      <c r="E111" s="173">
        <v>0</v>
      </c>
      <c r="F111" s="173">
        <v>0</v>
      </c>
      <c r="G111" s="133" t="s">
        <v>153</v>
      </c>
      <c r="H111" s="134" t="s">
        <v>153</v>
      </c>
      <c r="I111" s="110" t="s">
        <v>1283</v>
      </c>
      <c r="J111" s="110"/>
      <c r="K111" s="133">
        <f>IF(I111="NA","NA",VLOOKUP(I111,[1]Oficinas!$B$1:$I$393,8,0))</f>
        <v>760</v>
      </c>
    </row>
    <row r="112" spans="1:11">
      <c r="A112" s="129">
        <v>41767</v>
      </c>
      <c r="B112" s="130" t="s">
        <v>285</v>
      </c>
      <c r="C112" s="131" t="s">
        <v>285</v>
      </c>
      <c r="D112" s="173">
        <v>11112018.960000001</v>
      </c>
      <c r="E112" s="173">
        <v>0</v>
      </c>
      <c r="F112" s="173">
        <v>0</v>
      </c>
      <c r="G112" s="133" t="s">
        <v>153</v>
      </c>
      <c r="H112" s="134" t="s">
        <v>153</v>
      </c>
      <c r="I112" s="110" t="s">
        <v>1369</v>
      </c>
      <c r="J112" s="110"/>
      <c r="K112" s="133">
        <f>IF(I112="NA","NA",VLOOKUP(I112,[1]Oficinas!$B$1:$I$393,8,0))</f>
        <v>950</v>
      </c>
    </row>
    <row r="113" spans="1:11">
      <c r="A113" s="129">
        <v>41796</v>
      </c>
      <c r="B113" s="130" t="s">
        <v>125</v>
      </c>
      <c r="C113" s="131" t="s">
        <v>286</v>
      </c>
      <c r="D113" s="173">
        <v>7605045.5199999996</v>
      </c>
      <c r="E113" s="173">
        <v>0</v>
      </c>
      <c r="F113" s="173">
        <v>0</v>
      </c>
      <c r="G113" s="133" t="s">
        <v>153</v>
      </c>
      <c r="H113" s="134" t="s">
        <v>153</v>
      </c>
      <c r="I113" s="110" t="s">
        <v>1435</v>
      </c>
      <c r="J113" s="110"/>
      <c r="K113" s="133">
        <f>IF(I113="NA","NA",VLOOKUP(I113,[1]Oficinas!$B$1:$I$393,8,0))</f>
        <v>348</v>
      </c>
    </row>
    <row r="114" spans="1:11">
      <c r="A114" s="129">
        <v>41838</v>
      </c>
      <c r="B114" s="130" t="s">
        <v>287</v>
      </c>
      <c r="C114" s="131" t="s">
        <v>287</v>
      </c>
      <c r="D114" s="173">
        <v>16379000</v>
      </c>
      <c r="E114" s="173">
        <v>0</v>
      </c>
      <c r="F114" s="173">
        <v>0</v>
      </c>
      <c r="G114" s="133" t="s">
        <v>153</v>
      </c>
      <c r="H114" s="134" t="s">
        <v>153</v>
      </c>
      <c r="I114" s="110" t="s">
        <v>1439</v>
      </c>
      <c r="J114" s="110"/>
      <c r="K114" s="133">
        <f>IF(I114="NA","NA",VLOOKUP(I114,[1]Oficinas!$B$1:$I$393,8,0))</f>
        <v>296</v>
      </c>
    </row>
    <row r="115" spans="1:11">
      <c r="A115" s="129">
        <v>41877</v>
      </c>
      <c r="B115" s="130" t="s">
        <v>285</v>
      </c>
      <c r="C115" s="131" t="s">
        <v>285</v>
      </c>
      <c r="D115" s="173">
        <v>4401544</v>
      </c>
      <c r="E115" s="173">
        <v>0</v>
      </c>
      <c r="F115" s="173">
        <v>0</v>
      </c>
      <c r="G115" s="133" t="s">
        <v>153</v>
      </c>
      <c r="H115" s="134" t="s">
        <v>153</v>
      </c>
      <c r="I115" s="110" t="s">
        <v>1369</v>
      </c>
      <c r="J115" s="110"/>
      <c r="K115" s="133">
        <f>IF(I115="NA","NA",VLOOKUP(I115,[1]Oficinas!$B$1:$I$393,8,0))</f>
        <v>950</v>
      </c>
    </row>
    <row r="116" spans="1:11">
      <c r="A116" s="129">
        <v>41908</v>
      </c>
      <c r="B116" s="130" t="s">
        <v>293</v>
      </c>
      <c r="C116" s="131" t="s">
        <v>293</v>
      </c>
      <c r="D116" s="173">
        <v>3224743.76</v>
      </c>
      <c r="E116" s="173">
        <v>0</v>
      </c>
      <c r="F116" s="173">
        <v>0</v>
      </c>
      <c r="G116" s="133" t="s">
        <v>153</v>
      </c>
      <c r="H116" s="134" t="s">
        <v>153</v>
      </c>
      <c r="I116" s="110" t="s">
        <v>126</v>
      </c>
      <c r="J116" s="110"/>
      <c r="K116" s="133">
        <f>IF(I116="NA","NA",VLOOKUP(I116,[1]Oficinas!$B$1:$I$393,8,0))</f>
        <v>902</v>
      </c>
    </row>
    <row r="117" spans="1:11">
      <c r="A117" s="129">
        <v>41908</v>
      </c>
      <c r="B117" s="130" t="s">
        <v>287</v>
      </c>
      <c r="C117" s="131" t="s">
        <v>287</v>
      </c>
      <c r="D117" s="173">
        <v>5196142.6900000004</v>
      </c>
      <c r="E117" s="173">
        <v>0</v>
      </c>
      <c r="F117" s="173">
        <v>0</v>
      </c>
      <c r="G117" s="133" t="s">
        <v>153</v>
      </c>
      <c r="H117" s="134" t="s">
        <v>153</v>
      </c>
      <c r="I117" s="110" t="s">
        <v>1439</v>
      </c>
      <c r="J117" s="110"/>
      <c r="K117" s="133">
        <f>IF(I117="NA","NA",VLOOKUP(I117,[1]Oficinas!$B$1:$I$393,8,0))</f>
        <v>296</v>
      </c>
    </row>
    <row r="118" spans="1:11">
      <c r="A118" s="129">
        <v>41921</v>
      </c>
      <c r="B118" s="130" t="s">
        <v>295</v>
      </c>
      <c r="C118" s="131" t="s">
        <v>296</v>
      </c>
      <c r="D118" s="173">
        <v>275803.92</v>
      </c>
      <c r="E118" s="173">
        <v>0</v>
      </c>
      <c r="F118" s="173">
        <v>0</v>
      </c>
      <c r="G118" s="133" t="s">
        <v>153</v>
      </c>
      <c r="H118" s="134" t="s">
        <v>153</v>
      </c>
      <c r="I118" s="110" t="s">
        <v>1337</v>
      </c>
      <c r="J118" s="110"/>
      <c r="K118" s="133">
        <f>IF(I118="NA","NA",VLOOKUP(I118,[1]Oficinas!$B$1:$I$393,8,0))</f>
        <v>914</v>
      </c>
    </row>
    <row r="119" spans="1:11">
      <c r="A119" s="129">
        <v>41922</v>
      </c>
      <c r="B119" s="130" t="s">
        <v>297</v>
      </c>
      <c r="C119" s="131" t="s">
        <v>297</v>
      </c>
      <c r="D119" s="173">
        <v>6054366.71</v>
      </c>
      <c r="E119" s="173">
        <v>0</v>
      </c>
      <c r="F119" s="173">
        <v>0</v>
      </c>
      <c r="G119" s="133" t="s">
        <v>153</v>
      </c>
      <c r="H119" s="134" t="s">
        <v>153</v>
      </c>
      <c r="I119" s="137" t="s">
        <v>1449</v>
      </c>
      <c r="J119" s="110"/>
      <c r="K119" s="133">
        <f>IF(I119="NA","NA",VLOOKUP(I119,[1]Oficinas!$B$1:$I$393,8,0))</f>
        <v>202</v>
      </c>
    </row>
    <row r="120" spans="1:11">
      <c r="A120" s="129">
        <v>41922</v>
      </c>
      <c r="B120" s="130" t="s">
        <v>243</v>
      </c>
      <c r="C120" s="131" t="s">
        <v>243</v>
      </c>
      <c r="D120" s="173">
        <v>1071900.45</v>
      </c>
      <c r="E120" s="173">
        <v>0</v>
      </c>
      <c r="F120" s="173">
        <v>0</v>
      </c>
      <c r="G120" s="133" t="s">
        <v>153</v>
      </c>
      <c r="H120" s="134" t="s">
        <v>153</v>
      </c>
      <c r="I120" s="110" t="s">
        <v>268</v>
      </c>
      <c r="J120" s="110"/>
      <c r="K120" s="133">
        <f>IF(I120="NA","NA",VLOOKUP(I120,[1]Oficinas!$B$1:$I$393,8,0))</f>
        <v>805</v>
      </c>
    </row>
    <row r="121" spans="1:11">
      <c r="A121" s="129">
        <v>42011</v>
      </c>
      <c r="B121" s="130" t="s">
        <v>303</v>
      </c>
      <c r="C121" s="131" t="s">
        <v>303</v>
      </c>
      <c r="D121" s="173">
        <v>358680000</v>
      </c>
      <c r="E121" s="173">
        <v>0</v>
      </c>
      <c r="F121" s="173">
        <v>0</v>
      </c>
      <c r="G121" s="133" t="s">
        <v>153</v>
      </c>
      <c r="H121" s="134" t="s">
        <v>153</v>
      </c>
      <c r="I121" s="110" t="s">
        <v>1001</v>
      </c>
      <c r="J121" s="110"/>
      <c r="K121" s="133">
        <f>IF(I121="NA","NA",VLOOKUP(I121,[1]Oficinas!$B$1:$I$393,8,0))</f>
        <v>316</v>
      </c>
    </row>
    <row r="122" spans="1:11">
      <c r="A122" s="129">
        <v>42033</v>
      </c>
      <c r="B122" s="130" t="s">
        <v>243</v>
      </c>
      <c r="C122" s="131" t="s">
        <v>311</v>
      </c>
      <c r="D122" s="173">
        <v>7967139.4400000004</v>
      </c>
      <c r="E122" s="173">
        <v>0</v>
      </c>
      <c r="F122" s="173">
        <v>0</v>
      </c>
      <c r="G122" s="133" t="s">
        <v>153</v>
      </c>
      <c r="H122" s="134" t="s">
        <v>153</v>
      </c>
      <c r="I122" s="137" t="s">
        <v>1450</v>
      </c>
      <c r="J122" s="110"/>
      <c r="K122" s="133">
        <f>IF(I122="NA","NA",VLOOKUP(I122,[1]Oficinas!$B$1:$I$393,8,0))</f>
        <v>780</v>
      </c>
    </row>
    <row r="123" spans="1:11">
      <c r="A123" s="129">
        <v>41697</v>
      </c>
      <c r="B123" s="130" t="s">
        <v>125</v>
      </c>
      <c r="C123" s="131" t="s">
        <v>313</v>
      </c>
      <c r="D123" s="173">
        <v>7783905.1900000004</v>
      </c>
      <c r="E123" s="173">
        <v>0</v>
      </c>
      <c r="F123" s="173">
        <v>0</v>
      </c>
      <c r="G123" s="133" t="s">
        <v>153</v>
      </c>
      <c r="H123" s="134" t="s">
        <v>153</v>
      </c>
      <c r="I123" s="110" t="s">
        <v>1440</v>
      </c>
      <c r="J123" s="110"/>
      <c r="K123" s="133">
        <f>IF(I123="NA","NA",VLOOKUP(I123,[1]Oficinas!$B$1:$I$393,8,0))</f>
        <v>476</v>
      </c>
    </row>
    <row r="124" spans="1:11">
      <c r="A124" s="129">
        <v>42074</v>
      </c>
      <c r="B124" s="130" t="s">
        <v>245</v>
      </c>
      <c r="C124" s="131" t="s">
        <v>315</v>
      </c>
      <c r="D124" s="173">
        <v>9656214.1799999997</v>
      </c>
      <c r="E124" s="173">
        <v>0</v>
      </c>
      <c r="F124" s="173">
        <v>0</v>
      </c>
      <c r="G124" s="133" t="s">
        <v>153</v>
      </c>
      <c r="H124" s="134" t="s">
        <v>153</v>
      </c>
      <c r="I124" s="110" t="s">
        <v>867</v>
      </c>
      <c r="J124" s="110"/>
      <c r="K124" s="133">
        <f>IF(I124="NA","NA",VLOOKUP(I124,[1]Oficinas!$B$1:$I$393,8,0))</f>
        <v>772</v>
      </c>
    </row>
    <row r="125" spans="1:11">
      <c r="A125" s="129">
        <v>42081</v>
      </c>
      <c r="B125" s="130" t="s">
        <v>174</v>
      </c>
      <c r="C125" s="131" t="s">
        <v>317</v>
      </c>
      <c r="D125" s="173">
        <v>23363567.460000001</v>
      </c>
      <c r="E125" s="173">
        <v>0</v>
      </c>
      <c r="F125" s="173">
        <v>0</v>
      </c>
      <c r="G125" s="133" t="s">
        <v>153</v>
      </c>
      <c r="H125" s="134" t="s">
        <v>153</v>
      </c>
      <c r="I125" s="110" t="s">
        <v>790</v>
      </c>
      <c r="J125" s="110"/>
      <c r="K125" s="133">
        <f>IF(I125="NA","NA",VLOOKUP(I125,[1]Oficinas!$B$1:$I$393,8,0))</f>
        <v>391</v>
      </c>
    </row>
    <row r="126" spans="1:11">
      <c r="A126" s="129">
        <v>42100</v>
      </c>
      <c r="B126" s="144" t="s">
        <v>18</v>
      </c>
      <c r="C126" s="145" t="s">
        <v>321</v>
      </c>
      <c r="D126" s="174">
        <v>1978000</v>
      </c>
      <c r="E126" s="173">
        <v>0</v>
      </c>
      <c r="F126" s="173">
        <v>0</v>
      </c>
      <c r="G126" s="133" t="s">
        <v>153</v>
      </c>
      <c r="H126" s="134" t="s">
        <v>153</v>
      </c>
      <c r="I126" s="110" t="s">
        <v>322</v>
      </c>
      <c r="J126" s="110"/>
      <c r="K126" s="133">
        <f>IF(I126="NA","NA",VLOOKUP(I126,[1]Oficinas!$B$1:$I$393,8,0))</f>
        <v>977</v>
      </c>
    </row>
    <row r="127" spans="1:11">
      <c r="A127" s="129">
        <v>42104</v>
      </c>
      <c r="B127" s="130" t="s">
        <v>247</v>
      </c>
      <c r="C127" s="131" t="s">
        <v>269</v>
      </c>
      <c r="D127" s="173">
        <v>10848054.029999999</v>
      </c>
      <c r="E127" s="173">
        <v>0</v>
      </c>
      <c r="F127" s="173">
        <v>0</v>
      </c>
      <c r="G127" s="133" t="s">
        <v>153</v>
      </c>
      <c r="H127" s="134" t="s">
        <v>153</v>
      </c>
      <c r="I127" s="136" t="s">
        <v>1444</v>
      </c>
      <c r="J127" s="110"/>
      <c r="K127" s="133" t="str">
        <f>IF(I127="NA","NA",VLOOKUP(I127,[1]Oficinas!$B$1:$I$393,8,0))</f>
        <v>NA</v>
      </c>
    </row>
    <row r="128" spans="1:11">
      <c r="A128" s="129">
        <v>42115</v>
      </c>
      <c r="B128" s="130" t="s">
        <v>174</v>
      </c>
      <c r="C128" s="131" t="s">
        <v>317</v>
      </c>
      <c r="D128" s="173">
        <v>11078007.369999999</v>
      </c>
      <c r="E128" s="173">
        <v>0</v>
      </c>
      <c r="F128" s="173">
        <v>0</v>
      </c>
      <c r="G128" s="133" t="s">
        <v>153</v>
      </c>
      <c r="H128" s="134" t="s">
        <v>153</v>
      </c>
      <c r="I128" s="110" t="s">
        <v>790</v>
      </c>
      <c r="J128" s="110"/>
      <c r="K128" s="133">
        <f>IF(I128="NA","NA",VLOOKUP(I128,[1]Oficinas!$B$1:$I$393,8,0))</f>
        <v>391</v>
      </c>
    </row>
    <row r="129" spans="1:11">
      <c r="A129" s="129">
        <v>42138</v>
      </c>
      <c r="B129" s="130" t="s">
        <v>174</v>
      </c>
      <c r="C129" s="131" t="s">
        <v>324</v>
      </c>
      <c r="D129" s="173">
        <v>5333091.0199999996</v>
      </c>
      <c r="E129" s="173">
        <v>0</v>
      </c>
      <c r="F129" s="173">
        <v>0</v>
      </c>
      <c r="G129" s="133" t="s">
        <v>153</v>
      </c>
      <c r="H129" s="134" t="s">
        <v>153</v>
      </c>
      <c r="I129" s="110" t="s">
        <v>760</v>
      </c>
      <c r="J129" s="110"/>
      <c r="K129" s="133">
        <f>IF(I129="NA","NA",VLOOKUP(I129,[1]Oficinas!$B$1:$I$393,8,0))</f>
        <v>272</v>
      </c>
    </row>
    <row r="130" spans="1:11">
      <c r="A130" s="129">
        <v>42159</v>
      </c>
      <c r="B130" s="130" t="s">
        <v>174</v>
      </c>
      <c r="C130" s="131" t="s">
        <v>327</v>
      </c>
      <c r="D130" s="173">
        <v>4182916.14</v>
      </c>
      <c r="E130" s="173">
        <v>0</v>
      </c>
      <c r="F130" s="173">
        <v>0</v>
      </c>
      <c r="G130" s="133" t="s">
        <v>153</v>
      </c>
      <c r="H130" s="134" t="s">
        <v>153</v>
      </c>
      <c r="I130" s="110" t="s">
        <v>601</v>
      </c>
      <c r="J130" s="110"/>
      <c r="K130" s="133">
        <f>IF(I130="NA","NA",VLOOKUP(I130,[1]Oficinas!$B$1:$I$393,8,0))</f>
        <v>393</v>
      </c>
    </row>
    <row r="131" spans="1:11">
      <c r="A131" s="129">
        <v>42164</v>
      </c>
      <c r="B131" s="130" t="s">
        <v>174</v>
      </c>
      <c r="C131" s="131" t="s">
        <v>330</v>
      </c>
      <c r="D131" s="173">
        <v>2872975.64</v>
      </c>
      <c r="E131" s="173">
        <v>0</v>
      </c>
      <c r="F131" s="173">
        <v>0</v>
      </c>
      <c r="G131" s="133" t="s">
        <v>153</v>
      </c>
      <c r="H131" s="134" t="s">
        <v>153</v>
      </c>
      <c r="I131" s="137" t="s">
        <v>1451</v>
      </c>
      <c r="J131" s="110"/>
      <c r="K131" s="133">
        <f>IF(I131="NA","NA",VLOOKUP(I131,[1]Oficinas!$B$1:$I$393,8,0))</f>
        <v>85</v>
      </c>
    </row>
    <row r="132" spans="1:11">
      <c r="A132" s="129">
        <v>42177</v>
      </c>
      <c r="B132" s="130" t="s">
        <v>332</v>
      </c>
      <c r="C132" s="131" t="s">
        <v>332</v>
      </c>
      <c r="D132" s="173">
        <v>6270126.3099999996</v>
      </c>
      <c r="E132" s="173">
        <v>0</v>
      </c>
      <c r="F132" s="173">
        <v>0</v>
      </c>
      <c r="G132" s="133" t="s">
        <v>153</v>
      </c>
      <c r="H132" s="134" t="s">
        <v>153</v>
      </c>
      <c r="I132" s="110" t="s">
        <v>1161</v>
      </c>
      <c r="J132" s="110"/>
      <c r="K132" s="133">
        <f>IF(I132="NA","NA",VLOOKUP(I132,[1]Oficinas!$B$1:$I$393,8,0))</f>
        <v>209</v>
      </c>
    </row>
    <row r="133" spans="1:11">
      <c r="A133" s="129">
        <v>42219</v>
      </c>
      <c r="B133" s="130" t="s">
        <v>333</v>
      </c>
      <c r="C133" s="131" t="s">
        <v>334</v>
      </c>
      <c r="D133" s="173">
        <v>6465283.1200000001</v>
      </c>
      <c r="E133" s="173">
        <v>0</v>
      </c>
      <c r="F133" s="173">
        <v>0</v>
      </c>
      <c r="G133" s="133" t="s">
        <v>153</v>
      </c>
      <c r="H133" s="134" t="s">
        <v>153</v>
      </c>
      <c r="I133" s="110" t="s">
        <v>1177</v>
      </c>
      <c r="J133" s="110"/>
      <c r="K133" s="133">
        <f>IF(I133="NA","NA",VLOOKUP(I133,[1]Oficinas!$B$1:$I$393,8,0))</f>
        <v>866</v>
      </c>
    </row>
    <row r="134" spans="1:11">
      <c r="A134" s="129">
        <v>42234</v>
      </c>
      <c r="B134" s="130" t="s">
        <v>174</v>
      </c>
      <c r="C134" s="131" t="s">
        <v>336</v>
      </c>
      <c r="D134" s="173">
        <v>7536385.7000000002</v>
      </c>
      <c r="E134" s="173">
        <v>0</v>
      </c>
      <c r="F134" s="173">
        <v>0</v>
      </c>
      <c r="G134" s="133" t="s">
        <v>153</v>
      </c>
      <c r="H134" s="134" t="s">
        <v>153</v>
      </c>
      <c r="I134" s="110" t="s">
        <v>788</v>
      </c>
      <c r="J134" s="110"/>
      <c r="K134" s="133">
        <f>IF(I134="NA","NA",VLOOKUP(I134,[1]Oficinas!$B$1:$I$393,8,0))</f>
        <v>582</v>
      </c>
    </row>
    <row r="135" spans="1:11">
      <c r="A135" s="129">
        <v>42240</v>
      </c>
      <c r="B135" s="130" t="s">
        <v>174</v>
      </c>
      <c r="C135" s="131" t="s">
        <v>338</v>
      </c>
      <c r="D135" s="173">
        <v>3749612.12</v>
      </c>
      <c r="E135" s="173">
        <v>0</v>
      </c>
      <c r="F135" s="173">
        <v>0</v>
      </c>
      <c r="G135" s="133" t="s">
        <v>153</v>
      </c>
      <c r="H135" s="134" t="s">
        <v>153</v>
      </c>
      <c r="I135" s="110" t="s">
        <v>339</v>
      </c>
      <c r="J135" s="110"/>
      <c r="K135" s="133">
        <f>IF(I135="NA","NA",VLOOKUP(I135,[1]Oficinas!$B$1:$I$393,8,0))</f>
        <v>996</v>
      </c>
    </row>
    <row r="136" spans="1:11">
      <c r="A136" s="140">
        <v>42269</v>
      </c>
      <c r="B136" s="130" t="s">
        <v>328</v>
      </c>
      <c r="C136" s="131" t="s">
        <v>329</v>
      </c>
      <c r="D136" s="173">
        <v>17937801</v>
      </c>
      <c r="E136" s="173">
        <v>0</v>
      </c>
      <c r="F136" s="173">
        <v>0</v>
      </c>
      <c r="G136" s="133" t="s">
        <v>153</v>
      </c>
      <c r="H136" s="134" t="s">
        <v>153</v>
      </c>
      <c r="I136" s="110" t="s">
        <v>1375</v>
      </c>
      <c r="J136" s="110"/>
      <c r="K136" s="133">
        <f>IF(I136="NA","NA",VLOOKUP(I136,[1]Oficinas!$B$1:$I$393,8,0))</f>
        <v>489</v>
      </c>
    </row>
    <row r="137" spans="1:11">
      <c r="A137" s="140">
        <v>42300</v>
      </c>
      <c r="B137" s="146" t="s">
        <v>245</v>
      </c>
      <c r="C137" s="147" t="s">
        <v>315</v>
      </c>
      <c r="D137" s="173">
        <v>100597.01</v>
      </c>
      <c r="E137" s="173">
        <v>0</v>
      </c>
      <c r="F137" s="173">
        <v>0</v>
      </c>
      <c r="G137" s="133" t="s">
        <v>153</v>
      </c>
      <c r="H137" s="134" t="s">
        <v>153</v>
      </c>
      <c r="I137" s="110" t="s">
        <v>867</v>
      </c>
      <c r="J137" s="110"/>
      <c r="K137" s="133">
        <f>IF(I137="NA","NA",VLOOKUP(I137,[1]Oficinas!$B$1:$I$393,8,0))</f>
        <v>772</v>
      </c>
    </row>
    <row r="138" spans="1:11">
      <c r="A138" s="129">
        <v>42311</v>
      </c>
      <c r="B138" s="130" t="s">
        <v>39</v>
      </c>
      <c r="C138" s="131" t="s">
        <v>342</v>
      </c>
      <c r="D138" s="173">
        <v>109340000</v>
      </c>
      <c r="E138" s="173">
        <v>0</v>
      </c>
      <c r="F138" s="173">
        <v>0</v>
      </c>
      <c r="G138" s="133" t="s">
        <v>153</v>
      </c>
      <c r="H138" s="134" t="s">
        <v>153</v>
      </c>
      <c r="I138" s="110" t="s">
        <v>345</v>
      </c>
      <c r="J138" s="110" t="s">
        <v>346</v>
      </c>
      <c r="K138" s="133">
        <f>IF(I138="NA","NA",VLOOKUP(I138,[1]Oficinas!$B$1:$I$393,8,0))</f>
        <v>66</v>
      </c>
    </row>
    <row r="139" spans="1:11">
      <c r="A139" s="129">
        <v>42333</v>
      </c>
      <c r="B139" s="130" t="s">
        <v>174</v>
      </c>
      <c r="C139" s="131" t="s">
        <v>349</v>
      </c>
      <c r="D139" s="173">
        <v>9544024.8200000003</v>
      </c>
      <c r="E139" s="173">
        <v>0</v>
      </c>
      <c r="F139" s="173">
        <v>0</v>
      </c>
      <c r="G139" s="133" t="s">
        <v>153</v>
      </c>
      <c r="H139" s="134" t="s">
        <v>153</v>
      </c>
      <c r="I139" s="110" t="s">
        <v>819</v>
      </c>
      <c r="J139" s="110"/>
      <c r="K139" s="133">
        <f>IF(I139="NA","NA",VLOOKUP(I139,[1]Oficinas!$B$1:$I$393,8,0))</f>
        <v>633</v>
      </c>
    </row>
    <row r="140" spans="1:11" ht="25.5">
      <c r="A140" s="129">
        <v>42342</v>
      </c>
      <c r="B140" s="130" t="s">
        <v>333</v>
      </c>
      <c r="C140" s="131" t="s">
        <v>352</v>
      </c>
      <c r="D140" s="173">
        <v>11115091.15</v>
      </c>
      <c r="E140" s="148"/>
      <c r="F140" s="148"/>
      <c r="G140" s="149"/>
      <c r="H140" s="149"/>
      <c r="I140" s="110" t="s">
        <v>356</v>
      </c>
      <c r="J140" s="110"/>
      <c r="K140" s="133">
        <f>IF(I140="NA","NA",VLOOKUP(I140,[1]Oficinas!$B$1:$I$393,8,0))</f>
        <v>946</v>
      </c>
    </row>
    <row r="141" spans="1:11">
      <c r="A141" s="129">
        <v>42354</v>
      </c>
      <c r="B141" s="130" t="s">
        <v>39</v>
      </c>
      <c r="C141" s="131" t="s">
        <v>336</v>
      </c>
      <c r="D141" s="173">
        <v>2667839.5699999998</v>
      </c>
      <c r="E141" s="148"/>
      <c r="F141" s="148"/>
      <c r="G141" s="149"/>
      <c r="H141" s="149"/>
      <c r="I141" s="110" t="s">
        <v>788</v>
      </c>
      <c r="J141" s="110"/>
      <c r="K141" s="133">
        <f>IF(I141="NA","NA",VLOOKUP(I141,[1]Oficinas!$B$1:$I$393,8,0))</f>
        <v>582</v>
      </c>
    </row>
    <row r="142" spans="1:11" ht="25.5">
      <c r="A142" s="129">
        <v>42373</v>
      </c>
      <c r="B142" s="130" t="s">
        <v>357</v>
      </c>
      <c r="C142" s="131" t="s">
        <v>358</v>
      </c>
      <c r="D142" s="173">
        <v>3575622.12</v>
      </c>
      <c r="E142" s="132">
        <v>0</v>
      </c>
      <c r="F142" s="132">
        <v>0</v>
      </c>
      <c r="G142" s="133" t="s">
        <v>153</v>
      </c>
      <c r="H142" s="134" t="s">
        <v>153</v>
      </c>
      <c r="I142" s="110" t="s">
        <v>360</v>
      </c>
      <c r="J142" s="110"/>
      <c r="K142" s="133">
        <f>IF(I142="NA","NA",VLOOKUP(I142,[1]Oficinas!$B$1:$I$393,8,0))</f>
        <v>133</v>
      </c>
    </row>
    <row r="143" spans="1:11">
      <c r="A143" s="129">
        <v>42382</v>
      </c>
      <c r="B143" s="130" t="s">
        <v>39</v>
      </c>
      <c r="C143" s="131" t="s">
        <v>324</v>
      </c>
      <c r="D143" s="173">
        <v>2710000</v>
      </c>
      <c r="E143" s="132">
        <v>0</v>
      </c>
      <c r="F143" s="132">
        <v>0</v>
      </c>
      <c r="G143" s="133" t="s">
        <v>153</v>
      </c>
      <c r="H143" s="134" t="s">
        <v>153</v>
      </c>
      <c r="I143" s="110" t="s">
        <v>760</v>
      </c>
      <c r="J143" s="110"/>
      <c r="K143" s="133">
        <f>IF(I143="NA","NA",VLOOKUP(I143,[1]Oficinas!$B$1:$I$393,8,0))</f>
        <v>272</v>
      </c>
    </row>
    <row r="144" spans="1:11">
      <c r="A144" s="129">
        <v>42383</v>
      </c>
      <c r="B144" s="130" t="s">
        <v>39</v>
      </c>
      <c r="C144" s="131" t="s">
        <v>361</v>
      </c>
      <c r="D144" s="173">
        <v>39120000</v>
      </c>
      <c r="E144" s="132">
        <v>0</v>
      </c>
      <c r="F144" s="132">
        <v>0</v>
      </c>
      <c r="G144" s="133" t="s">
        <v>153</v>
      </c>
      <c r="H144" s="134" t="s">
        <v>153</v>
      </c>
      <c r="I144" s="110" t="s">
        <v>649</v>
      </c>
      <c r="J144" s="110"/>
      <c r="K144" s="133">
        <f>IF(I144="NA","NA",VLOOKUP(I144,[1]Oficinas!$B$1:$I$393,8,0))</f>
        <v>141</v>
      </c>
    </row>
    <row r="145" spans="1:11">
      <c r="A145" s="129">
        <v>42390</v>
      </c>
      <c r="B145" s="130" t="s">
        <v>245</v>
      </c>
      <c r="C145" s="131" t="s">
        <v>246</v>
      </c>
      <c r="D145" s="173">
        <v>8241638.3300000001</v>
      </c>
      <c r="E145" s="132">
        <v>0</v>
      </c>
      <c r="F145" s="132">
        <v>0</v>
      </c>
      <c r="G145" s="133" t="s">
        <v>153</v>
      </c>
      <c r="H145" s="134" t="s">
        <v>153</v>
      </c>
      <c r="I145" s="110" t="s">
        <v>853</v>
      </c>
      <c r="J145" s="110"/>
      <c r="K145" s="133">
        <f>IF(I145="NA","NA",VLOOKUP(I145,[1]Oficinas!$B$1:$I$393,8,0))</f>
        <v>188</v>
      </c>
    </row>
    <row r="146" spans="1:11">
      <c r="A146" s="129">
        <v>42416</v>
      </c>
      <c r="B146" s="130" t="s">
        <v>362</v>
      </c>
      <c r="C146" s="131" t="s">
        <v>362</v>
      </c>
      <c r="D146" s="173">
        <v>5993793.8399999999</v>
      </c>
      <c r="E146" s="132">
        <v>0</v>
      </c>
      <c r="F146" s="132">
        <v>0</v>
      </c>
      <c r="G146" s="133" t="s">
        <v>153</v>
      </c>
      <c r="H146" s="134" t="s">
        <v>153</v>
      </c>
      <c r="I146" s="110" t="s">
        <v>459</v>
      </c>
      <c r="J146" s="110"/>
      <c r="K146" s="133">
        <f>IF(I146="NA","NA",VLOOKUP(I146,[1]Oficinas!$B$1:$I$393,8,0))</f>
        <v>719</v>
      </c>
    </row>
    <row r="147" spans="1:11" ht="25.5">
      <c r="A147" s="198">
        <v>42425</v>
      </c>
      <c r="B147" s="150" t="s">
        <v>363</v>
      </c>
      <c r="C147" s="150" t="s">
        <v>364</v>
      </c>
      <c r="D147" s="173">
        <v>119885040.83</v>
      </c>
      <c r="E147" s="132">
        <v>0</v>
      </c>
      <c r="F147" s="132">
        <v>0</v>
      </c>
      <c r="G147" s="133" t="s">
        <v>153</v>
      </c>
      <c r="H147" s="134" t="s">
        <v>153</v>
      </c>
      <c r="I147" s="136" t="s">
        <v>1444</v>
      </c>
      <c r="J147" s="110" t="s">
        <v>365</v>
      </c>
      <c r="K147" s="133" t="str">
        <f>IF(I147="NA","NA",VLOOKUP(I147,[1]Oficinas!$B$1:$I$393,8,0))</f>
        <v>NA</v>
      </c>
    </row>
    <row r="148" spans="1:11">
      <c r="A148" s="129">
        <v>42452</v>
      </c>
      <c r="B148" s="130" t="s">
        <v>111</v>
      </c>
      <c r="C148" s="131" t="s">
        <v>366</v>
      </c>
      <c r="D148" s="173">
        <v>25480000</v>
      </c>
      <c r="E148" s="132">
        <v>0</v>
      </c>
      <c r="F148" s="132">
        <v>0</v>
      </c>
      <c r="G148" s="133" t="s">
        <v>153</v>
      </c>
      <c r="H148" s="134" t="s">
        <v>153</v>
      </c>
      <c r="I148" s="137" t="s">
        <v>1452</v>
      </c>
      <c r="J148" s="110"/>
      <c r="K148" s="133">
        <f>IF(I148="NA","NA",VLOOKUP(I148,[1]Oficinas!$B$1:$I$393,8,0))</f>
        <v>379</v>
      </c>
    </row>
    <row r="149" spans="1:11">
      <c r="A149" s="129">
        <v>42481</v>
      </c>
      <c r="B149" s="130" t="s">
        <v>125</v>
      </c>
      <c r="C149" s="131" t="s">
        <v>313</v>
      </c>
      <c r="D149" s="173">
        <v>10737521.199999999</v>
      </c>
      <c r="E149" s="132">
        <v>0</v>
      </c>
      <c r="F149" s="132">
        <v>0</v>
      </c>
      <c r="G149" s="133" t="s">
        <v>153</v>
      </c>
      <c r="H149" s="134" t="s">
        <v>153</v>
      </c>
      <c r="I149" s="110" t="s">
        <v>1440</v>
      </c>
      <c r="J149" s="110"/>
      <c r="K149" s="133">
        <f>IF(I149="NA","NA",VLOOKUP(I149,[1]Oficinas!$B$1:$I$393,8,0))</f>
        <v>476</v>
      </c>
    </row>
    <row r="150" spans="1:11">
      <c r="A150" s="129">
        <v>42524</v>
      </c>
      <c r="B150" s="130" t="s">
        <v>125</v>
      </c>
      <c r="C150" s="131" t="s">
        <v>368</v>
      </c>
      <c r="D150" s="173">
        <v>5463285.8499999996</v>
      </c>
      <c r="E150" s="132">
        <v>0</v>
      </c>
      <c r="F150" s="132">
        <v>0</v>
      </c>
      <c r="G150" s="133" t="s">
        <v>153</v>
      </c>
      <c r="H150" s="134" t="s">
        <v>153</v>
      </c>
      <c r="I150" s="110" t="s">
        <v>1441</v>
      </c>
      <c r="J150" s="110"/>
      <c r="K150" s="133">
        <f>IF(I150="NA","NA",VLOOKUP(I150,[1]Oficinas!$B$1:$I$393,8,0))</f>
        <v>98</v>
      </c>
    </row>
    <row r="151" spans="1:11" ht="25.5">
      <c r="A151" s="129">
        <v>42528</v>
      </c>
      <c r="B151" s="130" t="s">
        <v>111</v>
      </c>
      <c r="C151" s="131" t="s">
        <v>369</v>
      </c>
      <c r="D151" s="173">
        <v>3148000</v>
      </c>
      <c r="E151" s="132">
        <v>0</v>
      </c>
      <c r="F151" s="132">
        <v>0</v>
      </c>
      <c r="G151" s="133" t="s">
        <v>153</v>
      </c>
      <c r="H151" s="134" t="s">
        <v>153</v>
      </c>
      <c r="I151" s="110" t="s">
        <v>370</v>
      </c>
      <c r="J151" s="110"/>
      <c r="K151" s="133">
        <f>IF(I151="NA","NA",VLOOKUP(I151,[1]Oficinas!$B$1:$I$393,8,0))</f>
        <v>560</v>
      </c>
    </row>
    <row r="152" spans="1:11">
      <c r="A152" s="129">
        <v>42557</v>
      </c>
      <c r="B152" s="130" t="s">
        <v>247</v>
      </c>
      <c r="C152" s="131" t="s">
        <v>269</v>
      </c>
      <c r="D152" s="173">
        <v>4884000</v>
      </c>
      <c r="E152" s="132">
        <v>0</v>
      </c>
      <c r="F152" s="132">
        <v>0</v>
      </c>
      <c r="G152" s="133" t="s">
        <v>153</v>
      </c>
      <c r="H152" s="134" t="s">
        <v>153</v>
      </c>
      <c r="I152" s="136" t="s">
        <v>1444</v>
      </c>
      <c r="J152" s="110"/>
      <c r="K152" s="133" t="str">
        <f>IF(I152="NA","NA",VLOOKUP(I152,[1]Oficinas!$B$1:$I$393,8,0))</f>
        <v>NA</v>
      </c>
    </row>
    <row r="153" spans="1:11">
      <c r="A153" s="129">
        <v>42559</v>
      </c>
      <c r="B153" s="130" t="s">
        <v>125</v>
      </c>
      <c r="C153" s="131" t="s">
        <v>371</v>
      </c>
      <c r="D153" s="173">
        <v>3256000</v>
      </c>
      <c r="E153" s="132">
        <v>3256000</v>
      </c>
      <c r="F153" s="132">
        <v>0</v>
      </c>
      <c r="G153" s="133" t="s">
        <v>153</v>
      </c>
      <c r="H153" s="134" t="s">
        <v>153</v>
      </c>
      <c r="I153" s="136" t="s">
        <v>1444</v>
      </c>
      <c r="J153" s="110"/>
      <c r="K153" s="133" t="str">
        <f>IF(I153="NA","NA",VLOOKUP(I153,[1]Oficinas!$B$1:$I$393,8,0))</f>
        <v>NA</v>
      </c>
    </row>
    <row r="154" spans="1:11">
      <c r="A154" s="129">
        <v>42563</v>
      </c>
      <c r="B154" s="130" t="s">
        <v>375</v>
      </c>
      <c r="C154" s="131" t="s">
        <v>375</v>
      </c>
      <c r="D154" s="173">
        <v>10784005.449999999</v>
      </c>
      <c r="E154" s="132">
        <v>0</v>
      </c>
      <c r="F154" s="132">
        <v>0</v>
      </c>
      <c r="G154" s="133" t="s">
        <v>153</v>
      </c>
      <c r="H154" s="134" t="s">
        <v>153</v>
      </c>
      <c r="I154" s="137" t="s">
        <v>1453</v>
      </c>
      <c r="J154" s="110"/>
      <c r="K154" s="133">
        <f>IF(I154="NA","NA",VLOOKUP(I154,[1]Oficinas!$B$1:$I$393,8,0))</f>
        <v>876</v>
      </c>
    </row>
    <row r="155" spans="1:11">
      <c r="A155" s="129">
        <v>42576</v>
      </c>
      <c r="B155" s="130" t="s">
        <v>247</v>
      </c>
      <c r="C155" s="131" t="s">
        <v>259</v>
      </c>
      <c r="D155" s="173">
        <v>7699877.96</v>
      </c>
      <c r="E155" s="132">
        <v>0</v>
      </c>
      <c r="F155" s="132">
        <v>0</v>
      </c>
      <c r="G155" s="133" t="s">
        <v>153</v>
      </c>
      <c r="H155" s="134" t="s">
        <v>153</v>
      </c>
      <c r="I155" s="136" t="s">
        <v>1447</v>
      </c>
      <c r="J155" s="110"/>
      <c r="K155" s="133">
        <f>IF(I155="NA","NA",VLOOKUP(I155,[1]Oficinas!$B$1:$I$393,8,0))</f>
        <v>229</v>
      </c>
    </row>
    <row r="156" spans="1:11">
      <c r="A156" s="129">
        <v>42600</v>
      </c>
      <c r="B156" s="130" t="s">
        <v>111</v>
      </c>
      <c r="C156" s="131" t="s">
        <v>366</v>
      </c>
      <c r="D156" s="173">
        <v>2434123</v>
      </c>
      <c r="E156" s="132">
        <v>0</v>
      </c>
      <c r="F156" s="132">
        <v>0</v>
      </c>
      <c r="G156" s="133" t="s">
        <v>153</v>
      </c>
      <c r="H156" s="134" t="s">
        <v>153</v>
      </c>
      <c r="I156" s="137" t="s">
        <v>1452</v>
      </c>
      <c r="J156" s="110"/>
      <c r="K156" s="133">
        <f>IF(I156="NA","NA",VLOOKUP(I156,[1]Oficinas!$B$1:$I$393,8,0))</f>
        <v>379</v>
      </c>
    </row>
    <row r="157" spans="1:11">
      <c r="A157" s="140">
        <v>42606</v>
      </c>
      <c r="B157" s="130" t="s">
        <v>125</v>
      </c>
      <c r="C157" s="131" t="s">
        <v>273</v>
      </c>
      <c r="D157" s="173">
        <v>4869000</v>
      </c>
      <c r="E157" s="132">
        <v>0</v>
      </c>
      <c r="F157" s="132">
        <v>0</v>
      </c>
      <c r="G157" s="133" t="s">
        <v>153</v>
      </c>
      <c r="H157" s="134" t="s">
        <v>153</v>
      </c>
      <c r="I157" s="110" t="s">
        <v>1438</v>
      </c>
      <c r="J157" s="110"/>
      <c r="K157" s="133">
        <f>IF(I157="NA","NA",VLOOKUP(I157,[1]Oficinas!$B$1:$I$393,8,0))</f>
        <v>484</v>
      </c>
    </row>
    <row r="158" spans="1:11">
      <c r="A158" s="129">
        <v>42622</v>
      </c>
      <c r="B158" s="131" t="s">
        <v>380</v>
      </c>
      <c r="C158" s="131" t="s">
        <v>381</v>
      </c>
      <c r="D158" s="173">
        <v>39175538.850000001</v>
      </c>
      <c r="E158" s="132">
        <v>0</v>
      </c>
      <c r="F158" s="132">
        <v>0</v>
      </c>
      <c r="G158" s="133" t="s">
        <v>153</v>
      </c>
      <c r="H158" s="134" t="s">
        <v>153</v>
      </c>
      <c r="I158" s="137" t="s">
        <v>1454</v>
      </c>
      <c r="J158" s="110"/>
      <c r="K158" s="133">
        <f>IF(I158="NA","NA",VLOOKUP(I158,[1]Oficinas!$B$1:$I$393,8,0))</f>
        <v>882</v>
      </c>
    </row>
    <row r="159" spans="1:11">
      <c r="A159" s="129">
        <v>42664</v>
      </c>
      <c r="B159" s="130" t="s">
        <v>383</v>
      </c>
      <c r="C159" s="131" t="s">
        <v>384</v>
      </c>
      <c r="D159" s="173">
        <v>39827296.210000001</v>
      </c>
      <c r="E159" s="132">
        <v>0</v>
      </c>
      <c r="F159" s="132">
        <v>0</v>
      </c>
      <c r="G159" s="133" t="s">
        <v>153</v>
      </c>
      <c r="H159" s="134" t="s">
        <v>153</v>
      </c>
      <c r="I159" s="110" t="s">
        <v>385</v>
      </c>
      <c r="J159" s="110"/>
      <c r="K159" s="133">
        <f>IF(I159="NA","NA",VLOOKUP(I159,[1]Oficinas!$B$1:$I$393,8,0))</f>
        <v>677</v>
      </c>
    </row>
    <row r="160" spans="1:11">
      <c r="A160" s="129">
        <v>42689</v>
      </c>
      <c r="B160" s="130" t="s">
        <v>386</v>
      </c>
      <c r="C160" s="131" t="s">
        <v>387</v>
      </c>
      <c r="D160" s="173">
        <v>9913367.4100000001</v>
      </c>
      <c r="E160" s="132">
        <v>0</v>
      </c>
      <c r="F160" s="132">
        <v>0</v>
      </c>
      <c r="G160" s="133" t="s">
        <v>153</v>
      </c>
      <c r="H160" s="134" t="s">
        <v>153</v>
      </c>
      <c r="I160" s="110" t="s">
        <v>388</v>
      </c>
      <c r="J160" s="110"/>
      <c r="K160" s="133">
        <f>IF(I160="NA","NA",VLOOKUP(I160,[1]Oficinas!$B$1:$I$393,8,0))</f>
        <v>236</v>
      </c>
    </row>
    <row r="161" spans="1:11">
      <c r="A161" s="129">
        <v>42695</v>
      </c>
      <c r="B161" s="130" t="s">
        <v>111</v>
      </c>
      <c r="C161" s="131" t="s">
        <v>389</v>
      </c>
      <c r="D161" s="173">
        <v>21033206.129999999</v>
      </c>
      <c r="E161" s="132">
        <v>0</v>
      </c>
      <c r="F161" s="132">
        <v>0</v>
      </c>
      <c r="G161" s="133" t="s">
        <v>153</v>
      </c>
      <c r="H161" s="134" t="s">
        <v>153</v>
      </c>
      <c r="I161" s="110" t="s">
        <v>1101</v>
      </c>
      <c r="J161" s="110"/>
      <c r="K161" s="133">
        <f>IF(I161="NA","NA",VLOOKUP(I161,[1]Oficinas!$B$1:$I$393,8,0))</f>
        <v>248</v>
      </c>
    </row>
    <row r="162" spans="1:11" ht="25.5">
      <c r="A162" s="129">
        <v>42698</v>
      </c>
      <c r="B162" s="130" t="s">
        <v>111</v>
      </c>
      <c r="C162" s="131" t="s">
        <v>369</v>
      </c>
      <c r="D162" s="173">
        <v>8624915.5199999996</v>
      </c>
      <c r="E162" s="132">
        <v>0</v>
      </c>
      <c r="F162" s="132">
        <v>0</v>
      </c>
      <c r="G162" s="133" t="s">
        <v>153</v>
      </c>
      <c r="H162" s="134" t="s">
        <v>153</v>
      </c>
      <c r="I162" s="110" t="s">
        <v>370</v>
      </c>
      <c r="J162" s="110"/>
      <c r="K162" s="133">
        <f>IF(I162="NA","NA",VLOOKUP(I162,[1]Oficinas!$B$1:$I$393,8,0))</f>
        <v>560</v>
      </c>
    </row>
    <row r="163" spans="1:11">
      <c r="A163" s="129">
        <v>42699</v>
      </c>
      <c r="B163" s="130" t="s">
        <v>125</v>
      </c>
      <c r="C163" s="131" t="s">
        <v>262</v>
      </c>
      <c r="D163" s="173">
        <v>11897346.75</v>
      </c>
      <c r="E163" s="132">
        <v>0</v>
      </c>
      <c r="F163" s="132">
        <v>0</v>
      </c>
      <c r="G163" s="133" t="s">
        <v>153</v>
      </c>
      <c r="H163" s="134" t="s">
        <v>153</v>
      </c>
      <c r="I163" s="110" t="s">
        <v>1436</v>
      </c>
      <c r="J163" s="110"/>
      <c r="K163" s="133">
        <f>IF(I163="NA","NA",VLOOKUP(I163,[1]Oficinas!$B$1:$I$393,8,0))</f>
        <v>223</v>
      </c>
    </row>
    <row r="164" spans="1:11">
      <c r="A164" s="129">
        <v>42718</v>
      </c>
      <c r="B164" s="130" t="s">
        <v>111</v>
      </c>
      <c r="C164" s="131" t="s">
        <v>394</v>
      </c>
      <c r="D164" s="173">
        <v>3388492.01</v>
      </c>
      <c r="E164" s="132">
        <v>0</v>
      </c>
      <c r="F164" s="132">
        <v>0</v>
      </c>
      <c r="G164" s="133" t="s">
        <v>153</v>
      </c>
      <c r="H164" s="134" t="s">
        <v>153</v>
      </c>
      <c r="I164" s="110" t="s">
        <v>522</v>
      </c>
      <c r="J164" s="110"/>
      <c r="K164" s="133">
        <f>IF(I164="NA","NA",VLOOKUP(I164,[1]Oficinas!$B$1:$I$393,8,0))</f>
        <v>196</v>
      </c>
    </row>
    <row r="165" spans="1:11">
      <c r="A165" s="129">
        <v>42753</v>
      </c>
      <c r="B165" s="130" t="s">
        <v>282</v>
      </c>
      <c r="C165" s="131" t="s">
        <v>282</v>
      </c>
      <c r="D165" s="173">
        <v>13518211.560000001</v>
      </c>
      <c r="E165" s="132">
        <v>0</v>
      </c>
      <c r="F165" s="132">
        <v>0</v>
      </c>
      <c r="G165" s="133" t="s">
        <v>153</v>
      </c>
      <c r="H165" s="134"/>
      <c r="I165" s="110" t="s">
        <v>1283</v>
      </c>
      <c r="J165" s="110"/>
      <c r="K165" s="133">
        <f>IF(I165="NA","NA",VLOOKUP(I165,[1]Oficinas!$B$1:$I$393,8,0))</f>
        <v>760</v>
      </c>
    </row>
    <row r="166" spans="1:11">
      <c r="A166" s="129">
        <v>42767</v>
      </c>
      <c r="B166" s="130" t="s">
        <v>245</v>
      </c>
      <c r="C166" s="131" t="s">
        <v>1397</v>
      </c>
      <c r="D166" s="173">
        <v>11335000</v>
      </c>
      <c r="E166" s="132">
        <v>0</v>
      </c>
      <c r="F166" s="132">
        <v>0</v>
      </c>
      <c r="G166" s="133" t="s">
        <v>153</v>
      </c>
      <c r="H166" s="134"/>
      <c r="I166" s="110" t="s">
        <v>849</v>
      </c>
      <c r="J166" s="110"/>
      <c r="K166" s="133">
        <f>IF(I166="NA","NA",VLOOKUP(I166,[1]Oficinas!$B$1:$I$393,8,0))</f>
        <v>971</v>
      </c>
    </row>
    <row r="167" spans="1:11">
      <c r="A167" s="129">
        <v>42768</v>
      </c>
      <c r="B167" s="130" t="s">
        <v>1399</v>
      </c>
      <c r="C167" s="131" t="s">
        <v>1400</v>
      </c>
      <c r="D167" s="173">
        <v>15891853.24</v>
      </c>
      <c r="E167" s="132">
        <v>0</v>
      </c>
      <c r="F167" s="132">
        <v>0</v>
      </c>
      <c r="G167" s="133" t="s">
        <v>153</v>
      </c>
      <c r="H167" s="134"/>
      <c r="I167" s="110" t="s">
        <v>996</v>
      </c>
      <c r="J167" s="110"/>
      <c r="K167" s="133">
        <f>IF(I167="NA","NA",VLOOKUP(I167,[1]Oficinas!$B$1:$I$393,8,0))</f>
        <v>697</v>
      </c>
    </row>
    <row r="168" spans="1:11" ht="25.5">
      <c r="A168" s="129">
        <v>42835</v>
      </c>
      <c r="B168" s="130" t="s">
        <v>111</v>
      </c>
      <c r="C168" s="131" t="s">
        <v>369</v>
      </c>
      <c r="D168" s="173">
        <v>1236045.07</v>
      </c>
      <c r="E168" s="132">
        <v>0</v>
      </c>
      <c r="F168" s="132">
        <v>0</v>
      </c>
      <c r="G168" s="133" t="s">
        <v>153</v>
      </c>
      <c r="H168" s="134"/>
      <c r="I168" s="110" t="s">
        <v>370</v>
      </c>
      <c r="J168" s="110"/>
      <c r="K168" s="133">
        <f>IF(I168="NA","NA",VLOOKUP(I168,[1]Oficinas!$B$1:$I$393,8,0))</f>
        <v>560</v>
      </c>
    </row>
    <row r="169" spans="1:11">
      <c r="A169" s="129">
        <v>42863</v>
      </c>
      <c r="B169" s="130" t="s">
        <v>240</v>
      </c>
      <c r="C169" s="131" t="s">
        <v>240</v>
      </c>
      <c r="D169" s="173">
        <v>16626411.57</v>
      </c>
      <c r="E169" s="132">
        <v>0</v>
      </c>
      <c r="F169" s="132">
        <v>0</v>
      </c>
      <c r="G169" s="133" t="s">
        <v>153</v>
      </c>
      <c r="H169" s="134"/>
      <c r="I169" s="110" t="s">
        <v>1268</v>
      </c>
      <c r="J169" s="110"/>
      <c r="K169" s="133">
        <f>IF(I169="NA","NA",VLOOKUP(I169,[1]Oficinas!$B$1:$I$393,8,0))</f>
        <v>758</v>
      </c>
    </row>
    <row r="170" spans="1:11">
      <c r="A170" s="129">
        <v>42865</v>
      </c>
      <c r="B170" s="131" t="s">
        <v>1399</v>
      </c>
      <c r="C170" s="131" t="s">
        <v>1403</v>
      </c>
      <c r="D170" s="173">
        <v>11988037.84</v>
      </c>
      <c r="E170" s="132">
        <v>0</v>
      </c>
      <c r="F170" s="132">
        <v>0</v>
      </c>
      <c r="G170" s="133" t="s">
        <v>153</v>
      </c>
      <c r="H170" s="134"/>
      <c r="I170" s="110" t="s">
        <v>990</v>
      </c>
      <c r="J170" s="110"/>
      <c r="K170" s="133">
        <f>IF(I170="NA","NA",VLOOKUP(I170,[1]Oficinas!$B$1:$I$393,8,0))</f>
        <v>323</v>
      </c>
    </row>
    <row r="171" spans="1:11">
      <c r="A171" s="129">
        <v>42891</v>
      </c>
      <c r="B171" s="130" t="s">
        <v>111</v>
      </c>
      <c r="C171" s="131" t="s">
        <v>1404</v>
      </c>
      <c r="D171" s="173">
        <v>3230000</v>
      </c>
      <c r="E171" s="132">
        <v>0</v>
      </c>
      <c r="F171" s="132">
        <v>0</v>
      </c>
      <c r="G171" s="133" t="s">
        <v>153</v>
      </c>
      <c r="H171" s="134"/>
      <c r="I171" s="110" t="s">
        <v>1113</v>
      </c>
      <c r="J171" s="110"/>
      <c r="K171" s="133">
        <f>IF(I171="NA","NA",VLOOKUP(I171,[1]Oficinas!$B$1:$I$393,8,0))</f>
        <v>899</v>
      </c>
    </row>
    <row r="172" spans="1:11">
      <c r="A172" s="129">
        <v>42944</v>
      </c>
      <c r="B172" s="130" t="s">
        <v>1405</v>
      </c>
      <c r="C172" s="131" t="s">
        <v>1405</v>
      </c>
      <c r="D172" s="173">
        <v>4439000</v>
      </c>
      <c r="E172" s="132">
        <v>0</v>
      </c>
      <c r="F172" s="132">
        <v>0</v>
      </c>
      <c r="G172" s="133" t="s">
        <v>153</v>
      </c>
      <c r="H172" s="134"/>
      <c r="I172" s="110" t="s">
        <v>979</v>
      </c>
      <c r="J172" s="110"/>
      <c r="K172" s="133">
        <f>IF(I172="NA","NA",VLOOKUP(I172,[1]Oficinas!$B$1:$I$393,8,0))</f>
        <v>280</v>
      </c>
    </row>
    <row r="173" spans="1:11">
      <c r="A173" s="129">
        <v>42972</v>
      </c>
      <c r="B173" s="130" t="s">
        <v>111</v>
      </c>
      <c r="C173" s="130" t="s">
        <v>256</v>
      </c>
      <c r="D173" s="173">
        <v>12088637.119999999</v>
      </c>
      <c r="E173" s="132">
        <v>0</v>
      </c>
      <c r="F173" s="132">
        <v>0</v>
      </c>
      <c r="G173" s="133" t="s">
        <v>153</v>
      </c>
      <c r="H173" s="134"/>
      <c r="I173" s="110" t="s">
        <v>1103</v>
      </c>
      <c r="J173" s="110"/>
      <c r="K173" s="133">
        <f>IF(I173="NA","NA",VLOOKUP(I173,[1]Oficinas!$B$1:$I$393,8,0))</f>
        <v>411</v>
      </c>
    </row>
    <row r="174" spans="1:11">
      <c r="A174" s="129">
        <v>42979</v>
      </c>
      <c r="B174" s="130" t="s">
        <v>39</v>
      </c>
      <c r="C174" s="131" t="s">
        <v>330</v>
      </c>
      <c r="D174" s="173">
        <v>8951606.1699999999</v>
      </c>
      <c r="E174" s="132">
        <v>0</v>
      </c>
      <c r="F174" s="132">
        <v>0</v>
      </c>
      <c r="G174" s="133" t="s">
        <v>153</v>
      </c>
      <c r="H174" s="134"/>
      <c r="I174" s="137" t="s">
        <v>1451</v>
      </c>
      <c r="J174" s="110"/>
      <c r="K174" s="133">
        <f>IF(I174="NA","NA",VLOOKUP(I174,[1]Oficinas!$B$1:$I$393,8,0))</f>
        <v>85</v>
      </c>
    </row>
    <row r="175" spans="1:11">
      <c r="A175" s="151">
        <v>42999</v>
      </c>
      <c r="B175" s="130" t="s">
        <v>125</v>
      </c>
      <c r="C175" s="131" t="s">
        <v>368</v>
      </c>
      <c r="D175" s="173">
        <v>12754434.890000001</v>
      </c>
      <c r="E175" s="132">
        <v>0</v>
      </c>
      <c r="F175" s="132">
        <v>0</v>
      </c>
      <c r="G175" s="133" t="s">
        <v>153</v>
      </c>
      <c r="H175" s="134"/>
      <c r="I175" s="110" t="s">
        <v>1441</v>
      </c>
      <c r="J175" s="110"/>
      <c r="K175" s="133">
        <f>IF(I175="NA","NA",VLOOKUP(I175,[1]Oficinas!$B$1:$I$393,8,0))</f>
        <v>98</v>
      </c>
    </row>
    <row r="176" spans="1:11" ht="25.5">
      <c r="A176" s="129">
        <v>43000</v>
      </c>
      <c r="B176" s="130" t="s">
        <v>39</v>
      </c>
      <c r="C176" s="131" t="s">
        <v>1406</v>
      </c>
      <c r="D176" s="173">
        <v>21760429.949999999</v>
      </c>
      <c r="E176" s="132">
        <v>0</v>
      </c>
      <c r="F176" s="132">
        <v>0</v>
      </c>
      <c r="G176" s="133" t="s">
        <v>153</v>
      </c>
      <c r="H176" s="134"/>
      <c r="I176" s="110" t="s">
        <v>644</v>
      </c>
      <c r="J176" s="110" t="s">
        <v>199</v>
      </c>
      <c r="K176" s="133">
        <f>IF(I176="NA","NA",VLOOKUP(I176,[1]Oficinas!$B$1:$I$393,8,0))</f>
        <v>136</v>
      </c>
    </row>
    <row r="177" spans="1:11">
      <c r="A177" s="129">
        <v>43006</v>
      </c>
      <c r="B177" s="130" t="s">
        <v>39</v>
      </c>
      <c r="C177" s="131" t="s">
        <v>1407</v>
      </c>
      <c r="D177" s="173">
        <v>9454000</v>
      </c>
      <c r="E177" s="132">
        <v>0</v>
      </c>
      <c r="F177" s="132">
        <v>0</v>
      </c>
      <c r="G177" s="133" t="s">
        <v>153</v>
      </c>
      <c r="H177" s="134"/>
      <c r="I177" s="110" t="s">
        <v>690</v>
      </c>
      <c r="J177" s="110"/>
      <c r="K177" s="133">
        <f>IF(I177="NA","NA",VLOOKUP(I177,[1]Oficinas!$B$1:$I$393,8,0))</f>
        <v>257</v>
      </c>
    </row>
    <row r="178" spans="1:11" ht="25.5">
      <c r="A178" s="129">
        <v>43056</v>
      </c>
      <c r="B178" s="130" t="s">
        <v>71</v>
      </c>
      <c r="C178" s="131" t="s">
        <v>1408</v>
      </c>
      <c r="D178" s="173">
        <v>22274446.640000001</v>
      </c>
      <c r="E178" s="132">
        <v>0</v>
      </c>
      <c r="F178" s="132">
        <v>0</v>
      </c>
      <c r="G178" s="133" t="s">
        <v>153</v>
      </c>
      <c r="H178" s="134"/>
      <c r="I178" s="110" t="s">
        <v>961</v>
      </c>
      <c r="J178" s="110"/>
      <c r="K178" s="133">
        <f>IF(I178="NA","NA",VLOOKUP(I178,[1]Oficinas!$B$1:$I$393,8,0))</f>
        <v>514</v>
      </c>
    </row>
    <row r="179" spans="1:11" ht="25.5">
      <c r="A179" s="140">
        <v>43095</v>
      </c>
      <c r="B179" s="130" t="s">
        <v>18</v>
      </c>
      <c r="C179" s="131" t="s">
        <v>1409</v>
      </c>
      <c r="D179" s="173">
        <v>21898574.34</v>
      </c>
      <c r="E179" s="132">
        <v>0</v>
      </c>
      <c r="F179" s="132">
        <v>0</v>
      </c>
      <c r="G179" s="133" t="s">
        <v>153</v>
      </c>
      <c r="H179" s="152"/>
      <c r="I179" s="110" t="s">
        <v>901</v>
      </c>
      <c r="J179" s="110"/>
      <c r="K179" s="133">
        <f>IF(I179="NA","NA",VLOOKUP(I179,[1]Oficinas!$B$1:$I$393,8,0))</f>
        <v>771</v>
      </c>
    </row>
    <row r="180" spans="1:11">
      <c r="A180" s="153">
        <v>43125</v>
      </c>
      <c r="B180" s="130" t="s">
        <v>375</v>
      </c>
      <c r="C180" s="131" t="s">
        <v>375</v>
      </c>
      <c r="D180" s="173">
        <v>8213000</v>
      </c>
      <c r="E180" s="132">
        <v>0</v>
      </c>
      <c r="F180" s="132">
        <v>0</v>
      </c>
      <c r="G180" s="134" t="s">
        <v>153</v>
      </c>
      <c r="H180" s="135"/>
      <c r="I180" s="137" t="s">
        <v>1453</v>
      </c>
      <c r="J180" s="110"/>
      <c r="K180" s="133">
        <f>IF(I180="NA","NA",VLOOKUP(I180,[1]Oficinas!$B$1:$I$393,8,0))</f>
        <v>876</v>
      </c>
    </row>
    <row r="181" spans="1:11">
      <c r="A181" s="153">
        <v>43145</v>
      </c>
      <c r="B181" s="130" t="s">
        <v>39</v>
      </c>
      <c r="C181" s="131" t="s">
        <v>1415</v>
      </c>
      <c r="D181" s="173">
        <v>12533592.789999999</v>
      </c>
      <c r="E181" s="132">
        <v>0</v>
      </c>
      <c r="F181" s="132">
        <v>0</v>
      </c>
      <c r="G181" s="134" t="s">
        <v>153</v>
      </c>
      <c r="H181" s="135"/>
      <c r="I181" s="110" t="s">
        <v>54</v>
      </c>
      <c r="J181" s="110"/>
      <c r="K181" s="133">
        <f>IF(I181="NA","NA",VLOOKUP(I181,[1]Oficinas!$B$1:$I$393,8,0))</f>
        <v>242</v>
      </c>
    </row>
    <row r="182" spans="1:11">
      <c r="A182" s="153">
        <v>43154</v>
      </c>
      <c r="B182" s="130" t="s">
        <v>240</v>
      </c>
      <c r="C182" s="131" t="s">
        <v>1416</v>
      </c>
      <c r="D182" s="173">
        <v>14727516.82</v>
      </c>
      <c r="E182" s="132">
        <v>0</v>
      </c>
      <c r="F182" s="132">
        <v>0</v>
      </c>
      <c r="G182" s="134" t="s">
        <v>153</v>
      </c>
      <c r="H182" s="135"/>
      <c r="I182" s="110" t="s">
        <v>1442</v>
      </c>
      <c r="J182" s="110"/>
      <c r="K182" s="133">
        <f>IF(I182="NA","NA",VLOOKUP(I182,[1]Oficinas!$B$1:$I$393,8,0))</f>
        <v>87</v>
      </c>
    </row>
    <row r="183" spans="1:11">
      <c r="A183" s="153">
        <v>43172</v>
      </c>
      <c r="B183" s="130" t="s">
        <v>111</v>
      </c>
      <c r="C183" s="143">
        <f>SUM(D180:D184)</f>
        <v>47895339.450000003</v>
      </c>
      <c r="D183" s="173">
        <v>7654757.7400000002</v>
      </c>
      <c r="E183" s="132">
        <v>0</v>
      </c>
      <c r="F183" s="132">
        <v>0</v>
      </c>
      <c r="G183" s="134" t="s">
        <v>153</v>
      </c>
      <c r="H183" s="135"/>
      <c r="I183" s="136" t="s">
        <v>1444</v>
      </c>
      <c r="J183" s="110"/>
      <c r="K183" s="133" t="str">
        <f>IF(I183="NA","NA",VLOOKUP(I183,[1]Oficinas!$B$1:$I$393,8,0))</f>
        <v>NA</v>
      </c>
    </row>
    <row r="184" spans="1:11" ht="28.5">
      <c r="A184" s="153">
        <v>43180</v>
      </c>
      <c r="B184" s="130" t="s">
        <v>442</v>
      </c>
      <c r="C184" s="131" t="s">
        <v>1417</v>
      </c>
      <c r="D184" s="173">
        <v>4766472.0999999996</v>
      </c>
      <c r="E184" s="132">
        <v>0</v>
      </c>
      <c r="F184" s="132">
        <v>0</v>
      </c>
      <c r="G184" s="134" t="s">
        <v>153</v>
      </c>
      <c r="H184" s="135"/>
      <c r="I184" s="25" t="s">
        <v>910</v>
      </c>
      <c r="J184" s="110"/>
      <c r="K184" s="133">
        <f>IF(I184="NA","NA",VLOOKUP(I184,[1]Oficinas!$B$1:$I$393,8,0))</f>
        <v>235</v>
      </c>
    </row>
    <row r="185" spans="1:11" ht="28.5">
      <c r="A185" s="153">
        <v>43203</v>
      </c>
      <c r="B185" s="131" t="s">
        <v>1418</v>
      </c>
      <c r="C185" s="131" t="s">
        <v>1419</v>
      </c>
      <c r="D185" s="173">
        <v>15458000</v>
      </c>
      <c r="E185" s="132">
        <v>0</v>
      </c>
      <c r="F185" s="132">
        <v>0</v>
      </c>
      <c r="G185" s="134" t="s">
        <v>153</v>
      </c>
      <c r="H185" s="135"/>
      <c r="I185" s="25" t="s">
        <v>370</v>
      </c>
      <c r="J185" s="110"/>
      <c r="K185" s="133">
        <f>IF(I185="NA","NA",VLOOKUP(I185,[1]Oficinas!$B$1:$I$393,8,0))</f>
        <v>560</v>
      </c>
    </row>
    <row r="186" spans="1:11" ht="28.5">
      <c r="A186" s="153">
        <v>43235</v>
      </c>
      <c r="B186" s="130" t="s">
        <v>357</v>
      </c>
      <c r="C186" s="131" t="s">
        <v>1420</v>
      </c>
      <c r="D186" s="173">
        <v>7418000</v>
      </c>
      <c r="E186" s="132">
        <v>0</v>
      </c>
      <c r="F186" s="132">
        <v>0</v>
      </c>
      <c r="G186" s="134" t="s">
        <v>153</v>
      </c>
      <c r="H186" s="135"/>
      <c r="I186" s="25" t="s">
        <v>360</v>
      </c>
      <c r="J186" s="110"/>
      <c r="K186" s="133">
        <f>IF(I186="NA","NA",VLOOKUP(I186,[1]Oficinas!$B$1:$I$393,8,0))</f>
        <v>133</v>
      </c>
    </row>
    <row r="187" spans="1:11">
      <c r="A187" s="153">
        <v>43266</v>
      </c>
      <c r="B187" s="130" t="s">
        <v>1421</v>
      </c>
      <c r="C187" s="131" t="s">
        <v>1422</v>
      </c>
      <c r="D187" s="173">
        <v>15973000</v>
      </c>
      <c r="E187" s="132">
        <v>0</v>
      </c>
      <c r="F187" s="132">
        <v>0</v>
      </c>
      <c r="G187" s="134" t="s">
        <v>153</v>
      </c>
      <c r="H187" s="135"/>
      <c r="I187" s="110" t="s">
        <v>1246</v>
      </c>
      <c r="J187" s="110"/>
      <c r="K187" s="133">
        <f>IF(I187="NA","NA",VLOOKUP(I187,[1]Oficinas!$B$1:$I$393,8,0))</f>
        <v>716</v>
      </c>
    </row>
    <row r="188" spans="1:11">
      <c r="A188" s="153">
        <v>43314</v>
      </c>
      <c r="B188" s="130" t="s">
        <v>1418</v>
      </c>
      <c r="C188" s="130" t="s">
        <v>394</v>
      </c>
      <c r="D188" s="173">
        <v>213486</v>
      </c>
      <c r="E188" s="132">
        <v>0</v>
      </c>
      <c r="F188" s="132">
        <v>0</v>
      </c>
      <c r="G188" s="134" t="s">
        <v>153</v>
      </c>
      <c r="H188" s="135"/>
      <c r="I188" s="110" t="s">
        <v>522</v>
      </c>
      <c r="J188" s="110"/>
      <c r="K188" s="133">
        <f>IF(I188="NA","NA",VLOOKUP(I188,[1]Oficinas!$B$1:$I$393,8,0))</f>
        <v>196</v>
      </c>
    </row>
    <row r="189" spans="1:11">
      <c r="A189" s="153">
        <v>43326</v>
      </c>
      <c r="B189" s="130" t="s">
        <v>1418</v>
      </c>
      <c r="C189" s="130" t="s">
        <v>1423</v>
      </c>
      <c r="D189" s="173">
        <v>12406080</v>
      </c>
      <c r="E189" s="132">
        <v>0</v>
      </c>
      <c r="F189" s="132">
        <v>0</v>
      </c>
      <c r="G189" s="134" t="s">
        <v>153</v>
      </c>
      <c r="H189" s="135"/>
      <c r="I189" s="136" t="s">
        <v>1447</v>
      </c>
      <c r="J189" s="110"/>
      <c r="K189" s="133">
        <f>IF(I189="NA","NA",VLOOKUP(I189,[1]Oficinas!$B$1:$I$393,8,0))</f>
        <v>229</v>
      </c>
    </row>
    <row r="190" spans="1:11">
      <c r="A190" s="153">
        <v>43357</v>
      </c>
      <c r="B190" s="130" t="s">
        <v>1421</v>
      </c>
      <c r="C190" s="131" t="s">
        <v>1422</v>
      </c>
      <c r="D190" s="173">
        <v>2412000</v>
      </c>
      <c r="E190" s="132">
        <v>0</v>
      </c>
      <c r="F190" s="132">
        <v>0</v>
      </c>
      <c r="G190" s="134" t="s">
        <v>153</v>
      </c>
      <c r="H190" s="135"/>
      <c r="I190" s="110" t="s">
        <v>1246</v>
      </c>
      <c r="J190" s="110"/>
      <c r="K190" s="133">
        <f>IF(I190="NA","NA",VLOOKUP(I190,[1]Oficinas!$B$1:$I$393,8,0))</f>
        <v>716</v>
      </c>
    </row>
    <row r="191" spans="1:11" ht="25.5">
      <c r="A191" s="153">
        <v>43376</v>
      </c>
      <c r="B191" s="130" t="s">
        <v>442</v>
      </c>
      <c r="C191" s="131" t="s">
        <v>1424</v>
      </c>
      <c r="D191" s="173">
        <v>6698952</v>
      </c>
      <c r="E191" s="132">
        <v>0</v>
      </c>
      <c r="F191" s="132">
        <v>0</v>
      </c>
      <c r="G191" s="134" t="s">
        <v>153</v>
      </c>
      <c r="H191" s="135"/>
      <c r="I191" s="110" t="s">
        <v>940</v>
      </c>
      <c r="J191" s="110"/>
      <c r="K191" s="133">
        <f>IF(I191="NA","NA",VLOOKUP(I191,[1]Oficinas!$B$1:$I$393,8,0))</f>
        <v>535</v>
      </c>
    </row>
    <row r="192" spans="1:11">
      <c r="A192" s="153">
        <v>43391</v>
      </c>
      <c r="B192" s="130" t="s">
        <v>111</v>
      </c>
      <c r="C192" s="131" t="s">
        <v>1425</v>
      </c>
      <c r="D192" s="173">
        <v>5879647</v>
      </c>
      <c r="E192" s="132">
        <v>0</v>
      </c>
      <c r="F192" s="132">
        <v>0</v>
      </c>
      <c r="G192" s="134" t="s">
        <v>153</v>
      </c>
      <c r="H192" s="135"/>
      <c r="I192" s="137" t="s">
        <v>1455</v>
      </c>
      <c r="J192" s="110"/>
      <c r="K192" s="133">
        <f>IF(I192="NA","NA",VLOOKUP(I192,[1]Oficinas!$B$1:$I$393,8,0))</f>
        <v>505</v>
      </c>
    </row>
    <row r="193" spans="1:11">
      <c r="A193" s="153">
        <v>43446</v>
      </c>
      <c r="B193" s="130" t="s">
        <v>111</v>
      </c>
      <c r="C193" s="131" t="s">
        <v>256</v>
      </c>
      <c r="D193" s="173">
        <v>11437540</v>
      </c>
      <c r="E193" s="132">
        <v>0</v>
      </c>
      <c r="F193" s="132">
        <v>0</v>
      </c>
      <c r="G193" s="134" t="s">
        <v>153</v>
      </c>
      <c r="H193" s="135"/>
      <c r="I193" s="110" t="s">
        <v>1103</v>
      </c>
      <c r="J193" s="110"/>
      <c r="K193" s="133">
        <f>IF(I193="NA","NA",VLOOKUP(I193,[1]Oficinas!$B$1:$I$393,8,0))</f>
        <v>411</v>
      </c>
    </row>
    <row r="194" spans="1:11">
      <c r="A194" s="153">
        <v>43455</v>
      </c>
      <c r="B194" s="130" t="s">
        <v>442</v>
      </c>
      <c r="C194" s="131" t="s">
        <v>1426</v>
      </c>
      <c r="D194" s="173">
        <v>27643306.739999998</v>
      </c>
      <c r="E194" s="132">
        <v>0</v>
      </c>
      <c r="F194" s="132">
        <v>0</v>
      </c>
      <c r="G194" s="134" t="s">
        <v>153</v>
      </c>
      <c r="H194" s="135"/>
      <c r="I194" s="110" t="s">
        <v>932</v>
      </c>
      <c r="J194" s="110"/>
      <c r="K194" s="133">
        <f>IF(I194="NA","NA",VLOOKUP(I194,[1]Oficinas!$B$1:$I$393,8,0))</f>
        <v>395</v>
      </c>
    </row>
    <row r="195" spans="1:11" ht="25.5">
      <c r="A195" s="153">
        <v>43522</v>
      </c>
      <c r="B195" s="130" t="s">
        <v>18</v>
      </c>
      <c r="C195" s="131" t="s">
        <v>1431</v>
      </c>
      <c r="D195" s="173">
        <v>11545224.619999999</v>
      </c>
      <c r="E195" s="132">
        <v>0</v>
      </c>
      <c r="F195" s="132">
        <v>0</v>
      </c>
      <c r="G195" s="134" t="s">
        <v>153</v>
      </c>
      <c r="H195" s="135"/>
      <c r="I195" s="110" t="s">
        <v>899</v>
      </c>
      <c r="J195" s="110"/>
      <c r="K195" s="133">
        <f>IF(I195="NA","NA",VLOOKUP(I195,[1]Oficinas!$B$1:$I$393,8,0))</f>
        <v>243</v>
      </c>
    </row>
    <row r="196" spans="1:11">
      <c r="A196" s="153">
        <v>43578</v>
      </c>
      <c r="B196" s="130" t="s">
        <v>1421</v>
      </c>
      <c r="C196" s="131" t="s">
        <v>1405</v>
      </c>
      <c r="D196" s="173">
        <v>0</v>
      </c>
      <c r="E196" s="132">
        <v>0</v>
      </c>
      <c r="F196" s="132">
        <v>0</v>
      </c>
      <c r="G196" s="134" t="s">
        <v>153</v>
      </c>
      <c r="H196" s="135"/>
      <c r="I196" s="110" t="s">
        <v>979</v>
      </c>
      <c r="J196" s="110"/>
      <c r="K196" s="133">
        <f>IF(I196="NA","NA",VLOOKUP(I196,[1]Oficinas!$B$1:$I$393,8,0))</f>
        <v>280</v>
      </c>
    </row>
    <row r="197" spans="1:11">
      <c r="A197" s="153">
        <v>43644</v>
      </c>
      <c r="B197" s="130" t="s">
        <v>39</v>
      </c>
      <c r="C197" s="131" t="s">
        <v>1432</v>
      </c>
      <c r="D197" s="173">
        <v>28328325.710000001</v>
      </c>
      <c r="E197" s="132">
        <v>0</v>
      </c>
      <c r="F197" s="132">
        <v>0</v>
      </c>
      <c r="G197" s="134" t="s">
        <v>153</v>
      </c>
      <c r="H197" s="135"/>
      <c r="I197" s="110" t="s">
        <v>678</v>
      </c>
      <c r="J197" s="110"/>
      <c r="K197" s="133">
        <f>IF(I197="NA","NA",VLOOKUP(I197,[1]Oficinas!$B$1:$I$393,8,0))</f>
        <v>392</v>
      </c>
    </row>
    <row r="198" spans="1:11" ht="25.5">
      <c r="A198" s="153">
        <v>43649</v>
      </c>
      <c r="B198" s="130" t="s">
        <v>18</v>
      </c>
      <c r="C198" s="131" t="s">
        <v>1433</v>
      </c>
      <c r="D198" s="173">
        <v>5700000</v>
      </c>
      <c r="E198" s="132">
        <v>0</v>
      </c>
      <c r="F198" s="132">
        <v>0</v>
      </c>
      <c r="G198" s="134" t="s">
        <v>153</v>
      </c>
      <c r="H198" s="135"/>
      <c r="I198" s="110" t="s">
        <v>901</v>
      </c>
      <c r="J198" s="110"/>
      <c r="K198" s="133">
        <f>IF(I198="NA","NA",VLOOKUP(I198,[1]Oficinas!$B$1:$I$393,8,0))</f>
        <v>771</v>
      </c>
    </row>
  </sheetData>
  <autoFilter ref="A1:K19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A3" sqref="A3"/>
    </sheetView>
  </sheetViews>
  <sheetFormatPr baseColWidth="10" defaultRowHeight="12.75"/>
  <cols>
    <col min="4" max="4" width="26.28515625" bestFit="1" customWidth="1"/>
    <col min="7" max="7" width="48" bestFit="1" customWidth="1"/>
    <col min="9" max="9" width="13.85546875" bestFit="1" customWidth="1"/>
    <col min="11" max="11" width="18.5703125" bestFit="1" customWidth="1"/>
    <col min="12" max="12" width="11" bestFit="1" customWidth="1"/>
  </cols>
  <sheetData>
    <row r="1" spans="1:12" s="137" customFormat="1" ht="15">
      <c r="A1" s="176" t="s">
        <v>1445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2" s="137" customFormat="1"/>
    <row r="3" spans="1:12" s="169" customFormat="1" ht="27.6" customHeight="1">
      <c r="A3" s="166" t="s">
        <v>1</v>
      </c>
      <c r="B3" s="166" t="s">
        <v>2</v>
      </c>
      <c r="C3" s="166" t="s">
        <v>3</v>
      </c>
      <c r="D3" s="166" t="s">
        <v>4</v>
      </c>
      <c r="E3" s="166" t="s">
        <v>5</v>
      </c>
      <c r="F3" s="166" t="s">
        <v>6</v>
      </c>
      <c r="G3" s="166" t="s">
        <v>7</v>
      </c>
      <c r="H3" s="167" t="s">
        <v>8</v>
      </c>
      <c r="I3" s="168" t="s">
        <v>9</v>
      </c>
      <c r="J3" s="168" t="s">
        <v>10</v>
      </c>
      <c r="K3" s="168" t="s">
        <v>11</v>
      </c>
      <c r="L3" s="168" t="s">
        <v>12</v>
      </c>
    </row>
    <row r="4" spans="1:12" ht="15" customHeight="1">
      <c r="A4" s="154">
        <v>1</v>
      </c>
      <c r="B4" s="154" t="s">
        <v>25</v>
      </c>
      <c r="C4" s="154">
        <v>2015</v>
      </c>
      <c r="D4" s="154" t="s">
        <v>99</v>
      </c>
      <c r="E4" s="154" t="s">
        <v>100</v>
      </c>
      <c r="F4" s="155">
        <v>0.51679398148148148</v>
      </c>
      <c r="G4" s="156" t="s">
        <v>103</v>
      </c>
      <c r="H4" s="156" t="s">
        <v>104</v>
      </c>
      <c r="I4" s="156" t="s">
        <v>59</v>
      </c>
      <c r="J4" s="156">
        <v>144</v>
      </c>
      <c r="K4" s="156" t="s">
        <v>60</v>
      </c>
      <c r="L4" s="156" t="s">
        <v>39</v>
      </c>
    </row>
    <row r="5" spans="1:12" ht="15" customHeight="1">
      <c r="A5" s="154">
        <v>2</v>
      </c>
      <c r="B5" s="154" t="s">
        <v>25</v>
      </c>
      <c r="C5" s="154">
        <v>2015</v>
      </c>
      <c r="D5" s="154" t="s">
        <v>105</v>
      </c>
      <c r="E5" s="154" t="s">
        <v>106</v>
      </c>
      <c r="F5" s="155">
        <v>0.48021990740740739</v>
      </c>
      <c r="G5" s="156" t="s">
        <v>107</v>
      </c>
      <c r="H5" s="156" t="s">
        <v>108</v>
      </c>
      <c r="I5" s="156" t="s">
        <v>109</v>
      </c>
      <c r="J5" s="156">
        <v>266</v>
      </c>
      <c r="K5" s="156" t="s">
        <v>110</v>
      </c>
      <c r="L5" s="156" t="s">
        <v>111</v>
      </c>
    </row>
    <row r="6" spans="1:12" ht="15" customHeight="1">
      <c r="A6" s="154">
        <v>3</v>
      </c>
      <c r="B6" s="154" t="s">
        <v>25</v>
      </c>
      <c r="C6" s="156">
        <v>2015</v>
      </c>
      <c r="D6" s="156" t="s">
        <v>113</v>
      </c>
      <c r="E6" s="156" t="s">
        <v>114</v>
      </c>
      <c r="F6" s="157">
        <v>0.65001157407407406</v>
      </c>
      <c r="G6" s="154" t="s">
        <v>115</v>
      </c>
      <c r="H6" s="154" t="s">
        <v>116</v>
      </c>
      <c r="I6" s="156" t="s">
        <v>117</v>
      </c>
      <c r="J6" s="156">
        <v>390</v>
      </c>
      <c r="K6" s="156" t="s">
        <v>118</v>
      </c>
      <c r="L6" s="156" t="s">
        <v>39</v>
      </c>
    </row>
    <row r="7" spans="1:12" ht="15" customHeight="1">
      <c r="A7" s="154">
        <v>4</v>
      </c>
      <c r="B7" s="154" t="s">
        <v>25</v>
      </c>
      <c r="C7" s="156">
        <v>2015</v>
      </c>
      <c r="D7" s="156" t="s">
        <v>120</v>
      </c>
      <c r="E7" s="156" t="s">
        <v>121</v>
      </c>
      <c r="F7" s="157">
        <v>0.62409722222222219</v>
      </c>
      <c r="G7" s="154" t="s">
        <v>122</v>
      </c>
      <c r="H7" s="154" t="s">
        <v>123</v>
      </c>
      <c r="I7" s="156" t="s">
        <v>37</v>
      </c>
      <c r="J7" s="156">
        <v>902</v>
      </c>
      <c r="K7" s="156" t="s">
        <v>124</v>
      </c>
      <c r="L7" s="156" t="s">
        <v>125</v>
      </c>
    </row>
    <row r="8" spans="1:12" ht="15" customHeight="1">
      <c r="A8" s="154">
        <v>5</v>
      </c>
      <c r="B8" s="154" t="s">
        <v>25</v>
      </c>
      <c r="C8" s="156">
        <v>2015</v>
      </c>
      <c r="D8" s="156" t="s">
        <v>127</v>
      </c>
      <c r="E8" s="156" t="s">
        <v>128</v>
      </c>
      <c r="F8" s="157">
        <v>0.46075231481481482</v>
      </c>
      <c r="G8" s="154" t="s">
        <v>129</v>
      </c>
      <c r="H8" s="154" t="s">
        <v>130</v>
      </c>
      <c r="I8" s="156" t="s">
        <v>131</v>
      </c>
      <c r="J8" s="156">
        <v>197</v>
      </c>
      <c r="K8" s="156" t="s">
        <v>132</v>
      </c>
      <c r="L8" s="156" t="s">
        <v>133</v>
      </c>
    </row>
    <row r="9" spans="1:12" ht="15" customHeight="1">
      <c r="A9" s="154">
        <v>6</v>
      </c>
      <c r="B9" s="154" t="s">
        <v>135</v>
      </c>
      <c r="C9" s="156">
        <v>2015</v>
      </c>
      <c r="D9" s="156" t="s">
        <v>136</v>
      </c>
      <c r="E9" s="156" t="s">
        <v>137</v>
      </c>
      <c r="F9" s="157">
        <v>0.52083333333333337</v>
      </c>
      <c r="G9" s="154" t="s">
        <v>138</v>
      </c>
      <c r="H9" s="154" t="s">
        <v>139</v>
      </c>
      <c r="I9" s="156" t="s">
        <v>140</v>
      </c>
      <c r="J9" s="156">
        <v>157</v>
      </c>
      <c r="K9" s="156" t="s">
        <v>141</v>
      </c>
      <c r="L9" s="156" t="s">
        <v>39</v>
      </c>
    </row>
    <row r="10" spans="1:12" ht="15" customHeight="1">
      <c r="A10" s="154">
        <v>7</v>
      </c>
      <c r="B10" s="154" t="s">
        <v>25</v>
      </c>
      <c r="C10" s="156">
        <v>2015</v>
      </c>
      <c r="D10" s="156" t="s">
        <v>143</v>
      </c>
      <c r="E10" s="156" t="s">
        <v>144</v>
      </c>
      <c r="F10" s="157">
        <v>0.53513888888888894</v>
      </c>
      <c r="G10" s="154" t="s">
        <v>145</v>
      </c>
      <c r="H10" s="154" t="s">
        <v>146</v>
      </c>
      <c r="I10" s="156" t="s">
        <v>59</v>
      </c>
      <c r="J10" s="156">
        <v>346</v>
      </c>
      <c r="K10" s="156" t="s">
        <v>147</v>
      </c>
      <c r="L10" s="156" t="s">
        <v>39</v>
      </c>
    </row>
    <row r="11" spans="1:12" ht="15" customHeight="1">
      <c r="A11" s="154">
        <v>8</v>
      </c>
      <c r="B11" s="154" t="s">
        <v>25</v>
      </c>
      <c r="C11" s="156">
        <v>2015</v>
      </c>
      <c r="D11" s="156" t="s">
        <v>149</v>
      </c>
      <c r="E11" s="156" t="s">
        <v>150</v>
      </c>
      <c r="F11" s="157">
        <v>0.50707175925925929</v>
      </c>
      <c r="G11" s="154" t="s">
        <v>151</v>
      </c>
      <c r="H11" s="154" t="s">
        <v>152</v>
      </c>
      <c r="I11" s="156" t="s">
        <v>154</v>
      </c>
      <c r="J11" s="156">
        <v>157</v>
      </c>
      <c r="K11" s="156" t="s">
        <v>141</v>
      </c>
      <c r="L11" s="156" t="s">
        <v>39</v>
      </c>
    </row>
    <row r="12" spans="1:12" ht="15" customHeight="1">
      <c r="A12" s="154">
        <v>9</v>
      </c>
      <c r="B12" s="154" t="s">
        <v>25</v>
      </c>
      <c r="C12" s="156">
        <v>2015</v>
      </c>
      <c r="D12" s="156" t="s">
        <v>155</v>
      </c>
      <c r="E12" s="156" t="s">
        <v>156</v>
      </c>
      <c r="F12" s="157">
        <v>0.46150462962962963</v>
      </c>
      <c r="G12" s="154" t="s">
        <v>157</v>
      </c>
      <c r="H12" s="154" t="s">
        <v>158</v>
      </c>
      <c r="I12" s="156" t="s">
        <v>159</v>
      </c>
      <c r="J12" s="156">
        <v>242</v>
      </c>
      <c r="K12" s="156" t="s">
        <v>53</v>
      </c>
      <c r="L12" s="156" t="s">
        <v>39</v>
      </c>
    </row>
    <row r="13" spans="1:12" ht="15" customHeight="1">
      <c r="A13" s="154">
        <v>10</v>
      </c>
      <c r="B13" s="154" t="s">
        <v>25</v>
      </c>
      <c r="C13" s="156">
        <v>2015</v>
      </c>
      <c r="D13" s="156" t="s">
        <v>160</v>
      </c>
      <c r="E13" s="156" t="s">
        <v>161</v>
      </c>
      <c r="F13" s="157">
        <v>0.47950231481481481</v>
      </c>
      <c r="G13" s="154" t="s">
        <v>162</v>
      </c>
      <c r="H13" s="154" t="s">
        <v>163</v>
      </c>
      <c r="I13" s="156" t="s">
        <v>164</v>
      </c>
      <c r="J13" s="156">
        <v>813</v>
      </c>
      <c r="K13" s="156" t="s">
        <v>165</v>
      </c>
      <c r="L13" s="156" t="s">
        <v>18</v>
      </c>
    </row>
    <row r="14" spans="1:12" ht="15" customHeight="1">
      <c r="A14" s="154">
        <v>11</v>
      </c>
      <c r="B14" s="154" t="s">
        <v>25</v>
      </c>
      <c r="C14" s="156">
        <v>2015</v>
      </c>
      <c r="D14" s="156" t="s">
        <v>167</v>
      </c>
      <c r="E14" s="156" t="s">
        <v>168</v>
      </c>
      <c r="F14" s="157">
        <v>0.64708333333333334</v>
      </c>
      <c r="G14" s="154" t="s">
        <v>169</v>
      </c>
      <c r="H14" s="154" t="s">
        <v>170</v>
      </c>
      <c r="I14" s="156" t="s">
        <v>171</v>
      </c>
      <c r="J14" s="156">
        <v>313</v>
      </c>
      <c r="K14" s="156" t="s">
        <v>172</v>
      </c>
      <c r="L14" s="156" t="s">
        <v>111</v>
      </c>
    </row>
    <row r="15" spans="1:12" ht="15" customHeight="1">
      <c r="A15" s="154">
        <v>12</v>
      </c>
      <c r="B15" s="154" t="s">
        <v>25</v>
      </c>
      <c r="C15" s="156">
        <v>2015</v>
      </c>
      <c r="D15" s="156" t="s">
        <v>175</v>
      </c>
      <c r="E15" s="156" t="s">
        <v>176</v>
      </c>
      <c r="F15" s="157">
        <v>0.45943287037037039</v>
      </c>
      <c r="G15" s="154" t="s">
        <v>177</v>
      </c>
      <c r="H15" s="154" t="s">
        <v>178</v>
      </c>
      <c r="I15" s="156" t="s">
        <v>179</v>
      </c>
      <c r="J15" s="156">
        <v>371</v>
      </c>
      <c r="K15" s="156" t="s">
        <v>180</v>
      </c>
      <c r="L15" s="156" t="s">
        <v>111</v>
      </c>
    </row>
    <row r="16" spans="1:12" ht="15" customHeight="1">
      <c r="A16" s="154">
        <v>13</v>
      </c>
      <c r="B16" s="154" t="s">
        <v>25</v>
      </c>
      <c r="C16" s="156">
        <v>2015</v>
      </c>
      <c r="D16" s="156" t="s">
        <v>182</v>
      </c>
      <c r="E16" s="156" t="s">
        <v>183</v>
      </c>
      <c r="F16" s="157">
        <v>0.53755787037037039</v>
      </c>
      <c r="G16" s="154" t="s">
        <v>184</v>
      </c>
      <c r="H16" s="156" t="s">
        <v>185</v>
      </c>
      <c r="I16" s="156" t="s">
        <v>37</v>
      </c>
      <c r="J16" s="156">
        <v>157</v>
      </c>
      <c r="K16" s="156" t="s">
        <v>141</v>
      </c>
      <c r="L16" s="156" t="s">
        <v>39</v>
      </c>
    </row>
    <row r="17" spans="1:20" ht="15" customHeight="1">
      <c r="A17" s="154">
        <v>14</v>
      </c>
      <c r="B17" s="154" t="s">
        <v>25</v>
      </c>
      <c r="C17" s="156">
        <v>2015</v>
      </c>
      <c r="D17" s="156" t="s">
        <v>186</v>
      </c>
      <c r="E17" s="156" t="s">
        <v>183</v>
      </c>
      <c r="F17" s="157">
        <v>0.45670138888888889</v>
      </c>
      <c r="G17" s="154" t="s">
        <v>187</v>
      </c>
      <c r="H17" s="156" t="s">
        <v>188</v>
      </c>
      <c r="I17" s="156" t="s">
        <v>189</v>
      </c>
      <c r="J17" s="156">
        <v>227</v>
      </c>
      <c r="K17" s="156" t="s">
        <v>190</v>
      </c>
      <c r="L17" s="156" t="s">
        <v>18</v>
      </c>
    </row>
    <row r="18" spans="1:20" ht="15" customHeight="1">
      <c r="A18" s="154">
        <v>15</v>
      </c>
      <c r="B18" s="154" t="s">
        <v>25</v>
      </c>
      <c r="C18" s="156">
        <v>2015</v>
      </c>
      <c r="D18" s="156" t="s">
        <v>192</v>
      </c>
      <c r="E18" s="156" t="s">
        <v>193</v>
      </c>
      <c r="F18" s="157">
        <v>0.50344907407407402</v>
      </c>
      <c r="G18" s="154" t="s">
        <v>194</v>
      </c>
      <c r="H18" s="156" t="s">
        <v>195</v>
      </c>
      <c r="I18" s="156" t="s">
        <v>196</v>
      </c>
      <c r="J18" s="156">
        <v>73</v>
      </c>
      <c r="K18" s="156" t="s">
        <v>197</v>
      </c>
      <c r="L18" s="156" t="s">
        <v>39</v>
      </c>
    </row>
    <row r="19" spans="1:20" ht="15" customHeight="1">
      <c r="A19" s="154">
        <v>16</v>
      </c>
      <c r="B19" s="154" t="s">
        <v>25</v>
      </c>
      <c r="C19" s="156">
        <v>2015</v>
      </c>
      <c r="D19" s="156" t="s">
        <v>201</v>
      </c>
      <c r="E19" s="156" t="s">
        <v>202</v>
      </c>
      <c r="F19" s="157">
        <v>0.44898148148148148</v>
      </c>
      <c r="G19" s="154" t="s">
        <v>203</v>
      </c>
      <c r="H19" s="156" t="s">
        <v>204</v>
      </c>
      <c r="I19" s="156" t="s">
        <v>205</v>
      </c>
      <c r="J19" s="156">
        <v>721</v>
      </c>
      <c r="K19" s="156" t="s">
        <v>206</v>
      </c>
      <c r="L19" s="156" t="s">
        <v>206</v>
      </c>
    </row>
    <row r="20" spans="1:20" ht="15" customHeight="1">
      <c r="A20" s="154">
        <v>17</v>
      </c>
      <c r="B20" s="154" t="s">
        <v>25</v>
      </c>
      <c r="C20" s="156">
        <v>2015</v>
      </c>
      <c r="D20" s="156" t="s">
        <v>208</v>
      </c>
      <c r="E20" s="156" t="s">
        <v>209</v>
      </c>
      <c r="F20" s="157">
        <v>0.51749999999999996</v>
      </c>
      <c r="G20" s="154" t="s">
        <v>210</v>
      </c>
      <c r="H20" s="156" t="s">
        <v>211</v>
      </c>
      <c r="I20" s="156" t="s">
        <v>212</v>
      </c>
      <c r="J20" s="156">
        <v>724</v>
      </c>
      <c r="K20" s="156" t="s">
        <v>38</v>
      </c>
      <c r="L20" s="156" t="s">
        <v>39</v>
      </c>
    </row>
    <row r="21" spans="1:20" ht="15" customHeight="1">
      <c r="A21" s="154">
        <v>18</v>
      </c>
      <c r="B21" s="154" t="s">
        <v>25</v>
      </c>
      <c r="C21" s="156">
        <v>2015</v>
      </c>
      <c r="D21" s="156" t="s">
        <v>213</v>
      </c>
      <c r="E21" s="156" t="s">
        <v>214</v>
      </c>
      <c r="F21" s="157">
        <v>0.68488425925925922</v>
      </c>
      <c r="G21" s="156" t="s">
        <v>215</v>
      </c>
      <c r="H21" s="156" t="s">
        <v>216</v>
      </c>
      <c r="I21" s="156" t="s">
        <v>217</v>
      </c>
      <c r="J21" s="154">
        <v>144</v>
      </c>
      <c r="K21" s="154" t="s">
        <v>60</v>
      </c>
      <c r="L21" s="156" t="s">
        <v>39</v>
      </c>
    </row>
    <row r="22" spans="1:20" ht="15">
      <c r="A22" s="154">
        <v>19</v>
      </c>
      <c r="B22" s="154" t="s">
        <v>135</v>
      </c>
      <c r="C22" s="156">
        <v>2015</v>
      </c>
      <c r="D22" s="156" t="s">
        <v>218</v>
      </c>
      <c r="E22" s="156" t="s">
        <v>219</v>
      </c>
      <c r="F22" s="157">
        <v>0.65069444444444446</v>
      </c>
      <c r="G22" s="156" t="s">
        <v>220</v>
      </c>
      <c r="H22" s="156" t="s">
        <v>221</v>
      </c>
      <c r="I22" s="156" t="s">
        <v>222</v>
      </c>
      <c r="J22" s="156">
        <v>143</v>
      </c>
      <c r="K22" s="154" t="s">
        <v>223</v>
      </c>
      <c r="L22" s="156" t="s">
        <v>39</v>
      </c>
    </row>
    <row r="23" spans="1:20" ht="15">
      <c r="A23" s="154">
        <v>20</v>
      </c>
      <c r="B23" s="154" t="s">
        <v>25</v>
      </c>
      <c r="C23" s="156">
        <v>2015</v>
      </c>
      <c r="D23" s="156" t="s">
        <v>226</v>
      </c>
      <c r="E23" s="156" t="s">
        <v>219</v>
      </c>
      <c r="F23" s="157">
        <v>0.73628472222222219</v>
      </c>
      <c r="G23" s="156" t="s">
        <v>227</v>
      </c>
      <c r="H23" s="156" t="s">
        <v>228</v>
      </c>
      <c r="I23" s="156" t="s">
        <v>229</v>
      </c>
      <c r="J23" s="156">
        <v>616</v>
      </c>
      <c r="K23" s="154" t="s">
        <v>230</v>
      </c>
      <c r="L23" s="156" t="s">
        <v>18</v>
      </c>
    </row>
    <row r="24" spans="1:20" ht="15">
      <c r="A24" s="154">
        <v>21</v>
      </c>
      <c r="B24" s="154" t="s">
        <v>25</v>
      </c>
      <c r="C24" s="156">
        <v>2015</v>
      </c>
      <c r="D24" s="156" t="s">
        <v>232</v>
      </c>
      <c r="E24" s="156" t="s">
        <v>233</v>
      </c>
      <c r="F24" s="157">
        <v>0.60606481481481478</v>
      </c>
      <c r="G24" s="156" t="s">
        <v>234</v>
      </c>
      <c r="H24" s="156" t="s">
        <v>235</v>
      </c>
      <c r="I24" s="156" t="s">
        <v>45</v>
      </c>
      <c r="J24" s="156">
        <v>255</v>
      </c>
      <c r="K24" s="154" t="s">
        <v>236</v>
      </c>
      <c r="L24" s="156" t="s">
        <v>236</v>
      </c>
    </row>
    <row r="25" spans="1:20" ht="15">
      <c r="A25" s="154">
        <v>1</v>
      </c>
      <c r="B25" s="154" t="s">
        <v>25</v>
      </c>
      <c r="C25" s="156">
        <v>2016</v>
      </c>
      <c r="D25" s="156" t="s">
        <v>33</v>
      </c>
      <c r="E25" s="156" t="s">
        <v>34</v>
      </c>
      <c r="F25" s="157">
        <v>0.62649305555555557</v>
      </c>
      <c r="G25" s="156" t="s">
        <v>35</v>
      </c>
      <c r="H25" s="156" t="s">
        <v>36</v>
      </c>
      <c r="I25" s="156" t="s">
        <v>37</v>
      </c>
      <c r="J25" s="156">
        <v>724</v>
      </c>
      <c r="K25" s="156" t="s">
        <v>38</v>
      </c>
      <c r="L25" s="156" t="s">
        <v>39</v>
      </c>
      <c r="M25" s="158"/>
      <c r="N25" s="158"/>
      <c r="O25" s="158"/>
      <c r="P25" s="158"/>
      <c r="Q25" s="158"/>
      <c r="R25" s="158"/>
      <c r="S25" s="158"/>
      <c r="T25" s="158"/>
    </row>
    <row r="26" spans="1:20" ht="15">
      <c r="A26" s="154">
        <v>2</v>
      </c>
      <c r="B26" s="154" t="s">
        <v>25</v>
      </c>
      <c r="C26" s="156">
        <v>2016</v>
      </c>
      <c r="D26" s="156" t="s">
        <v>41</v>
      </c>
      <c r="E26" s="156" t="s">
        <v>42</v>
      </c>
      <c r="F26" s="157">
        <v>0.58464120370370365</v>
      </c>
      <c r="G26" s="156" t="s">
        <v>43</v>
      </c>
      <c r="H26" s="156" t="s">
        <v>44</v>
      </c>
      <c r="I26" s="156" t="s">
        <v>45</v>
      </c>
      <c r="J26" s="156">
        <v>70</v>
      </c>
      <c r="K26" s="156" t="s">
        <v>46</v>
      </c>
      <c r="L26" s="156" t="s">
        <v>39</v>
      </c>
      <c r="M26" s="158"/>
      <c r="N26" s="158"/>
      <c r="O26" s="158"/>
      <c r="P26" s="158"/>
      <c r="Q26" s="158"/>
      <c r="R26" s="158"/>
      <c r="S26" s="158"/>
      <c r="T26" s="158"/>
    </row>
    <row r="27" spans="1:20" ht="15">
      <c r="A27" s="154">
        <v>3</v>
      </c>
      <c r="B27" s="154" t="s">
        <v>25</v>
      </c>
      <c r="C27" s="156">
        <v>2016</v>
      </c>
      <c r="D27" s="156" t="s">
        <v>48</v>
      </c>
      <c r="E27" s="156" t="s">
        <v>49</v>
      </c>
      <c r="F27" s="157">
        <v>0.56256944444444446</v>
      </c>
      <c r="G27" s="156" t="s">
        <v>50</v>
      </c>
      <c r="H27" s="156" t="s">
        <v>51</v>
      </c>
      <c r="I27" s="156" t="s">
        <v>52</v>
      </c>
      <c r="J27" s="156">
        <v>693</v>
      </c>
      <c r="K27" s="156" t="s">
        <v>53</v>
      </c>
      <c r="L27" s="156" t="s">
        <v>39</v>
      </c>
      <c r="M27" s="158"/>
      <c r="N27" s="158"/>
      <c r="O27" s="158"/>
      <c r="P27" s="158"/>
      <c r="Q27" s="158"/>
      <c r="R27" s="158"/>
      <c r="S27" s="158"/>
      <c r="T27" s="158"/>
    </row>
    <row r="28" spans="1:20" ht="15">
      <c r="A28" s="154">
        <v>4</v>
      </c>
      <c r="B28" s="154" t="s">
        <v>25</v>
      </c>
      <c r="C28" s="156">
        <v>2016</v>
      </c>
      <c r="D28" s="156" t="s">
        <v>55</v>
      </c>
      <c r="E28" s="156" t="s">
        <v>56</v>
      </c>
      <c r="F28" s="157">
        <v>0.62722222222222224</v>
      </c>
      <c r="G28" s="156" t="s">
        <v>57</v>
      </c>
      <c r="H28" s="156" t="s">
        <v>58</v>
      </c>
      <c r="I28" s="156" t="s">
        <v>59</v>
      </c>
      <c r="J28" s="156">
        <v>144</v>
      </c>
      <c r="K28" s="156" t="s">
        <v>60</v>
      </c>
      <c r="L28" s="156" t="s">
        <v>39</v>
      </c>
    </row>
    <row r="29" spans="1:20" ht="15">
      <c r="A29" s="154">
        <v>5</v>
      </c>
      <c r="B29" s="154" t="s">
        <v>25</v>
      </c>
      <c r="C29" s="156">
        <v>2016</v>
      </c>
      <c r="D29" s="156" t="s">
        <v>62</v>
      </c>
      <c r="E29" s="156" t="s">
        <v>63</v>
      </c>
      <c r="F29" s="157">
        <v>0.58627314814814813</v>
      </c>
      <c r="G29" s="156" t="s">
        <v>64</v>
      </c>
      <c r="H29" s="156" t="s">
        <v>65</v>
      </c>
      <c r="I29" s="156" t="s">
        <v>66</v>
      </c>
      <c r="J29" s="156">
        <v>693</v>
      </c>
      <c r="K29" s="156" t="s">
        <v>53</v>
      </c>
      <c r="L29" s="156" t="s">
        <v>39</v>
      </c>
    </row>
    <row r="30" spans="1:20" ht="15">
      <c r="A30" s="159">
        <v>6</v>
      </c>
      <c r="B30" s="154" t="s">
        <v>25</v>
      </c>
      <c r="C30" s="159">
        <v>2016</v>
      </c>
      <c r="D30" s="159" t="s">
        <v>67</v>
      </c>
      <c r="E30" s="156" t="s">
        <v>68</v>
      </c>
      <c r="F30" s="160">
        <v>0.47384259259259259</v>
      </c>
      <c r="G30" s="159" t="s">
        <v>69</v>
      </c>
      <c r="H30" s="159" t="s">
        <v>70</v>
      </c>
      <c r="I30" s="161">
        <v>5000000</v>
      </c>
      <c r="J30" s="159">
        <v>253</v>
      </c>
      <c r="K30" s="159" t="s">
        <v>71</v>
      </c>
      <c r="L30" s="159" t="s">
        <v>71</v>
      </c>
    </row>
    <row r="31" spans="1:20" ht="15">
      <c r="A31" s="159">
        <v>7</v>
      </c>
      <c r="B31" s="154" t="s">
        <v>25</v>
      </c>
      <c r="C31" s="159">
        <v>2016</v>
      </c>
      <c r="D31" s="159" t="s">
        <v>73</v>
      </c>
      <c r="E31" s="162">
        <v>42572</v>
      </c>
      <c r="F31" s="160">
        <v>0.50210648148148151</v>
      </c>
      <c r="G31" s="159" t="s">
        <v>74</v>
      </c>
      <c r="H31" s="163">
        <v>19108190</v>
      </c>
      <c r="I31" s="161">
        <v>7800000</v>
      </c>
      <c r="J31" s="159">
        <v>898</v>
      </c>
      <c r="K31" s="159" t="s">
        <v>75</v>
      </c>
      <c r="L31" s="159" t="s">
        <v>39</v>
      </c>
    </row>
    <row r="32" spans="1:20" ht="15">
      <c r="A32" s="159">
        <v>8</v>
      </c>
      <c r="B32" s="154" t="s">
        <v>25</v>
      </c>
      <c r="C32" s="159">
        <v>2016</v>
      </c>
      <c r="D32" s="159" t="s">
        <v>76</v>
      </c>
      <c r="E32" s="162">
        <v>42574</v>
      </c>
      <c r="F32" s="160">
        <v>0.5770601851851852</v>
      </c>
      <c r="G32" s="159" t="s">
        <v>77</v>
      </c>
      <c r="H32" s="159" t="s">
        <v>78</v>
      </c>
      <c r="I32" s="164">
        <v>10000000</v>
      </c>
      <c r="J32" s="159">
        <v>70</v>
      </c>
      <c r="K32" s="159" t="s">
        <v>46</v>
      </c>
      <c r="L32" s="159" t="s">
        <v>39</v>
      </c>
    </row>
    <row r="33" spans="1:12" ht="15">
      <c r="A33" s="159">
        <v>9</v>
      </c>
      <c r="B33" s="154" t="s">
        <v>25</v>
      </c>
      <c r="C33" s="159">
        <v>2016</v>
      </c>
      <c r="D33" s="159" t="s">
        <v>79</v>
      </c>
      <c r="E33" s="162">
        <v>42699</v>
      </c>
      <c r="F33" s="160">
        <v>0.77612268518518523</v>
      </c>
      <c r="G33" s="159" t="s">
        <v>80</v>
      </c>
      <c r="H33" s="159" t="s">
        <v>81</v>
      </c>
      <c r="I33" s="164">
        <v>6570000</v>
      </c>
      <c r="J33" s="159">
        <v>70</v>
      </c>
      <c r="K33" s="159" t="s">
        <v>46</v>
      </c>
      <c r="L33" s="159" t="s">
        <v>39</v>
      </c>
    </row>
    <row r="34" spans="1:12" ht="15">
      <c r="A34" s="159">
        <v>10</v>
      </c>
      <c r="B34" s="159" t="s">
        <v>25</v>
      </c>
      <c r="C34" s="159">
        <v>2016</v>
      </c>
      <c r="D34" s="159" t="s">
        <v>82</v>
      </c>
      <c r="E34" s="162">
        <v>42724</v>
      </c>
      <c r="F34" s="160">
        <v>0.52875000000000005</v>
      </c>
      <c r="G34" s="159" t="s">
        <v>83</v>
      </c>
      <c r="H34" s="159" t="s">
        <v>84</v>
      </c>
      <c r="I34" s="164">
        <v>10000000</v>
      </c>
      <c r="J34" s="159">
        <v>242</v>
      </c>
      <c r="K34" s="159" t="s">
        <v>53</v>
      </c>
      <c r="L34" s="159" t="s">
        <v>39</v>
      </c>
    </row>
    <row r="35" spans="1:12" ht="15" customHeight="1">
      <c r="A35" s="154">
        <v>1</v>
      </c>
      <c r="B35" s="154" t="s">
        <v>25</v>
      </c>
      <c r="C35" s="156">
        <v>2017</v>
      </c>
      <c r="D35" s="156" t="s">
        <v>26</v>
      </c>
      <c r="E35" s="165">
        <v>42835</v>
      </c>
      <c r="F35" s="157">
        <v>0.50111111111111106</v>
      </c>
      <c r="G35" s="156" t="s">
        <v>27</v>
      </c>
      <c r="H35" s="156" t="s">
        <v>28</v>
      </c>
      <c r="I35" s="156" t="s">
        <v>29</v>
      </c>
      <c r="J35" s="156">
        <v>808</v>
      </c>
      <c r="K35" s="156" t="s">
        <v>30</v>
      </c>
      <c r="L35" s="156" t="s">
        <v>30</v>
      </c>
    </row>
  </sheetData>
  <autoFilter ref="A3:L3"/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topLeftCell="A382" zoomScale="116" zoomScaleNormal="106" workbookViewId="0">
      <selection activeCell="B382" sqref="B382"/>
    </sheetView>
  </sheetViews>
  <sheetFormatPr baseColWidth="10" defaultColWidth="14.42578125" defaultRowHeight="15" customHeight="1"/>
  <cols>
    <col min="1" max="1" width="5.140625" customWidth="1"/>
    <col min="2" max="2" width="12.85546875" customWidth="1"/>
    <col min="3" max="3" width="18" customWidth="1"/>
    <col min="4" max="4" width="20.140625" customWidth="1"/>
    <col min="5" max="5" width="16.5703125" customWidth="1"/>
    <col min="6" max="6" width="21" customWidth="1"/>
    <col min="7" max="7" width="20.85546875" customWidth="1"/>
    <col min="8" max="8" width="14.28515625" customWidth="1"/>
    <col min="9" max="9" width="18" customWidth="1"/>
    <col min="10" max="10" width="17.28515625" customWidth="1"/>
    <col min="11" max="11" width="39.85546875" bestFit="1" customWidth="1"/>
    <col min="12" max="26" width="17.28515625" customWidth="1"/>
  </cols>
  <sheetData>
    <row r="1" spans="1:10" ht="13.5" customHeight="1">
      <c r="A1" s="34" t="s">
        <v>85</v>
      </c>
      <c r="B1" s="34" t="s">
        <v>85</v>
      </c>
      <c r="C1" s="34" t="s">
        <v>85</v>
      </c>
      <c r="D1" s="34" t="s">
        <v>85</v>
      </c>
      <c r="E1" s="34" t="s">
        <v>85</v>
      </c>
      <c r="F1" s="34" t="s">
        <v>85</v>
      </c>
      <c r="G1" s="34" t="s">
        <v>85</v>
      </c>
      <c r="H1" s="34" t="s">
        <v>85</v>
      </c>
      <c r="I1" s="14" t="s">
        <v>85</v>
      </c>
    </row>
    <row r="2" spans="1:10" ht="12.75" customHeight="1">
      <c r="A2" s="34"/>
      <c r="B2" s="183" t="s">
        <v>86</v>
      </c>
      <c r="C2" s="184"/>
      <c r="D2" s="184"/>
      <c r="E2" s="184"/>
      <c r="F2" s="184"/>
      <c r="G2" s="184"/>
      <c r="H2" s="184"/>
      <c r="I2" s="185"/>
    </row>
    <row r="3" spans="1:10" ht="13.5" customHeight="1">
      <c r="A3" s="34"/>
      <c r="B3" s="180" t="s">
        <v>88</v>
      </c>
      <c r="C3" s="181"/>
      <c r="D3" s="181"/>
      <c r="E3" s="181"/>
      <c r="F3" s="181"/>
      <c r="G3" s="181"/>
      <c r="H3" s="181"/>
      <c r="I3" s="182"/>
    </row>
    <row r="4" spans="1:10" ht="12.75" customHeight="1">
      <c r="A4" s="34"/>
      <c r="B4" s="39" t="s">
        <v>85</v>
      </c>
      <c r="C4" s="39"/>
      <c r="D4" s="39"/>
      <c r="E4" s="39"/>
      <c r="F4" s="39"/>
      <c r="G4" s="34"/>
      <c r="H4" s="34"/>
      <c r="I4" s="14"/>
    </row>
    <row r="5" spans="1:10" ht="12.75" customHeight="1">
      <c r="A5" s="34"/>
      <c r="B5" s="177" t="s">
        <v>101</v>
      </c>
      <c r="C5" s="178"/>
      <c r="D5" s="178"/>
      <c r="E5" s="178"/>
      <c r="F5" s="178"/>
      <c r="G5" s="178"/>
      <c r="H5" s="178"/>
      <c r="I5" s="179"/>
    </row>
    <row r="6" spans="1:10" ht="25.5" customHeight="1">
      <c r="A6" s="34"/>
      <c r="B6" s="37" t="s">
        <v>89</v>
      </c>
      <c r="C6" s="37" t="s">
        <v>91</v>
      </c>
      <c r="D6" s="37" t="s">
        <v>92</v>
      </c>
      <c r="E6" s="37" t="s">
        <v>93</v>
      </c>
      <c r="F6" s="37" t="s">
        <v>94</v>
      </c>
      <c r="G6" s="37" t="s">
        <v>95</v>
      </c>
      <c r="H6" s="37" t="s">
        <v>96</v>
      </c>
      <c r="I6" s="37" t="s">
        <v>97</v>
      </c>
      <c r="J6" s="38" t="s">
        <v>98</v>
      </c>
    </row>
    <row r="7" spans="1:10" ht="12.75" customHeight="1">
      <c r="A7" s="34"/>
      <c r="B7" s="34"/>
      <c r="C7" s="34"/>
      <c r="D7" s="34" t="s">
        <v>85</v>
      </c>
      <c r="E7" s="34"/>
      <c r="F7" s="34"/>
      <c r="G7" s="34"/>
      <c r="H7" s="34"/>
      <c r="I7" s="14"/>
    </row>
    <row r="8" spans="1:10" ht="12.75" customHeight="1">
      <c r="A8" s="34">
        <v>1</v>
      </c>
      <c r="B8" s="44">
        <v>38729</v>
      </c>
      <c r="C8" s="46" t="s">
        <v>174</v>
      </c>
      <c r="D8" s="47" t="s">
        <v>200</v>
      </c>
      <c r="E8" s="43">
        <v>9189716.6899999995</v>
      </c>
      <c r="F8" s="43">
        <v>0</v>
      </c>
      <c r="G8" s="43">
        <v>0</v>
      </c>
      <c r="H8" s="48" t="s">
        <v>14</v>
      </c>
      <c r="I8" s="45"/>
      <c r="J8" s="32" t="str">
        <f>VLOOKUP(D8,'Copia de Comercial'!B:B,1,FALSE)</f>
        <v>NIZA</v>
      </c>
    </row>
    <row r="9" spans="1:10" ht="12.75" customHeight="1">
      <c r="A9" s="34">
        <v>1</v>
      </c>
      <c r="B9" s="44">
        <v>38734</v>
      </c>
      <c r="C9" s="46" t="s">
        <v>240</v>
      </c>
      <c r="D9" s="47" t="s">
        <v>240</v>
      </c>
      <c r="E9" s="43">
        <v>3480646.27</v>
      </c>
      <c r="F9" s="43">
        <v>0</v>
      </c>
      <c r="G9" s="49">
        <v>0</v>
      </c>
      <c r="H9" s="50"/>
      <c r="I9" s="50"/>
      <c r="J9" s="32" t="str">
        <f>VLOOKUP(D9,'Copia de Comercial'!B:B,1,FALSE)</f>
        <v>RIOHACHA</v>
      </c>
    </row>
    <row r="10" spans="1:10" ht="12.75" customHeight="1">
      <c r="A10" s="34">
        <v>1</v>
      </c>
      <c r="B10" s="44">
        <v>38813</v>
      </c>
      <c r="C10" s="46" t="s">
        <v>243</v>
      </c>
      <c r="D10" s="47" t="s">
        <v>244</v>
      </c>
      <c r="E10" s="43">
        <v>4345284</v>
      </c>
      <c r="F10" s="43">
        <v>0</v>
      </c>
      <c r="G10" s="49">
        <v>0</v>
      </c>
      <c r="H10" s="50"/>
      <c r="I10" s="50"/>
      <c r="J10" s="32" t="str">
        <f>VLOOKUP(D10,'Copia de Comercial'!B:B,1,FALSE)</f>
        <v>PALMA REAL</v>
      </c>
    </row>
    <row r="11" spans="1:10" ht="12.75" customHeight="1">
      <c r="A11" s="34">
        <v>1</v>
      </c>
      <c r="B11" s="44">
        <v>38946</v>
      </c>
      <c r="C11" s="46" t="s">
        <v>247</v>
      </c>
      <c r="D11" s="46" t="s">
        <v>248</v>
      </c>
      <c r="E11" s="43">
        <v>430000</v>
      </c>
      <c r="F11" s="43">
        <v>0</v>
      </c>
      <c r="G11" s="49">
        <v>0</v>
      </c>
      <c r="H11" s="48" t="s">
        <v>14</v>
      </c>
      <c r="I11" s="45"/>
      <c r="J11" s="32" t="s">
        <v>249</v>
      </c>
    </row>
    <row r="12" spans="1:10" ht="12.75" customHeight="1">
      <c r="A12" s="34">
        <v>1</v>
      </c>
      <c r="B12" s="44">
        <v>38957</v>
      </c>
      <c r="C12" s="46" t="s">
        <v>250</v>
      </c>
      <c r="D12" s="46" t="s">
        <v>251</v>
      </c>
      <c r="E12" s="43">
        <v>8581602.5099999998</v>
      </c>
      <c r="F12" s="43">
        <v>0</v>
      </c>
      <c r="G12" s="43">
        <v>0</v>
      </c>
      <c r="H12" s="48" t="s">
        <v>14</v>
      </c>
      <c r="I12" s="45"/>
      <c r="J12" s="32" t="s">
        <v>237</v>
      </c>
    </row>
    <row r="13" spans="1:10" ht="12.75" customHeight="1">
      <c r="A13" s="34">
        <v>1</v>
      </c>
      <c r="B13" s="44">
        <v>38966</v>
      </c>
      <c r="C13" s="46" t="s">
        <v>247</v>
      </c>
      <c r="D13" s="47" t="s">
        <v>248</v>
      </c>
      <c r="E13" s="43">
        <v>6616404.4299999997</v>
      </c>
      <c r="F13" s="43">
        <v>0</v>
      </c>
      <c r="G13" s="43">
        <v>0</v>
      </c>
      <c r="H13" s="48" t="s">
        <v>14</v>
      </c>
      <c r="I13" s="45"/>
      <c r="J13" s="32" t="s">
        <v>249</v>
      </c>
    </row>
    <row r="14" spans="1:10" ht="12.75" customHeight="1">
      <c r="A14" s="34">
        <v>1</v>
      </c>
      <c r="B14" s="44">
        <v>38974</v>
      </c>
      <c r="C14" s="46" t="s">
        <v>247</v>
      </c>
      <c r="D14" s="47" t="s">
        <v>252</v>
      </c>
      <c r="E14" s="43">
        <v>11070300.140000001</v>
      </c>
      <c r="F14" s="43">
        <v>0</v>
      </c>
      <c r="G14" s="43">
        <v>0</v>
      </c>
      <c r="H14" s="50" t="s">
        <v>85</v>
      </c>
      <c r="I14" s="50"/>
      <c r="J14" s="25" t="s">
        <v>253</v>
      </c>
    </row>
    <row r="15" spans="1:10" ht="12.75" customHeight="1">
      <c r="A15" s="34">
        <v>1</v>
      </c>
      <c r="B15" s="44">
        <v>38986</v>
      </c>
      <c r="C15" s="46" t="s">
        <v>247</v>
      </c>
      <c r="D15" s="47" t="s">
        <v>254</v>
      </c>
      <c r="E15" s="43">
        <v>11594031.220000001</v>
      </c>
      <c r="F15" s="43">
        <v>0</v>
      </c>
      <c r="G15" s="43">
        <v>0</v>
      </c>
      <c r="H15" s="48"/>
      <c r="I15" s="45" t="s">
        <v>14</v>
      </c>
      <c r="J15" s="25" t="s">
        <v>255</v>
      </c>
    </row>
    <row r="16" spans="1:10" ht="12.75" customHeight="1">
      <c r="A16" s="34">
        <v>1</v>
      </c>
      <c r="B16" s="44">
        <v>39008</v>
      </c>
      <c r="C16" s="46" t="s">
        <v>247</v>
      </c>
      <c r="D16" s="46" t="s">
        <v>256</v>
      </c>
      <c r="E16" s="43">
        <v>9287500.5999999996</v>
      </c>
      <c r="F16" s="43">
        <v>0</v>
      </c>
      <c r="G16" s="43">
        <v>0</v>
      </c>
      <c r="H16" s="48"/>
      <c r="I16" s="45" t="s">
        <v>14</v>
      </c>
      <c r="J16" s="32" t="str">
        <f>VLOOKUP(D16,'Copia de Comercial'!B:B,1,FALSE)</f>
        <v>CARRERA 70</v>
      </c>
    </row>
    <row r="17" spans="1:11" ht="12.75" customHeight="1">
      <c r="A17" s="34">
        <v>1</v>
      </c>
      <c r="B17" s="44">
        <v>39008</v>
      </c>
      <c r="C17" s="46" t="s">
        <v>247</v>
      </c>
      <c r="D17" s="46" t="s">
        <v>257</v>
      </c>
      <c r="E17" s="43">
        <v>17395057.75</v>
      </c>
      <c r="F17" s="43">
        <v>0</v>
      </c>
      <c r="G17" s="43">
        <v>0</v>
      </c>
      <c r="H17" s="48" t="s">
        <v>14</v>
      </c>
      <c r="I17" s="45" t="s">
        <v>14</v>
      </c>
      <c r="J17" s="32" t="str">
        <f>VLOOKUP(D17,'Copia de Comercial'!B:B,1,FALSE)</f>
        <v>AVENIDA LA PLAYA</v>
      </c>
    </row>
    <row r="18" spans="1:11" ht="12.75" customHeight="1">
      <c r="A18" s="34">
        <v>1</v>
      </c>
      <c r="B18" s="44">
        <v>39037</v>
      </c>
      <c r="C18" s="46" t="s">
        <v>258</v>
      </c>
      <c r="D18" s="47" t="s">
        <v>259</v>
      </c>
      <c r="E18" s="43">
        <v>10007259.050000001</v>
      </c>
      <c r="F18" s="43">
        <v>0</v>
      </c>
      <c r="G18" s="43">
        <v>0</v>
      </c>
      <c r="H18" s="48"/>
      <c r="I18" s="45" t="s">
        <v>14</v>
      </c>
      <c r="J18" s="25" t="s">
        <v>260</v>
      </c>
      <c r="K18" s="13"/>
    </row>
    <row r="19" spans="1:11" ht="12.75" customHeight="1">
      <c r="A19" s="34">
        <f>SUM(A8:A18)</f>
        <v>11</v>
      </c>
      <c r="B19" s="53" t="s">
        <v>261</v>
      </c>
      <c r="C19" s="35"/>
      <c r="D19" s="34"/>
      <c r="E19" s="54">
        <f t="shared" ref="E19:G19" si="0">SUM(E8:E18)</f>
        <v>91997802.659999996</v>
      </c>
      <c r="F19" s="54">
        <f t="shared" si="0"/>
        <v>0</v>
      </c>
      <c r="G19" s="54">
        <f t="shared" si="0"/>
        <v>0</v>
      </c>
      <c r="H19" s="39"/>
      <c r="I19" s="55"/>
    </row>
    <row r="20" spans="1:11" ht="12.75" customHeight="1">
      <c r="A20" s="34"/>
      <c r="B20" s="56" t="s">
        <v>85</v>
      </c>
      <c r="C20" s="35"/>
      <c r="D20" s="34"/>
      <c r="E20" s="54">
        <f>+E19-F19</f>
        <v>91997802.659999996</v>
      </c>
      <c r="F20" s="36"/>
      <c r="G20" s="36"/>
      <c r="H20" s="39"/>
      <c r="I20" s="55"/>
    </row>
    <row r="21" spans="1:11" ht="12.75" customHeight="1">
      <c r="A21" s="34"/>
      <c r="B21" s="56"/>
      <c r="C21" s="35"/>
      <c r="D21" s="34"/>
      <c r="E21" s="57">
        <f>+E19/A19</f>
        <v>8363436.6054545455</v>
      </c>
      <c r="F21" s="36" t="s">
        <v>85</v>
      </c>
      <c r="G21" s="36"/>
      <c r="H21" s="39"/>
      <c r="I21" s="55"/>
    </row>
    <row r="22" spans="1:11" ht="12.75" customHeight="1">
      <c r="A22" s="34"/>
      <c r="B22" s="56"/>
      <c r="C22" s="35"/>
      <c r="D22" s="34"/>
      <c r="E22" s="57">
        <f>+E20/A19</f>
        <v>8363436.6054545455</v>
      </c>
      <c r="F22" s="36"/>
      <c r="G22" s="36"/>
      <c r="H22" s="39"/>
      <c r="I22" s="55"/>
    </row>
    <row r="23" spans="1:11" ht="12.75" customHeight="1">
      <c r="A23" s="34"/>
      <c r="B23" s="56"/>
      <c r="C23" s="35"/>
      <c r="D23" s="34"/>
      <c r="E23" s="36"/>
      <c r="F23" s="36"/>
      <c r="G23" s="36"/>
      <c r="H23" s="39"/>
      <c r="I23" s="55"/>
    </row>
    <row r="24" spans="1:11" ht="12.75" customHeight="1">
      <c r="A24" s="34"/>
      <c r="B24" s="177" t="s">
        <v>271</v>
      </c>
      <c r="C24" s="178"/>
      <c r="D24" s="178"/>
      <c r="E24" s="178"/>
      <c r="F24" s="178"/>
      <c r="G24" s="178"/>
      <c r="H24" s="178"/>
      <c r="I24" s="179"/>
    </row>
    <row r="25" spans="1:11" ht="25.5" customHeight="1">
      <c r="A25" s="34"/>
      <c r="B25" s="37" t="s">
        <v>89</v>
      </c>
      <c r="C25" s="37" t="s">
        <v>91</v>
      </c>
      <c r="D25" s="37" t="s">
        <v>92</v>
      </c>
      <c r="E25" s="37" t="s">
        <v>93</v>
      </c>
      <c r="F25" s="37" t="s">
        <v>94</v>
      </c>
      <c r="G25" s="37" t="s">
        <v>95</v>
      </c>
      <c r="H25" s="37" t="s">
        <v>96</v>
      </c>
      <c r="I25" s="37" t="s">
        <v>97</v>
      </c>
      <c r="J25" s="38" t="s">
        <v>98</v>
      </c>
    </row>
    <row r="26" spans="1:11" ht="12.75" customHeight="1">
      <c r="A26" s="34"/>
      <c r="B26" s="56"/>
      <c r="C26" s="35"/>
      <c r="D26" s="34"/>
      <c r="E26" s="36"/>
      <c r="F26" s="36"/>
      <c r="G26" s="36"/>
      <c r="H26" s="39"/>
      <c r="I26" s="55"/>
    </row>
    <row r="27" spans="1:11" ht="12.75" customHeight="1">
      <c r="A27" s="34">
        <v>1</v>
      </c>
      <c r="B27" s="44">
        <v>39105</v>
      </c>
      <c r="C27" s="46" t="s">
        <v>258</v>
      </c>
      <c r="D27" s="27" t="s">
        <v>274</v>
      </c>
      <c r="E27" s="43">
        <v>33922759.990000002</v>
      </c>
      <c r="F27" s="43">
        <v>0</v>
      </c>
      <c r="G27" s="43">
        <v>0</v>
      </c>
      <c r="H27" s="48" t="s">
        <v>275</v>
      </c>
      <c r="I27" s="45"/>
      <c r="J27" s="59" t="s">
        <v>276</v>
      </c>
    </row>
    <row r="28" spans="1:11" ht="12.75" customHeight="1">
      <c r="A28" s="34">
        <v>1</v>
      </c>
      <c r="B28" s="44">
        <v>39154</v>
      </c>
      <c r="C28" s="46" t="s">
        <v>258</v>
      </c>
      <c r="D28" s="27" t="s">
        <v>280</v>
      </c>
      <c r="E28" s="43">
        <v>13608679.77</v>
      </c>
      <c r="F28" s="43">
        <v>0</v>
      </c>
      <c r="G28" s="43">
        <v>0</v>
      </c>
      <c r="H28" s="48"/>
      <c r="I28" s="45" t="s">
        <v>14</v>
      </c>
      <c r="J28" s="22" t="s">
        <v>281</v>
      </c>
    </row>
    <row r="29" spans="1:11" ht="12.75" customHeight="1">
      <c r="A29" s="34">
        <v>1</v>
      </c>
      <c r="B29" s="44">
        <v>39209</v>
      </c>
      <c r="C29" s="46" t="s">
        <v>258</v>
      </c>
      <c r="D29" s="27" t="s">
        <v>283</v>
      </c>
      <c r="E29" s="43">
        <v>11465792.210000001</v>
      </c>
      <c r="F29" s="43">
        <v>0</v>
      </c>
      <c r="G29" s="43">
        <v>0</v>
      </c>
      <c r="H29" s="48">
        <v>1</v>
      </c>
      <c r="I29" s="45"/>
      <c r="J29" s="59" t="s">
        <v>276</v>
      </c>
    </row>
    <row r="30" spans="1:11" ht="12.75" customHeight="1">
      <c r="A30" s="34">
        <v>1</v>
      </c>
      <c r="B30" s="44">
        <v>39245</v>
      </c>
      <c r="C30" s="46" t="s">
        <v>258</v>
      </c>
      <c r="D30" s="27" t="s">
        <v>280</v>
      </c>
      <c r="E30" s="43">
        <v>8220292</v>
      </c>
      <c r="F30" s="43">
        <v>0</v>
      </c>
      <c r="G30" s="43">
        <v>0</v>
      </c>
      <c r="H30" s="48"/>
      <c r="I30" s="45" t="s">
        <v>14</v>
      </c>
      <c r="J30" s="22" t="s">
        <v>281</v>
      </c>
    </row>
    <row r="31" spans="1:11" ht="12.75" customHeight="1">
      <c r="A31" s="34">
        <v>1</v>
      </c>
      <c r="B31" s="44">
        <v>39286</v>
      </c>
      <c r="C31" s="46" t="s">
        <v>243</v>
      </c>
      <c r="D31" s="27" t="s">
        <v>244</v>
      </c>
      <c r="E31" s="60">
        <v>5957362.7999999998</v>
      </c>
      <c r="F31" s="43">
        <v>0</v>
      </c>
      <c r="G31" s="43">
        <v>0</v>
      </c>
      <c r="H31" s="50"/>
      <c r="I31" s="50"/>
      <c r="J31" s="59" t="str">
        <f>VLOOKUP(D31,'Copia de Comercial'!B:B,1,FALSE)</f>
        <v>PALMA REAL</v>
      </c>
    </row>
    <row r="32" spans="1:11" ht="12.75" customHeight="1">
      <c r="A32" s="34">
        <v>1</v>
      </c>
      <c r="B32" s="44">
        <v>39308</v>
      </c>
      <c r="C32" s="46" t="s">
        <v>258</v>
      </c>
      <c r="D32" s="27" t="s">
        <v>289</v>
      </c>
      <c r="E32" s="43">
        <v>18372237</v>
      </c>
      <c r="F32" s="43">
        <v>0</v>
      </c>
      <c r="G32" s="43">
        <v>0</v>
      </c>
      <c r="H32" s="48">
        <v>1</v>
      </c>
      <c r="I32" s="45"/>
      <c r="J32" s="59" t="s">
        <v>276</v>
      </c>
    </row>
    <row r="33" spans="1:10" ht="12.75" customHeight="1">
      <c r="A33" s="34">
        <v>1</v>
      </c>
      <c r="B33" s="44">
        <v>39315</v>
      </c>
      <c r="C33" s="46" t="s">
        <v>290</v>
      </c>
      <c r="D33" s="27" t="s">
        <v>290</v>
      </c>
      <c r="E33" s="43">
        <v>90499441.409999996</v>
      </c>
      <c r="F33" s="43">
        <v>0</v>
      </c>
      <c r="G33" s="43">
        <v>0</v>
      </c>
      <c r="H33" s="48">
        <v>1</v>
      </c>
      <c r="I33" s="45"/>
      <c r="J33" s="22" t="s">
        <v>291</v>
      </c>
    </row>
    <row r="34" spans="1:10" ht="12.75" customHeight="1">
      <c r="A34" s="34">
        <v>1</v>
      </c>
      <c r="B34" s="44">
        <v>39329</v>
      </c>
      <c r="C34" s="46" t="s">
        <v>258</v>
      </c>
      <c r="D34" s="27" t="s">
        <v>256</v>
      </c>
      <c r="E34" s="43">
        <v>7329179</v>
      </c>
      <c r="F34" s="43">
        <v>0</v>
      </c>
      <c r="G34" s="43">
        <v>0</v>
      </c>
      <c r="H34" s="48"/>
      <c r="I34" s="45" t="s">
        <v>14</v>
      </c>
      <c r="J34" s="59" t="str">
        <f>VLOOKUP(D34,'Copia de Comercial'!B:B,1,FALSE)</f>
        <v>CARRERA 70</v>
      </c>
    </row>
    <row r="35" spans="1:10" ht="12.75" customHeight="1">
      <c r="A35" s="34">
        <v>1</v>
      </c>
      <c r="B35" s="44">
        <v>39339</v>
      </c>
      <c r="C35" s="46" t="s">
        <v>258</v>
      </c>
      <c r="D35" s="27" t="s">
        <v>257</v>
      </c>
      <c r="E35" s="43">
        <v>8720936</v>
      </c>
      <c r="F35" s="43">
        <v>0</v>
      </c>
      <c r="G35" s="43">
        <v>0</v>
      </c>
      <c r="H35" s="48"/>
      <c r="I35" s="45" t="s">
        <v>14</v>
      </c>
      <c r="J35" s="59" t="str">
        <f>VLOOKUP(D35,'Copia de Comercial'!B:B,1,FALSE)</f>
        <v>AVENIDA LA PLAYA</v>
      </c>
    </row>
    <row r="36" spans="1:10" ht="12.75" customHeight="1">
      <c r="A36" s="34">
        <v>1</v>
      </c>
      <c r="B36" s="44">
        <v>39392</v>
      </c>
      <c r="C36" s="46" t="s">
        <v>258</v>
      </c>
      <c r="D36" s="27" t="s">
        <v>283</v>
      </c>
      <c r="E36" s="43">
        <v>13607173</v>
      </c>
      <c r="F36" s="43">
        <v>0</v>
      </c>
      <c r="G36" s="43">
        <v>0</v>
      </c>
      <c r="H36" s="48">
        <v>1</v>
      </c>
      <c r="I36" s="45"/>
      <c r="J36" s="59" t="s">
        <v>276</v>
      </c>
    </row>
    <row r="37" spans="1:10" ht="12.75" customHeight="1">
      <c r="A37" s="34">
        <v>1</v>
      </c>
      <c r="B37" s="44">
        <v>39401</v>
      </c>
      <c r="C37" s="46" t="s">
        <v>125</v>
      </c>
      <c r="D37" s="27" t="s">
        <v>264</v>
      </c>
      <c r="E37" s="60">
        <v>15172036.369999999</v>
      </c>
      <c r="F37" s="43">
        <v>0</v>
      </c>
      <c r="G37" s="43">
        <v>0</v>
      </c>
      <c r="H37" s="50"/>
      <c r="I37" s="50"/>
      <c r="J37" s="59" t="str">
        <f>VLOOKUP(D37,'Copia de Comercial'!B:B,1,FALSE)</f>
        <v>CALLE 76</v>
      </c>
    </row>
    <row r="38" spans="1:10" ht="12.75" customHeight="1">
      <c r="A38" s="34">
        <f>SUM(A27:A37)</f>
        <v>11</v>
      </c>
      <c r="B38" s="53" t="s">
        <v>301</v>
      </c>
      <c r="C38" s="35"/>
      <c r="D38" s="34"/>
      <c r="E38" s="54">
        <f t="shared" ref="E38:G38" si="1">SUM(E27:E37)</f>
        <v>226875889.55000001</v>
      </c>
      <c r="F38" s="54">
        <f t="shared" si="1"/>
        <v>0</v>
      </c>
      <c r="G38" s="54">
        <f t="shared" si="1"/>
        <v>0</v>
      </c>
      <c r="H38" s="39"/>
      <c r="I38" s="55"/>
    </row>
    <row r="39" spans="1:10" ht="12.75" customHeight="1">
      <c r="A39" s="34"/>
      <c r="B39" s="34"/>
      <c r="C39" s="35"/>
      <c r="D39" s="34"/>
      <c r="E39" s="36">
        <f>+E38/A38</f>
        <v>20625080.868181821</v>
      </c>
      <c r="F39" s="36" t="s">
        <v>85</v>
      </c>
      <c r="G39" s="34"/>
      <c r="H39" s="34"/>
      <c r="I39" s="14"/>
    </row>
    <row r="40" spans="1:10" ht="12.75" customHeight="1">
      <c r="A40" s="34"/>
      <c r="B40" s="34"/>
      <c r="C40" s="35"/>
      <c r="D40" s="34"/>
      <c r="E40" s="36" t="s">
        <v>85</v>
      </c>
      <c r="F40" s="36"/>
      <c r="G40" s="34"/>
      <c r="H40" s="34"/>
      <c r="I40" s="14"/>
    </row>
    <row r="41" spans="1:10" ht="12.75" customHeight="1">
      <c r="A41" s="34"/>
      <c r="B41" s="34"/>
      <c r="C41" s="35"/>
      <c r="D41" s="34"/>
      <c r="E41" s="36"/>
      <c r="F41" s="36"/>
      <c r="G41" s="34"/>
      <c r="H41" s="34"/>
      <c r="I41" s="14"/>
    </row>
    <row r="42" spans="1:10" ht="12.75" customHeight="1">
      <c r="A42" s="34"/>
      <c r="B42" s="177" t="s">
        <v>304</v>
      </c>
      <c r="C42" s="178"/>
      <c r="D42" s="178"/>
      <c r="E42" s="178"/>
      <c r="F42" s="178"/>
      <c r="G42" s="178"/>
      <c r="H42" s="178"/>
      <c r="I42" s="179"/>
    </row>
    <row r="43" spans="1:10" ht="25.5" customHeight="1">
      <c r="A43" s="34"/>
      <c r="B43" s="37" t="s">
        <v>89</v>
      </c>
      <c r="C43" s="37" t="s">
        <v>91</v>
      </c>
      <c r="D43" s="37" t="s">
        <v>92</v>
      </c>
      <c r="E43" s="37" t="s">
        <v>93</v>
      </c>
      <c r="F43" s="37" t="s">
        <v>94</v>
      </c>
      <c r="G43" s="37" t="s">
        <v>95</v>
      </c>
      <c r="H43" s="37" t="s">
        <v>96</v>
      </c>
      <c r="I43" s="37" t="s">
        <v>97</v>
      </c>
      <c r="J43" s="38" t="s">
        <v>98</v>
      </c>
    </row>
    <row r="44" spans="1:10" ht="12.75" customHeight="1">
      <c r="A44" s="34"/>
      <c r="B44" s="56"/>
      <c r="C44" s="35"/>
      <c r="D44" s="34"/>
      <c r="E44" s="36"/>
      <c r="F44" s="36"/>
      <c r="G44" s="36"/>
      <c r="H44" s="39"/>
      <c r="I44" s="55"/>
    </row>
    <row r="45" spans="1:10" ht="12.75" customHeight="1">
      <c r="A45" s="34">
        <v>1</v>
      </c>
      <c r="B45" s="40">
        <v>39505</v>
      </c>
      <c r="C45" s="41" t="s">
        <v>71</v>
      </c>
      <c r="D45" s="27" t="s">
        <v>305</v>
      </c>
      <c r="E45" s="43">
        <v>16596661.49</v>
      </c>
      <c r="F45" s="43">
        <v>0</v>
      </c>
      <c r="G45" s="43">
        <v>0</v>
      </c>
      <c r="H45" s="45" t="s">
        <v>153</v>
      </c>
      <c r="I45" s="45" t="s">
        <v>153</v>
      </c>
      <c r="J45" s="22" t="s">
        <v>306</v>
      </c>
    </row>
    <row r="46" spans="1:10" ht="12.75" customHeight="1">
      <c r="A46" s="34">
        <v>1</v>
      </c>
      <c r="B46" s="40">
        <v>39534</v>
      </c>
      <c r="C46" s="41" t="s">
        <v>307</v>
      </c>
      <c r="D46" s="27" t="s">
        <v>308</v>
      </c>
      <c r="E46" s="43">
        <v>14372933.529999999</v>
      </c>
      <c r="F46" s="43">
        <v>0</v>
      </c>
      <c r="G46" s="43">
        <v>0</v>
      </c>
      <c r="H46" s="45" t="s">
        <v>153</v>
      </c>
      <c r="I46" s="45" t="s">
        <v>153</v>
      </c>
      <c r="J46" s="69" t="s">
        <v>309</v>
      </c>
    </row>
    <row r="47" spans="1:10" ht="12.75" customHeight="1">
      <c r="A47" s="34">
        <v>1</v>
      </c>
      <c r="B47" s="40">
        <v>39549</v>
      </c>
      <c r="C47" s="41" t="s">
        <v>174</v>
      </c>
      <c r="D47" s="27" t="s">
        <v>318</v>
      </c>
      <c r="E47" s="43">
        <v>4929000</v>
      </c>
      <c r="F47" s="43">
        <v>0</v>
      </c>
      <c r="G47" s="43">
        <v>0</v>
      </c>
      <c r="H47" s="45" t="s">
        <v>153</v>
      </c>
      <c r="I47" s="45" t="s">
        <v>153</v>
      </c>
      <c r="J47" s="59" t="e">
        <f>VLOOKUP(D47,'Copia de Comercial'!B:B,1,FALSE)</f>
        <v>#N/A</v>
      </c>
    </row>
    <row r="48" spans="1:10" ht="12.75" customHeight="1">
      <c r="A48" s="34">
        <v>1</v>
      </c>
      <c r="B48" s="40">
        <v>39567</v>
      </c>
      <c r="C48" s="41" t="s">
        <v>71</v>
      </c>
      <c r="D48" s="27" t="s">
        <v>305</v>
      </c>
      <c r="E48" s="43">
        <v>3878266.82</v>
      </c>
      <c r="F48" s="43">
        <v>0</v>
      </c>
      <c r="G48" s="43">
        <v>0</v>
      </c>
      <c r="H48" s="45" t="s">
        <v>153</v>
      </c>
      <c r="I48" s="45" t="s">
        <v>153</v>
      </c>
      <c r="J48" s="22" t="s">
        <v>306</v>
      </c>
    </row>
    <row r="49" spans="1:11" ht="12.75" customHeight="1">
      <c r="A49" s="34">
        <v>1</v>
      </c>
      <c r="B49" s="40">
        <v>39567</v>
      </c>
      <c r="C49" s="41" t="s">
        <v>174</v>
      </c>
      <c r="D49" s="27" t="s">
        <v>277</v>
      </c>
      <c r="E49" s="43">
        <v>12246406</v>
      </c>
      <c r="F49" s="43">
        <v>0</v>
      </c>
      <c r="G49" s="43">
        <v>0</v>
      </c>
      <c r="H49" s="45" t="s">
        <v>153</v>
      </c>
      <c r="I49" s="45" t="s">
        <v>153</v>
      </c>
      <c r="J49" s="59" t="str">
        <f>VLOOKUP(D49,'Copia de Comercial'!B:B,1,FALSE)</f>
        <v>LAS FERIAS</v>
      </c>
    </row>
    <row r="50" spans="1:11" ht="12.75" customHeight="1">
      <c r="A50" s="34">
        <v>1</v>
      </c>
      <c r="B50" s="40">
        <v>39574</v>
      </c>
      <c r="C50" s="41" t="s">
        <v>125</v>
      </c>
      <c r="D50" s="27" t="s">
        <v>264</v>
      </c>
      <c r="E50" s="43">
        <v>4406006.57</v>
      </c>
      <c r="F50" s="43">
        <v>0</v>
      </c>
      <c r="G50" s="43">
        <v>0</v>
      </c>
      <c r="H50" s="45" t="s">
        <v>153</v>
      </c>
      <c r="I50" s="45" t="s">
        <v>153</v>
      </c>
      <c r="J50" s="59" t="str">
        <f>VLOOKUP(D50,'Copia de Comercial'!B:B,1,FALSE)</f>
        <v>CALLE 76</v>
      </c>
    </row>
    <row r="51" spans="1:11" ht="12.75" customHeight="1">
      <c r="A51" s="34">
        <v>1</v>
      </c>
      <c r="B51" s="40">
        <v>39590</v>
      </c>
      <c r="C51" s="41" t="s">
        <v>174</v>
      </c>
      <c r="D51" s="27" t="s">
        <v>318</v>
      </c>
      <c r="E51" s="43">
        <v>4567542</v>
      </c>
      <c r="F51" s="43">
        <v>0</v>
      </c>
      <c r="G51" s="43">
        <v>0</v>
      </c>
      <c r="H51" s="45" t="s">
        <v>153</v>
      </c>
      <c r="I51" s="45" t="s">
        <v>153</v>
      </c>
      <c r="J51" s="59" t="e">
        <f>VLOOKUP(D51,'Copia de Comercial'!B:B,1,FALSE)</f>
        <v>#N/A</v>
      </c>
    </row>
    <row r="52" spans="1:11" ht="12.75" customHeight="1">
      <c r="A52" s="34">
        <v>1</v>
      </c>
      <c r="B52" s="40">
        <v>39618</v>
      </c>
      <c r="C52" s="41" t="s">
        <v>174</v>
      </c>
      <c r="D52" s="27" t="s">
        <v>277</v>
      </c>
      <c r="E52" s="43">
        <v>7560413.54</v>
      </c>
      <c r="F52" s="43">
        <v>0</v>
      </c>
      <c r="G52" s="43">
        <v>0</v>
      </c>
      <c r="H52" s="45" t="s">
        <v>153</v>
      </c>
      <c r="I52" s="45" t="s">
        <v>153</v>
      </c>
      <c r="J52" s="59" t="str">
        <f>VLOOKUP(D52,'Copia de Comercial'!B:B,1,FALSE)</f>
        <v>LAS FERIAS</v>
      </c>
    </row>
    <row r="53" spans="1:11" ht="12.75" customHeight="1">
      <c r="A53" s="34">
        <v>1</v>
      </c>
      <c r="B53" s="40">
        <v>39620</v>
      </c>
      <c r="C53" s="41" t="s">
        <v>125</v>
      </c>
      <c r="D53" s="27" t="s">
        <v>323</v>
      </c>
      <c r="E53" s="43">
        <v>35523113.090000004</v>
      </c>
      <c r="F53" s="43">
        <v>0</v>
      </c>
      <c r="G53" s="43">
        <v>70710431.790000007</v>
      </c>
      <c r="H53" s="45" t="s">
        <v>153</v>
      </c>
      <c r="I53" s="45" t="s">
        <v>153</v>
      </c>
      <c r="J53" s="59" t="str">
        <f>VLOOKUP(D53,'Copia de Comercial'!B:B,1,FALSE)</f>
        <v>GRANCENTRO</v>
      </c>
    </row>
    <row r="54" spans="1:11" ht="12.75" customHeight="1">
      <c r="A54" s="34">
        <v>1</v>
      </c>
      <c r="B54" s="40">
        <v>39626</v>
      </c>
      <c r="C54" s="41" t="s">
        <v>325</v>
      </c>
      <c r="D54" s="27" t="s">
        <v>326</v>
      </c>
      <c r="E54" s="43">
        <v>230276840</v>
      </c>
      <c r="F54" s="43">
        <v>0</v>
      </c>
      <c r="G54" s="43">
        <v>0</v>
      </c>
      <c r="H54" s="45" t="s">
        <v>14</v>
      </c>
      <c r="I54" s="45" t="s">
        <v>153</v>
      </c>
      <c r="J54" s="59" t="str">
        <f>VLOOKUP(D54,'Copia de Comercial'!B:B,1,FALSE)</f>
        <v>MAICAO</v>
      </c>
    </row>
    <row r="55" spans="1:11" ht="12.75" customHeight="1">
      <c r="A55" s="34">
        <v>1</v>
      </c>
      <c r="B55" s="40">
        <v>39674</v>
      </c>
      <c r="C55" s="41" t="s">
        <v>328</v>
      </c>
      <c r="D55" s="27" t="s">
        <v>329</v>
      </c>
      <c r="E55" s="43">
        <v>26674000</v>
      </c>
      <c r="F55" s="43">
        <v>0</v>
      </c>
      <c r="G55" s="43">
        <v>0</v>
      </c>
      <c r="H55" s="45" t="s">
        <v>153</v>
      </c>
      <c r="I55" s="45" t="s">
        <v>153</v>
      </c>
      <c r="J55" s="59" t="str">
        <f>VLOOKUP(D55,'Copia de Comercial'!B:B,1,FALSE)</f>
        <v>LA ESPERANZA</v>
      </c>
    </row>
    <row r="56" spans="1:11" ht="12.75" customHeight="1">
      <c r="A56" s="34">
        <v>1</v>
      </c>
      <c r="B56" s="40">
        <v>39682</v>
      </c>
      <c r="C56" s="41" t="s">
        <v>174</v>
      </c>
      <c r="D56" s="27" t="s">
        <v>335</v>
      </c>
      <c r="E56" s="43">
        <v>3954267.13</v>
      </c>
      <c r="F56" s="43">
        <v>0</v>
      </c>
      <c r="G56" s="43">
        <v>0</v>
      </c>
      <c r="H56" s="45" t="s">
        <v>153</v>
      </c>
      <c r="I56" s="45" t="s">
        <v>153</v>
      </c>
      <c r="J56" s="59" t="str">
        <f>VLOOKUP(D56,'Copia de Comercial'!B:B,1,FALSE)</f>
        <v>EL POLO</v>
      </c>
    </row>
    <row r="57" spans="1:11" ht="12.75" customHeight="1">
      <c r="A57" s="34">
        <v>1</v>
      </c>
      <c r="B57" s="40">
        <v>39703</v>
      </c>
      <c r="C57" s="41" t="s">
        <v>174</v>
      </c>
      <c r="D57" s="27" t="s">
        <v>340</v>
      </c>
      <c r="E57" s="43">
        <v>4383792.72</v>
      </c>
      <c r="F57" s="43">
        <v>0</v>
      </c>
      <c r="G57" s="43">
        <v>0</v>
      </c>
      <c r="H57" s="45" t="s">
        <v>153</v>
      </c>
      <c r="I57" s="45" t="s">
        <v>153</v>
      </c>
      <c r="J57" s="69" t="s">
        <v>341</v>
      </c>
    </row>
    <row r="58" spans="1:11" ht="12.75" customHeight="1">
      <c r="A58" s="34">
        <v>1</v>
      </c>
      <c r="B58" s="40">
        <v>39710</v>
      </c>
      <c r="C58" s="41" t="s">
        <v>174</v>
      </c>
      <c r="D58" s="27" t="s">
        <v>335</v>
      </c>
      <c r="E58" s="43">
        <v>15330822.689999999</v>
      </c>
      <c r="F58" s="43">
        <v>0</v>
      </c>
      <c r="G58" s="43">
        <v>0</v>
      </c>
      <c r="H58" s="45" t="s">
        <v>153</v>
      </c>
      <c r="I58" s="45" t="s">
        <v>153</v>
      </c>
      <c r="J58" s="59" t="str">
        <f>VLOOKUP(D58,'Copia de Comercial'!B:B,1,FALSE)</f>
        <v>EL POLO</v>
      </c>
    </row>
    <row r="59" spans="1:11" ht="12.75" customHeight="1">
      <c r="A59" s="34">
        <v>1</v>
      </c>
      <c r="B59" s="40">
        <v>39715</v>
      </c>
      <c r="C59" s="41" t="s">
        <v>243</v>
      </c>
      <c r="D59" s="27" t="s">
        <v>244</v>
      </c>
      <c r="E59" s="43">
        <v>13079540</v>
      </c>
      <c r="F59" s="43">
        <v>0</v>
      </c>
      <c r="G59" s="43">
        <v>0</v>
      </c>
      <c r="H59" s="45" t="s">
        <v>153</v>
      </c>
      <c r="I59" s="45" t="s">
        <v>153</v>
      </c>
      <c r="J59" s="59" t="str">
        <f>VLOOKUP(D59,'Copia de Comercial'!B:B,1,FALSE)</f>
        <v>PALMA REAL</v>
      </c>
    </row>
    <row r="60" spans="1:11" ht="12.75" customHeight="1">
      <c r="A60" s="34">
        <v>1</v>
      </c>
      <c r="B60" s="40">
        <v>39724</v>
      </c>
      <c r="C60" s="41" t="s">
        <v>174</v>
      </c>
      <c r="D60" s="27" t="s">
        <v>343</v>
      </c>
      <c r="E60" s="43">
        <v>104563322</v>
      </c>
      <c r="F60" s="43">
        <v>0</v>
      </c>
      <c r="G60" s="43">
        <v>0</v>
      </c>
      <c r="H60" s="45" t="s">
        <v>344</v>
      </c>
      <c r="I60" s="45" t="s">
        <v>153</v>
      </c>
      <c r="J60" s="59" t="e">
        <f>VLOOKUP(D60,'Copia de Comercial'!B:B,1,FALSE)</f>
        <v>#N/A</v>
      </c>
    </row>
    <row r="61" spans="1:11" ht="12.75" customHeight="1">
      <c r="A61" s="34">
        <v>1</v>
      </c>
      <c r="B61" s="40">
        <v>39783</v>
      </c>
      <c r="C61" s="41" t="s">
        <v>347</v>
      </c>
      <c r="D61" s="27" t="s">
        <v>348</v>
      </c>
      <c r="E61" s="43">
        <v>30556790.350000001</v>
      </c>
      <c r="F61" s="43">
        <v>0</v>
      </c>
      <c r="G61" s="43">
        <v>0</v>
      </c>
      <c r="H61" s="45" t="s">
        <v>153</v>
      </c>
      <c r="I61" s="45" t="s">
        <v>153</v>
      </c>
      <c r="J61" s="59" t="s">
        <v>350</v>
      </c>
    </row>
    <row r="62" spans="1:11" ht="12.75" customHeight="1">
      <c r="A62" s="34">
        <v>1</v>
      </c>
      <c r="B62" s="40">
        <v>39784</v>
      </c>
      <c r="C62" s="41" t="s">
        <v>18</v>
      </c>
      <c r="D62" s="27" t="s">
        <v>351</v>
      </c>
      <c r="E62" s="43">
        <v>22326990</v>
      </c>
      <c r="F62" s="43">
        <v>0</v>
      </c>
      <c r="G62" s="43">
        <v>0</v>
      </c>
      <c r="H62" s="45" t="s">
        <v>14</v>
      </c>
      <c r="I62" s="45" t="s">
        <v>153</v>
      </c>
      <c r="J62" s="59" t="str">
        <f>VLOOKUP(D62,'Copia de Comercial'!B:B,1,FALSE)</f>
        <v>YUMBO</v>
      </c>
      <c r="K62" s="13" t="s">
        <v>353</v>
      </c>
    </row>
    <row r="63" spans="1:11" ht="12.75" customHeight="1">
      <c r="A63" s="34">
        <v>1</v>
      </c>
      <c r="B63" s="40">
        <v>39798</v>
      </c>
      <c r="C63" s="41" t="s">
        <v>174</v>
      </c>
      <c r="D63" s="27" t="s">
        <v>354</v>
      </c>
      <c r="E63" s="43">
        <v>49245981.359999999</v>
      </c>
      <c r="F63" s="43">
        <v>12204000</v>
      </c>
      <c r="G63" s="43">
        <v>0</v>
      </c>
      <c r="H63" s="45" t="s">
        <v>355</v>
      </c>
      <c r="I63" s="45" t="s">
        <v>153</v>
      </c>
      <c r="J63" s="59" t="e">
        <f>VLOOKUP(D63,'Copia de Comercial'!B:B,1,FALSE)</f>
        <v>#N/A</v>
      </c>
    </row>
    <row r="64" spans="1:11" ht="12.75" customHeight="1">
      <c r="A64" s="34">
        <f>SUM(A45:A63)</f>
        <v>19</v>
      </c>
      <c r="B64" s="81" t="s">
        <v>359</v>
      </c>
      <c r="C64" s="35"/>
      <c r="D64" s="34"/>
      <c r="E64" s="82">
        <f t="shared" ref="E64:G64" si="2">SUM(E45:E63)</f>
        <v>604472689.29000008</v>
      </c>
      <c r="F64" s="82">
        <f t="shared" si="2"/>
        <v>12204000</v>
      </c>
      <c r="G64" s="82">
        <f t="shared" si="2"/>
        <v>70710431.790000007</v>
      </c>
      <c r="H64" s="39"/>
      <c r="I64" s="55"/>
    </row>
    <row r="65" spans="1:11" ht="12.75" customHeight="1">
      <c r="A65" s="34"/>
      <c r="B65" s="34"/>
      <c r="C65" s="35"/>
      <c r="D65" s="34"/>
      <c r="E65" s="36">
        <f>+E64/A64</f>
        <v>31814352.067894742</v>
      </c>
      <c r="F65" s="36"/>
      <c r="G65" s="34"/>
      <c r="H65" s="34"/>
      <c r="I65" s="14"/>
    </row>
    <row r="66" spans="1:11" ht="12.75" customHeight="1">
      <c r="A66" s="34"/>
      <c r="B66" s="34"/>
      <c r="C66" s="35"/>
      <c r="D66" s="34"/>
      <c r="E66" s="36">
        <f>+(E64-E54)/A64-1</f>
        <v>19694517.383684214</v>
      </c>
      <c r="F66" s="36" t="s">
        <v>85</v>
      </c>
      <c r="G66" s="34"/>
      <c r="H66" s="34"/>
      <c r="I66" s="14"/>
    </row>
    <row r="67" spans="1:11" ht="12.75" customHeight="1">
      <c r="A67" s="34"/>
      <c r="B67" s="34"/>
      <c r="C67" s="35"/>
      <c r="D67" s="34"/>
      <c r="E67" s="36">
        <f>+E64-F64-G64</f>
        <v>521558257.50000006</v>
      </c>
      <c r="F67" s="36"/>
      <c r="G67" s="34"/>
      <c r="H67" s="34"/>
      <c r="I67" s="14"/>
    </row>
    <row r="68" spans="1:11" ht="12.75" customHeight="1">
      <c r="A68" s="34"/>
      <c r="B68" s="34"/>
      <c r="C68" s="35"/>
      <c r="D68" s="34"/>
      <c r="E68" s="36"/>
      <c r="F68" s="36"/>
      <c r="G68" s="34"/>
      <c r="H68" s="34"/>
      <c r="I68" s="14"/>
    </row>
    <row r="69" spans="1:11" ht="12.75" customHeight="1">
      <c r="A69" s="34"/>
      <c r="B69" s="177" t="s">
        <v>367</v>
      </c>
      <c r="C69" s="178"/>
      <c r="D69" s="178"/>
      <c r="E69" s="178"/>
      <c r="F69" s="178"/>
      <c r="G69" s="178"/>
      <c r="H69" s="178"/>
      <c r="I69" s="179"/>
    </row>
    <row r="70" spans="1:11" ht="25.5" customHeight="1">
      <c r="A70" s="34"/>
      <c r="B70" s="37" t="s">
        <v>89</v>
      </c>
      <c r="C70" s="37" t="s">
        <v>91</v>
      </c>
      <c r="D70" s="37" t="s">
        <v>92</v>
      </c>
      <c r="E70" s="37" t="s">
        <v>93</v>
      </c>
      <c r="F70" s="37" t="s">
        <v>94</v>
      </c>
      <c r="G70" s="37" t="s">
        <v>95</v>
      </c>
      <c r="H70" s="37" t="s">
        <v>96</v>
      </c>
      <c r="I70" s="37" t="s">
        <v>97</v>
      </c>
      <c r="J70" s="38" t="s">
        <v>98</v>
      </c>
    </row>
    <row r="71" spans="1:11" ht="12.75" customHeight="1">
      <c r="A71" s="34"/>
      <c r="B71" s="56"/>
      <c r="C71" s="35"/>
      <c r="D71" s="34"/>
      <c r="E71" s="36"/>
      <c r="F71" s="36"/>
      <c r="G71" s="36"/>
      <c r="H71" s="39"/>
      <c r="I71" s="55"/>
    </row>
    <row r="72" spans="1:11" ht="12.75" customHeight="1">
      <c r="A72" s="34">
        <v>1</v>
      </c>
      <c r="B72" s="40">
        <v>39847</v>
      </c>
      <c r="C72" s="41" t="s">
        <v>372</v>
      </c>
      <c r="D72" s="27" t="s">
        <v>373</v>
      </c>
      <c r="E72" s="43">
        <v>36133855.890000001</v>
      </c>
      <c r="F72" s="43">
        <v>0</v>
      </c>
      <c r="G72" s="43">
        <v>0</v>
      </c>
      <c r="H72" s="45" t="s">
        <v>153</v>
      </c>
      <c r="I72" s="45" t="s">
        <v>153</v>
      </c>
      <c r="J72" s="32" t="str">
        <f>VLOOKUP(D72,'Copia de Comercial'!B:B,1,FALSE)</f>
        <v>LOS ALMENDROS</v>
      </c>
    </row>
    <row r="73" spans="1:11" ht="12.75" customHeight="1">
      <c r="A73" s="34">
        <v>1</v>
      </c>
      <c r="B73" s="40">
        <v>39861</v>
      </c>
      <c r="C73" s="41" t="s">
        <v>347</v>
      </c>
      <c r="D73" s="27" t="s">
        <v>348</v>
      </c>
      <c r="E73" s="43">
        <v>20596750.809999999</v>
      </c>
      <c r="F73" s="43" t="s">
        <v>376</v>
      </c>
      <c r="G73" s="43">
        <v>0</v>
      </c>
      <c r="H73" s="45" t="s">
        <v>153</v>
      </c>
      <c r="I73" s="45" t="s">
        <v>153</v>
      </c>
      <c r="J73" s="32" t="s">
        <v>350</v>
      </c>
    </row>
    <row r="74" spans="1:11" ht="12.75" customHeight="1">
      <c r="A74" s="34">
        <v>1</v>
      </c>
      <c r="B74" s="40">
        <v>39876</v>
      </c>
      <c r="C74" s="41" t="s">
        <v>241</v>
      </c>
      <c r="D74" s="27" t="s">
        <v>242</v>
      </c>
      <c r="E74" s="43">
        <v>26765030.440000001</v>
      </c>
      <c r="F74" s="43">
        <v>0</v>
      </c>
      <c r="G74" s="43">
        <v>0</v>
      </c>
      <c r="H74" s="45" t="s">
        <v>14</v>
      </c>
      <c r="I74" s="45" t="s">
        <v>153</v>
      </c>
      <c r="J74" s="32" t="e">
        <f>VLOOKUP(D74,'Copia de Comercial'!B:B,1,FALSE)</f>
        <v>#N/A</v>
      </c>
    </row>
    <row r="75" spans="1:11" ht="12.75" customHeight="1">
      <c r="A75" s="34">
        <v>1</v>
      </c>
      <c r="B75" s="40">
        <v>39892</v>
      </c>
      <c r="C75" s="41" t="s">
        <v>18</v>
      </c>
      <c r="D75" s="27" t="s">
        <v>377</v>
      </c>
      <c r="E75" s="43">
        <v>10378000</v>
      </c>
      <c r="F75" s="43">
        <v>10378000</v>
      </c>
      <c r="G75" s="43">
        <v>0</v>
      </c>
      <c r="H75" s="45" t="s">
        <v>14</v>
      </c>
      <c r="I75" s="45" t="s">
        <v>14</v>
      </c>
      <c r="J75" s="85" t="s">
        <v>378</v>
      </c>
    </row>
    <row r="76" spans="1:11" ht="12.75" customHeight="1">
      <c r="A76" s="34">
        <v>1</v>
      </c>
      <c r="B76" s="40">
        <v>39938</v>
      </c>
      <c r="C76" s="41" t="s">
        <v>18</v>
      </c>
      <c r="D76" s="27" t="s">
        <v>351</v>
      </c>
      <c r="E76" s="43">
        <v>9105554.2599999998</v>
      </c>
      <c r="F76" s="43">
        <v>0</v>
      </c>
      <c r="G76" s="43">
        <v>0</v>
      </c>
      <c r="H76" s="45" t="s">
        <v>14</v>
      </c>
      <c r="I76" s="45" t="s">
        <v>153</v>
      </c>
      <c r="J76" s="32" t="str">
        <f>VLOOKUP(D76,'Copia de Comercial'!B:B,1,FALSE)</f>
        <v>YUMBO</v>
      </c>
      <c r="K76" s="13" t="s">
        <v>353</v>
      </c>
    </row>
    <row r="77" spans="1:11" ht="12.75" customHeight="1">
      <c r="A77" s="34">
        <v>1</v>
      </c>
      <c r="B77" s="40">
        <v>39967</v>
      </c>
      <c r="C77" s="41" t="s">
        <v>18</v>
      </c>
      <c r="D77" s="27" t="s">
        <v>390</v>
      </c>
      <c r="E77" s="43">
        <v>23079100</v>
      </c>
      <c r="F77" s="43">
        <v>23079100</v>
      </c>
      <c r="G77" s="43">
        <v>0</v>
      </c>
      <c r="H77" s="45" t="s">
        <v>14</v>
      </c>
      <c r="I77" s="41" t="s">
        <v>391</v>
      </c>
      <c r="J77" s="32" t="e">
        <f>VLOOKUP(D77,'Copia de Comercial'!B:B,1,FALSE)</f>
        <v>#N/A</v>
      </c>
    </row>
    <row r="78" spans="1:11" ht="12.75" customHeight="1">
      <c r="A78" s="34">
        <v>1</v>
      </c>
      <c r="B78" s="40">
        <v>39990</v>
      </c>
      <c r="C78" s="41" t="s">
        <v>18</v>
      </c>
      <c r="D78" s="27" t="s">
        <v>392</v>
      </c>
      <c r="E78" s="43">
        <v>207100000</v>
      </c>
      <c r="F78" s="43">
        <v>207100000</v>
      </c>
      <c r="G78" s="43">
        <v>0</v>
      </c>
      <c r="H78" s="45" t="s">
        <v>14</v>
      </c>
      <c r="I78" s="45" t="s">
        <v>393</v>
      </c>
      <c r="J78" s="32" t="e">
        <f>VLOOKUP(D78,'Copia de Comercial'!B:B,1,FALSE)</f>
        <v>#N/A</v>
      </c>
    </row>
    <row r="79" spans="1:11" ht="12.75" customHeight="1">
      <c r="A79" s="34">
        <v>1</v>
      </c>
      <c r="B79" s="40">
        <v>40030</v>
      </c>
      <c r="C79" s="41" t="s">
        <v>18</v>
      </c>
      <c r="D79" s="27" t="s">
        <v>395</v>
      </c>
      <c r="E79" s="43">
        <v>6525000</v>
      </c>
      <c r="F79" s="43">
        <v>0</v>
      </c>
      <c r="G79" s="43">
        <v>0</v>
      </c>
      <c r="H79" s="45" t="s">
        <v>14</v>
      </c>
      <c r="I79" s="45" t="s">
        <v>153</v>
      </c>
      <c r="J79" s="85" t="s">
        <v>396</v>
      </c>
    </row>
    <row r="80" spans="1:11" ht="12.75" customHeight="1">
      <c r="A80" s="34">
        <v>1</v>
      </c>
      <c r="B80" s="40">
        <v>40044</v>
      </c>
      <c r="C80" s="41" t="s">
        <v>357</v>
      </c>
      <c r="D80" s="27" t="s">
        <v>397</v>
      </c>
      <c r="E80" s="43">
        <v>22200000</v>
      </c>
      <c r="F80" s="43">
        <v>22200000</v>
      </c>
      <c r="G80" s="43">
        <v>0</v>
      </c>
      <c r="H80" s="45" t="s">
        <v>153</v>
      </c>
      <c r="I80" s="45" t="s">
        <v>153</v>
      </c>
      <c r="J80" s="32" t="str">
        <f>VLOOKUP(D80,'Copia de Comercial'!B:B,1,FALSE)</f>
        <v>BULEVARES</v>
      </c>
    </row>
    <row r="81" spans="1:11" ht="12.75" customHeight="1">
      <c r="A81" s="34">
        <v>1</v>
      </c>
      <c r="B81" s="40">
        <v>40045</v>
      </c>
      <c r="C81" s="41" t="s">
        <v>18</v>
      </c>
      <c r="D81" s="27" t="s">
        <v>398</v>
      </c>
      <c r="E81" s="43">
        <v>16756833.289999999</v>
      </c>
      <c r="F81" s="43">
        <v>0</v>
      </c>
      <c r="G81" s="43">
        <v>0</v>
      </c>
      <c r="H81" s="45" t="s">
        <v>14</v>
      </c>
      <c r="I81" s="45" t="s">
        <v>153</v>
      </c>
      <c r="J81" s="25" t="s">
        <v>399</v>
      </c>
    </row>
    <row r="82" spans="1:11" ht="12.75" customHeight="1">
      <c r="A82" s="34">
        <v>1</v>
      </c>
      <c r="B82" s="40">
        <v>40064</v>
      </c>
      <c r="C82" s="41" t="s">
        <v>400</v>
      </c>
      <c r="D82" s="27" t="s">
        <v>400</v>
      </c>
      <c r="E82" s="43">
        <v>47130896.880000003</v>
      </c>
      <c r="F82" s="43">
        <v>47130896.880000003</v>
      </c>
      <c r="G82" s="43">
        <v>0</v>
      </c>
      <c r="H82" s="45" t="s">
        <v>153</v>
      </c>
      <c r="I82" s="45" t="s">
        <v>153</v>
      </c>
      <c r="J82" s="32" t="str">
        <f>VLOOKUP(D82,'Copia de Comercial'!B:B,1,FALSE)</f>
        <v>ESPINAL</v>
      </c>
    </row>
    <row r="83" spans="1:11" ht="12.75" customHeight="1">
      <c r="A83" s="34">
        <v>1</v>
      </c>
      <c r="B83" s="40">
        <v>40078</v>
      </c>
      <c r="C83" s="41" t="s">
        <v>402</v>
      </c>
      <c r="D83" s="27" t="s">
        <v>387</v>
      </c>
      <c r="E83" s="43">
        <v>9622113.1799999997</v>
      </c>
      <c r="F83" s="43">
        <v>0</v>
      </c>
      <c r="G83" s="43">
        <v>0</v>
      </c>
      <c r="H83" s="45" t="s">
        <v>153</v>
      </c>
      <c r="I83" s="45" t="s">
        <v>153</v>
      </c>
      <c r="J83" s="32" t="e">
        <f>VLOOKUP(D83,'Copia de Comercial'!B:B,1,FALSE)</f>
        <v>#N/A</v>
      </c>
      <c r="K83" s="13" t="s">
        <v>388</v>
      </c>
    </row>
    <row r="84" spans="1:11" ht="12.75" customHeight="1">
      <c r="A84" s="34">
        <v>1</v>
      </c>
      <c r="B84" s="40">
        <v>40105</v>
      </c>
      <c r="C84" s="41" t="s">
        <v>250</v>
      </c>
      <c r="D84" s="27" t="s">
        <v>403</v>
      </c>
      <c r="E84" s="43">
        <v>178260000</v>
      </c>
      <c r="F84" s="43">
        <v>0</v>
      </c>
      <c r="G84" s="43">
        <v>0</v>
      </c>
      <c r="H84" s="45" t="s">
        <v>14</v>
      </c>
      <c r="I84" s="45" t="s">
        <v>153</v>
      </c>
      <c r="J84" s="32" t="str">
        <f>VLOOKUP(D84,'Copia de Comercial'!B:B,1,FALSE)</f>
        <v>EL BANCO</v>
      </c>
    </row>
    <row r="85" spans="1:11" ht="12.75" customHeight="1">
      <c r="A85" s="34">
        <v>1</v>
      </c>
      <c r="B85" s="40">
        <v>40117</v>
      </c>
      <c r="C85" s="41" t="s">
        <v>247</v>
      </c>
      <c r="D85" s="27" t="s">
        <v>405</v>
      </c>
      <c r="E85" s="43">
        <v>10000000</v>
      </c>
      <c r="F85" s="43">
        <v>0</v>
      </c>
      <c r="G85" s="43">
        <v>0</v>
      </c>
      <c r="H85" s="45" t="s">
        <v>153</v>
      </c>
      <c r="I85" s="45" t="s">
        <v>153</v>
      </c>
      <c r="J85" s="32" t="str">
        <f>VLOOKUP(D85,'Copia de Comercial'!B:B,1,FALSE)</f>
        <v>EL TESORO</v>
      </c>
    </row>
    <row r="86" spans="1:11" ht="12.75" customHeight="1">
      <c r="A86" s="34">
        <v>1</v>
      </c>
      <c r="B86" s="40">
        <v>40144</v>
      </c>
      <c r="C86" s="41" t="s">
        <v>408</v>
      </c>
      <c r="D86" s="27" t="s">
        <v>285</v>
      </c>
      <c r="E86" s="43">
        <v>29399007.260000002</v>
      </c>
      <c r="F86" s="43">
        <v>0</v>
      </c>
      <c r="G86" s="43">
        <v>0</v>
      </c>
      <c r="H86" s="45" t="s">
        <v>153</v>
      </c>
      <c r="I86" s="45" t="s">
        <v>153</v>
      </c>
      <c r="J86" s="32" t="str">
        <f>VLOOKUP(D86,'Copia de Comercial'!B:B,1,FALSE)</f>
        <v>VILLANUEVA</v>
      </c>
    </row>
    <row r="87" spans="1:11" ht="12.75" customHeight="1">
      <c r="A87" s="34">
        <f>SUM(A72:A86)</f>
        <v>15</v>
      </c>
      <c r="B87" s="81" t="s">
        <v>411</v>
      </c>
      <c r="C87" s="35"/>
      <c r="D87" s="34"/>
      <c r="E87" s="82">
        <f t="shared" ref="E87:G87" si="3">SUM(E72:E86)</f>
        <v>653052142.00999999</v>
      </c>
      <c r="F87" s="82">
        <f t="shared" si="3"/>
        <v>309887996.88</v>
      </c>
      <c r="G87" s="82">
        <f t="shared" si="3"/>
        <v>0</v>
      </c>
      <c r="H87" s="39" t="s">
        <v>85</v>
      </c>
      <c r="I87" s="55" t="s">
        <v>85</v>
      </c>
    </row>
    <row r="88" spans="1:11" ht="12.75" customHeight="1">
      <c r="A88" s="34"/>
      <c r="B88" s="91"/>
      <c r="C88" s="35"/>
      <c r="D88" s="34"/>
      <c r="E88" s="54">
        <f>+E87/G90</f>
        <v>228345.49866954787</v>
      </c>
      <c r="F88" s="54">
        <f>+F87/G90</f>
        <v>108355.09850940408</v>
      </c>
      <c r="G88" s="54"/>
      <c r="H88" s="39"/>
      <c r="I88" s="55"/>
    </row>
    <row r="89" spans="1:11" ht="12.75" customHeight="1">
      <c r="A89" s="34"/>
      <c r="B89" s="91"/>
      <c r="C89" s="35" t="s">
        <v>85</v>
      </c>
      <c r="D89" s="34"/>
      <c r="E89" s="14"/>
      <c r="F89" s="94"/>
      <c r="G89" s="94"/>
      <c r="H89" s="39"/>
      <c r="I89" s="55"/>
    </row>
    <row r="90" spans="1:11" ht="12.75" customHeight="1">
      <c r="A90" s="34"/>
      <c r="B90" s="34"/>
      <c r="C90" s="35" t="s">
        <v>85</v>
      </c>
      <c r="D90" s="47" t="s">
        <v>419</v>
      </c>
      <c r="E90" s="43">
        <f>+E87-F87-G87</f>
        <v>343164145.13</v>
      </c>
      <c r="F90" s="43">
        <f>E90/G90</f>
        <v>119990.40016014379</v>
      </c>
      <c r="G90" s="43">
        <v>2859.93</v>
      </c>
      <c r="H90" s="36" t="s">
        <v>422</v>
      </c>
      <c r="I90" s="14" t="s">
        <v>85</v>
      </c>
    </row>
    <row r="91" spans="1:11" ht="12.75" customHeight="1">
      <c r="A91" s="34"/>
      <c r="B91" s="34"/>
      <c r="C91" s="35"/>
      <c r="D91" s="47" t="s">
        <v>423</v>
      </c>
      <c r="E91" s="43">
        <f>+E87/A87</f>
        <v>43536809.467333332</v>
      </c>
      <c r="F91" s="43">
        <f>E91/G90</f>
        <v>15223.033244636525</v>
      </c>
      <c r="G91" s="34"/>
      <c r="H91" s="34"/>
      <c r="I91" s="14"/>
    </row>
    <row r="92" spans="1:11" ht="12.75" customHeight="1">
      <c r="A92" s="34"/>
      <c r="B92" s="34"/>
      <c r="C92" s="35"/>
      <c r="D92" s="47" t="s">
        <v>424</v>
      </c>
      <c r="E92" s="43">
        <f>+E90/A87</f>
        <v>22877609.675333332</v>
      </c>
      <c r="F92" s="43">
        <f>E92/G90</f>
        <v>7999.3600106762524</v>
      </c>
      <c r="G92" s="34"/>
      <c r="H92" s="34"/>
      <c r="I92" s="14"/>
    </row>
    <row r="93" spans="1:11" ht="12.75" customHeight="1">
      <c r="A93" s="34"/>
      <c r="B93" s="34"/>
      <c r="C93" s="35"/>
      <c r="D93" s="34"/>
      <c r="E93" s="36">
        <f>E84/G90</f>
        <v>62330.196892930951</v>
      </c>
      <c r="F93" s="36"/>
      <c r="G93" s="34"/>
      <c r="H93" s="34"/>
      <c r="I93" s="14"/>
    </row>
    <row r="94" spans="1:11" ht="12.75" customHeight="1">
      <c r="A94" s="34"/>
      <c r="B94" s="34"/>
      <c r="C94" s="35"/>
      <c r="D94" s="34"/>
      <c r="E94" s="36"/>
      <c r="F94" s="36"/>
      <c r="G94" s="34"/>
      <c r="H94" s="34"/>
      <c r="I94" s="14"/>
    </row>
    <row r="95" spans="1:11" ht="12.75" customHeight="1">
      <c r="A95" s="34"/>
      <c r="B95" s="177" t="s">
        <v>432</v>
      </c>
      <c r="C95" s="178"/>
      <c r="D95" s="178"/>
      <c r="E95" s="178"/>
      <c r="F95" s="178"/>
      <c r="G95" s="178"/>
      <c r="H95" s="178"/>
      <c r="I95" s="179"/>
    </row>
    <row r="96" spans="1:11" ht="25.5" customHeight="1">
      <c r="A96" s="34"/>
      <c r="B96" s="37" t="s">
        <v>89</v>
      </c>
      <c r="C96" s="37" t="s">
        <v>91</v>
      </c>
      <c r="D96" s="37" t="s">
        <v>92</v>
      </c>
      <c r="E96" s="37" t="s">
        <v>93</v>
      </c>
      <c r="F96" s="37" t="s">
        <v>94</v>
      </c>
      <c r="G96" s="37" t="s">
        <v>95</v>
      </c>
      <c r="H96" s="37" t="s">
        <v>96</v>
      </c>
      <c r="I96" s="37" t="s">
        <v>97</v>
      </c>
      <c r="J96" s="38" t="s">
        <v>98</v>
      </c>
    </row>
    <row r="97" spans="1:10" ht="12.75" customHeight="1">
      <c r="A97" s="34"/>
      <c r="B97" s="56"/>
      <c r="C97" s="35"/>
      <c r="D97" s="34"/>
      <c r="E97" s="36"/>
      <c r="F97" s="36"/>
      <c r="G97" s="36"/>
      <c r="H97" s="39"/>
      <c r="I97" s="55"/>
    </row>
    <row r="98" spans="1:10" ht="12.75" customHeight="1">
      <c r="A98" s="34">
        <v>1</v>
      </c>
      <c r="B98" s="40">
        <v>40214</v>
      </c>
      <c r="C98" s="41" t="s">
        <v>442</v>
      </c>
      <c r="D98" s="27" t="s">
        <v>398</v>
      </c>
      <c r="E98" s="43">
        <v>0</v>
      </c>
      <c r="F98" s="43">
        <v>0</v>
      </c>
      <c r="G98" s="43">
        <v>0</v>
      </c>
      <c r="H98" s="45" t="s">
        <v>14</v>
      </c>
      <c r="I98" s="45" t="s">
        <v>153</v>
      </c>
      <c r="J98" s="25" t="s">
        <v>399</v>
      </c>
    </row>
    <row r="99" spans="1:10" ht="12.75" customHeight="1">
      <c r="A99" s="34">
        <v>1</v>
      </c>
      <c r="B99" s="40">
        <v>40234</v>
      </c>
      <c r="C99" s="41" t="s">
        <v>125</v>
      </c>
      <c r="D99" s="27" t="s">
        <v>286</v>
      </c>
      <c r="E99" s="43">
        <v>13632691.48</v>
      </c>
      <c r="F99" s="43">
        <v>0</v>
      </c>
      <c r="G99" s="43">
        <v>0</v>
      </c>
      <c r="H99" s="45" t="s">
        <v>14</v>
      </c>
      <c r="I99" s="45" t="s">
        <v>153</v>
      </c>
      <c r="J99" s="32" t="str">
        <f>VLOOKUP(D99,'Copia de Comercial'!B:B,1,FALSE)</f>
        <v>SAN FRANCISCO</v>
      </c>
    </row>
    <row r="100" spans="1:10" ht="12.75" customHeight="1">
      <c r="A100" s="34">
        <v>0</v>
      </c>
      <c r="B100" s="40">
        <v>40268</v>
      </c>
      <c r="C100" s="41" t="s">
        <v>247</v>
      </c>
      <c r="D100" s="27" t="s">
        <v>289</v>
      </c>
      <c r="E100" s="43">
        <v>0</v>
      </c>
      <c r="F100" s="43">
        <v>0</v>
      </c>
      <c r="G100" s="43">
        <v>0</v>
      </c>
      <c r="H100" s="45" t="s">
        <v>14</v>
      </c>
      <c r="I100" s="45" t="s">
        <v>153</v>
      </c>
      <c r="J100" s="32" t="s">
        <v>276</v>
      </c>
    </row>
    <row r="101" spans="1:10" ht="12.75" customHeight="1">
      <c r="A101" s="34">
        <v>1</v>
      </c>
      <c r="B101" s="40">
        <v>40281</v>
      </c>
      <c r="C101" s="41" t="s">
        <v>250</v>
      </c>
      <c r="D101" s="27" t="s">
        <v>455</v>
      </c>
      <c r="E101" s="43">
        <v>58303000</v>
      </c>
      <c r="F101" s="43">
        <v>0</v>
      </c>
      <c r="G101" s="43">
        <v>0</v>
      </c>
      <c r="H101" s="45" t="s">
        <v>153</v>
      </c>
      <c r="I101" s="45" t="s">
        <v>153</v>
      </c>
      <c r="J101" s="25" t="s">
        <v>459</v>
      </c>
    </row>
    <row r="102" spans="1:10" ht="12.75" customHeight="1">
      <c r="A102" s="34">
        <v>1</v>
      </c>
      <c r="B102" s="40">
        <v>40287</v>
      </c>
      <c r="C102" s="41" t="s">
        <v>460</v>
      </c>
      <c r="D102" s="27" t="s">
        <v>461</v>
      </c>
      <c r="E102" s="43">
        <v>6791111.1299999999</v>
      </c>
      <c r="F102" s="43">
        <v>0</v>
      </c>
      <c r="G102" s="43">
        <v>0</v>
      </c>
      <c r="H102" s="45" t="s">
        <v>153</v>
      </c>
      <c r="I102" s="45" t="s">
        <v>153</v>
      </c>
      <c r="J102" s="25" t="s">
        <v>464</v>
      </c>
    </row>
    <row r="103" spans="1:10" ht="12.75" customHeight="1">
      <c r="A103" s="34">
        <v>1</v>
      </c>
      <c r="B103" s="40">
        <v>40310</v>
      </c>
      <c r="C103" s="41" t="s">
        <v>125</v>
      </c>
      <c r="D103" s="27" t="s">
        <v>466</v>
      </c>
      <c r="E103" s="43">
        <v>19693412.670000002</v>
      </c>
      <c r="F103" s="43">
        <v>0</v>
      </c>
      <c r="G103" s="43">
        <v>0</v>
      </c>
      <c r="H103" s="45" t="s">
        <v>153</v>
      </c>
      <c r="I103" s="45" t="s">
        <v>153</v>
      </c>
      <c r="J103" s="32" t="str">
        <f>VLOOKUP(D103,'Copia de Comercial'!B:B,1,FALSE)</f>
        <v>SAO 93</v>
      </c>
    </row>
    <row r="104" spans="1:10" ht="12.75" customHeight="1">
      <c r="A104" s="34">
        <v>1</v>
      </c>
      <c r="B104" s="40">
        <v>40333</v>
      </c>
      <c r="C104" s="41" t="s">
        <v>174</v>
      </c>
      <c r="D104" s="27" t="s">
        <v>277</v>
      </c>
      <c r="E104" s="43">
        <v>14075402.470000001</v>
      </c>
      <c r="F104" s="43">
        <v>0</v>
      </c>
      <c r="G104" s="43">
        <v>0</v>
      </c>
      <c r="H104" s="45" t="s">
        <v>14</v>
      </c>
      <c r="I104" s="45" t="s">
        <v>153</v>
      </c>
      <c r="J104" s="32" t="str">
        <f>VLOOKUP(D104,'Copia de Comercial'!B:B,1,FALSE)</f>
        <v>LAS FERIAS</v>
      </c>
    </row>
    <row r="105" spans="1:10" ht="12.75" customHeight="1">
      <c r="A105" s="34">
        <v>0</v>
      </c>
      <c r="B105" s="40">
        <v>40356</v>
      </c>
      <c r="C105" s="41" t="s">
        <v>325</v>
      </c>
      <c r="D105" s="27" t="s">
        <v>486</v>
      </c>
      <c r="E105" s="43">
        <v>0</v>
      </c>
      <c r="F105" s="43">
        <v>0</v>
      </c>
      <c r="G105" s="43">
        <v>0</v>
      </c>
      <c r="H105" s="45" t="s">
        <v>153</v>
      </c>
      <c r="I105" s="45" t="s">
        <v>14</v>
      </c>
      <c r="J105" s="32" t="str">
        <f>VLOOKUP(D105,'Copia de Comercial'!B:B,1,FALSE)</f>
        <v>FONSECA</v>
      </c>
    </row>
    <row r="106" spans="1:10" ht="12.75" customHeight="1">
      <c r="A106" s="34">
        <v>1</v>
      </c>
      <c r="B106" s="40">
        <v>40367</v>
      </c>
      <c r="C106" s="41" t="s">
        <v>258</v>
      </c>
      <c r="D106" s="27" t="s">
        <v>498</v>
      </c>
      <c r="E106" s="43">
        <v>13418851.93</v>
      </c>
      <c r="F106" s="43">
        <v>0</v>
      </c>
      <c r="G106" s="43">
        <v>0</v>
      </c>
      <c r="H106" s="45" t="s">
        <v>153</v>
      </c>
      <c r="I106" s="45" t="s">
        <v>153</v>
      </c>
      <c r="J106" s="32" t="str">
        <f>VLOOKUP(D106,'Copia de Comercial'!B:B,1,FALSE)</f>
        <v>LA CEJA</v>
      </c>
    </row>
    <row r="107" spans="1:10" ht="12.75" customHeight="1">
      <c r="A107" s="34">
        <v>1</v>
      </c>
      <c r="B107" s="40">
        <v>40367</v>
      </c>
      <c r="C107" s="102" t="s">
        <v>174</v>
      </c>
      <c r="D107" s="27" t="s">
        <v>200</v>
      </c>
      <c r="E107" s="43">
        <v>39402236.670000002</v>
      </c>
      <c r="F107" s="43">
        <v>0</v>
      </c>
      <c r="G107" s="43">
        <v>0</v>
      </c>
      <c r="H107" s="45" t="s">
        <v>153</v>
      </c>
      <c r="I107" s="45" t="s">
        <v>14</v>
      </c>
      <c r="J107" s="32" t="str">
        <f>VLOOKUP(D107,'Copia de Comercial'!B:B,1,FALSE)</f>
        <v>NIZA</v>
      </c>
    </row>
    <row r="108" spans="1:10" ht="12.75" customHeight="1">
      <c r="A108" s="34">
        <v>1</v>
      </c>
      <c r="B108" s="40">
        <v>40399</v>
      </c>
      <c r="C108" s="41" t="s">
        <v>247</v>
      </c>
      <c r="D108" s="27" t="s">
        <v>520</v>
      </c>
      <c r="E108" s="43">
        <v>1693237.98</v>
      </c>
      <c r="F108" s="43">
        <v>0</v>
      </c>
      <c r="G108" s="43">
        <v>0</v>
      </c>
      <c r="H108" s="45" t="s">
        <v>153</v>
      </c>
      <c r="I108" s="45" t="s">
        <v>153</v>
      </c>
      <c r="J108" s="85" t="s">
        <v>522</v>
      </c>
    </row>
    <row r="109" spans="1:10" ht="12.75" customHeight="1">
      <c r="A109" s="34">
        <f>SUM(A98:A108)</f>
        <v>9</v>
      </c>
      <c r="B109" s="81" t="s">
        <v>527</v>
      </c>
      <c r="C109" s="35"/>
      <c r="D109" s="34"/>
      <c r="E109" s="82">
        <f t="shared" ref="E109:G109" si="4">SUM(E98:E108)</f>
        <v>167009944.33000001</v>
      </c>
      <c r="F109" s="82">
        <f t="shared" si="4"/>
        <v>0</v>
      </c>
      <c r="G109" s="82">
        <f t="shared" si="4"/>
        <v>0</v>
      </c>
      <c r="H109" s="39" t="s">
        <v>85</v>
      </c>
      <c r="I109" s="55" t="s">
        <v>85</v>
      </c>
    </row>
    <row r="110" spans="1:10" ht="12.75" customHeight="1">
      <c r="A110" s="34"/>
      <c r="B110" s="91"/>
      <c r="C110" s="35"/>
      <c r="D110" s="34"/>
      <c r="E110" s="54">
        <f>+E109/G112</f>
        <v>62789.706233105127</v>
      </c>
      <c r="F110" s="54">
        <f>+F109/G112</f>
        <v>0</v>
      </c>
      <c r="G110" s="54">
        <f>G109/G112</f>
        <v>0</v>
      </c>
      <c r="H110" s="39"/>
      <c r="I110" s="55"/>
    </row>
    <row r="111" spans="1:10" ht="12.75" customHeight="1">
      <c r="A111" s="34"/>
      <c r="B111" s="91"/>
      <c r="C111" s="35"/>
      <c r="D111" s="34"/>
      <c r="E111" s="14"/>
      <c r="F111" s="94"/>
      <c r="G111" s="94"/>
      <c r="H111" s="39"/>
      <c r="I111" s="55"/>
    </row>
    <row r="112" spans="1:10" ht="12.75" customHeight="1">
      <c r="A112" s="34"/>
      <c r="B112" s="34"/>
      <c r="C112" s="35"/>
      <c r="D112" s="47" t="s">
        <v>419</v>
      </c>
      <c r="E112" s="43">
        <f>+E109-F109-G109</f>
        <v>167009944.33000001</v>
      </c>
      <c r="F112" s="43">
        <f>E112/G112</f>
        <v>62789.706233105127</v>
      </c>
      <c r="G112" s="43">
        <v>2659.83</v>
      </c>
      <c r="H112" s="103" t="s">
        <v>561</v>
      </c>
      <c r="I112" s="104"/>
    </row>
    <row r="113" spans="1:10" ht="12.75" customHeight="1">
      <c r="A113" s="34"/>
      <c r="B113" s="34"/>
      <c r="C113" s="35"/>
      <c r="D113" s="47" t="s">
        <v>423</v>
      </c>
      <c r="E113" s="43">
        <f>+E109/A109</f>
        <v>18556660.481111113</v>
      </c>
      <c r="F113" s="43">
        <f>E113/G112</f>
        <v>6976.6340259005701</v>
      </c>
      <c r="G113" s="34" t="s">
        <v>85</v>
      </c>
      <c r="H113" s="34"/>
      <c r="I113" s="14"/>
    </row>
    <row r="114" spans="1:10" ht="12.75" customHeight="1">
      <c r="A114" s="34"/>
      <c r="B114" s="34"/>
      <c r="C114" s="35"/>
      <c r="D114" s="47" t="s">
        <v>424</v>
      </c>
      <c r="E114" s="43">
        <f>+E112/A109</f>
        <v>18556660.481111113</v>
      </c>
      <c r="F114" s="43">
        <f>E114/G112</f>
        <v>6976.6340259005701</v>
      </c>
      <c r="G114" s="34"/>
      <c r="H114" s="34"/>
      <c r="I114" s="14"/>
    </row>
    <row r="115" spans="1:10" ht="12.75" customHeight="1">
      <c r="A115" s="34"/>
      <c r="B115" s="34"/>
      <c r="C115" s="35"/>
      <c r="D115" s="34"/>
      <c r="E115" s="36" t="s">
        <v>85</v>
      </c>
      <c r="F115" s="36"/>
      <c r="G115" s="34"/>
      <c r="H115" s="34"/>
      <c r="I115" s="14"/>
    </row>
    <row r="116" spans="1:10" ht="12.75" customHeight="1">
      <c r="A116" s="34"/>
      <c r="B116" s="177" t="s">
        <v>284</v>
      </c>
      <c r="C116" s="178"/>
      <c r="D116" s="178"/>
      <c r="E116" s="178"/>
      <c r="F116" s="178"/>
      <c r="G116" s="178"/>
      <c r="H116" s="178"/>
      <c r="I116" s="179"/>
    </row>
    <row r="117" spans="1:10" ht="25.5" customHeight="1">
      <c r="A117" s="34"/>
      <c r="B117" s="37" t="s">
        <v>89</v>
      </c>
      <c r="C117" s="37" t="s">
        <v>91</v>
      </c>
      <c r="D117" s="37" t="s">
        <v>92</v>
      </c>
      <c r="E117" s="37" t="s">
        <v>93</v>
      </c>
      <c r="F117" s="37" t="s">
        <v>94</v>
      </c>
      <c r="G117" s="37" t="s">
        <v>95</v>
      </c>
      <c r="H117" s="37" t="s">
        <v>96</v>
      </c>
      <c r="I117" s="37" t="s">
        <v>97</v>
      </c>
      <c r="J117" s="38" t="s">
        <v>98</v>
      </c>
    </row>
    <row r="118" spans="1:10" ht="12.75" customHeight="1">
      <c r="A118" s="34"/>
      <c r="B118" s="56"/>
      <c r="C118" s="35"/>
      <c r="D118" s="34"/>
      <c r="E118" s="36"/>
      <c r="F118" s="36"/>
      <c r="G118" s="36"/>
      <c r="H118" s="39"/>
      <c r="I118" s="55"/>
    </row>
    <row r="119" spans="1:10" ht="12.75" customHeight="1">
      <c r="A119" s="34">
        <v>1</v>
      </c>
      <c r="B119" s="40">
        <v>40590</v>
      </c>
      <c r="C119" s="41" t="s">
        <v>125</v>
      </c>
      <c r="D119" s="27" t="s">
        <v>466</v>
      </c>
      <c r="E119" s="43">
        <v>11377635.01</v>
      </c>
      <c r="F119" s="43">
        <v>0</v>
      </c>
      <c r="G119" s="43">
        <v>0</v>
      </c>
      <c r="H119" s="45" t="s">
        <v>153</v>
      </c>
      <c r="I119" s="45" t="s">
        <v>153</v>
      </c>
      <c r="J119" s="32" t="str">
        <f>VLOOKUP(D119,'Copia de Comercial'!B:B,1,FALSE)</f>
        <v>SAO 93</v>
      </c>
    </row>
    <row r="120" spans="1:10" ht="12.75" customHeight="1">
      <c r="A120" s="34">
        <v>1</v>
      </c>
      <c r="B120" s="40">
        <v>40590</v>
      </c>
      <c r="C120" s="41" t="s">
        <v>18</v>
      </c>
      <c r="D120" s="27" t="s">
        <v>395</v>
      </c>
      <c r="E120" s="43">
        <v>9039000</v>
      </c>
      <c r="F120" s="43">
        <v>0</v>
      </c>
      <c r="G120" s="43">
        <v>0</v>
      </c>
      <c r="H120" s="45" t="s">
        <v>153</v>
      </c>
      <c r="I120" s="45" t="s">
        <v>153</v>
      </c>
      <c r="J120" s="85" t="s">
        <v>396</v>
      </c>
    </row>
    <row r="121" spans="1:10" ht="12.75" customHeight="1">
      <c r="A121" s="34">
        <v>1</v>
      </c>
      <c r="B121" s="40">
        <v>40597</v>
      </c>
      <c r="C121" s="41" t="s">
        <v>125</v>
      </c>
      <c r="D121" s="27" t="s">
        <v>631</v>
      </c>
      <c r="E121" s="43">
        <v>4260885.1100000003</v>
      </c>
      <c r="F121" s="43">
        <v>0</v>
      </c>
      <c r="G121" s="43">
        <v>0</v>
      </c>
      <c r="H121" s="45" t="s">
        <v>153</v>
      </c>
      <c r="I121" s="45" t="s">
        <v>153</v>
      </c>
      <c r="J121" s="85" t="s">
        <v>541</v>
      </c>
    </row>
    <row r="122" spans="1:10" ht="12.75" customHeight="1">
      <c r="A122" s="34">
        <v>1</v>
      </c>
      <c r="B122" s="40">
        <v>40606</v>
      </c>
      <c r="C122" s="41" t="s">
        <v>634</v>
      </c>
      <c r="D122" s="27" t="s">
        <v>635</v>
      </c>
      <c r="E122" s="43">
        <v>3456078.92</v>
      </c>
      <c r="F122" s="43">
        <v>0</v>
      </c>
      <c r="G122" s="43">
        <v>0</v>
      </c>
      <c r="H122" s="45" t="s">
        <v>153</v>
      </c>
      <c r="I122" s="45" t="s">
        <v>153</v>
      </c>
      <c r="J122" s="32" t="str">
        <f>VLOOKUP(D122,'Copia de Comercial'!B:B,1,FALSE)</f>
        <v>CENTRAL DE ABASTOS</v>
      </c>
    </row>
    <row r="123" spans="1:10" ht="12.75" customHeight="1">
      <c r="A123" s="34">
        <v>1</v>
      </c>
      <c r="B123" s="40">
        <v>40625</v>
      </c>
      <c r="C123" s="41" t="s">
        <v>125</v>
      </c>
      <c r="D123" s="27" t="s">
        <v>262</v>
      </c>
      <c r="E123" s="43">
        <v>1139000</v>
      </c>
      <c r="F123" s="43">
        <v>0</v>
      </c>
      <c r="G123" s="43">
        <v>0</v>
      </c>
      <c r="H123" s="45" t="s">
        <v>153</v>
      </c>
      <c r="I123" s="45" t="s">
        <v>153</v>
      </c>
      <c r="J123" s="32" t="str">
        <f>VLOOKUP(D123,'Copia de Comercial'!B:B,1,FALSE)</f>
        <v>GRAN BOULEVARD</v>
      </c>
    </row>
    <row r="124" spans="1:10" ht="12.75" customHeight="1">
      <c r="A124" s="34">
        <v>1</v>
      </c>
      <c r="B124" s="40">
        <v>40645</v>
      </c>
      <c r="C124" s="41" t="s">
        <v>174</v>
      </c>
      <c r="D124" s="27" t="s">
        <v>645</v>
      </c>
      <c r="E124" s="43">
        <v>57889125.280000001</v>
      </c>
      <c r="F124" s="43">
        <v>0</v>
      </c>
      <c r="G124" s="43">
        <v>0</v>
      </c>
      <c r="H124" s="45" t="s">
        <v>14</v>
      </c>
      <c r="I124" s="45" t="s">
        <v>153</v>
      </c>
      <c r="J124" s="32" t="str">
        <f>VLOOKUP(D124,'Copia de Comercial'!B:B,1,FALSE)</f>
        <v>CEDRITOS</v>
      </c>
    </row>
    <row r="125" spans="1:10" ht="12.75" customHeight="1">
      <c r="A125" s="34">
        <v>1</v>
      </c>
      <c r="B125" s="40">
        <v>40665</v>
      </c>
      <c r="C125" s="41" t="s">
        <v>258</v>
      </c>
      <c r="D125" s="27" t="s">
        <v>651</v>
      </c>
      <c r="E125" s="43">
        <v>3959969.52</v>
      </c>
      <c r="F125" s="43">
        <v>0</v>
      </c>
      <c r="G125" s="43">
        <v>0</v>
      </c>
      <c r="H125" s="45" t="s">
        <v>153</v>
      </c>
      <c r="I125" s="45" t="s">
        <v>14</v>
      </c>
      <c r="J125" s="25" t="s">
        <v>652</v>
      </c>
    </row>
    <row r="126" spans="1:10" ht="12.75" customHeight="1">
      <c r="A126" s="34">
        <v>1</v>
      </c>
      <c r="B126" s="40">
        <v>40674</v>
      </c>
      <c r="C126" s="41" t="s">
        <v>174</v>
      </c>
      <c r="D126" s="27" t="s">
        <v>657</v>
      </c>
      <c r="E126" s="43">
        <v>9241005.3499999996</v>
      </c>
      <c r="F126" s="43">
        <v>0</v>
      </c>
      <c r="G126" s="43">
        <v>0</v>
      </c>
      <c r="H126" s="45" t="s">
        <v>153</v>
      </c>
      <c r="I126" s="45" t="s">
        <v>153</v>
      </c>
      <c r="J126" s="32" t="str">
        <f>VLOOKUP(D126,'Copia de Comercial'!B:B,1,FALSE)</f>
        <v>LOURDES</v>
      </c>
    </row>
    <row r="127" spans="1:10" ht="12.75" customHeight="1">
      <c r="A127" s="34">
        <v>1</v>
      </c>
      <c r="B127" s="40">
        <v>40674</v>
      </c>
      <c r="C127" s="41" t="s">
        <v>18</v>
      </c>
      <c r="D127" s="27" t="s">
        <v>395</v>
      </c>
      <c r="E127" s="43">
        <v>3716256.21</v>
      </c>
      <c r="F127" s="43">
        <v>0</v>
      </c>
      <c r="G127" s="43">
        <v>0</v>
      </c>
      <c r="H127" s="45" t="s">
        <v>153</v>
      </c>
      <c r="I127" s="45" t="s">
        <v>153</v>
      </c>
      <c r="J127" s="85" t="s">
        <v>396</v>
      </c>
    </row>
    <row r="128" spans="1:10" ht="12.75" customHeight="1">
      <c r="A128" s="34">
        <v>1</v>
      </c>
      <c r="B128" s="40">
        <v>40732</v>
      </c>
      <c r="C128" s="41" t="s">
        <v>250</v>
      </c>
      <c r="D128" s="27" t="s">
        <v>664</v>
      </c>
      <c r="E128" s="43">
        <v>7332790.4699999997</v>
      </c>
      <c r="F128" s="43">
        <v>0</v>
      </c>
      <c r="G128" s="43">
        <v>0</v>
      </c>
      <c r="H128" s="45" t="s">
        <v>153</v>
      </c>
      <c r="I128" s="45" t="s">
        <v>153</v>
      </c>
      <c r="J128" s="85" t="s">
        <v>237</v>
      </c>
    </row>
    <row r="129" spans="1:10" ht="12.75" customHeight="1">
      <c r="A129" s="34">
        <v>1</v>
      </c>
      <c r="B129" s="40">
        <v>40747</v>
      </c>
      <c r="C129" s="41" t="s">
        <v>460</v>
      </c>
      <c r="D129" s="27" t="s">
        <v>667</v>
      </c>
      <c r="E129" s="43">
        <v>14337792</v>
      </c>
      <c r="F129" s="43">
        <v>0</v>
      </c>
      <c r="G129" s="43">
        <v>0</v>
      </c>
      <c r="H129" s="45" t="s">
        <v>153</v>
      </c>
      <c r="I129" s="45" t="s">
        <v>153</v>
      </c>
      <c r="J129" s="32" t="str">
        <f>VLOOKUP(D129,'Copia de Comercial'!B:B,1,FALSE)</f>
        <v>SOGAMOSO</v>
      </c>
    </row>
    <row r="130" spans="1:10" ht="12.75" customHeight="1">
      <c r="A130" s="34">
        <v>1</v>
      </c>
      <c r="B130" s="40">
        <v>40774</v>
      </c>
      <c r="C130" s="41" t="s">
        <v>174</v>
      </c>
      <c r="D130" s="27" t="s">
        <v>225</v>
      </c>
      <c r="E130" s="43">
        <v>6499565.1399999997</v>
      </c>
      <c r="F130" s="43">
        <v>0</v>
      </c>
      <c r="G130" s="43">
        <v>0</v>
      </c>
      <c r="H130" s="45" t="s">
        <v>153</v>
      </c>
      <c r="I130" s="45" t="s">
        <v>153</v>
      </c>
      <c r="J130" s="32" t="str">
        <f>VLOOKUP(D130,'Copia de Comercial'!B:B,1,FALSE)</f>
        <v>ANTIGUO COUNTRY</v>
      </c>
    </row>
    <row r="131" spans="1:10" ht="12.75" customHeight="1">
      <c r="A131" s="34">
        <v>1</v>
      </c>
      <c r="B131" s="40">
        <v>40842</v>
      </c>
      <c r="C131" s="41" t="s">
        <v>243</v>
      </c>
      <c r="D131" s="27" t="s">
        <v>683</v>
      </c>
      <c r="E131" s="43">
        <v>21322931.09</v>
      </c>
      <c r="F131" s="43">
        <v>0</v>
      </c>
      <c r="G131" s="43">
        <v>0</v>
      </c>
      <c r="H131" s="45" t="s">
        <v>153</v>
      </c>
      <c r="I131" s="45" t="s">
        <v>153</v>
      </c>
      <c r="J131" s="32" t="str">
        <f>VLOOKUP(D131,'Copia de Comercial'!B:B,1,FALSE)</f>
        <v>EL RODADERO</v>
      </c>
    </row>
    <row r="132" spans="1:10" ht="12.75" customHeight="1">
      <c r="A132" s="34">
        <v>1</v>
      </c>
      <c r="B132" s="40">
        <v>40890</v>
      </c>
      <c r="C132" s="41" t="s">
        <v>258</v>
      </c>
      <c r="D132" s="27" t="s">
        <v>686</v>
      </c>
      <c r="E132" s="43">
        <v>0</v>
      </c>
      <c r="F132" s="43">
        <v>0</v>
      </c>
      <c r="G132" s="43">
        <v>0</v>
      </c>
      <c r="H132" s="45" t="s">
        <v>14</v>
      </c>
      <c r="I132" s="45" t="s">
        <v>153</v>
      </c>
      <c r="J132" s="32" t="e">
        <f>VLOOKUP(D132,'Copia de Comercial'!B:B,1,FALSE)</f>
        <v>#N/A</v>
      </c>
    </row>
    <row r="133" spans="1:10" ht="12.75" customHeight="1">
      <c r="A133" s="34">
        <f>SUM(A119:A132)</f>
        <v>14</v>
      </c>
      <c r="B133" s="81" t="s">
        <v>694</v>
      </c>
      <c r="C133" s="35"/>
      <c r="D133" s="34"/>
      <c r="E133" s="82">
        <f t="shared" ref="E133:G133" si="5">SUM(E119:E132)</f>
        <v>153572034.09999996</v>
      </c>
      <c r="F133" s="82">
        <f t="shared" si="5"/>
        <v>0</v>
      </c>
      <c r="G133" s="82">
        <f t="shared" si="5"/>
        <v>0</v>
      </c>
      <c r="H133" s="39" t="s">
        <v>85</v>
      </c>
      <c r="I133" s="55" t="s">
        <v>85</v>
      </c>
    </row>
    <row r="134" spans="1:10" ht="12.75" customHeight="1">
      <c r="A134" s="34"/>
      <c r="B134" s="91"/>
      <c r="C134" s="35"/>
      <c r="D134" s="34"/>
      <c r="E134" s="54">
        <f>+E133/G136</f>
        <v>60968.089977656833</v>
      </c>
      <c r="F134" s="54">
        <f>+F133/G136</f>
        <v>0</v>
      </c>
      <c r="G134" s="54">
        <f>G133/G136</f>
        <v>0</v>
      </c>
      <c r="H134" s="39"/>
      <c r="I134" s="105" t="s">
        <v>85</v>
      </c>
    </row>
    <row r="135" spans="1:10" ht="12.75" customHeight="1">
      <c r="A135" s="34"/>
      <c r="B135" s="91"/>
      <c r="C135" s="35"/>
      <c r="D135" s="34"/>
      <c r="E135" s="14"/>
      <c r="F135" s="94"/>
      <c r="G135" s="94"/>
      <c r="H135" s="39"/>
      <c r="I135" s="55"/>
    </row>
    <row r="136" spans="1:10" ht="12.75" customHeight="1">
      <c r="A136" s="34"/>
      <c r="B136" s="34"/>
      <c r="C136" s="35"/>
      <c r="D136" s="47" t="s">
        <v>419</v>
      </c>
      <c r="E136" s="43">
        <f>+E133-F133-G133</f>
        <v>153572034.09999996</v>
      </c>
      <c r="F136" s="43">
        <f>E136/G136</f>
        <v>60968.089977656833</v>
      </c>
      <c r="G136" s="106">
        <v>2518.8919999999998</v>
      </c>
      <c r="H136" s="103" t="s">
        <v>292</v>
      </c>
      <c r="I136" s="104" t="s">
        <v>85</v>
      </c>
    </row>
    <row r="137" spans="1:10" ht="12.75" customHeight="1">
      <c r="A137" s="34"/>
      <c r="B137" s="34"/>
      <c r="C137" s="35"/>
      <c r="D137" s="47" t="s">
        <v>423</v>
      </c>
      <c r="E137" s="43">
        <f>+E133/A133</f>
        <v>10969431.007142855</v>
      </c>
      <c r="F137" s="43">
        <f>E137/G136</f>
        <v>4354.8635698326307</v>
      </c>
      <c r="G137" s="107">
        <f>+E131/G136</f>
        <v>8465.2025930448781</v>
      </c>
      <c r="H137" s="34"/>
      <c r="I137" s="108"/>
    </row>
    <row r="138" spans="1:10" ht="12.75" customHeight="1">
      <c r="A138" s="34"/>
      <c r="B138" s="34"/>
      <c r="C138" s="35"/>
      <c r="D138" s="47" t="s">
        <v>424</v>
      </c>
      <c r="E138" s="43">
        <f>+E136/A133</f>
        <v>10969431.007142855</v>
      </c>
      <c r="F138" s="43">
        <f>E138/G136</f>
        <v>4354.8635698326307</v>
      </c>
      <c r="G138" s="107" t="s">
        <v>85</v>
      </c>
      <c r="H138" s="34"/>
      <c r="I138" s="14"/>
    </row>
    <row r="139" spans="1:10" ht="12.75" customHeight="1">
      <c r="A139" s="34"/>
      <c r="B139" s="34"/>
      <c r="C139" s="35"/>
      <c r="D139" s="47" t="s">
        <v>750</v>
      </c>
      <c r="E139" s="43" t="s">
        <v>85</v>
      </c>
      <c r="F139" s="43">
        <v>82602</v>
      </c>
      <c r="G139" s="34" t="s">
        <v>85</v>
      </c>
      <c r="H139" s="34"/>
      <c r="I139" s="14"/>
    </row>
    <row r="140" spans="1:10" ht="12.75" customHeight="1">
      <c r="A140" s="34"/>
      <c r="B140" s="34"/>
      <c r="C140" s="35"/>
      <c r="D140" s="47" t="s">
        <v>751</v>
      </c>
      <c r="E140" s="43">
        <f>+F139*G136</f>
        <v>208065516.984</v>
      </c>
      <c r="F140" s="43"/>
      <c r="G140" s="34"/>
      <c r="H140" s="34"/>
      <c r="I140" s="108"/>
    </row>
    <row r="141" spans="1:10" ht="12.75" customHeight="1">
      <c r="A141" s="34"/>
      <c r="B141" s="34"/>
      <c r="C141" s="35"/>
      <c r="D141" s="47" t="s">
        <v>755</v>
      </c>
      <c r="E141" s="43"/>
      <c r="F141" s="43">
        <f>+F136-F139</f>
        <v>-21633.910022343167</v>
      </c>
      <c r="G141" s="34"/>
      <c r="H141" s="34"/>
      <c r="I141" s="14"/>
    </row>
    <row r="142" spans="1:10" ht="12.75" customHeight="1">
      <c r="A142" s="34"/>
      <c r="B142" s="34"/>
      <c r="C142" s="35"/>
      <c r="D142" s="47" t="s">
        <v>759</v>
      </c>
      <c r="E142" s="43">
        <f>+E136-E140</f>
        <v>-54493482.884000033</v>
      </c>
      <c r="F142" s="43"/>
      <c r="G142" s="34"/>
      <c r="H142" s="34"/>
      <c r="I142" s="14"/>
    </row>
    <row r="143" spans="1:10" ht="12.75" customHeight="1">
      <c r="A143" s="34"/>
      <c r="B143" s="34"/>
      <c r="C143" s="35"/>
      <c r="D143" s="34"/>
      <c r="E143" s="36"/>
      <c r="F143" s="36"/>
      <c r="G143" s="34"/>
      <c r="H143" s="34"/>
      <c r="I143" s="14"/>
    </row>
    <row r="144" spans="1:10" ht="12.75" customHeight="1">
      <c r="A144" s="34"/>
      <c r="B144" s="34"/>
      <c r="C144" s="35"/>
      <c r="D144" s="34"/>
      <c r="E144" s="36"/>
      <c r="F144" s="36"/>
      <c r="G144" s="34"/>
      <c r="H144" s="34"/>
      <c r="I144" s="14"/>
    </row>
    <row r="145" spans="1:10" ht="12.75" customHeight="1">
      <c r="A145" s="34"/>
      <c r="B145" s="177" t="s">
        <v>87</v>
      </c>
      <c r="C145" s="178"/>
      <c r="D145" s="178"/>
      <c r="E145" s="178"/>
      <c r="F145" s="178"/>
      <c r="G145" s="178"/>
      <c r="H145" s="178"/>
      <c r="I145" s="179"/>
    </row>
    <row r="146" spans="1:10" ht="25.5" customHeight="1">
      <c r="A146" s="34"/>
      <c r="B146" s="37" t="s">
        <v>89</v>
      </c>
      <c r="C146" s="37" t="s">
        <v>91</v>
      </c>
      <c r="D146" s="37" t="s">
        <v>92</v>
      </c>
      <c r="E146" s="37" t="s">
        <v>93</v>
      </c>
      <c r="F146" s="37" t="s">
        <v>94</v>
      </c>
      <c r="G146" s="37" t="s">
        <v>95</v>
      </c>
      <c r="H146" s="37" t="s">
        <v>96</v>
      </c>
      <c r="I146" s="37" t="s">
        <v>97</v>
      </c>
      <c r="J146" s="38" t="s">
        <v>98</v>
      </c>
    </row>
    <row r="147" spans="1:10" ht="12.75" customHeight="1">
      <c r="A147" s="34"/>
      <c r="B147" s="56"/>
      <c r="C147" s="35"/>
      <c r="D147" s="34"/>
      <c r="E147" s="36"/>
      <c r="F147" s="36"/>
      <c r="G147" s="36"/>
      <c r="H147" s="39"/>
      <c r="I147" s="55"/>
    </row>
    <row r="148" spans="1:10" ht="12.75" customHeight="1">
      <c r="A148" s="34">
        <v>0</v>
      </c>
      <c r="B148" s="40">
        <v>40918</v>
      </c>
      <c r="C148" s="41" t="s">
        <v>18</v>
      </c>
      <c r="D148" s="27" t="s">
        <v>102</v>
      </c>
      <c r="E148" s="43">
        <v>0</v>
      </c>
      <c r="F148" s="43">
        <v>0</v>
      </c>
      <c r="G148" s="43">
        <v>0</v>
      </c>
      <c r="H148" s="45" t="s">
        <v>153</v>
      </c>
      <c r="I148" s="45" t="s">
        <v>153</v>
      </c>
      <c r="J148" s="32" t="str">
        <f>VLOOKUP(D148,'Copia de Comercial'!B:B,1,FALSE)</f>
        <v>IMBANACO</v>
      </c>
    </row>
    <row r="149" spans="1:10" ht="12.75" customHeight="1">
      <c r="A149" s="34">
        <v>1</v>
      </c>
      <c r="B149" s="40">
        <v>40925</v>
      </c>
      <c r="C149" s="41" t="s">
        <v>174</v>
      </c>
      <c r="D149" s="27" t="s">
        <v>225</v>
      </c>
      <c r="E149" s="43">
        <v>6960077.8399999999</v>
      </c>
      <c r="F149" s="43">
        <v>0</v>
      </c>
      <c r="G149" s="43">
        <v>0</v>
      </c>
      <c r="H149" s="45" t="s">
        <v>153</v>
      </c>
      <c r="I149" s="45" t="s">
        <v>153</v>
      </c>
      <c r="J149" s="32" t="str">
        <f>VLOOKUP(D149,'Copia de Comercial'!B:B,1,FALSE)</f>
        <v>ANTIGUO COUNTRY</v>
      </c>
    </row>
    <row r="150" spans="1:10" ht="12.75" customHeight="1">
      <c r="A150" s="34">
        <v>1</v>
      </c>
      <c r="B150" s="40">
        <v>40932</v>
      </c>
      <c r="C150" s="41" t="s">
        <v>174</v>
      </c>
      <c r="D150" s="27" t="s">
        <v>238</v>
      </c>
      <c r="E150" s="43">
        <v>3193523.56</v>
      </c>
      <c r="F150" s="43">
        <v>0</v>
      </c>
      <c r="G150" s="43">
        <v>0</v>
      </c>
      <c r="H150" s="45" t="s">
        <v>153</v>
      </c>
      <c r="I150" s="45" t="s">
        <v>153</v>
      </c>
      <c r="J150" s="32" t="str">
        <f>VLOOKUP(D150,'Copia de Comercial'!B:B,1,FALSE)</f>
        <v>SANTA PAULA</v>
      </c>
    </row>
    <row r="151" spans="1:10" ht="12.75" customHeight="1">
      <c r="A151" s="34">
        <v>1</v>
      </c>
      <c r="B151" s="40">
        <v>41024</v>
      </c>
      <c r="C151" s="41" t="s">
        <v>174</v>
      </c>
      <c r="D151" s="27" t="s">
        <v>239</v>
      </c>
      <c r="E151" s="43">
        <v>3849578.84</v>
      </c>
      <c r="F151" s="43">
        <v>0</v>
      </c>
      <c r="G151" s="43">
        <v>0</v>
      </c>
      <c r="H151" s="45" t="s">
        <v>153</v>
      </c>
      <c r="I151" s="45" t="s">
        <v>153</v>
      </c>
      <c r="J151" s="32" t="e">
        <f>VLOOKUP(D151,'Copia de Comercial'!B:B,1,FALSE)</f>
        <v>#N/A</v>
      </c>
    </row>
    <row r="152" spans="1:10" ht="12.75" customHeight="1">
      <c r="A152" s="34">
        <v>1</v>
      </c>
      <c r="B152" s="40">
        <v>41024</v>
      </c>
      <c r="C152" s="41" t="s">
        <v>241</v>
      </c>
      <c r="D152" s="27" t="s">
        <v>242</v>
      </c>
      <c r="E152" s="43">
        <v>0</v>
      </c>
      <c r="F152" s="43">
        <v>0</v>
      </c>
      <c r="G152" s="43">
        <v>0</v>
      </c>
      <c r="H152" s="45" t="s">
        <v>14</v>
      </c>
      <c r="I152" s="45" t="s">
        <v>153</v>
      </c>
      <c r="J152" s="32" t="e">
        <f>VLOOKUP(D152,'Copia de Comercial'!B:B,1,FALSE)</f>
        <v>#N/A</v>
      </c>
    </row>
    <row r="153" spans="1:10" ht="12.75" customHeight="1">
      <c r="A153" s="34">
        <v>1</v>
      </c>
      <c r="B153" s="40">
        <v>41101</v>
      </c>
      <c r="C153" s="41" t="s">
        <v>245</v>
      </c>
      <c r="D153" s="27" t="s">
        <v>246</v>
      </c>
      <c r="E153" s="43">
        <v>4677807</v>
      </c>
      <c r="F153" s="43">
        <v>0</v>
      </c>
      <c r="G153" s="43">
        <v>0</v>
      </c>
      <c r="H153" s="45" t="s">
        <v>153</v>
      </c>
      <c r="I153" s="45" t="s">
        <v>153</v>
      </c>
      <c r="J153" s="32" t="str">
        <f>VLOOKUP(D153,'Copia de Comercial'!B:B,1,FALSE)</f>
        <v>CARRERA 27</v>
      </c>
    </row>
    <row r="154" spans="1:10" ht="12.75" customHeight="1">
      <c r="A154" s="34">
        <v>1</v>
      </c>
      <c r="B154" s="40">
        <v>41159</v>
      </c>
      <c r="C154" s="41" t="s">
        <v>243</v>
      </c>
      <c r="D154" s="27" t="s">
        <v>244</v>
      </c>
      <c r="E154" s="43">
        <v>15653903.800000001</v>
      </c>
      <c r="F154" s="43">
        <v>0</v>
      </c>
      <c r="G154" s="43">
        <v>0</v>
      </c>
      <c r="H154" s="45" t="s">
        <v>153</v>
      </c>
      <c r="I154" s="45" t="s">
        <v>153</v>
      </c>
      <c r="J154" s="32" t="str">
        <f>VLOOKUP(D154,'Copia de Comercial'!B:B,1,FALSE)</f>
        <v>PALMA REAL</v>
      </c>
    </row>
    <row r="155" spans="1:10" ht="12.75" customHeight="1">
      <c r="A155" s="34">
        <v>1</v>
      </c>
      <c r="B155" s="40">
        <v>41162</v>
      </c>
      <c r="C155" s="41" t="s">
        <v>174</v>
      </c>
      <c r="D155" s="27" t="s">
        <v>239</v>
      </c>
      <c r="E155" s="43">
        <v>10609740.689999999</v>
      </c>
      <c r="F155" s="43">
        <v>0</v>
      </c>
      <c r="G155" s="43">
        <v>0</v>
      </c>
      <c r="H155" s="45" t="s">
        <v>153</v>
      </c>
      <c r="I155" s="45" t="s">
        <v>153</v>
      </c>
      <c r="J155" s="32" t="e">
        <f>VLOOKUP(D155,'Copia de Comercial'!B:B,1,FALSE)</f>
        <v>#N/A</v>
      </c>
    </row>
    <row r="156" spans="1:10" ht="12.75" customHeight="1">
      <c r="A156" s="34">
        <v>1</v>
      </c>
      <c r="B156" s="51">
        <v>41226</v>
      </c>
      <c r="C156" s="52" t="s">
        <v>174</v>
      </c>
      <c r="D156" s="27" t="s">
        <v>225</v>
      </c>
      <c r="E156" s="43">
        <v>4110975.67</v>
      </c>
      <c r="F156" s="43">
        <v>0</v>
      </c>
      <c r="G156" s="43">
        <v>0</v>
      </c>
      <c r="H156" s="51" t="s">
        <v>153</v>
      </c>
      <c r="I156" s="51" t="s">
        <v>153</v>
      </c>
      <c r="J156" s="32" t="str">
        <f>VLOOKUP(D156,'Copia de Comercial'!B:B,1,FALSE)</f>
        <v>ANTIGUO COUNTRY</v>
      </c>
    </row>
    <row r="157" spans="1:10" ht="12.75" customHeight="1">
      <c r="A157" s="34">
        <v>1</v>
      </c>
      <c r="B157" s="51">
        <v>41227</v>
      </c>
      <c r="C157" s="52" t="s">
        <v>174</v>
      </c>
      <c r="D157" s="27" t="s">
        <v>239</v>
      </c>
      <c r="E157" s="43">
        <v>4038694.64</v>
      </c>
      <c r="F157" s="43">
        <v>0</v>
      </c>
      <c r="G157" s="43">
        <v>0</v>
      </c>
      <c r="H157" s="51" t="s">
        <v>153</v>
      </c>
      <c r="I157" s="51" t="s">
        <v>153</v>
      </c>
      <c r="J157" s="32" t="e">
        <f>VLOOKUP(D157,'Copia de Comercial'!B:B,1,FALSE)</f>
        <v>#N/A</v>
      </c>
    </row>
    <row r="158" spans="1:10" ht="12.75" customHeight="1">
      <c r="A158" s="34">
        <v>1</v>
      </c>
      <c r="B158" s="51">
        <v>41233</v>
      </c>
      <c r="C158" s="52" t="s">
        <v>125</v>
      </c>
      <c r="D158" s="27" t="s">
        <v>262</v>
      </c>
      <c r="E158" s="43">
        <v>0</v>
      </c>
      <c r="F158" s="43">
        <v>0</v>
      </c>
      <c r="G158" s="43">
        <v>0</v>
      </c>
      <c r="H158" s="51" t="s">
        <v>153</v>
      </c>
      <c r="I158" s="51" t="s">
        <v>153</v>
      </c>
      <c r="J158" s="32" t="str">
        <f>VLOOKUP(D158,'Copia de Comercial'!B:B,1,FALSE)</f>
        <v>GRAN BOULEVARD</v>
      </c>
    </row>
    <row r="159" spans="1:10" ht="12.75" customHeight="1">
      <c r="A159" s="34">
        <v>0</v>
      </c>
      <c r="B159" s="40">
        <v>41251</v>
      </c>
      <c r="C159" s="41" t="s">
        <v>247</v>
      </c>
      <c r="D159" s="27" t="s">
        <v>263</v>
      </c>
      <c r="E159" s="43">
        <v>0</v>
      </c>
      <c r="F159" s="43">
        <v>0</v>
      </c>
      <c r="G159" s="43">
        <v>0</v>
      </c>
      <c r="H159" s="45" t="s">
        <v>153</v>
      </c>
      <c r="I159" s="45" t="s">
        <v>153</v>
      </c>
      <c r="J159" s="32" t="str">
        <f>VLOOKUP(D159,'Copia de Comercial'!B:B,1,FALSE)</f>
        <v>TURBO</v>
      </c>
    </row>
    <row r="160" spans="1:10" ht="12.75" customHeight="1">
      <c r="A160" s="34">
        <v>1</v>
      </c>
      <c r="B160" s="40">
        <v>41271</v>
      </c>
      <c r="C160" s="41" t="s">
        <v>125</v>
      </c>
      <c r="D160" s="27" t="s">
        <v>264</v>
      </c>
      <c r="E160" s="43">
        <v>6298377.7800000003</v>
      </c>
      <c r="F160" s="43">
        <v>0</v>
      </c>
      <c r="G160" s="43">
        <v>0</v>
      </c>
      <c r="H160" s="45" t="s">
        <v>14</v>
      </c>
      <c r="I160" s="45" t="s">
        <v>153</v>
      </c>
      <c r="J160" s="32" t="str">
        <f>VLOOKUP(D160,'Copia de Comercial'!B:B,1,FALSE)</f>
        <v>CALLE 76</v>
      </c>
    </row>
    <row r="161" spans="1:10" ht="12.75" customHeight="1">
      <c r="A161" s="34">
        <f>SUM(A148:A160)</f>
        <v>11</v>
      </c>
      <c r="B161" s="81" t="s">
        <v>842</v>
      </c>
      <c r="C161" s="35"/>
      <c r="D161" s="34"/>
      <c r="E161" s="82">
        <f t="shared" ref="E161:G161" si="6">SUM(E148:E160)</f>
        <v>59392679.820000008</v>
      </c>
      <c r="F161" s="82">
        <f t="shared" si="6"/>
        <v>0</v>
      </c>
      <c r="G161" s="82">
        <f t="shared" si="6"/>
        <v>0</v>
      </c>
      <c r="H161" s="39" t="s">
        <v>85</v>
      </c>
      <c r="I161" s="55" t="s">
        <v>85</v>
      </c>
    </row>
    <row r="162" spans="1:10" ht="12.75" customHeight="1">
      <c r="A162" s="34"/>
      <c r="B162" s="91"/>
      <c r="C162" s="35"/>
      <c r="D162" s="34"/>
      <c r="E162" s="54">
        <f>+E161/G164</f>
        <v>23103.752453607292</v>
      </c>
      <c r="F162" s="54">
        <f>+F161/G164</f>
        <v>0</v>
      </c>
      <c r="G162" s="54">
        <f>G161/G164</f>
        <v>0</v>
      </c>
      <c r="H162" s="39"/>
      <c r="I162" s="105" t="s">
        <v>85</v>
      </c>
    </row>
    <row r="163" spans="1:10" ht="12.75" customHeight="1">
      <c r="A163" s="34"/>
      <c r="B163" s="91"/>
      <c r="C163" s="35"/>
      <c r="D163" s="34"/>
      <c r="E163" s="14"/>
      <c r="F163" s="94"/>
      <c r="G163" s="94"/>
      <c r="H163" s="39"/>
      <c r="I163" s="55"/>
    </row>
    <row r="164" spans="1:10" ht="12.75" customHeight="1">
      <c r="A164" s="34"/>
      <c r="B164" s="34"/>
      <c r="C164" s="35"/>
      <c r="D164" s="47" t="s">
        <v>419</v>
      </c>
      <c r="E164" s="43">
        <f>+E161-F161-G161</f>
        <v>59392679.820000008</v>
      </c>
      <c r="F164" s="43">
        <f>E164/G164</f>
        <v>23103.752453607292</v>
      </c>
      <c r="G164" s="106">
        <v>2570.6940869999999</v>
      </c>
      <c r="H164" s="103" t="s">
        <v>292</v>
      </c>
      <c r="I164" s="104" t="s">
        <v>85</v>
      </c>
    </row>
    <row r="165" spans="1:10" ht="12.75" customHeight="1">
      <c r="A165" s="34"/>
      <c r="B165" s="34"/>
      <c r="C165" s="35"/>
      <c r="D165" s="47" t="s">
        <v>423</v>
      </c>
      <c r="E165" s="43">
        <f>+E161/A161</f>
        <v>5399334.5290909102</v>
      </c>
      <c r="F165" s="43">
        <f>E165/G164</f>
        <v>2100.3411321461176</v>
      </c>
      <c r="G165" s="107" t="s">
        <v>85</v>
      </c>
      <c r="H165" s="34"/>
      <c r="I165" s="108"/>
    </row>
    <row r="166" spans="1:10" ht="12.75" customHeight="1">
      <c r="A166" s="34"/>
      <c r="B166" s="34"/>
      <c r="C166" s="35"/>
      <c r="D166" s="47" t="s">
        <v>873</v>
      </c>
      <c r="E166" s="43" t="s">
        <v>85</v>
      </c>
      <c r="F166" s="43">
        <v>73162</v>
      </c>
      <c r="G166" s="34"/>
      <c r="H166" s="34"/>
      <c r="I166" s="14"/>
    </row>
    <row r="167" spans="1:10" ht="12.75" customHeight="1">
      <c r="A167" s="34"/>
      <c r="B167" s="34"/>
      <c r="C167" s="35"/>
      <c r="D167" s="47" t="s">
        <v>874</v>
      </c>
      <c r="E167" s="43">
        <f>+F166*G164</f>
        <v>188077120.79309398</v>
      </c>
      <c r="F167" s="43"/>
      <c r="G167" s="107"/>
      <c r="H167" s="34"/>
      <c r="I167" s="108"/>
    </row>
    <row r="168" spans="1:10" ht="12.75" customHeight="1">
      <c r="A168" s="34"/>
      <c r="B168" s="34"/>
      <c r="C168" s="35"/>
      <c r="D168" s="47" t="s">
        <v>755</v>
      </c>
      <c r="E168" s="43"/>
      <c r="F168" s="43">
        <f>+F164-F166</f>
        <v>-50058.247546392711</v>
      </c>
      <c r="G168" s="34"/>
      <c r="H168" s="34"/>
      <c r="I168" s="14"/>
    </row>
    <row r="169" spans="1:10" ht="12.75" customHeight="1">
      <c r="A169" s="34"/>
      <c r="B169" s="34"/>
      <c r="C169" s="35"/>
      <c r="D169" s="47" t="s">
        <v>759</v>
      </c>
      <c r="E169" s="43">
        <f>+E164-E167</f>
        <v>-128684440.97309397</v>
      </c>
      <c r="F169" s="43"/>
      <c r="G169" s="34"/>
      <c r="H169" s="34"/>
      <c r="I169" s="14"/>
    </row>
    <row r="170" spans="1:10" ht="12.75" customHeight="1">
      <c r="A170" s="34"/>
      <c r="B170" s="34"/>
      <c r="C170" s="35"/>
      <c r="D170" s="34"/>
      <c r="E170" s="36"/>
      <c r="F170" s="36"/>
      <c r="G170" s="34"/>
      <c r="H170" s="34"/>
      <c r="I170" s="14"/>
    </row>
    <row r="171" spans="1:10" ht="12.75" customHeight="1">
      <c r="A171" s="34"/>
      <c r="B171" s="34"/>
      <c r="C171" s="35"/>
      <c r="D171" s="34"/>
      <c r="E171" s="36"/>
      <c r="F171" s="36"/>
      <c r="G171" s="34"/>
      <c r="H171" s="34"/>
      <c r="I171" s="14"/>
    </row>
    <row r="172" spans="1:10" ht="12.75" customHeight="1">
      <c r="A172" s="34"/>
      <c r="B172" s="177" t="s">
        <v>319</v>
      </c>
      <c r="C172" s="178"/>
      <c r="D172" s="178"/>
      <c r="E172" s="178"/>
      <c r="F172" s="178"/>
      <c r="G172" s="178"/>
      <c r="H172" s="178"/>
      <c r="I172" s="179"/>
    </row>
    <row r="173" spans="1:10" ht="25.5" customHeight="1">
      <c r="A173" s="34"/>
      <c r="B173" s="37" t="s">
        <v>89</v>
      </c>
      <c r="C173" s="37" t="s">
        <v>91</v>
      </c>
      <c r="D173" s="37" t="s">
        <v>92</v>
      </c>
      <c r="E173" s="37" t="s">
        <v>93</v>
      </c>
      <c r="F173" s="37" t="s">
        <v>94</v>
      </c>
      <c r="G173" s="37" t="s">
        <v>95</v>
      </c>
      <c r="H173" s="37" t="s">
        <v>96</v>
      </c>
      <c r="I173" s="37" t="s">
        <v>97</v>
      </c>
      <c r="J173" s="38" t="s">
        <v>98</v>
      </c>
    </row>
    <row r="174" spans="1:10" ht="12.75" customHeight="1">
      <c r="A174" s="34"/>
      <c r="B174" s="56"/>
      <c r="C174" s="35"/>
      <c r="D174" s="34"/>
      <c r="E174" s="36"/>
      <c r="F174" s="36"/>
      <c r="G174" s="36"/>
      <c r="H174" s="39"/>
      <c r="I174" s="55"/>
    </row>
    <row r="175" spans="1:10" ht="12.75" customHeight="1">
      <c r="A175" s="34">
        <v>1</v>
      </c>
      <c r="B175" s="40">
        <v>41278</v>
      </c>
      <c r="C175" s="41" t="s">
        <v>247</v>
      </c>
      <c r="D175" s="27" t="s">
        <v>265</v>
      </c>
      <c r="E175" s="43">
        <v>10622978.109999999</v>
      </c>
      <c r="F175" s="43">
        <v>0</v>
      </c>
      <c r="G175" s="43">
        <v>0</v>
      </c>
      <c r="H175" s="45" t="s">
        <v>153</v>
      </c>
      <c r="I175" s="45" t="s">
        <v>153</v>
      </c>
      <c r="J175" s="25" t="s">
        <v>266</v>
      </c>
    </row>
    <row r="176" spans="1:10" ht="12.75" customHeight="1">
      <c r="A176" s="34">
        <v>1</v>
      </c>
      <c r="B176" s="40">
        <v>41309</v>
      </c>
      <c r="C176" s="41" t="s">
        <v>247</v>
      </c>
      <c r="D176" s="27" t="s">
        <v>265</v>
      </c>
      <c r="E176" s="43">
        <v>10468429.529999999</v>
      </c>
      <c r="F176" s="43">
        <v>0</v>
      </c>
      <c r="G176" s="43">
        <v>0</v>
      </c>
      <c r="H176" s="45" t="s">
        <v>153</v>
      </c>
      <c r="I176" s="45" t="s">
        <v>153</v>
      </c>
      <c r="J176" s="25" t="s">
        <v>266</v>
      </c>
    </row>
    <row r="177" spans="1:10" ht="12.75" customHeight="1">
      <c r="A177" s="34">
        <v>1</v>
      </c>
      <c r="B177" s="40">
        <v>41309</v>
      </c>
      <c r="C177" s="41" t="s">
        <v>251</v>
      </c>
      <c r="D177" s="27" t="s">
        <v>251</v>
      </c>
      <c r="E177" s="43">
        <v>126240000</v>
      </c>
      <c r="F177" s="43">
        <v>0</v>
      </c>
      <c r="G177" s="43">
        <v>0</v>
      </c>
      <c r="H177" s="45" t="s">
        <v>153</v>
      </c>
      <c r="I177" s="45" t="s">
        <v>153</v>
      </c>
      <c r="J177" s="85" t="s">
        <v>237</v>
      </c>
    </row>
    <row r="178" spans="1:10" ht="12.75" customHeight="1">
      <c r="A178" s="34">
        <v>1</v>
      </c>
      <c r="B178" s="40">
        <v>41341</v>
      </c>
      <c r="C178" s="41" t="s">
        <v>243</v>
      </c>
      <c r="D178" s="27" t="s">
        <v>267</v>
      </c>
      <c r="E178" s="43">
        <v>25987190.579999998</v>
      </c>
      <c r="F178" s="43">
        <v>0</v>
      </c>
      <c r="G178" s="43">
        <v>0</v>
      </c>
      <c r="H178" s="45" t="s">
        <v>153</v>
      </c>
      <c r="I178" s="45" t="s">
        <v>153</v>
      </c>
      <c r="J178" s="85" t="s">
        <v>268</v>
      </c>
    </row>
    <row r="179" spans="1:10" ht="12.75" customHeight="1">
      <c r="A179" s="34">
        <v>1</v>
      </c>
      <c r="B179" s="40">
        <v>41411</v>
      </c>
      <c r="C179" s="41" t="s">
        <v>247</v>
      </c>
      <c r="D179" s="27" t="s">
        <v>259</v>
      </c>
      <c r="E179" s="43">
        <v>5734672.7599999998</v>
      </c>
      <c r="F179" s="43">
        <v>0</v>
      </c>
      <c r="G179" s="43">
        <v>0</v>
      </c>
      <c r="H179" s="45" t="s">
        <v>153</v>
      </c>
      <c r="I179" s="45" t="s">
        <v>153</v>
      </c>
      <c r="J179" s="25" t="s">
        <v>260</v>
      </c>
    </row>
    <row r="180" spans="1:10" ht="12.75" customHeight="1">
      <c r="A180" s="34">
        <v>1</v>
      </c>
      <c r="B180" s="40">
        <v>41417</v>
      </c>
      <c r="C180" s="41" t="s">
        <v>247</v>
      </c>
      <c r="D180" s="27" t="s">
        <v>265</v>
      </c>
      <c r="E180" s="43">
        <v>3622401.32</v>
      </c>
      <c r="F180" s="43">
        <v>0</v>
      </c>
      <c r="G180" s="43">
        <v>0</v>
      </c>
      <c r="H180" s="45" t="s">
        <v>153</v>
      </c>
      <c r="I180" s="45" t="s">
        <v>153</v>
      </c>
      <c r="J180" s="85" t="s">
        <v>266</v>
      </c>
    </row>
    <row r="181" spans="1:10" ht="12.75" customHeight="1">
      <c r="A181" s="34">
        <v>1</v>
      </c>
      <c r="B181" s="40">
        <v>41429</v>
      </c>
      <c r="C181" s="41" t="s">
        <v>247</v>
      </c>
      <c r="D181" s="27" t="s">
        <v>269</v>
      </c>
      <c r="E181" s="43">
        <v>3648333</v>
      </c>
      <c r="F181" s="43">
        <v>0</v>
      </c>
      <c r="G181" s="43">
        <v>0</v>
      </c>
      <c r="H181" s="45" t="s">
        <v>153</v>
      </c>
      <c r="I181" s="45" t="s">
        <v>153</v>
      </c>
      <c r="J181" s="32" t="e">
        <f>VLOOKUP(D181,'Copia de Comercial'!B:B,1,FALSE)</f>
        <v>#N/A</v>
      </c>
    </row>
    <row r="182" spans="1:10" ht="12.75" customHeight="1">
      <c r="A182" s="34">
        <v>1</v>
      </c>
      <c r="B182" s="40">
        <v>41494</v>
      </c>
      <c r="C182" s="41" t="s">
        <v>125</v>
      </c>
      <c r="D182" s="27" t="s">
        <v>262</v>
      </c>
      <c r="E182" s="43">
        <v>44438784.090000004</v>
      </c>
      <c r="F182" s="43">
        <v>0</v>
      </c>
      <c r="G182" s="43">
        <v>0</v>
      </c>
      <c r="H182" s="45" t="s">
        <v>153</v>
      </c>
      <c r="I182" s="45" t="s">
        <v>153</v>
      </c>
      <c r="J182" s="32" t="str">
        <f>VLOOKUP(D182,'Copia de Comercial'!B:B,1,FALSE)</f>
        <v>GRAN BOULEVARD</v>
      </c>
    </row>
    <row r="183" spans="1:10" ht="12.75" customHeight="1">
      <c r="A183" s="34">
        <v>1</v>
      </c>
      <c r="B183" s="40">
        <v>41562</v>
      </c>
      <c r="C183" s="41" t="s">
        <v>251</v>
      </c>
      <c r="D183" s="27" t="s">
        <v>251</v>
      </c>
      <c r="E183" s="43">
        <v>5000000</v>
      </c>
      <c r="F183" s="43">
        <v>0</v>
      </c>
      <c r="G183" s="43">
        <v>0</v>
      </c>
      <c r="H183" s="45" t="s">
        <v>153</v>
      </c>
      <c r="I183" s="45" t="s">
        <v>153</v>
      </c>
      <c r="J183" s="85" t="s">
        <v>237</v>
      </c>
    </row>
    <row r="184" spans="1:10" ht="12.75" customHeight="1">
      <c r="A184" s="34">
        <v>1</v>
      </c>
      <c r="B184" s="40">
        <v>41577</v>
      </c>
      <c r="C184" s="41" t="s">
        <v>247</v>
      </c>
      <c r="D184" s="27" t="s">
        <v>259</v>
      </c>
      <c r="E184" s="43">
        <v>2457511.2999999998</v>
      </c>
      <c r="F184" s="43">
        <v>0</v>
      </c>
      <c r="G184" s="43">
        <v>0</v>
      </c>
      <c r="H184" s="45" t="s">
        <v>153</v>
      </c>
      <c r="I184" s="45" t="s">
        <v>153</v>
      </c>
      <c r="J184" s="25" t="s">
        <v>260</v>
      </c>
    </row>
    <row r="185" spans="1:10" ht="12.75" customHeight="1">
      <c r="A185" s="34"/>
      <c r="B185" s="40">
        <v>41615</v>
      </c>
      <c r="C185" s="41" t="s">
        <v>270</v>
      </c>
      <c r="D185" s="27" t="s">
        <v>270</v>
      </c>
      <c r="E185" s="43">
        <v>4217000</v>
      </c>
      <c r="F185" s="43">
        <v>0</v>
      </c>
      <c r="G185" s="43">
        <v>0</v>
      </c>
      <c r="H185" s="45" t="s">
        <v>135</v>
      </c>
      <c r="I185" s="45" t="s">
        <v>135</v>
      </c>
      <c r="J185" s="32" t="str">
        <f>VLOOKUP(D185,'Copia de Comercial'!B:B,1,FALSE)</f>
        <v>AGUAZUL</v>
      </c>
    </row>
    <row r="186" spans="1:10" ht="12.75" customHeight="1">
      <c r="A186" s="34">
        <f>SUM(A175:A184)</f>
        <v>10</v>
      </c>
      <c r="B186" s="81" t="s">
        <v>922</v>
      </c>
      <c r="C186" s="35"/>
      <c r="D186" s="34"/>
      <c r="E186" s="82">
        <f>SUM(E175:E185)</f>
        <v>242437300.68999997</v>
      </c>
      <c r="F186" s="82">
        <f t="shared" ref="F186:G186" si="7">SUM(F175:F184)</f>
        <v>0</v>
      </c>
      <c r="G186" s="82">
        <f t="shared" si="7"/>
        <v>0</v>
      </c>
      <c r="H186" s="39" t="s">
        <v>85</v>
      </c>
      <c r="I186" s="55" t="s">
        <v>85</v>
      </c>
    </row>
    <row r="187" spans="1:10" ht="12.75" customHeight="1">
      <c r="A187" s="34"/>
      <c r="B187" s="91"/>
      <c r="C187" s="35"/>
      <c r="D187" s="34"/>
      <c r="E187" s="54">
        <f>+E186/G189</f>
        <v>94308.10998321636</v>
      </c>
      <c r="F187" s="54">
        <f>+F186/G189</f>
        <v>0</v>
      </c>
      <c r="G187" s="54">
        <f>G186/G189</f>
        <v>0</v>
      </c>
      <c r="H187" s="39"/>
      <c r="I187" s="105" t="s">
        <v>85</v>
      </c>
    </row>
    <row r="188" spans="1:10" ht="12.75" customHeight="1">
      <c r="A188" s="34"/>
      <c r="B188" s="91"/>
      <c r="C188" s="35"/>
      <c r="D188" s="34"/>
      <c r="E188" s="14"/>
      <c r="F188" s="94"/>
      <c r="G188" s="94"/>
      <c r="H188" s="39"/>
      <c r="I188" s="55"/>
    </row>
    <row r="189" spans="1:10" ht="12.75" customHeight="1">
      <c r="A189" s="34"/>
      <c r="B189" s="34"/>
      <c r="C189" s="35"/>
      <c r="D189" s="47" t="s">
        <v>419</v>
      </c>
      <c r="E189" s="43">
        <f>+E186-F186-G186</f>
        <v>242437300.68999997</v>
      </c>
      <c r="F189" s="43">
        <f>E189/G189</f>
        <v>94308.10998321636</v>
      </c>
      <c r="G189" s="106">
        <v>2570.6940869999999</v>
      </c>
      <c r="H189" s="103" t="s">
        <v>292</v>
      </c>
      <c r="I189" s="104" t="s">
        <v>85</v>
      </c>
    </row>
    <row r="190" spans="1:10" ht="12.75" customHeight="1">
      <c r="A190" s="34"/>
      <c r="B190" s="34"/>
      <c r="C190" s="35"/>
      <c r="D190" s="47" t="s">
        <v>423</v>
      </c>
      <c r="E190" s="43">
        <f>+E186/A186</f>
        <v>24243730.068999998</v>
      </c>
      <c r="F190" s="43">
        <f>E190/G189</f>
        <v>9430.8109983216364</v>
      </c>
      <c r="G190" s="107" t="s">
        <v>85</v>
      </c>
      <c r="H190" s="34"/>
      <c r="I190" s="108"/>
    </row>
    <row r="191" spans="1:10" ht="12.75" customHeight="1">
      <c r="A191" s="34"/>
      <c r="B191" s="34"/>
      <c r="C191" s="35"/>
      <c r="D191" s="47" t="s">
        <v>946</v>
      </c>
      <c r="E191" s="43" t="s">
        <v>85</v>
      </c>
      <c r="F191" s="43">
        <v>27723</v>
      </c>
      <c r="G191" s="107" t="s">
        <v>85</v>
      </c>
      <c r="H191" s="34"/>
      <c r="I191" s="14"/>
    </row>
    <row r="192" spans="1:10" ht="12.75" customHeight="1">
      <c r="A192" s="34"/>
      <c r="B192" s="34"/>
      <c r="C192" s="35"/>
      <c r="D192" s="47" t="s">
        <v>948</v>
      </c>
      <c r="E192" s="43">
        <f>+F191*G189</f>
        <v>71267352.173900992</v>
      </c>
      <c r="F192" s="43"/>
      <c r="G192" s="107"/>
      <c r="H192" s="34"/>
      <c r="I192" s="108"/>
    </row>
    <row r="193" spans="1:10" ht="12.75" customHeight="1">
      <c r="A193" s="34"/>
      <c r="B193" s="34"/>
      <c r="C193" s="35"/>
      <c r="D193" s="47" t="s">
        <v>755</v>
      </c>
      <c r="E193" s="43"/>
      <c r="F193" s="109">
        <f>+F191-F189</f>
        <v>-66585.10998321636</v>
      </c>
      <c r="G193" s="34"/>
      <c r="H193" s="34"/>
      <c r="I193" s="14"/>
    </row>
    <row r="194" spans="1:10" ht="12.75" customHeight="1">
      <c r="A194" s="34"/>
      <c r="B194" s="34"/>
      <c r="C194" s="35"/>
      <c r="D194" s="47" t="s">
        <v>759</v>
      </c>
      <c r="E194" s="109">
        <f>+E192-E189</f>
        <v>-171169948.51609898</v>
      </c>
      <c r="F194" s="43"/>
      <c r="G194" s="34"/>
      <c r="H194" s="34"/>
      <c r="I194" s="14"/>
    </row>
    <row r="195" spans="1:10" ht="12.75" customHeight="1">
      <c r="A195" s="14"/>
      <c r="B195" s="14"/>
      <c r="C195" s="14"/>
      <c r="D195" s="14"/>
      <c r="E195" s="14"/>
      <c r="F195" s="14"/>
      <c r="G195" s="14"/>
      <c r="I195" s="14"/>
    </row>
    <row r="196" spans="1:10" ht="12.75" customHeight="1">
      <c r="A196" s="14"/>
      <c r="B196" s="14"/>
      <c r="C196" s="14"/>
      <c r="D196" s="14"/>
      <c r="E196" s="14"/>
      <c r="F196" s="14"/>
      <c r="G196" s="14"/>
      <c r="I196" s="14"/>
    </row>
    <row r="197" spans="1:10" ht="12.75" customHeight="1">
      <c r="A197" s="34"/>
      <c r="B197" s="186" t="s">
        <v>965</v>
      </c>
      <c r="C197" s="187"/>
      <c r="D197" s="187"/>
      <c r="E197" s="187"/>
      <c r="F197" s="187"/>
      <c r="G197" s="187"/>
      <c r="H197" s="187"/>
      <c r="I197" s="188"/>
    </row>
    <row r="198" spans="1:10" ht="25.5" customHeight="1">
      <c r="A198" s="34"/>
      <c r="B198" s="37" t="s">
        <v>89</v>
      </c>
      <c r="C198" s="37" t="s">
        <v>91</v>
      </c>
      <c r="D198" s="37" t="s">
        <v>92</v>
      </c>
      <c r="E198" s="37" t="s">
        <v>93</v>
      </c>
      <c r="F198" s="37" t="s">
        <v>94</v>
      </c>
      <c r="G198" s="37" t="s">
        <v>95</v>
      </c>
      <c r="H198" s="37" t="s">
        <v>96</v>
      </c>
      <c r="I198" s="37" t="s">
        <v>97</v>
      </c>
      <c r="J198" s="38" t="s">
        <v>98</v>
      </c>
    </row>
    <row r="199" spans="1:10" ht="12.75" customHeight="1">
      <c r="A199" s="34"/>
      <c r="B199" s="56"/>
      <c r="C199" s="35"/>
      <c r="D199" s="34"/>
      <c r="E199" s="36"/>
      <c r="F199" s="36"/>
      <c r="G199" s="36"/>
      <c r="H199" s="39"/>
      <c r="I199" s="55"/>
    </row>
    <row r="200" spans="1:10" ht="12.75" customHeight="1">
      <c r="A200" s="34">
        <v>1</v>
      </c>
      <c r="B200" s="40">
        <v>41646</v>
      </c>
      <c r="C200" s="41" t="s">
        <v>174</v>
      </c>
      <c r="D200" s="27" t="s">
        <v>238</v>
      </c>
      <c r="E200" s="43">
        <v>3545631.91</v>
      </c>
      <c r="F200" s="43">
        <v>0</v>
      </c>
      <c r="G200" s="43">
        <v>0</v>
      </c>
      <c r="H200" s="45" t="s">
        <v>153</v>
      </c>
      <c r="I200" s="45" t="s">
        <v>153</v>
      </c>
      <c r="J200" s="32" t="str">
        <f>VLOOKUP(D200,'Copia de Comercial'!B:B,1,FALSE)</f>
        <v>SANTA PAULA</v>
      </c>
    </row>
    <row r="201" spans="1:10" ht="12.75" customHeight="1">
      <c r="A201" s="34">
        <v>1</v>
      </c>
      <c r="B201" s="40">
        <v>41669</v>
      </c>
      <c r="C201" s="41" t="s">
        <v>125</v>
      </c>
      <c r="D201" s="27" t="s">
        <v>273</v>
      </c>
      <c r="E201" s="43">
        <v>1893639.75</v>
      </c>
      <c r="F201" s="43">
        <v>0</v>
      </c>
      <c r="G201" s="43">
        <v>0</v>
      </c>
      <c r="H201" s="45" t="s">
        <v>153</v>
      </c>
      <c r="I201" s="45" t="s">
        <v>153</v>
      </c>
      <c r="J201" s="32" t="str">
        <f>VLOOKUP(D201,'Copia de Comercial'!B:B,1,FALSE)</f>
        <v>CARRERA 43</v>
      </c>
    </row>
    <row r="202" spans="1:10" ht="12.75" customHeight="1">
      <c r="A202" s="34">
        <v>1</v>
      </c>
      <c r="B202" s="40">
        <v>41682</v>
      </c>
      <c r="C202" s="41" t="s">
        <v>174</v>
      </c>
      <c r="D202" s="27" t="s">
        <v>277</v>
      </c>
      <c r="E202" s="43">
        <v>4067704.49</v>
      </c>
      <c r="F202" s="43">
        <v>0</v>
      </c>
      <c r="G202" s="43">
        <v>0</v>
      </c>
      <c r="H202" s="45" t="s">
        <v>278</v>
      </c>
      <c r="I202" s="45" t="s">
        <v>153</v>
      </c>
      <c r="J202" s="32" t="str">
        <f>VLOOKUP(D202,'Copia de Comercial'!B:B,1,FALSE)</f>
        <v>LAS FERIAS</v>
      </c>
    </row>
    <row r="203" spans="1:10" ht="12.75" customHeight="1">
      <c r="A203" s="34">
        <v>1</v>
      </c>
      <c r="B203" s="40">
        <v>41691</v>
      </c>
      <c r="C203" s="41" t="s">
        <v>279</v>
      </c>
      <c r="D203" s="27" t="s">
        <v>279</v>
      </c>
      <c r="E203" s="43">
        <v>11934765.369999999</v>
      </c>
      <c r="F203" s="43">
        <v>0</v>
      </c>
      <c r="G203" s="43">
        <v>0</v>
      </c>
      <c r="H203" s="45" t="s">
        <v>153</v>
      </c>
      <c r="I203" s="45" t="s">
        <v>153</v>
      </c>
      <c r="J203" s="32" t="str">
        <f>VLOOKUP(D203,'Copia de Comercial'!B:B,1,FALSE)</f>
        <v>PAZ DE ARIPORO</v>
      </c>
    </row>
    <row r="204" spans="1:10" ht="12.75" customHeight="1">
      <c r="A204" s="34">
        <v>1</v>
      </c>
      <c r="B204" s="40">
        <v>41716</v>
      </c>
      <c r="C204" s="41" t="s">
        <v>282</v>
      </c>
      <c r="D204" s="27" t="s">
        <v>282</v>
      </c>
      <c r="E204" s="43">
        <v>7433498.1299999999</v>
      </c>
      <c r="F204" s="43">
        <v>0</v>
      </c>
      <c r="G204" s="43">
        <v>0</v>
      </c>
      <c r="H204" s="45" t="s">
        <v>153</v>
      </c>
      <c r="I204" s="45" t="s">
        <v>153</v>
      </c>
      <c r="J204" s="32" t="str">
        <f>VLOOKUP(D204,'Copia de Comercial'!B:B,1,FALSE)</f>
        <v>SAHAGUN</v>
      </c>
    </row>
    <row r="205" spans="1:10" ht="12.75" customHeight="1">
      <c r="A205" s="34">
        <v>1</v>
      </c>
      <c r="B205" s="40">
        <v>41767</v>
      </c>
      <c r="C205" s="41" t="s">
        <v>285</v>
      </c>
      <c r="D205" s="27" t="s">
        <v>285</v>
      </c>
      <c r="E205" s="43">
        <v>11112018.960000001</v>
      </c>
      <c r="F205" s="43">
        <v>0</v>
      </c>
      <c r="G205" s="43">
        <v>0</v>
      </c>
      <c r="H205" s="45" t="s">
        <v>153</v>
      </c>
      <c r="I205" s="45" t="s">
        <v>153</v>
      </c>
      <c r="J205" s="32" t="str">
        <f>VLOOKUP(D205,'Copia de Comercial'!B:B,1,FALSE)</f>
        <v>VILLANUEVA</v>
      </c>
    </row>
    <row r="206" spans="1:10" ht="12.75" customHeight="1">
      <c r="A206" s="34">
        <v>1</v>
      </c>
      <c r="B206" s="40">
        <v>41796</v>
      </c>
      <c r="C206" s="41" t="s">
        <v>125</v>
      </c>
      <c r="D206" s="27" t="s">
        <v>286</v>
      </c>
      <c r="E206" s="43">
        <v>7605045.5199999996</v>
      </c>
      <c r="F206" s="43">
        <v>0</v>
      </c>
      <c r="G206" s="43">
        <v>0</v>
      </c>
      <c r="H206" s="45" t="s">
        <v>153</v>
      </c>
      <c r="I206" s="45" t="s">
        <v>153</v>
      </c>
      <c r="J206" s="32" t="str">
        <f>VLOOKUP(D206,'Copia de Comercial'!B:B,1,FALSE)</f>
        <v>SAN FRANCISCO</v>
      </c>
    </row>
    <row r="207" spans="1:10" ht="12.75" customHeight="1">
      <c r="A207" s="34">
        <v>1</v>
      </c>
      <c r="B207" s="40">
        <v>41838</v>
      </c>
      <c r="C207" s="41" t="s">
        <v>287</v>
      </c>
      <c r="D207" s="27" t="s">
        <v>287</v>
      </c>
      <c r="E207" s="43">
        <v>16379000</v>
      </c>
      <c r="F207" s="43">
        <v>0</v>
      </c>
      <c r="G207" s="43">
        <v>0</v>
      </c>
      <c r="H207" s="45" t="s">
        <v>153</v>
      </c>
      <c r="I207" s="45" t="s">
        <v>153</v>
      </c>
      <c r="J207" s="32" t="str">
        <f>VLOOKUP(D207,'Copia de Comercial'!B:B,1,FALSE)</f>
        <v>ACACIAS</v>
      </c>
    </row>
    <row r="208" spans="1:10" ht="12.75" customHeight="1">
      <c r="A208" s="34">
        <v>1</v>
      </c>
      <c r="B208" s="40">
        <v>41877</v>
      </c>
      <c r="C208" s="41" t="s">
        <v>285</v>
      </c>
      <c r="D208" s="27" t="s">
        <v>285</v>
      </c>
      <c r="E208" s="43">
        <v>4401544</v>
      </c>
      <c r="F208" s="43">
        <v>0</v>
      </c>
      <c r="G208" s="43">
        <v>0</v>
      </c>
      <c r="H208" s="45" t="s">
        <v>153</v>
      </c>
      <c r="I208" s="45" t="s">
        <v>153</v>
      </c>
      <c r="J208" s="32" t="str">
        <f>VLOOKUP(D208,'Copia de Comercial'!B:B,1,FALSE)</f>
        <v>VILLANUEVA</v>
      </c>
    </row>
    <row r="209" spans="1:10" ht="12.75" customHeight="1">
      <c r="A209" s="34"/>
      <c r="B209" s="40">
        <v>41908</v>
      </c>
      <c r="C209" s="41" t="s">
        <v>293</v>
      </c>
      <c r="D209" s="27" t="s">
        <v>293</v>
      </c>
      <c r="E209" s="43">
        <v>3224743.76</v>
      </c>
      <c r="F209" s="43">
        <v>0</v>
      </c>
      <c r="G209" s="43">
        <v>0</v>
      </c>
      <c r="H209" s="45" t="s">
        <v>153</v>
      </c>
      <c r="I209" s="45" t="s">
        <v>153</v>
      </c>
      <c r="J209" s="32" t="str">
        <f>VLOOKUP(D209,'Copia de Comercial'!B:B,1,FALSE)</f>
        <v>SOLEDAD</v>
      </c>
    </row>
    <row r="210" spans="1:10" ht="12.75" customHeight="1">
      <c r="A210" s="34"/>
      <c r="B210" s="40">
        <v>41908</v>
      </c>
      <c r="C210" s="41" t="s">
        <v>287</v>
      </c>
      <c r="D210" s="27" t="s">
        <v>287</v>
      </c>
      <c r="E210" s="43">
        <v>5196142.6900000004</v>
      </c>
      <c r="F210" s="43">
        <v>0</v>
      </c>
      <c r="G210" s="43">
        <v>0</v>
      </c>
      <c r="H210" s="45" t="s">
        <v>153</v>
      </c>
      <c r="I210" s="45" t="s">
        <v>153</v>
      </c>
      <c r="J210" s="32" t="str">
        <f>VLOOKUP(D210,'Copia de Comercial'!B:B,1,FALSE)</f>
        <v>ACACIAS</v>
      </c>
    </row>
    <row r="211" spans="1:10" ht="12.75" customHeight="1">
      <c r="A211" s="34"/>
      <c r="B211" s="40">
        <v>41921</v>
      </c>
      <c r="C211" s="41" t="s">
        <v>295</v>
      </c>
      <c r="D211" s="27" t="s">
        <v>296</v>
      </c>
      <c r="E211" s="43">
        <v>275803.92</v>
      </c>
      <c r="F211" s="43">
        <v>0</v>
      </c>
      <c r="G211" s="43">
        <v>0</v>
      </c>
      <c r="H211" s="45" t="s">
        <v>153</v>
      </c>
      <c r="I211" s="45" t="s">
        <v>153</v>
      </c>
      <c r="J211" s="32" t="str">
        <f>VLOOKUP(D211,'Copia de Comercial'!B:B,1,FALSE)</f>
        <v>TUNJA</v>
      </c>
    </row>
    <row r="212" spans="1:10" ht="12.75" customHeight="1">
      <c r="A212" s="34"/>
      <c r="B212" s="40">
        <v>41922</v>
      </c>
      <c r="C212" s="41" t="s">
        <v>297</v>
      </c>
      <c r="D212" s="27" t="s">
        <v>297</v>
      </c>
      <c r="E212" s="43">
        <v>6054366.71</v>
      </c>
      <c r="F212" s="43">
        <v>0</v>
      </c>
      <c r="G212" s="43">
        <v>0</v>
      </c>
      <c r="H212" s="45" t="s">
        <v>153</v>
      </c>
      <c r="I212" s="45" t="s">
        <v>153</v>
      </c>
      <c r="J212" s="25" t="s">
        <v>298</v>
      </c>
    </row>
    <row r="213" spans="1:10" ht="12.75" customHeight="1">
      <c r="A213" s="34"/>
      <c r="B213" s="40">
        <v>41922</v>
      </c>
      <c r="C213" s="41" t="s">
        <v>243</v>
      </c>
      <c r="D213" s="27" t="s">
        <v>243</v>
      </c>
      <c r="E213" s="43">
        <v>1071900.45</v>
      </c>
      <c r="F213" s="43">
        <v>0</v>
      </c>
      <c r="G213" s="43">
        <v>0</v>
      </c>
      <c r="H213" s="45" t="s">
        <v>153</v>
      </c>
      <c r="I213" s="45" t="s">
        <v>153</v>
      </c>
      <c r="J213" s="32" t="str">
        <f>VLOOKUP(D213,'Copia de Comercial'!B:B,1,FALSE)</f>
        <v>SANTA MARTA</v>
      </c>
    </row>
    <row r="214" spans="1:10" ht="12.75" customHeight="1">
      <c r="A214" s="34">
        <v>1</v>
      </c>
      <c r="B214" s="40"/>
      <c r="C214" s="41"/>
      <c r="D214" s="27"/>
      <c r="E214" s="43"/>
      <c r="F214" s="43">
        <v>0</v>
      </c>
      <c r="G214" s="43">
        <v>0</v>
      </c>
      <c r="H214" s="45" t="s">
        <v>153</v>
      </c>
      <c r="I214" s="45" t="s">
        <v>153</v>
      </c>
      <c r="J214" s="110"/>
    </row>
    <row r="215" spans="1:10" ht="12.75" customHeight="1">
      <c r="A215" s="34">
        <f>SUM(A200:A214)</f>
        <v>10</v>
      </c>
      <c r="B215" s="81" t="s">
        <v>1059</v>
      </c>
      <c r="C215" s="35"/>
      <c r="D215" s="34"/>
      <c r="E215" s="82">
        <f t="shared" ref="E215:G215" si="8">SUM(E200:E214)</f>
        <v>84195805.659999996</v>
      </c>
      <c r="F215" s="82">
        <f t="shared" si="8"/>
        <v>0</v>
      </c>
      <c r="G215" s="82">
        <f t="shared" si="8"/>
        <v>0</v>
      </c>
      <c r="H215" s="39" t="s">
        <v>85</v>
      </c>
      <c r="I215" s="55" t="s">
        <v>85</v>
      </c>
    </row>
    <row r="216" spans="1:10" ht="12.75" customHeight="1">
      <c r="A216" s="34"/>
      <c r="B216" s="91"/>
      <c r="C216" s="35"/>
      <c r="D216" s="34"/>
      <c r="E216" s="111">
        <f>+E215/G218</f>
        <v>32752.16840688209</v>
      </c>
      <c r="F216" s="54">
        <f>+F215/G218</f>
        <v>0</v>
      </c>
      <c r="G216" s="54">
        <f>G215/G218</f>
        <v>0</v>
      </c>
      <c r="H216" s="39"/>
      <c r="I216" s="105" t="s">
        <v>85</v>
      </c>
    </row>
    <row r="217" spans="1:10" ht="12.75" customHeight="1">
      <c r="A217" s="34"/>
      <c r="B217" s="91"/>
      <c r="C217" s="35"/>
      <c r="D217" s="34"/>
      <c r="E217" s="14"/>
      <c r="F217" s="94"/>
      <c r="G217" s="94"/>
      <c r="H217" s="39"/>
      <c r="I217" s="55"/>
    </row>
    <row r="218" spans="1:10" ht="12.75" customHeight="1">
      <c r="A218" s="34"/>
      <c r="B218" s="34"/>
      <c r="C218" s="35"/>
      <c r="D218" s="47" t="s">
        <v>419</v>
      </c>
      <c r="E218" s="43">
        <f>+E215-F215-G215</f>
        <v>84195805.659999996</v>
      </c>
      <c r="F218" s="112">
        <f>E218/G218</f>
        <v>32752.16840688209</v>
      </c>
      <c r="G218" s="106">
        <v>2570.6940869999999</v>
      </c>
      <c r="H218" s="103" t="s">
        <v>292</v>
      </c>
      <c r="I218" s="104" t="s">
        <v>85</v>
      </c>
    </row>
    <row r="219" spans="1:10" ht="12.75" customHeight="1">
      <c r="A219" s="34"/>
      <c r="B219" s="34"/>
      <c r="C219" s="35"/>
      <c r="D219" s="47" t="s">
        <v>423</v>
      </c>
      <c r="E219" s="43">
        <f>+E215/A215</f>
        <v>8419580.5659999996</v>
      </c>
      <c r="F219" s="112">
        <f>E219/G218</f>
        <v>3275.2168406882092</v>
      </c>
      <c r="G219" s="107" t="s">
        <v>85</v>
      </c>
      <c r="H219" s="34"/>
      <c r="I219" s="108"/>
    </row>
    <row r="220" spans="1:10" ht="12.75" customHeight="1">
      <c r="A220" s="34"/>
      <c r="B220" s="34"/>
      <c r="C220" s="35"/>
      <c r="D220" s="47" t="s">
        <v>1095</v>
      </c>
      <c r="E220" s="113">
        <v>113170</v>
      </c>
      <c r="F220" s="27"/>
      <c r="G220" s="107" t="s">
        <v>85</v>
      </c>
      <c r="H220" s="34"/>
      <c r="I220" s="14"/>
    </row>
    <row r="221" spans="1:10" ht="12.75" customHeight="1">
      <c r="A221" s="34"/>
      <c r="B221" s="34"/>
      <c r="C221" s="35"/>
      <c r="D221" s="47" t="s">
        <v>1100</v>
      </c>
      <c r="E221" s="43">
        <f>+E220*G218</f>
        <v>290925449.82578999</v>
      </c>
      <c r="F221" s="43"/>
      <c r="G221" s="107"/>
      <c r="H221" s="34"/>
      <c r="I221" s="108"/>
    </row>
    <row r="222" spans="1:10" ht="12.75" customHeight="1">
      <c r="A222" s="34"/>
      <c r="B222" s="34"/>
      <c r="C222" s="35"/>
      <c r="D222" s="47" t="s">
        <v>755</v>
      </c>
      <c r="E222" s="43"/>
      <c r="F222" s="109"/>
      <c r="G222" s="34"/>
      <c r="H222" s="34"/>
      <c r="I222" s="14"/>
    </row>
    <row r="223" spans="1:10" ht="12.75" customHeight="1">
      <c r="A223" s="34"/>
      <c r="B223" s="34"/>
      <c r="C223" s="35"/>
      <c r="D223" s="47" t="s">
        <v>759</v>
      </c>
      <c r="E223" s="109">
        <f>+E221-E218</f>
        <v>206729644.16578999</v>
      </c>
      <c r="F223" s="43"/>
      <c r="G223" s="34"/>
      <c r="H223" s="34"/>
      <c r="I223" s="14"/>
    </row>
    <row r="224" spans="1:10" ht="12.75" customHeight="1">
      <c r="A224" s="14"/>
      <c r="B224" s="14"/>
      <c r="C224" s="14"/>
      <c r="D224" s="14"/>
      <c r="E224" s="14"/>
      <c r="F224" s="14"/>
      <c r="G224" s="14"/>
      <c r="I224" s="14"/>
    </row>
    <row r="225" spans="1:10" ht="12.75" customHeight="1">
      <c r="A225" s="14"/>
      <c r="B225" s="14"/>
      <c r="C225" s="14"/>
      <c r="D225" s="14"/>
      <c r="E225" s="14"/>
      <c r="F225" s="14"/>
      <c r="G225" s="14"/>
      <c r="I225" s="14"/>
    </row>
    <row r="226" spans="1:10" ht="12.75" customHeight="1">
      <c r="A226" s="14"/>
      <c r="B226" s="14"/>
      <c r="C226" s="14"/>
      <c r="D226" s="14"/>
      <c r="E226" s="14"/>
      <c r="F226" s="14"/>
      <c r="G226" s="14"/>
      <c r="I226" s="14"/>
    </row>
    <row r="227" spans="1:10" ht="12.75" customHeight="1">
      <c r="A227" s="14"/>
      <c r="B227" s="14"/>
      <c r="C227" s="14"/>
      <c r="D227" s="14"/>
      <c r="E227" s="14"/>
      <c r="F227" s="14"/>
      <c r="G227" s="14"/>
      <c r="I227" s="14"/>
    </row>
    <row r="228" spans="1:10" ht="12.75" customHeight="1">
      <c r="A228" s="14"/>
      <c r="B228" s="14"/>
      <c r="C228" s="14"/>
      <c r="D228" s="14"/>
      <c r="E228" s="114"/>
      <c r="F228" s="14"/>
      <c r="G228" s="14"/>
      <c r="I228" s="14"/>
    </row>
    <row r="229" spans="1:10" ht="12.75" customHeight="1">
      <c r="A229" s="14"/>
      <c r="B229" s="14"/>
      <c r="C229" s="14"/>
      <c r="D229" s="14"/>
      <c r="E229" s="14"/>
      <c r="F229" s="14"/>
      <c r="G229" s="14"/>
      <c r="I229" s="14"/>
    </row>
    <row r="230" spans="1:10" ht="12.75" customHeight="1">
      <c r="A230" s="14"/>
      <c r="B230" s="14"/>
      <c r="C230" s="14"/>
      <c r="D230" s="14"/>
      <c r="E230" s="14"/>
      <c r="F230" s="14"/>
      <c r="G230" s="14"/>
      <c r="I230" s="14"/>
    </row>
    <row r="231" spans="1:10" ht="12.75" customHeight="1">
      <c r="A231" s="14"/>
      <c r="B231" s="14"/>
      <c r="C231" s="14"/>
      <c r="D231" s="14"/>
      <c r="E231" s="14"/>
      <c r="F231" s="14"/>
      <c r="G231" s="14"/>
      <c r="I231" s="14"/>
    </row>
    <row r="232" spans="1:10" ht="12.75" customHeight="1">
      <c r="A232" s="34"/>
      <c r="B232" s="186" t="s">
        <v>1115</v>
      </c>
      <c r="C232" s="187"/>
      <c r="D232" s="187"/>
      <c r="E232" s="187"/>
      <c r="F232" s="187"/>
      <c r="G232" s="187"/>
      <c r="H232" s="187"/>
      <c r="I232" s="188"/>
    </row>
    <row r="233" spans="1:10" ht="25.5" customHeight="1">
      <c r="A233" s="34"/>
      <c r="B233" s="37" t="s">
        <v>89</v>
      </c>
      <c r="C233" s="37" t="s">
        <v>91</v>
      </c>
      <c r="D233" s="37" t="s">
        <v>92</v>
      </c>
      <c r="E233" s="37" t="s">
        <v>93</v>
      </c>
      <c r="F233" s="37" t="s">
        <v>94</v>
      </c>
      <c r="G233" s="37" t="s">
        <v>95</v>
      </c>
      <c r="H233" s="37" t="s">
        <v>96</v>
      </c>
      <c r="I233" s="37" t="s">
        <v>97</v>
      </c>
      <c r="J233" s="38" t="s">
        <v>98</v>
      </c>
    </row>
    <row r="234" spans="1:10" ht="12.75" customHeight="1">
      <c r="A234" s="34"/>
      <c r="B234" s="56"/>
      <c r="C234" s="35"/>
      <c r="D234" s="34"/>
      <c r="E234" s="36"/>
      <c r="F234" s="36"/>
      <c r="G234" s="36"/>
      <c r="H234" s="39"/>
      <c r="I234" s="55"/>
    </row>
    <row r="235" spans="1:10" ht="12.75" customHeight="1">
      <c r="A235" s="34">
        <v>1</v>
      </c>
      <c r="B235" s="40">
        <v>42011</v>
      </c>
      <c r="C235" s="41" t="s">
        <v>303</v>
      </c>
      <c r="D235" s="27" t="s">
        <v>303</v>
      </c>
      <c r="E235" s="66">
        <v>358680000</v>
      </c>
      <c r="F235" s="43">
        <v>0</v>
      </c>
      <c r="G235" s="43">
        <v>0</v>
      </c>
      <c r="H235" s="45" t="s">
        <v>153</v>
      </c>
      <c r="I235" s="45" t="s">
        <v>153</v>
      </c>
      <c r="J235" s="32" t="str">
        <f>VLOOKUP(D235,'Copia de Comercial'!B:B,1,FALSE)</f>
        <v>CURUMANI</v>
      </c>
    </row>
    <row r="236" spans="1:10" ht="12.75" customHeight="1">
      <c r="A236" s="34">
        <v>1</v>
      </c>
      <c r="B236" s="40">
        <v>42033</v>
      </c>
      <c r="C236" s="41" t="s">
        <v>243</v>
      </c>
      <c r="D236" s="27" t="s">
        <v>311</v>
      </c>
      <c r="E236" s="66">
        <v>7967139.4400000004</v>
      </c>
      <c r="F236" s="43">
        <v>0</v>
      </c>
      <c r="G236" s="43">
        <v>0</v>
      </c>
      <c r="H236" s="45" t="s">
        <v>153</v>
      </c>
      <c r="I236" s="45" t="s">
        <v>153</v>
      </c>
      <c r="J236" s="25" t="s">
        <v>312</v>
      </c>
    </row>
    <row r="237" spans="1:10" ht="12.75" customHeight="1">
      <c r="A237" s="34">
        <v>1</v>
      </c>
      <c r="B237" s="40">
        <v>41697</v>
      </c>
      <c r="C237" s="41" t="s">
        <v>125</v>
      </c>
      <c r="D237" s="27" t="s">
        <v>313</v>
      </c>
      <c r="E237" s="66">
        <v>7783905.1900000004</v>
      </c>
      <c r="F237" s="43">
        <v>0</v>
      </c>
      <c r="G237" s="43">
        <v>0</v>
      </c>
      <c r="H237" s="45" t="s">
        <v>153</v>
      </c>
      <c r="I237" s="45" t="s">
        <v>153</v>
      </c>
      <c r="J237" s="32" t="str">
        <f>VLOOKUP(D237,'Copia de Comercial'!B:B,1,FALSE)</f>
        <v>ALTO PRADO</v>
      </c>
    </row>
    <row r="238" spans="1:10" ht="12.75" customHeight="1">
      <c r="A238" s="34">
        <v>1</v>
      </c>
      <c r="B238" s="40">
        <v>42074</v>
      </c>
      <c r="C238" s="41" t="s">
        <v>245</v>
      </c>
      <c r="D238" s="27" t="s">
        <v>315</v>
      </c>
      <c r="E238" s="66">
        <v>9656214.1799999997</v>
      </c>
      <c r="F238" s="43">
        <v>0</v>
      </c>
      <c r="G238" s="43">
        <v>0</v>
      </c>
      <c r="H238" s="45" t="s">
        <v>153</v>
      </c>
      <c r="I238" s="45" t="s">
        <v>153</v>
      </c>
      <c r="J238" s="32" t="str">
        <f>VLOOKUP(D238,'Copia de Comercial'!B:B,1,FALSE)</f>
        <v>PROVENZA</v>
      </c>
    </row>
    <row r="239" spans="1:10" ht="12.75" customHeight="1">
      <c r="A239" s="34">
        <v>1</v>
      </c>
      <c r="B239" s="40">
        <v>42081</v>
      </c>
      <c r="C239" s="41" t="s">
        <v>174</v>
      </c>
      <c r="D239" s="27" t="s">
        <v>317</v>
      </c>
      <c r="E239" s="66">
        <v>23363567.460000001</v>
      </c>
      <c r="F239" s="43">
        <v>0</v>
      </c>
      <c r="G239" s="43">
        <v>0</v>
      </c>
      <c r="H239" s="45" t="s">
        <v>153</v>
      </c>
      <c r="I239" s="45" t="s">
        <v>153</v>
      </c>
      <c r="J239" s="32" t="str">
        <f>VLOOKUP(D239,'Copia de Comercial'!B:B,1,FALSE)</f>
        <v>GALERIAS</v>
      </c>
    </row>
    <row r="240" spans="1:10" ht="12.75" customHeight="1">
      <c r="A240" s="34">
        <v>1</v>
      </c>
      <c r="B240" s="40">
        <v>42100</v>
      </c>
      <c r="C240" s="70" t="s">
        <v>18</v>
      </c>
      <c r="D240" s="71" t="s">
        <v>321</v>
      </c>
      <c r="E240" s="73">
        <v>1978000</v>
      </c>
      <c r="F240" s="43">
        <v>0</v>
      </c>
      <c r="G240" s="43">
        <v>0</v>
      </c>
      <c r="H240" s="45" t="s">
        <v>153</v>
      </c>
      <c r="I240" s="45" t="s">
        <v>153</v>
      </c>
      <c r="J240" s="25" t="s">
        <v>322</v>
      </c>
    </row>
    <row r="241" spans="1:11" ht="12.75" customHeight="1">
      <c r="A241" s="34">
        <v>1</v>
      </c>
      <c r="B241" s="40">
        <v>42104</v>
      </c>
      <c r="C241" s="41" t="s">
        <v>247</v>
      </c>
      <c r="D241" s="27" t="s">
        <v>269</v>
      </c>
      <c r="E241" s="66">
        <v>10848054.029999999</v>
      </c>
      <c r="F241" s="43">
        <v>0</v>
      </c>
      <c r="G241" s="43">
        <v>0</v>
      </c>
      <c r="H241" s="45" t="s">
        <v>153</v>
      </c>
      <c r="I241" s="45" t="s">
        <v>153</v>
      </c>
      <c r="J241" s="32" t="e">
        <f>VLOOKUP(D241,'Copia de Comercial'!B:B,1,FALSE)</f>
        <v>#N/A</v>
      </c>
    </row>
    <row r="242" spans="1:11" ht="12.75" customHeight="1">
      <c r="A242" s="34">
        <v>1</v>
      </c>
      <c r="B242" s="40">
        <v>42115</v>
      </c>
      <c r="C242" s="41" t="s">
        <v>174</v>
      </c>
      <c r="D242" s="27" t="s">
        <v>317</v>
      </c>
      <c r="E242" s="66">
        <v>11078007.369999999</v>
      </c>
      <c r="F242" s="43">
        <v>0</v>
      </c>
      <c r="G242" s="43">
        <v>0</v>
      </c>
      <c r="H242" s="45" t="s">
        <v>153</v>
      </c>
      <c r="I242" s="45" t="s">
        <v>153</v>
      </c>
      <c r="J242" s="32" t="str">
        <f>VLOOKUP(D242,'Copia de Comercial'!B:B,1,FALSE)</f>
        <v>GALERIAS</v>
      </c>
    </row>
    <row r="243" spans="1:11" ht="12.75" customHeight="1">
      <c r="A243" s="34">
        <v>1</v>
      </c>
      <c r="B243" s="40">
        <v>42138</v>
      </c>
      <c r="C243" s="41" t="s">
        <v>174</v>
      </c>
      <c r="D243" s="27" t="s">
        <v>324</v>
      </c>
      <c r="E243" s="43">
        <v>5333091.0199999996</v>
      </c>
      <c r="F243" s="43">
        <v>0</v>
      </c>
      <c r="G243" s="43">
        <v>0</v>
      </c>
      <c r="H243" s="45" t="s">
        <v>153</v>
      </c>
      <c r="I243" s="45" t="s">
        <v>153</v>
      </c>
      <c r="J243" s="32" t="str">
        <f>VLOOKUP(D243,'Copia de Comercial'!B:B,1,FALSE)</f>
        <v>MONTEVIDEO</v>
      </c>
    </row>
    <row r="244" spans="1:11" ht="12.75" customHeight="1">
      <c r="A244" s="34"/>
      <c r="B244" s="40">
        <v>42159</v>
      </c>
      <c r="C244" s="41" t="s">
        <v>174</v>
      </c>
      <c r="D244" s="27" t="s">
        <v>327</v>
      </c>
      <c r="E244" s="43">
        <v>4182916.14</v>
      </c>
      <c r="F244" s="43">
        <v>0</v>
      </c>
      <c r="G244" s="43">
        <v>0</v>
      </c>
      <c r="H244" s="45" t="s">
        <v>153</v>
      </c>
      <c r="I244" s="45" t="s">
        <v>153</v>
      </c>
      <c r="J244" s="32" t="str">
        <f>VLOOKUP(D244,'Copia de Comercial'!B:B,1,FALSE)</f>
        <v>CARVAJAL</v>
      </c>
    </row>
    <row r="245" spans="1:11" ht="12.75" customHeight="1">
      <c r="A245" s="34"/>
      <c r="B245" s="40">
        <v>42164</v>
      </c>
      <c r="C245" s="41" t="s">
        <v>174</v>
      </c>
      <c r="D245" s="27" t="s">
        <v>330</v>
      </c>
      <c r="E245" s="43">
        <v>2872975.64</v>
      </c>
      <c r="F245" s="43">
        <v>0</v>
      </c>
      <c r="G245" s="43">
        <v>0</v>
      </c>
      <c r="H245" s="45" t="s">
        <v>153</v>
      </c>
      <c r="I245" s="45" t="s">
        <v>153</v>
      </c>
      <c r="J245" s="85" t="s">
        <v>331</v>
      </c>
    </row>
    <row r="246" spans="1:11" ht="12.75" customHeight="1">
      <c r="A246" s="34"/>
      <c r="B246" s="40">
        <v>42177</v>
      </c>
      <c r="C246" s="41" t="s">
        <v>332</v>
      </c>
      <c r="D246" s="27" t="s">
        <v>332</v>
      </c>
      <c r="E246" s="43">
        <v>6270126.3099999996</v>
      </c>
      <c r="F246" s="43">
        <v>0</v>
      </c>
      <c r="G246" s="43">
        <v>0</v>
      </c>
      <c r="H246" s="45" t="s">
        <v>153</v>
      </c>
      <c r="I246" s="45" t="s">
        <v>153</v>
      </c>
      <c r="J246" s="32" t="str">
        <f>VLOOKUP(D246,'Copia de Comercial'!B:B,1,FALSE)</f>
        <v>MADRID</v>
      </c>
    </row>
    <row r="247" spans="1:11" ht="12.75" customHeight="1">
      <c r="A247" s="34"/>
      <c r="B247" s="40">
        <v>42219</v>
      </c>
      <c r="C247" s="41" t="s">
        <v>333</v>
      </c>
      <c r="D247" s="27" t="s">
        <v>334</v>
      </c>
      <c r="E247" s="43">
        <v>6465283.1200000001</v>
      </c>
      <c r="F247" s="43">
        <v>0</v>
      </c>
      <c r="G247" s="43">
        <v>0</v>
      </c>
      <c r="H247" s="45" t="s">
        <v>153</v>
      </c>
      <c r="I247" s="45" t="s">
        <v>153</v>
      </c>
      <c r="J247" s="32" t="str">
        <f>VLOOKUP(D247,'Copia de Comercial'!B:B,1,FALSE)</f>
        <v>EL RECREO</v>
      </c>
    </row>
    <row r="248" spans="1:11" ht="12.75" customHeight="1">
      <c r="A248" s="34"/>
      <c r="B248" s="40">
        <v>42234</v>
      </c>
      <c r="C248" s="41" t="s">
        <v>174</v>
      </c>
      <c r="D248" s="27" t="s">
        <v>336</v>
      </c>
      <c r="E248" s="43">
        <v>7536385.7000000002</v>
      </c>
      <c r="F248" s="43">
        <v>0</v>
      </c>
      <c r="G248" s="43">
        <v>0</v>
      </c>
      <c r="H248" s="45" t="s">
        <v>153</v>
      </c>
      <c r="I248" s="45" t="s">
        <v>153</v>
      </c>
      <c r="J248" s="32" t="str">
        <f>VLOOKUP(D248,'Copia de Comercial'!B:B,1,FALSE)</f>
        <v>CORFERIAS</v>
      </c>
    </row>
    <row r="249" spans="1:11" ht="12.75" customHeight="1">
      <c r="A249" s="34">
        <v>1</v>
      </c>
      <c r="B249" s="45" t="s">
        <v>337</v>
      </c>
      <c r="C249" s="41" t="s">
        <v>174</v>
      </c>
      <c r="D249" s="27" t="s">
        <v>338</v>
      </c>
      <c r="E249" s="43">
        <v>3749612.12</v>
      </c>
      <c r="F249" s="43">
        <v>0</v>
      </c>
      <c r="G249" s="43">
        <v>0</v>
      </c>
      <c r="H249" s="45" t="s">
        <v>153</v>
      </c>
      <c r="I249" s="45" t="s">
        <v>153</v>
      </c>
      <c r="J249" s="85" t="s">
        <v>339</v>
      </c>
    </row>
    <row r="250" spans="1:11" ht="12.75" customHeight="1">
      <c r="A250" s="34"/>
      <c r="B250" s="51">
        <v>42269</v>
      </c>
      <c r="C250" s="41" t="s">
        <v>328</v>
      </c>
      <c r="D250" s="27" t="s">
        <v>329</v>
      </c>
      <c r="E250" s="43">
        <v>17937801</v>
      </c>
      <c r="F250" s="43">
        <v>0</v>
      </c>
      <c r="G250" s="43">
        <v>0</v>
      </c>
      <c r="H250" s="45" t="s">
        <v>153</v>
      </c>
      <c r="I250" s="45" t="s">
        <v>153</v>
      </c>
      <c r="J250" s="32" t="str">
        <f>VLOOKUP(D250,'Copia de Comercial'!B:B,1,FALSE)</f>
        <v>LA ESPERANZA</v>
      </c>
    </row>
    <row r="251" spans="1:11" ht="12.75" customHeight="1">
      <c r="A251" s="34"/>
      <c r="B251" s="51">
        <v>42300</v>
      </c>
      <c r="C251" s="77" t="s">
        <v>245</v>
      </c>
      <c r="D251" s="14" t="s">
        <v>315</v>
      </c>
      <c r="E251" s="43">
        <v>100597.01</v>
      </c>
      <c r="F251" s="43">
        <v>0</v>
      </c>
      <c r="G251" s="43">
        <v>0</v>
      </c>
      <c r="H251" s="45" t="s">
        <v>153</v>
      </c>
      <c r="I251" s="45" t="s">
        <v>153</v>
      </c>
      <c r="J251" s="32" t="str">
        <f>VLOOKUP(D251,'Copia de Comercial'!B:B,1,FALSE)</f>
        <v>PROVENZA</v>
      </c>
    </row>
    <row r="252" spans="1:11" ht="12.75" customHeight="1">
      <c r="A252" s="34"/>
      <c r="B252" s="40">
        <v>42311</v>
      </c>
      <c r="C252" s="41" t="s">
        <v>39</v>
      </c>
      <c r="D252" s="27" t="s">
        <v>342</v>
      </c>
      <c r="E252" s="78">
        <v>109340000</v>
      </c>
      <c r="F252" s="43">
        <v>0</v>
      </c>
      <c r="G252" s="43">
        <v>0</v>
      </c>
      <c r="H252" s="45" t="s">
        <v>153</v>
      </c>
      <c r="I252" s="45" t="s">
        <v>153</v>
      </c>
      <c r="J252" s="25" t="s">
        <v>345</v>
      </c>
      <c r="K252" s="13" t="s">
        <v>346</v>
      </c>
    </row>
    <row r="253" spans="1:11" ht="12.75" customHeight="1">
      <c r="A253" s="34"/>
      <c r="B253" s="40">
        <v>42333</v>
      </c>
      <c r="C253" s="41" t="s">
        <v>174</v>
      </c>
      <c r="D253" s="27" t="s">
        <v>349</v>
      </c>
      <c r="E253" s="78">
        <v>9544024.8200000003</v>
      </c>
      <c r="F253" s="43">
        <v>0</v>
      </c>
      <c r="G253" s="43">
        <v>0</v>
      </c>
      <c r="H253" s="45" t="s">
        <v>153</v>
      </c>
      <c r="I253" s="45" t="s">
        <v>153</v>
      </c>
      <c r="J253" s="32" t="str">
        <f>VLOOKUP(D253,'Copia de Comercial'!B:B,1,FALSE)</f>
        <v>CONTADOR</v>
      </c>
    </row>
    <row r="254" spans="1:11" ht="12.75" customHeight="1">
      <c r="A254" s="34"/>
      <c r="B254" s="40">
        <v>42342</v>
      </c>
      <c r="C254" s="41" t="s">
        <v>333</v>
      </c>
      <c r="D254" s="27" t="s">
        <v>352</v>
      </c>
      <c r="E254" s="78">
        <v>11115091.15</v>
      </c>
      <c r="F254" s="80"/>
      <c r="G254" s="80"/>
      <c r="H254" s="55"/>
      <c r="I254" s="55"/>
      <c r="J254" s="85" t="s">
        <v>356</v>
      </c>
    </row>
    <row r="255" spans="1:11" ht="12.75" customHeight="1">
      <c r="A255" s="34"/>
      <c r="B255" s="40">
        <v>42354</v>
      </c>
      <c r="C255" s="41" t="s">
        <v>39</v>
      </c>
      <c r="D255" s="27" t="s">
        <v>336</v>
      </c>
      <c r="E255" s="78">
        <v>2667839.5699999998</v>
      </c>
      <c r="F255" s="80"/>
      <c r="G255" s="80"/>
      <c r="H255" s="55"/>
      <c r="I255" s="55"/>
      <c r="J255" s="32" t="str">
        <f>VLOOKUP(D255,'Copia de Comercial'!B:B,1,FALSE)</f>
        <v>CORFERIAS</v>
      </c>
    </row>
    <row r="256" spans="1:11" ht="12.75" customHeight="1">
      <c r="A256" s="34">
        <f>SUM(A235:A249)</f>
        <v>10</v>
      </c>
      <c r="B256" s="81" t="s">
        <v>1186</v>
      </c>
      <c r="C256" s="35"/>
      <c r="D256" s="34"/>
      <c r="E256" s="111"/>
      <c r="F256" s="82">
        <f t="shared" ref="F256:G256" si="9">SUM(F235:F249)</f>
        <v>0</v>
      </c>
      <c r="G256" s="82">
        <f t="shared" si="9"/>
        <v>0</v>
      </c>
      <c r="H256" s="39" t="s">
        <v>85</v>
      </c>
      <c r="I256" s="55" t="s">
        <v>85</v>
      </c>
    </row>
    <row r="257" spans="1:10" ht="12.75" customHeight="1">
      <c r="A257" s="34"/>
      <c r="B257" s="91"/>
      <c r="C257" s="35"/>
      <c r="D257" s="34">
        <v>21</v>
      </c>
      <c r="E257" s="115">
        <f>SUM(E235:E256)</f>
        <v>618470631.26999998</v>
      </c>
      <c r="F257" s="54">
        <f>+F256/G259</f>
        <v>0</v>
      </c>
      <c r="G257" s="54">
        <f>G256/G259</f>
        <v>0</v>
      </c>
      <c r="H257" s="39"/>
      <c r="I257" s="105" t="s">
        <v>85</v>
      </c>
    </row>
    <row r="258" spans="1:10" ht="12.75" customHeight="1">
      <c r="A258" s="34"/>
      <c r="B258" s="91"/>
      <c r="C258" s="35"/>
      <c r="D258" s="34"/>
      <c r="E258" s="14"/>
      <c r="F258" s="94"/>
      <c r="G258" s="94"/>
      <c r="H258" s="39"/>
      <c r="I258" s="55"/>
    </row>
    <row r="259" spans="1:10" ht="12.75" customHeight="1">
      <c r="A259" s="34"/>
      <c r="B259" s="34"/>
      <c r="C259" s="35"/>
      <c r="D259" s="47" t="s">
        <v>419</v>
      </c>
      <c r="E259" s="43">
        <f>E257</f>
        <v>618470631.26999998</v>
      </c>
      <c r="F259" s="112">
        <f>E259/G259</f>
        <v>247388.25250800001</v>
      </c>
      <c r="G259" s="106">
        <v>2500</v>
      </c>
      <c r="H259" s="103" t="s">
        <v>292</v>
      </c>
      <c r="I259" s="104" t="s">
        <v>85</v>
      </c>
    </row>
    <row r="260" spans="1:10" ht="12.75" customHeight="1">
      <c r="A260" s="34"/>
      <c r="B260" s="34"/>
      <c r="C260" s="35"/>
      <c r="D260" s="47" t="s">
        <v>423</v>
      </c>
      <c r="E260" s="43">
        <f>+E256/A256</f>
        <v>0</v>
      </c>
      <c r="F260" s="112">
        <f>E260/G259</f>
        <v>0</v>
      </c>
      <c r="G260" s="107" t="s">
        <v>85</v>
      </c>
      <c r="H260" s="34"/>
      <c r="I260" s="108"/>
    </row>
    <row r="261" spans="1:10" ht="12.75" customHeight="1">
      <c r="A261" s="34"/>
      <c r="B261" s="34"/>
      <c r="C261" s="35"/>
      <c r="D261" s="47" t="s">
        <v>1217</v>
      </c>
      <c r="E261" s="113">
        <v>113170</v>
      </c>
      <c r="F261" s="27"/>
      <c r="G261" s="107" t="s">
        <v>85</v>
      </c>
      <c r="H261" s="34"/>
      <c r="I261" s="14"/>
    </row>
    <row r="262" spans="1:10" ht="12.75" customHeight="1">
      <c r="A262" s="34"/>
      <c r="B262" s="34"/>
      <c r="C262" s="35"/>
      <c r="D262" s="47" t="s">
        <v>1220</v>
      </c>
      <c r="E262" s="43">
        <f>+E261*G259</f>
        <v>282925000</v>
      </c>
      <c r="F262" s="43"/>
      <c r="G262" s="107"/>
      <c r="H262" s="34"/>
      <c r="I262" s="108"/>
    </row>
    <row r="263" spans="1:10" ht="12.75" customHeight="1">
      <c r="A263" s="34"/>
      <c r="B263" s="34"/>
      <c r="C263" s="35"/>
      <c r="D263" s="47" t="s">
        <v>755</v>
      </c>
      <c r="E263" s="43"/>
      <c r="F263" s="109"/>
      <c r="G263" s="34"/>
      <c r="H263" s="34"/>
      <c r="I263" s="116"/>
    </row>
    <row r="264" spans="1:10" ht="12.75" customHeight="1">
      <c r="A264" s="34"/>
      <c r="B264" s="34"/>
      <c r="C264" s="35"/>
      <c r="D264" s="47" t="s">
        <v>759</v>
      </c>
      <c r="E264" s="109">
        <f>+E262-E259</f>
        <v>-335545631.26999998</v>
      </c>
      <c r="F264" s="43"/>
      <c r="G264" s="34"/>
      <c r="H264" s="34"/>
      <c r="I264" s="14"/>
    </row>
    <row r="265" spans="1:10" ht="12.75" customHeight="1">
      <c r="A265" s="14"/>
      <c r="B265" s="14"/>
      <c r="C265" s="14"/>
      <c r="D265" s="14"/>
      <c r="E265" s="14"/>
      <c r="F265" s="14"/>
      <c r="G265" s="14"/>
      <c r="I265" s="117"/>
    </row>
    <row r="266" spans="1:10" ht="12.75" customHeight="1">
      <c r="A266" s="14"/>
      <c r="B266" s="14"/>
      <c r="C266" s="14"/>
      <c r="D266" s="14"/>
      <c r="E266" s="14"/>
      <c r="F266" s="14"/>
      <c r="G266" s="14"/>
      <c r="I266" s="14"/>
    </row>
    <row r="267" spans="1:10" ht="12.75" customHeight="1">
      <c r="A267" s="14"/>
      <c r="B267" s="14"/>
      <c r="C267" s="14"/>
      <c r="D267" s="14"/>
      <c r="E267" s="14"/>
      <c r="F267" s="14"/>
      <c r="G267" s="14"/>
      <c r="I267" s="14"/>
    </row>
    <row r="268" spans="1:10" ht="12.75" customHeight="1">
      <c r="A268" s="14"/>
      <c r="B268" s="14"/>
      <c r="C268" s="14"/>
      <c r="D268" s="14"/>
      <c r="E268" s="14"/>
      <c r="F268" s="14"/>
      <c r="G268" s="14"/>
      <c r="I268" s="14"/>
    </row>
    <row r="269" spans="1:10" ht="15.75" customHeight="1">
      <c r="A269" s="34"/>
      <c r="B269" s="186" t="s">
        <v>1234</v>
      </c>
      <c r="C269" s="187"/>
      <c r="D269" s="187"/>
      <c r="E269" s="187"/>
      <c r="F269" s="187"/>
      <c r="G269" s="187"/>
      <c r="H269" s="187"/>
      <c r="I269" s="188"/>
    </row>
    <row r="270" spans="1:10" ht="12.75" customHeight="1">
      <c r="A270" s="34"/>
      <c r="B270" s="37" t="s">
        <v>89</v>
      </c>
      <c r="C270" s="37" t="s">
        <v>91</v>
      </c>
      <c r="D270" s="37" t="s">
        <v>92</v>
      </c>
      <c r="E270" s="37" t="s">
        <v>93</v>
      </c>
      <c r="F270" s="37" t="s">
        <v>94</v>
      </c>
      <c r="G270" s="37" t="s">
        <v>95</v>
      </c>
      <c r="H270" s="37" t="s">
        <v>96</v>
      </c>
      <c r="I270" s="37" t="s">
        <v>97</v>
      </c>
      <c r="J270" s="38" t="s">
        <v>98</v>
      </c>
    </row>
    <row r="271" spans="1:10" ht="12.75" customHeight="1">
      <c r="A271" s="34"/>
      <c r="B271" s="56"/>
      <c r="C271" s="35"/>
      <c r="D271" s="34"/>
      <c r="E271" s="36"/>
      <c r="F271" s="36"/>
      <c r="G271" s="36"/>
      <c r="H271" s="39"/>
      <c r="I271" s="55"/>
    </row>
    <row r="272" spans="1:10" ht="12.75" customHeight="1">
      <c r="A272" s="34">
        <v>1</v>
      </c>
      <c r="B272" s="40">
        <v>42373</v>
      </c>
      <c r="C272" s="41" t="s">
        <v>357</v>
      </c>
      <c r="D272" s="27" t="s">
        <v>358</v>
      </c>
      <c r="E272" s="66">
        <v>3575622.12</v>
      </c>
      <c r="F272" s="43">
        <v>0</v>
      </c>
      <c r="G272" s="43">
        <v>0</v>
      </c>
      <c r="H272" s="45" t="s">
        <v>153</v>
      </c>
      <c r="I272" s="45" t="s">
        <v>153</v>
      </c>
      <c r="J272" s="25" t="s">
        <v>360</v>
      </c>
    </row>
    <row r="273" spans="1:11" ht="12.75" customHeight="1">
      <c r="A273" s="34">
        <v>2</v>
      </c>
      <c r="B273" s="40">
        <v>42382</v>
      </c>
      <c r="C273" s="41" t="s">
        <v>39</v>
      </c>
      <c r="D273" s="27" t="s">
        <v>324</v>
      </c>
      <c r="E273" s="66">
        <v>2710000</v>
      </c>
      <c r="F273" s="43">
        <v>0</v>
      </c>
      <c r="G273" s="43">
        <v>0</v>
      </c>
      <c r="H273" s="45" t="s">
        <v>153</v>
      </c>
      <c r="I273" s="45" t="s">
        <v>153</v>
      </c>
      <c r="J273" s="32" t="str">
        <f>VLOOKUP(D273,'Copia de Comercial'!B:B,1,FALSE)</f>
        <v>MONTEVIDEO</v>
      </c>
    </row>
    <row r="274" spans="1:11" ht="12.75" customHeight="1">
      <c r="A274" s="34">
        <v>3</v>
      </c>
      <c r="B274" s="40">
        <v>42383</v>
      </c>
      <c r="C274" s="41" t="s">
        <v>39</v>
      </c>
      <c r="D274" s="27" t="s">
        <v>361</v>
      </c>
      <c r="E274" s="66">
        <v>39120000</v>
      </c>
      <c r="F274" s="43">
        <v>0</v>
      </c>
      <c r="G274" s="43">
        <v>0</v>
      </c>
      <c r="H274" s="45" t="s">
        <v>153</v>
      </c>
      <c r="I274" s="45" t="s">
        <v>153</v>
      </c>
      <c r="J274" s="32" t="str">
        <f>VLOOKUP(D274,'Copia de Comercial'!B:B,1,FALSE)</f>
        <v>COUNTRY</v>
      </c>
    </row>
    <row r="275" spans="1:11" ht="12.75" customHeight="1">
      <c r="A275" s="34">
        <v>4</v>
      </c>
      <c r="B275" s="40">
        <v>42390</v>
      </c>
      <c r="C275" s="41" t="s">
        <v>245</v>
      </c>
      <c r="D275" s="27" t="s">
        <v>246</v>
      </c>
      <c r="E275" s="66">
        <v>8241638.3300000001</v>
      </c>
      <c r="F275" s="43">
        <v>0</v>
      </c>
      <c r="G275" s="43">
        <v>0</v>
      </c>
      <c r="H275" s="45" t="s">
        <v>153</v>
      </c>
      <c r="I275" s="45" t="s">
        <v>153</v>
      </c>
      <c r="J275" s="32" t="str">
        <f>VLOOKUP(D275,'Copia de Comercial'!B:B,1,FALSE)</f>
        <v>CARRERA 27</v>
      </c>
    </row>
    <row r="276" spans="1:11" ht="12.75" customHeight="1">
      <c r="A276" s="34">
        <v>5</v>
      </c>
      <c r="B276" s="40">
        <v>42416</v>
      </c>
      <c r="C276" s="41" t="s">
        <v>362</v>
      </c>
      <c r="D276" s="27" t="s">
        <v>362</v>
      </c>
      <c r="E276" s="66">
        <v>5993793.8399999999</v>
      </c>
      <c r="F276" s="43">
        <v>0</v>
      </c>
      <c r="G276" s="43">
        <v>0</v>
      </c>
      <c r="H276" s="45" t="s">
        <v>153</v>
      </c>
      <c r="I276" s="45" t="s">
        <v>153</v>
      </c>
      <c r="J276" s="32" t="str">
        <f>VLOOKUP(D276,'Copia de Comercial'!B:B,1,FALSE)</f>
        <v>PLATO</v>
      </c>
    </row>
    <row r="277" spans="1:11" ht="12.75" customHeight="1">
      <c r="A277" s="34">
        <v>6</v>
      </c>
      <c r="B277" s="55" t="s">
        <v>56</v>
      </c>
      <c r="C277" s="83" t="s">
        <v>363</v>
      </c>
      <c r="D277" s="83" t="s">
        <v>364</v>
      </c>
      <c r="E277" s="66">
        <v>119885040.83</v>
      </c>
      <c r="F277" s="43">
        <v>0</v>
      </c>
      <c r="G277" s="43">
        <v>0</v>
      </c>
      <c r="H277" s="45" t="s">
        <v>153</v>
      </c>
      <c r="I277" s="45" t="s">
        <v>153</v>
      </c>
      <c r="J277" s="32" t="e">
        <f>VLOOKUP(D277,'Copia de Comercial'!B:B,1,FALSE)</f>
        <v>#N/A</v>
      </c>
      <c r="K277" s="13" t="s">
        <v>365</v>
      </c>
    </row>
    <row r="278" spans="1:11" ht="12.75" customHeight="1">
      <c r="A278" s="34">
        <v>7</v>
      </c>
      <c r="B278" s="40">
        <v>42452</v>
      </c>
      <c r="C278" s="41" t="s">
        <v>111</v>
      </c>
      <c r="D278" s="27" t="s">
        <v>366</v>
      </c>
      <c r="E278" s="66">
        <v>25480000</v>
      </c>
      <c r="F278" s="43">
        <v>0</v>
      </c>
      <c r="G278" s="43">
        <v>0</v>
      </c>
      <c r="H278" s="45" t="s">
        <v>153</v>
      </c>
      <c r="I278" s="45" t="s">
        <v>153</v>
      </c>
      <c r="J278" s="32" t="str">
        <f>VLOOKUP(D278,'Copia de Comercial'!B:B,1,FALSE)</f>
        <v>LA AMERICA</v>
      </c>
    </row>
    <row r="279" spans="1:11" ht="12.75" customHeight="1">
      <c r="A279" s="34">
        <v>8</v>
      </c>
      <c r="B279" s="40">
        <v>42481</v>
      </c>
      <c r="C279" s="41" t="s">
        <v>125</v>
      </c>
      <c r="D279" s="27" t="s">
        <v>313</v>
      </c>
      <c r="E279" s="66">
        <v>10737521.199999999</v>
      </c>
      <c r="F279" s="43">
        <v>0</v>
      </c>
      <c r="G279" s="43">
        <v>0</v>
      </c>
      <c r="H279" s="45" t="s">
        <v>153</v>
      </c>
      <c r="I279" s="45" t="s">
        <v>153</v>
      </c>
      <c r="J279" s="32" t="str">
        <f>VLOOKUP(D279,'Copia de Comercial'!B:B,1,FALSE)</f>
        <v>ALTO PRADO</v>
      </c>
    </row>
    <row r="280" spans="1:11" ht="12.75" customHeight="1">
      <c r="A280" s="34">
        <v>9</v>
      </c>
      <c r="B280" s="40">
        <v>42524</v>
      </c>
      <c r="C280" s="41" t="s">
        <v>125</v>
      </c>
      <c r="D280" s="27" t="s">
        <v>368</v>
      </c>
      <c r="E280" s="66">
        <v>5463285.8499999996</v>
      </c>
      <c r="F280" s="43">
        <v>0</v>
      </c>
      <c r="G280" s="43">
        <v>0</v>
      </c>
      <c r="H280" s="45" t="s">
        <v>153</v>
      </c>
      <c r="I280" s="45" t="s">
        <v>153</v>
      </c>
      <c r="J280" s="32" t="str">
        <f>VLOOKUP(D280,'Copia de Comercial'!B:B,1,FALSE)</f>
        <v>OLAYA HERRERA</v>
      </c>
    </row>
    <row r="281" spans="1:11" ht="12.75" customHeight="1">
      <c r="A281" s="34">
        <v>10</v>
      </c>
      <c r="B281" s="40">
        <v>42528</v>
      </c>
      <c r="C281" s="41" t="s">
        <v>111</v>
      </c>
      <c r="D281" s="27" t="s">
        <v>369</v>
      </c>
      <c r="E281" s="66">
        <v>3148000</v>
      </c>
      <c r="F281" s="43">
        <v>0</v>
      </c>
      <c r="G281" s="43">
        <v>0</v>
      </c>
      <c r="H281" s="45" t="s">
        <v>153</v>
      </c>
      <c r="I281" s="45" t="s">
        <v>153</v>
      </c>
      <c r="J281" s="25" t="s">
        <v>370</v>
      </c>
    </row>
    <row r="282" spans="1:11" ht="12.75" customHeight="1">
      <c r="A282" s="34">
        <v>11</v>
      </c>
      <c r="B282" s="40">
        <v>42557</v>
      </c>
      <c r="C282" s="41" t="s">
        <v>247</v>
      </c>
      <c r="D282" s="27" t="s">
        <v>269</v>
      </c>
      <c r="E282" s="66">
        <v>4884000</v>
      </c>
      <c r="F282" s="43">
        <v>0</v>
      </c>
      <c r="G282" s="43">
        <v>0</v>
      </c>
      <c r="H282" s="45" t="s">
        <v>153</v>
      </c>
      <c r="I282" s="45" t="s">
        <v>153</v>
      </c>
      <c r="J282" s="32" t="e">
        <f>VLOOKUP(D282,'Copia de Comercial'!B:B,1,FALSE)</f>
        <v>#N/A</v>
      </c>
    </row>
    <row r="283" spans="1:11" ht="12.75" customHeight="1">
      <c r="A283" s="34">
        <v>12</v>
      </c>
      <c r="B283" s="40">
        <v>42559</v>
      </c>
      <c r="C283" s="41" t="s">
        <v>125</v>
      </c>
      <c r="D283" s="27" t="s">
        <v>371</v>
      </c>
      <c r="E283" s="66">
        <v>3256000</v>
      </c>
      <c r="F283" s="43">
        <v>3256000</v>
      </c>
      <c r="G283" s="43">
        <v>0</v>
      </c>
      <c r="H283" s="45" t="s">
        <v>153</v>
      </c>
      <c r="I283" s="45" t="s">
        <v>153</v>
      </c>
      <c r="J283" s="32" t="e">
        <f>VLOOKUP(D283,'Copia de Comercial'!B:B,1,FALSE)</f>
        <v>#N/A</v>
      </c>
    </row>
    <row r="284" spans="1:11" ht="12.75" customHeight="1">
      <c r="A284" s="34">
        <v>13</v>
      </c>
      <c r="B284" s="40">
        <v>42563</v>
      </c>
      <c r="C284" s="41" t="s">
        <v>375</v>
      </c>
      <c r="D284" s="27" t="s">
        <v>375</v>
      </c>
      <c r="E284" s="66">
        <v>10784005.449999999</v>
      </c>
      <c r="F284" s="43">
        <v>0</v>
      </c>
      <c r="G284" s="43">
        <v>0</v>
      </c>
      <c r="H284" s="45" t="s">
        <v>153</v>
      </c>
      <c r="I284" s="45" t="s">
        <v>153</v>
      </c>
      <c r="J284" s="32" t="str">
        <f>VLOOKUP(D284,'Copia de Comercial'!B:B,1,FALSE)</f>
        <v>MARIQUITA</v>
      </c>
    </row>
    <row r="285" spans="1:11" ht="12.75" customHeight="1">
      <c r="A285" s="34">
        <v>14</v>
      </c>
      <c r="B285" s="40">
        <v>42576</v>
      </c>
      <c r="C285" s="41" t="s">
        <v>247</v>
      </c>
      <c r="D285" s="27" t="s">
        <v>259</v>
      </c>
      <c r="E285" s="66">
        <v>7699877.96</v>
      </c>
      <c r="F285" s="43">
        <v>0</v>
      </c>
      <c r="G285" s="43">
        <v>0</v>
      </c>
      <c r="H285" s="45" t="s">
        <v>153</v>
      </c>
      <c r="I285" s="45" t="s">
        <v>153</v>
      </c>
      <c r="J285" s="25" t="s">
        <v>260</v>
      </c>
    </row>
    <row r="286" spans="1:11" ht="12.75" customHeight="1">
      <c r="A286" s="34">
        <v>15</v>
      </c>
      <c r="B286" s="40">
        <v>42600</v>
      </c>
      <c r="C286" s="41" t="s">
        <v>111</v>
      </c>
      <c r="D286" s="27" t="s">
        <v>366</v>
      </c>
      <c r="E286" s="66">
        <v>2434123</v>
      </c>
      <c r="F286" s="43">
        <v>0</v>
      </c>
      <c r="G286" s="43">
        <v>0</v>
      </c>
      <c r="H286" s="45" t="s">
        <v>153</v>
      </c>
      <c r="I286" s="45" t="s">
        <v>153</v>
      </c>
      <c r="J286" s="32" t="str">
        <f>VLOOKUP(D286,'Copia de Comercial'!B:B,1,FALSE)</f>
        <v>LA AMERICA</v>
      </c>
    </row>
    <row r="287" spans="1:11" ht="12.75" customHeight="1">
      <c r="A287" s="34">
        <v>16</v>
      </c>
      <c r="B287" s="51">
        <v>42606</v>
      </c>
      <c r="C287" s="41" t="s">
        <v>125</v>
      </c>
      <c r="D287" s="27" t="s">
        <v>273</v>
      </c>
      <c r="E287" s="66">
        <v>4869000</v>
      </c>
      <c r="F287" s="43">
        <v>0</v>
      </c>
      <c r="G287" s="43">
        <v>0</v>
      </c>
      <c r="H287" s="45" t="s">
        <v>153</v>
      </c>
      <c r="I287" s="45" t="s">
        <v>153</v>
      </c>
      <c r="J287" s="32" t="str">
        <f>VLOOKUP(D287,'Copia de Comercial'!B:B,1,FALSE)</f>
        <v>CARRERA 43</v>
      </c>
    </row>
    <row r="288" spans="1:11" ht="12.75" customHeight="1">
      <c r="A288" s="34">
        <v>17</v>
      </c>
      <c r="B288" s="45" t="s">
        <v>379</v>
      </c>
      <c r="C288" s="27" t="s">
        <v>380</v>
      </c>
      <c r="D288" s="27" t="s">
        <v>381</v>
      </c>
      <c r="E288" s="66">
        <v>39175538.850000001</v>
      </c>
      <c r="F288" s="43">
        <v>0</v>
      </c>
      <c r="G288" s="43">
        <v>0</v>
      </c>
      <c r="H288" s="45" t="s">
        <v>153</v>
      </c>
      <c r="I288" s="45" t="s">
        <v>153</v>
      </c>
      <c r="J288" s="25" t="s">
        <v>382</v>
      </c>
    </row>
    <row r="289" spans="1:10" ht="12.75" customHeight="1">
      <c r="A289" s="34">
        <v>18</v>
      </c>
      <c r="B289" s="40">
        <v>42664</v>
      </c>
      <c r="C289" s="41" t="s">
        <v>383</v>
      </c>
      <c r="D289" s="27" t="s">
        <v>384</v>
      </c>
      <c r="E289" s="66">
        <v>39827296.210000001</v>
      </c>
      <c r="F289" s="43">
        <v>0</v>
      </c>
      <c r="G289" s="43">
        <v>0</v>
      </c>
      <c r="H289" s="45" t="s">
        <v>153</v>
      </c>
      <c r="I289" s="45" t="s">
        <v>153</v>
      </c>
      <c r="J289" s="25" t="s">
        <v>385</v>
      </c>
    </row>
    <row r="290" spans="1:10" ht="12.75" customHeight="1">
      <c r="A290" s="34">
        <v>19</v>
      </c>
      <c r="B290" s="40">
        <v>42689</v>
      </c>
      <c r="C290" s="41" t="s">
        <v>386</v>
      </c>
      <c r="D290" s="27" t="s">
        <v>387</v>
      </c>
      <c r="E290" s="66">
        <v>9913367.4100000001</v>
      </c>
      <c r="F290" s="43">
        <v>0</v>
      </c>
      <c r="G290" s="43">
        <v>0</v>
      </c>
      <c r="H290" s="45" t="s">
        <v>153</v>
      </c>
      <c r="I290" s="45" t="s">
        <v>153</v>
      </c>
      <c r="J290" s="25" t="s">
        <v>388</v>
      </c>
    </row>
    <row r="291" spans="1:10" ht="12.75" customHeight="1">
      <c r="A291" s="34">
        <v>20</v>
      </c>
      <c r="B291" s="40">
        <v>42695</v>
      </c>
      <c r="C291" s="41" t="s">
        <v>111</v>
      </c>
      <c r="D291" s="27" t="s">
        <v>389</v>
      </c>
      <c r="E291" s="66">
        <v>21033206.129999999</v>
      </c>
      <c r="F291" s="43">
        <v>0</v>
      </c>
      <c r="G291" s="43">
        <v>0</v>
      </c>
      <c r="H291" s="45" t="s">
        <v>153</v>
      </c>
      <c r="I291" s="45" t="s">
        <v>153</v>
      </c>
      <c r="J291" s="32" t="str">
        <f>VLOOKUP(D291,'Copia de Comercial'!B:B,1,FALSE)</f>
        <v>BELEN</v>
      </c>
    </row>
    <row r="292" spans="1:10" ht="12.75" customHeight="1">
      <c r="A292" s="34">
        <v>21</v>
      </c>
      <c r="B292" s="40">
        <v>42698</v>
      </c>
      <c r="C292" s="41" t="s">
        <v>111</v>
      </c>
      <c r="D292" s="27" t="s">
        <v>369</v>
      </c>
      <c r="E292" s="66">
        <v>8624915.5199999996</v>
      </c>
      <c r="F292" s="43">
        <v>0</v>
      </c>
      <c r="G292" s="43">
        <v>0</v>
      </c>
      <c r="H292" s="45" t="s">
        <v>153</v>
      </c>
      <c r="I292" s="45" t="s">
        <v>153</v>
      </c>
      <c r="J292" s="25" t="s">
        <v>370</v>
      </c>
    </row>
    <row r="293" spans="1:10" ht="12.75" customHeight="1">
      <c r="A293" s="34">
        <v>22</v>
      </c>
      <c r="B293" s="40">
        <v>42699</v>
      </c>
      <c r="C293" s="41" t="s">
        <v>125</v>
      </c>
      <c r="D293" s="27" t="s">
        <v>262</v>
      </c>
      <c r="E293" s="66">
        <v>11897346.75</v>
      </c>
      <c r="F293" s="43">
        <v>0</v>
      </c>
      <c r="G293" s="43">
        <v>0</v>
      </c>
      <c r="H293" s="45" t="s">
        <v>153</v>
      </c>
      <c r="I293" s="45" t="s">
        <v>153</v>
      </c>
      <c r="J293" s="32" t="str">
        <f>VLOOKUP(D293,'Copia de Comercial'!B:B,1,FALSE)</f>
        <v>GRAN BOULEVARD</v>
      </c>
    </row>
    <row r="294" spans="1:10" ht="12.75" customHeight="1">
      <c r="A294" s="34">
        <v>23</v>
      </c>
      <c r="B294" s="40">
        <v>42718</v>
      </c>
      <c r="C294" s="41" t="s">
        <v>111</v>
      </c>
      <c r="D294" s="27" t="s">
        <v>394</v>
      </c>
      <c r="E294" s="66">
        <v>3388492.01</v>
      </c>
      <c r="F294" s="43">
        <v>0</v>
      </c>
      <c r="G294" s="43">
        <v>0</v>
      </c>
      <c r="H294" s="45" t="s">
        <v>153</v>
      </c>
      <c r="I294" s="45" t="s">
        <v>153</v>
      </c>
      <c r="J294" s="32" t="str">
        <f>VLOOKUP(D294,'Copia de Comercial'!B:B,1,FALSE)</f>
        <v>TERMINAL DEL SUR</v>
      </c>
    </row>
    <row r="295" spans="1:10" ht="12.75" customHeight="1">
      <c r="A295" s="34"/>
      <c r="B295" s="40"/>
      <c r="C295" s="41"/>
      <c r="D295" s="27"/>
      <c r="E295" s="66"/>
      <c r="F295" s="43"/>
      <c r="G295" s="43"/>
      <c r="H295" s="45"/>
      <c r="I295" s="45"/>
      <c r="J295" s="110"/>
    </row>
    <row r="296" spans="1:10" ht="12.75" customHeight="1">
      <c r="A296" s="34"/>
      <c r="B296" s="40"/>
      <c r="C296" s="41"/>
      <c r="D296" s="27"/>
      <c r="E296" s="66"/>
      <c r="F296" s="43"/>
      <c r="G296" s="43"/>
      <c r="H296" s="45"/>
      <c r="I296" s="45"/>
      <c r="J296" s="110"/>
    </row>
    <row r="297" spans="1:10" ht="12.75" customHeight="1">
      <c r="A297" s="34"/>
      <c r="B297" s="40"/>
      <c r="C297" s="41"/>
      <c r="D297" s="27"/>
      <c r="E297" s="78"/>
      <c r="F297" s="43"/>
      <c r="G297" s="43"/>
      <c r="H297" s="45"/>
      <c r="I297" s="45"/>
      <c r="J297" s="110"/>
    </row>
    <row r="298" spans="1:10" ht="12.75" customHeight="1">
      <c r="A298" s="34"/>
      <c r="B298" s="118" t="s">
        <v>1328</v>
      </c>
      <c r="C298" s="35"/>
      <c r="D298" s="34">
        <v>23</v>
      </c>
      <c r="E298" s="119">
        <f>SUM(E272:E296)</f>
        <v>392142071.45999998</v>
      </c>
      <c r="F298" s="82">
        <f t="shared" ref="F298:G298" si="10">SUM(F272:F286)</f>
        <v>3256000</v>
      </c>
      <c r="G298" s="82">
        <f t="shared" si="10"/>
        <v>0</v>
      </c>
      <c r="H298" s="39" t="s">
        <v>85</v>
      </c>
      <c r="I298" s="55"/>
    </row>
    <row r="299" spans="1:10" ht="12.75" customHeight="1">
      <c r="A299" s="34"/>
      <c r="B299" s="91"/>
      <c r="C299" s="35"/>
      <c r="D299" s="34"/>
      <c r="F299" s="54">
        <f>+F298/G301</f>
        <v>1302.4000000000001</v>
      </c>
      <c r="G299" s="54">
        <f>G298/G301</f>
        <v>0</v>
      </c>
      <c r="H299" s="39"/>
      <c r="I299" s="105" t="s">
        <v>85</v>
      </c>
    </row>
    <row r="300" spans="1:10" ht="12.75" customHeight="1">
      <c r="A300" s="34"/>
      <c r="B300" s="91"/>
      <c r="C300" s="35"/>
      <c r="D300" s="34"/>
      <c r="E300" s="14"/>
      <c r="F300" s="94"/>
      <c r="G300" s="94"/>
      <c r="H300" s="39"/>
      <c r="I300" s="55"/>
    </row>
    <row r="301" spans="1:10" ht="12.75" customHeight="1">
      <c r="A301" s="34"/>
      <c r="B301" s="34"/>
      <c r="C301" s="35"/>
      <c r="D301" s="47" t="s">
        <v>419</v>
      </c>
      <c r="E301" s="43">
        <f>+E298-F298-G298</f>
        <v>388886071.45999998</v>
      </c>
      <c r="F301" s="112">
        <f>E301/G301</f>
        <v>155554.42858399998</v>
      </c>
      <c r="G301" s="106">
        <v>2500</v>
      </c>
      <c r="H301" s="103" t="s">
        <v>292</v>
      </c>
      <c r="I301" s="104" t="s">
        <v>85</v>
      </c>
    </row>
    <row r="302" spans="1:10" ht="12.75" customHeight="1">
      <c r="A302" s="34"/>
      <c r="B302" s="34"/>
      <c r="C302" s="35"/>
      <c r="D302" s="47" t="s">
        <v>423</v>
      </c>
      <c r="E302" s="43">
        <f>E298/A293</f>
        <v>17824639.611818179</v>
      </c>
      <c r="F302" s="112">
        <f>E302/G301</f>
        <v>7129.8558447272717</v>
      </c>
      <c r="G302" s="107" t="s">
        <v>85</v>
      </c>
      <c r="H302" s="34"/>
      <c r="I302" s="108"/>
    </row>
    <row r="303" spans="1:10" ht="12.75" customHeight="1">
      <c r="A303" s="34"/>
      <c r="B303" s="34"/>
      <c r="C303" s="35"/>
      <c r="D303" s="47" t="s">
        <v>1368</v>
      </c>
      <c r="E303" s="113">
        <v>113170</v>
      </c>
      <c r="F303" s="27"/>
      <c r="G303" s="107" t="s">
        <v>85</v>
      </c>
      <c r="H303" s="34"/>
      <c r="I303" s="14"/>
    </row>
    <row r="304" spans="1:10" ht="12.75" customHeight="1">
      <c r="A304" s="34"/>
      <c r="B304" s="34"/>
      <c r="C304" s="35"/>
      <c r="D304" s="47" t="s">
        <v>1371</v>
      </c>
      <c r="E304" s="43">
        <v>339510000</v>
      </c>
      <c r="F304" s="43"/>
      <c r="G304" s="107"/>
      <c r="H304" s="34"/>
      <c r="I304" s="108"/>
    </row>
    <row r="305" spans="1:11" ht="12.75" customHeight="1">
      <c r="A305" s="34"/>
      <c r="B305" s="34"/>
      <c r="C305" s="35"/>
      <c r="D305" s="47" t="s">
        <v>755</v>
      </c>
      <c r="E305" s="43"/>
      <c r="F305" s="109"/>
      <c r="G305" s="34"/>
      <c r="H305" s="34"/>
      <c r="I305" s="116"/>
    </row>
    <row r="306" spans="1:11" ht="12.75" customHeight="1">
      <c r="A306" s="34"/>
      <c r="B306" s="34"/>
      <c r="C306" s="35"/>
      <c r="D306" s="47" t="s">
        <v>759</v>
      </c>
      <c r="E306" s="109">
        <f>+E304-E301</f>
        <v>-49376071.459999979</v>
      </c>
      <c r="F306" s="43"/>
      <c r="G306" s="34"/>
      <c r="H306" s="34"/>
      <c r="I306" s="14"/>
    </row>
    <row r="307" spans="1:11" ht="12.75" customHeight="1">
      <c r="A307" s="14"/>
      <c r="B307" s="14"/>
      <c r="C307" s="14"/>
      <c r="D307" s="14"/>
      <c r="E307" s="14"/>
      <c r="F307" s="14"/>
      <c r="G307" s="14"/>
      <c r="I307" s="14"/>
    </row>
    <row r="308" spans="1:11" ht="12.75" customHeight="1">
      <c r="A308" s="14"/>
      <c r="B308" s="14"/>
      <c r="C308" s="14"/>
      <c r="D308" s="14"/>
      <c r="E308" s="14"/>
      <c r="F308" s="14"/>
      <c r="G308" s="14"/>
      <c r="I308" s="14"/>
    </row>
    <row r="309" spans="1:11" ht="12.75" customHeight="1">
      <c r="A309" s="14"/>
      <c r="B309" s="14"/>
      <c r="C309" s="14"/>
      <c r="D309" s="14"/>
      <c r="E309" s="14"/>
      <c r="F309" s="14"/>
      <c r="G309" s="14"/>
      <c r="I309" s="14"/>
    </row>
    <row r="310" spans="1:11" ht="12.75" customHeight="1">
      <c r="A310" s="34"/>
      <c r="B310" s="186" t="s">
        <v>1378</v>
      </c>
      <c r="C310" s="187"/>
      <c r="D310" s="187"/>
      <c r="E310" s="187"/>
      <c r="F310" s="187"/>
      <c r="G310" s="187"/>
      <c r="H310" s="187"/>
      <c r="I310" s="188"/>
    </row>
    <row r="311" spans="1:11" ht="12.75" customHeight="1">
      <c r="A311" s="34"/>
      <c r="B311" s="37" t="s">
        <v>89</v>
      </c>
      <c r="C311" s="37" t="s">
        <v>91</v>
      </c>
      <c r="D311" s="37" t="s">
        <v>92</v>
      </c>
      <c r="E311" s="37" t="s">
        <v>93</v>
      </c>
      <c r="F311" s="37" t="s">
        <v>94</v>
      </c>
      <c r="G311" s="37" t="s">
        <v>95</v>
      </c>
      <c r="H311" s="37" t="s">
        <v>96</v>
      </c>
      <c r="I311" s="37"/>
      <c r="J311" s="38" t="s">
        <v>98</v>
      </c>
    </row>
    <row r="312" spans="1:11" ht="12.75" customHeight="1">
      <c r="A312" s="34"/>
      <c r="B312" s="56"/>
      <c r="C312" s="35"/>
      <c r="D312" s="34"/>
      <c r="E312" s="36"/>
      <c r="F312" s="36"/>
      <c r="G312" s="36"/>
      <c r="H312" s="39"/>
      <c r="I312" s="55"/>
    </row>
    <row r="313" spans="1:11" ht="12.75" customHeight="1">
      <c r="A313" s="34">
        <v>1</v>
      </c>
      <c r="B313" s="40">
        <v>42753</v>
      </c>
      <c r="C313" s="41" t="s">
        <v>282</v>
      </c>
      <c r="D313" s="27" t="s">
        <v>282</v>
      </c>
      <c r="E313" s="66">
        <v>13518211.560000001</v>
      </c>
      <c r="F313" s="43">
        <v>0</v>
      </c>
      <c r="G313" s="43">
        <v>0</v>
      </c>
      <c r="H313" s="45" t="s">
        <v>153</v>
      </c>
      <c r="I313" s="45"/>
      <c r="J313" s="32" t="str">
        <f>VLOOKUP(D313,'Copia de Comercial'!B:B,1,FALSE)</f>
        <v>SAHAGUN</v>
      </c>
    </row>
    <row r="314" spans="1:11" ht="12.75" customHeight="1">
      <c r="A314" s="34">
        <v>2</v>
      </c>
      <c r="B314" s="45" t="s">
        <v>1396</v>
      </c>
      <c r="C314" s="41" t="s">
        <v>245</v>
      </c>
      <c r="D314" s="27" t="s">
        <v>1397</v>
      </c>
      <c r="E314" s="66">
        <v>11335000</v>
      </c>
      <c r="F314" s="43">
        <v>0</v>
      </c>
      <c r="G314" s="43">
        <v>0</v>
      </c>
      <c r="H314" s="45" t="s">
        <v>153</v>
      </c>
      <c r="I314" s="45"/>
      <c r="J314" s="25" t="s">
        <v>849</v>
      </c>
      <c r="K314" s="66">
        <v>13518211.560000001</v>
      </c>
    </row>
    <row r="315" spans="1:11" ht="12.75" customHeight="1">
      <c r="A315" s="34">
        <v>3</v>
      </c>
      <c r="B315" s="45" t="s">
        <v>1398</v>
      </c>
      <c r="C315" s="41" t="s">
        <v>1399</v>
      </c>
      <c r="D315" s="27" t="s">
        <v>1400</v>
      </c>
      <c r="E315" s="66">
        <v>15891853.24</v>
      </c>
      <c r="F315" s="43">
        <v>0</v>
      </c>
      <c r="G315" s="43">
        <v>0</v>
      </c>
      <c r="H315" s="45" t="s">
        <v>153</v>
      </c>
      <c r="I315" s="45"/>
      <c r="J315" s="32" t="str">
        <f>VLOOKUP(D315,'Copia de Comercial'!B:B,1,FALSE)</f>
        <v>CENABASTOS</v>
      </c>
      <c r="K315" s="66">
        <v>11335000</v>
      </c>
    </row>
    <row r="316" spans="1:11" ht="12.75" customHeight="1">
      <c r="A316" s="34">
        <v>4</v>
      </c>
      <c r="B316" s="40">
        <v>42835</v>
      </c>
      <c r="C316" s="41" t="s">
        <v>111</v>
      </c>
      <c r="D316" s="27" t="s">
        <v>369</v>
      </c>
      <c r="E316" s="66">
        <v>1236045.07</v>
      </c>
      <c r="F316" s="43">
        <v>0</v>
      </c>
      <c r="G316" s="43">
        <v>0</v>
      </c>
      <c r="H316" s="45" t="s">
        <v>153</v>
      </c>
      <c r="I316" s="45"/>
      <c r="J316" s="25" t="s">
        <v>370</v>
      </c>
      <c r="K316" s="66">
        <v>15891853.24</v>
      </c>
    </row>
    <row r="317" spans="1:11" ht="12.75" customHeight="1">
      <c r="A317" s="34">
        <v>5</v>
      </c>
      <c r="B317" s="45" t="s">
        <v>1401</v>
      </c>
      <c r="C317" s="41" t="s">
        <v>240</v>
      </c>
      <c r="D317" s="27" t="s">
        <v>240</v>
      </c>
      <c r="E317" s="66">
        <v>16626411.57</v>
      </c>
      <c r="F317" s="43">
        <v>0</v>
      </c>
      <c r="G317" s="43">
        <v>0</v>
      </c>
      <c r="H317" s="45" t="s">
        <v>153</v>
      </c>
      <c r="I317" s="45"/>
      <c r="J317" s="32" t="str">
        <f>VLOOKUP(D317,'Copia de Comercial'!B:B,1,FALSE)</f>
        <v>RIOHACHA</v>
      </c>
      <c r="K317" s="66">
        <v>1236045.07</v>
      </c>
    </row>
    <row r="318" spans="1:11" ht="12.75" customHeight="1">
      <c r="A318" s="34">
        <v>6</v>
      </c>
      <c r="B318" s="45" t="s">
        <v>1402</v>
      </c>
      <c r="C318" s="27" t="s">
        <v>1399</v>
      </c>
      <c r="D318" s="27" t="s">
        <v>1403</v>
      </c>
      <c r="E318" s="66">
        <v>11988037.84</v>
      </c>
      <c r="F318" s="43">
        <v>0</v>
      </c>
      <c r="G318" s="43">
        <v>0</v>
      </c>
      <c r="H318" s="45" t="s">
        <v>153</v>
      </c>
      <c r="I318" s="45"/>
      <c r="J318" s="32" t="str">
        <f>VLOOKUP(D318,'Copia de Comercial'!B:B,1,FALSE)</f>
        <v>AVENIDA CERO</v>
      </c>
      <c r="K318" s="66">
        <v>16626411.57</v>
      </c>
    </row>
    <row r="319" spans="1:11" ht="12.75" customHeight="1">
      <c r="A319" s="34">
        <v>7</v>
      </c>
      <c r="B319" s="40">
        <v>42891</v>
      </c>
      <c r="C319" s="41" t="s">
        <v>111</v>
      </c>
      <c r="D319" s="27" t="s">
        <v>1404</v>
      </c>
      <c r="E319" s="66">
        <v>3230000</v>
      </c>
      <c r="F319" s="43">
        <v>0</v>
      </c>
      <c r="G319" s="43">
        <v>0</v>
      </c>
      <c r="H319" s="45" t="s">
        <v>153</v>
      </c>
      <c r="I319" s="45"/>
      <c r="J319" s="25" t="s">
        <v>1113</v>
      </c>
      <c r="K319" s="66">
        <v>11988037.84</v>
      </c>
    </row>
    <row r="320" spans="1:11" ht="12.75" customHeight="1">
      <c r="A320" s="34">
        <v>8</v>
      </c>
      <c r="B320" s="40">
        <v>42944</v>
      </c>
      <c r="C320" s="41" t="s">
        <v>1405</v>
      </c>
      <c r="D320" s="27" t="s">
        <v>1405</v>
      </c>
      <c r="E320" s="66">
        <v>4439000</v>
      </c>
      <c r="F320" s="43">
        <v>0</v>
      </c>
      <c r="G320" s="43">
        <v>0</v>
      </c>
      <c r="H320" s="45" t="s">
        <v>153</v>
      </c>
      <c r="I320" s="45"/>
      <c r="J320" s="32" t="str">
        <f>VLOOKUP(D320,'Copia de Comercial'!B:B,1,FALSE)</f>
        <v>CHINU</v>
      </c>
      <c r="K320" s="66">
        <v>3230000</v>
      </c>
    </row>
    <row r="321" spans="1:11" ht="12.75" customHeight="1">
      <c r="A321" s="34">
        <v>9</v>
      </c>
      <c r="B321" s="40">
        <v>42972</v>
      </c>
      <c r="C321" s="41" t="s">
        <v>111</v>
      </c>
      <c r="D321" s="41" t="s">
        <v>256</v>
      </c>
      <c r="E321" s="66">
        <v>12088637.119999999</v>
      </c>
      <c r="F321" s="43">
        <v>0</v>
      </c>
      <c r="G321" s="43">
        <v>0</v>
      </c>
      <c r="H321" s="45" t="s">
        <v>153</v>
      </c>
      <c r="I321" s="45"/>
      <c r="J321" s="32" t="str">
        <f>VLOOKUP(D321,'Copia de Comercial'!B:B,1,FALSE)</f>
        <v>CARRERA 70</v>
      </c>
    </row>
    <row r="322" spans="1:11" ht="12.75" customHeight="1">
      <c r="A322" s="34">
        <v>10</v>
      </c>
      <c r="B322" s="40">
        <v>42979</v>
      </c>
      <c r="C322" s="41" t="s">
        <v>39</v>
      </c>
      <c r="D322" s="27" t="s">
        <v>330</v>
      </c>
      <c r="E322" s="66">
        <v>8951606.1699999999</v>
      </c>
      <c r="F322" s="43">
        <v>0</v>
      </c>
      <c r="G322" s="43">
        <v>0</v>
      </c>
      <c r="H322" s="45" t="s">
        <v>153</v>
      </c>
      <c r="I322" s="45"/>
      <c r="J322" s="25" t="s">
        <v>331</v>
      </c>
    </row>
    <row r="323" spans="1:11" ht="12.75" customHeight="1">
      <c r="A323" s="34">
        <v>11</v>
      </c>
      <c r="B323" s="120">
        <v>42999</v>
      </c>
      <c r="C323" s="41" t="s">
        <v>125</v>
      </c>
      <c r="D323" s="27" t="s">
        <v>368</v>
      </c>
      <c r="E323" s="66">
        <v>12754434.890000001</v>
      </c>
      <c r="F323" s="43">
        <v>0</v>
      </c>
      <c r="G323" s="43">
        <v>0</v>
      </c>
      <c r="H323" s="45" t="s">
        <v>153</v>
      </c>
      <c r="I323" s="45"/>
      <c r="J323" s="32" t="str">
        <f>VLOOKUP(D323,'Copia de Comercial'!B:B,1,FALSE)</f>
        <v>OLAYA HERRERA</v>
      </c>
    </row>
    <row r="324" spans="1:11" ht="12.75" customHeight="1">
      <c r="A324" s="34">
        <v>12</v>
      </c>
      <c r="B324" s="40">
        <v>43000</v>
      </c>
      <c r="C324" s="41" t="s">
        <v>39</v>
      </c>
      <c r="D324" s="27" t="s">
        <v>1406</v>
      </c>
      <c r="E324" s="121">
        <v>21760429.949999999</v>
      </c>
      <c r="F324" s="43">
        <v>0</v>
      </c>
      <c r="G324" s="43">
        <v>0</v>
      </c>
      <c r="H324" s="45" t="s">
        <v>153</v>
      </c>
      <c r="I324" s="45"/>
      <c r="J324" s="25" t="s">
        <v>644</v>
      </c>
      <c r="K324" s="13" t="s">
        <v>199</v>
      </c>
    </row>
    <row r="325" spans="1:11" ht="12.75" customHeight="1">
      <c r="A325" s="34">
        <v>13</v>
      </c>
      <c r="B325" s="40">
        <v>43006</v>
      </c>
      <c r="C325" s="41" t="s">
        <v>39</v>
      </c>
      <c r="D325" s="27" t="s">
        <v>1407</v>
      </c>
      <c r="E325" s="66">
        <v>9454000</v>
      </c>
      <c r="F325" s="43">
        <v>0</v>
      </c>
      <c r="G325" s="43">
        <v>0</v>
      </c>
      <c r="H325" s="45" t="s">
        <v>153</v>
      </c>
      <c r="I325" s="45"/>
      <c r="J325" s="32" t="str">
        <f>VLOOKUP(D325,'Copia de Comercial'!B:B,1,FALSE)</f>
        <v>QUIRIGUA</v>
      </c>
    </row>
    <row r="326" spans="1:11" ht="12.75" customHeight="1">
      <c r="A326" s="34">
        <v>14</v>
      </c>
      <c r="B326" s="40">
        <v>43056</v>
      </c>
      <c r="C326" s="41" t="s">
        <v>71</v>
      </c>
      <c r="D326" s="27" t="s">
        <v>1408</v>
      </c>
      <c r="E326" s="66">
        <v>22274446.640000001</v>
      </c>
      <c r="F326" s="43">
        <v>0</v>
      </c>
      <c r="G326" s="43">
        <v>0</v>
      </c>
      <c r="H326" s="45" t="s">
        <v>153</v>
      </c>
      <c r="I326" s="45"/>
      <c r="J326" s="32" t="str">
        <f>VLOOKUP(D326,'Copia de Comercial'!B:B,1,FALSE)</f>
        <v>PARQUE CENTENARIO</v>
      </c>
    </row>
    <row r="327" spans="1:11" ht="12.75" customHeight="1">
      <c r="A327" s="34">
        <v>15</v>
      </c>
      <c r="B327" s="51">
        <v>43095</v>
      </c>
      <c r="C327" s="41" t="s">
        <v>18</v>
      </c>
      <c r="D327" s="27" t="s">
        <v>1409</v>
      </c>
      <c r="E327" s="66">
        <v>21898574.34</v>
      </c>
      <c r="F327" s="43">
        <v>0</v>
      </c>
      <c r="G327" s="43">
        <v>0</v>
      </c>
      <c r="H327" s="45" t="s">
        <v>153</v>
      </c>
      <c r="I327" s="45"/>
      <c r="J327" s="32" t="str">
        <f>VLOOKUP(D327,'Copia de Comercial'!B:B,1,FALSE)</f>
        <v>AVENIDA TERCERA NORTE</v>
      </c>
    </row>
    <row r="328" spans="1:11" ht="12.75" customHeight="1">
      <c r="A328" s="34"/>
      <c r="B328" s="40"/>
      <c r="C328" s="41"/>
      <c r="D328" s="27"/>
      <c r="E328" s="78"/>
      <c r="F328" s="43"/>
      <c r="G328" s="43"/>
      <c r="H328" s="45"/>
      <c r="I328" s="45"/>
      <c r="J328" s="110"/>
    </row>
    <row r="329" spans="1:11" ht="12.75" customHeight="1">
      <c r="A329" s="34"/>
      <c r="B329" s="118" t="s">
        <v>1410</v>
      </c>
      <c r="C329" s="35"/>
      <c r="D329" s="34"/>
      <c r="E329" s="119">
        <f>SUM(E313:E327)</f>
        <v>187446688.39000002</v>
      </c>
      <c r="F329" s="82">
        <f t="shared" ref="F329:G329" si="11">SUM(F313:F326)</f>
        <v>0</v>
      </c>
      <c r="G329" s="82">
        <f t="shared" si="11"/>
        <v>0</v>
      </c>
      <c r="H329" s="39" t="s">
        <v>85</v>
      </c>
      <c r="I329" s="55"/>
    </row>
    <row r="330" spans="1:11" ht="12.75" customHeight="1">
      <c r="A330" s="34"/>
      <c r="B330" s="91"/>
      <c r="C330" s="35"/>
      <c r="D330" s="34"/>
      <c r="F330" s="54">
        <f>+F329/G332</f>
        <v>0</v>
      </c>
      <c r="G330" s="54">
        <f>G329/G332</f>
        <v>0</v>
      </c>
      <c r="H330" s="39"/>
      <c r="I330" s="105" t="s">
        <v>85</v>
      </c>
    </row>
    <row r="331" spans="1:11" ht="12.75" customHeight="1">
      <c r="A331" s="34"/>
      <c r="B331" s="91"/>
      <c r="C331" s="35"/>
      <c r="D331" s="34"/>
      <c r="E331" s="14"/>
      <c r="F331" s="94"/>
      <c r="G331" s="94"/>
      <c r="H331" s="39"/>
      <c r="I331" s="55"/>
    </row>
    <row r="332" spans="1:11" ht="12.75" customHeight="1">
      <c r="A332" s="34"/>
      <c r="B332" s="34"/>
      <c r="C332" s="35"/>
      <c r="D332" s="47" t="s">
        <v>419</v>
      </c>
      <c r="E332" s="43">
        <f>+E329-F329-G329</f>
        <v>187446688.39000002</v>
      </c>
      <c r="F332" s="112">
        <f>E332/G332</f>
        <v>74978.675356000007</v>
      </c>
      <c r="G332" s="106">
        <v>2500</v>
      </c>
      <c r="H332" s="103" t="s">
        <v>292</v>
      </c>
      <c r="I332" s="104" t="s">
        <v>85</v>
      </c>
    </row>
    <row r="333" spans="1:11" ht="12.75" customHeight="1">
      <c r="A333" s="34"/>
      <c r="B333" s="34"/>
      <c r="C333" s="35"/>
      <c r="D333" s="47" t="s">
        <v>423</v>
      </c>
      <c r="E333" s="43" t="e">
        <f>E329/#REF!</f>
        <v>#REF!</v>
      </c>
      <c r="F333" s="112" t="e">
        <f>E333/G332</f>
        <v>#REF!</v>
      </c>
      <c r="G333" s="107" t="s">
        <v>85</v>
      </c>
      <c r="H333" s="34"/>
      <c r="I333" s="108"/>
    </row>
    <row r="334" spans="1:11" ht="12.75" customHeight="1">
      <c r="A334" s="34"/>
      <c r="B334" s="34"/>
      <c r="C334" s="35"/>
      <c r="D334" s="47" t="s">
        <v>1411</v>
      </c>
      <c r="E334" s="113"/>
      <c r="F334" s="27"/>
      <c r="G334" s="107" t="s">
        <v>85</v>
      </c>
      <c r="H334" s="34"/>
      <c r="I334" s="14"/>
    </row>
    <row r="335" spans="1:11" ht="12.75" customHeight="1">
      <c r="A335" s="34"/>
      <c r="B335" s="34"/>
      <c r="C335" s="35"/>
      <c r="D335" s="47" t="s">
        <v>1412</v>
      </c>
      <c r="E335" s="43"/>
      <c r="F335" s="43"/>
      <c r="G335" s="107"/>
      <c r="H335" s="34"/>
      <c r="I335" s="108"/>
    </row>
    <row r="336" spans="1:11" ht="12.75" customHeight="1">
      <c r="A336" s="34"/>
      <c r="B336" s="34"/>
      <c r="C336" s="35"/>
      <c r="D336" s="47" t="s">
        <v>755</v>
      </c>
      <c r="E336" s="43"/>
      <c r="F336" s="109"/>
      <c r="G336" s="34"/>
      <c r="H336" s="34"/>
      <c r="I336" s="116"/>
    </row>
    <row r="337" spans="1:10" ht="12.75" customHeight="1">
      <c r="A337" s="34"/>
      <c r="B337" s="34"/>
      <c r="C337" s="35"/>
      <c r="D337" s="47" t="s">
        <v>759</v>
      </c>
      <c r="E337" s="109">
        <f>+E335-E332</f>
        <v>-187446688.39000002</v>
      </c>
      <c r="F337" s="43"/>
      <c r="G337" s="34"/>
      <c r="H337" s="34"/>
      <c r="I337" s="14"/>
    </row>
    <row r="338" spans="1:10" ht="12.75" customHeight="1">
      <c r="A338" s="14"/>
      <c r="B338" s="14"/>
      <c r="C338" s="14"/>
      <c r="D338" s="14"/>
      <c r="E338" s="14"/>
      <c r="F338" s="14"/>
      <c r="G338" s="14"/>
      <c r="I338" s="14"/>
    </row>
    <row r="339" spans="1:10" ht="12.75" customHeight="1">
      <c r="A339" s="14"/>
      <c r="B339" s="14"/>
      <c r="C339" s="14"/>
      <c r="D339" s="14"/>
      <c r="E339" s="14"/>
      <c r="F339" s="14"/>
      <c r="G339" s="14"/>
      <c r="I339" s="14"/>
    </row>
    <row r="340" spans="1:10" ht="12.75" customHeight="1">
      <c r="A340" s="14"/>
      <c r="B340" s="14"/>
      <c r="C340" s="14"/>
      <c r="D340" s="14"/>
      <c r="E340" s="14"/>
      <c r="F340" s="14"/>
      <c r="G340" s="14"/>
      <c r="I340" s="14"/>
    </row>
    <row r="341" spans="1:10" ht="12.75" customHeight="1">
      <c r="A341" s="14"/>
      <c r="B341" s="186" t="s">
        <v>1413</v>
      </c>
      <c r="C341" s="187"/>
      <c r="D341" s="187"/>
      <c r="E341" s="187"/>
      <c r="F341" s="187"/>
      <c r="G341" s="187"/>
      <c r="H341" s="187"/>
      <c r="I341" s="188"/>
    </row>
    <row r="342" spans="1:10" ht="12.75" customHeight="1">
      <c r="A342" s="14"/>
      <c r="B342" s="37" t="s">
        <v>89</v>
      </c>
      <c r="C342" s="37" t="s">
        <v>91</v>
      </c>
      <c r="D342" s="37" t="s">
        <v>92</v>
      </c>
      <c r="E342" s="37" t="s">
        <v>93</v>
      </c>
      <c r="F342" s="37" t="s">
        <v>94</v>
      </c>
      <c r="G342" s="37" t="s">
        <v>95</v>
      </c>
      <c r="H342" s="37" t="s">
        <v>96</v>
      </c>
      <c r="I342" s="37" t="s">
        <v>1414</v>
      </c>
      <c r="J342" s="38" t="s">
        <v>98</v>
      </c>
    </row>
    <row r="343" spans="1:10" ht="12.75" customHeight="1">
      <c r="A343" s="14"/>
      <c r="B343" s="56"/>
      <c r="C343" s="35"/>
      <c r="D343" s="34"/>
      <c r="E343" s="36"/>
      <c r="F343" s="36"/>
      <c r="G343" s="36"/>
      <c r="H343" s="39"/>
      <c r="I343" s="55"/>
    </row>
    <row r="344" spans="1:10" ht="12.75" customHeight="1">
      <c r="A344" s="14">
        <v>1</v>
      </c>
      <c r="B344" s="122">
        <v>43125</v>
      </c>
      <c r="C344" s="41" t="s">
        <v>375</v>
      </c>
      <c r="D344" s="27" t="s">
        <v>375</v>
      </c>
      <c r="E344" s="66">
        <v>8213000</v>
      </c>
      <c r="F344" s="43">
        <v>0</v>
      </c>
      <c r="G344" s="43">
        <v>0</v>
      </c>
      <c r="H344" s="45" t="s">
        <v>153</v>
      </c>
      <c r="I344" s="112">
        <v>2463.9</v>
      </c>
      <c r="J344" s="32" t="str">
        <f>VLOOKUP(D344,'Copia de Comercial'!B:B,1,FALSE)</f>
        <v>MARIQUITA</v>
      </c>
    </row>
    <row r="345" spans="1:10" ht="12.75" customHeight="1">
      <c r="A345" s="14">
        <v>2</v>
      </c>
      <c r="B345" s="122">
        <v>43145</v>
      </c>
      <c r="C345" s="41" t="s">
        <v>39</v>
      </c>
      <c r="D345" s="27" t="s">
        <v>1415</v>
      </c>
      <c r="E345" s="66">
        <v>12533592.789999999</v>
      </c>
      <c r="F345" s="43">
        <v>0</v>
      </c>
      <c r="G345" s="43">
        <v>0</v>
      </c>
      <c r="H345" s="45" t="s">
        <v>153</v>
      </c>
      <c r="I345" s="112">
        <v>3584.61</v>
      </c>
      <c r="J345" s="32" t="str">
        <f>VLOOKUP(D345,'Copia de Comercial'!B:B,1,FALSE)</f>
        <v>CALLE 80</v>
      </c>
    </row>
    <row r="346" spans="1:10" ht="12.75" customHeight="1">
      <c r="A346" s="14">
        <v>3</v>
      </c>
      <c r="B346" s="122">
        <v>43154</v>
      </c>
      <c r="C346" s="41" t="s">
        <v>240</v>
      </c>
      <c r="D346" s="27" t="s">
        <v>1416</v>
      </c>
      <c r="E346" s="66">
        <v>14727516.82</v>
      </c>
      <c r="F346" s="43">
        <v>0</v>
      </c>
      <c r="G346" s="43">
        <v>0</v>
      </c>
      <c r="H346" s="45" t="s">
        <v>153</v>
      </c>
      <c r="I346" s="112">
        <v>4212.07</v>
      </c>
      <c r="J346" s="32" t="str">
        <f>VLOOKUP(D346,'Copia de Comercial'!B:B,1,FALSE)</f>
        <v>BARRANCAS</v>
      </c>
    </row>
    <row r="347" spans="1:10" ht="12.75" customHeight="1">
      <c r="A347" s="14">
        <v>4</v>
      </c>
      <c r="B347" s="122">
        <v>43172</v>
      </c>
      <c r="C347" s="41" t="s">
        <v>111</v>
      </c>
      <c r="D347" s="123">
        <f>SUM(E344:E348)</f>
        <v>47895339.450000003</v>
      </c>
      <c r="E347" s="66">
        <v>7654757.7400000002</v>
      </c>
      <c r="F347" s="43">
        <v>0</v>
      </c>
      <c r="G347" s="43">
        <v>0</v>
      </c>
      <c r="H347" s="45" t="s">
        <v>153</v>
      </c>
      <c r="I347" s="112">
        <v>2181.61</v>
      </c>
      <c r="J347" s="32" t="e">
        <f>VLOOKUP(D347,'Copia de Comercial'!B:B,1,FALSE)</f>
        <v>#N/A</v>
      </c>
    </row>
    <row r="348" spans="1:10" ht="12.75" customHeight="1">
      <c r="A348" s="14">
        <v>5</v>
      </c>
      <c r="B348" s="122">
        <v>43180</v>
      </c>
      <c r="C348" s="41" t="s">
        <v>442</v>
      </c>
      <c r="D348" s="27" t="s">
        <v>1417</v>
      </c>
      <c r="E348" s="66">
        <v>4766472.0999999996</v>
      </c>
      <c r="F348" s="43">
        <v>0</v>
      </c>
      <c r="G348" s="43">
        <v>0</v>
      </c>
      <c r="H348" s="45" t="s">
        <v>153</v>
      </c>
      <c r="I348" s="112">
        <v>1358.44</v>
      </c>
      <c r="J348" s="25" t="s">
        <v>910</v>
      </c>
    </row>
    <row r="349" spans="1:10" ht="12.75" customHeight="1">
      <c r="A349" s="14">
        <v>6</v>
      </c>
      <c r="B349" s="122">
        <v>43203</v>
      </c>
      <c r="C349" s="27" t="s">
        <v>1418</v>
      </c>
      <c r="D349" s="27" t="s">
        <v>1419</v>
      </c>
      <c r="E349" s="66">
        <v>15458000</v>
      </c>
      <c r="F349" s="43">
        <v>0</v>
      </c>
      <c r="G349" s="43">
        <v>0</v>
      </c>
      <c r="H349" s="45" t="s">
        <v>153</v>
      </c>
      <c r="I349" s="112">
        <v>4405.53</v>
      </c>
      <c r="J349" s="25" t="s">
        <v>370</v>
      </c>
    </row>
    <row r="350" spans="1:10" ht="12.75" customHeight="1">
      <c r="A350" s="14">
        <v>7</v>
      </c>
      <c r="B350" s="122">
        <v>43235</v>
      </c>
      <c r="C350" s="41" t="s">
        <v>357</v>
      </c>
      <c r="D350" s="27" t="s">
        <v>1420</v>
      </c>
      <c r="E350" s="66">
        <v>7418000</v>
      </c>
      <c r="F350" s="43">
        <v>0</v>
      </c>
      <c r="G350" s="43">
        <v>0</v>
      </c>
      <c r="H350" s="45" t="s">
        <v>153</v>
      </c>
      <c r="I350" s="112">
        <v>2128.9699999999998</v>
      </c>
      <c r="J350" s="25" t="s">
        <v>360</v>
      </c>
    </row>
    <row r="351" spans="1:10" ht="12.75" customHeight="1">
      <c r="A351" s="14">
        <v>8</v>
      </c>
      <c r="B351" s="122">
        <v>43266</v>
      </c>
      <c r="C351" s="41" t="s">
        <v>1421</v>
      </c>
      <c r="D351" s="27" t="s">
        <v>1422</v>
      </c>
      <c r="E351" s="66">
        <v>15973000</v>
      </c>
      <c r="F351" s="43">
        <v>0</v>
      </c>
      <c r="G351" s="43">
        <v>0</v>
      </c>
      <c r="H351" s="45" t="s">
        <v>153</v>
      </c>
      <c r="I351" s="112">
        <v>4616.2</v>
      </c>
      <c r="J351" s="32" t="str">
        <f>VLOOKUP(D351,'Copia de Comercial'!B:B,1,FALSE)</f>
        <v>PLANETA RICA</v>
      </c>
    </row>
    <row r="352" spans="1:10" ht="12.75" customHeight="1">
      <c r="A352" s="14">
        <v>9</v>
      </c>
      <c r="B352" s="122">
        <v>43314</v>
      </c>
      <c r="C352" s="41" t="s">
        <v>1418</v>
      </c>
      <c r="D352" s="41" t="s">
        <v>394</v>
      </c>
      <c r="E352" s="66">
        <v>213486</v>
      </c>
      <c r="F352" s="43">
        <v>0</v>
      </c>
      <c r="G352" s="43">
        <v>0</v>
      </c>
      <c r="H352" s="45" t="s">
        <v>153</v>
      </c>
      <c r="I352" s="112">
        <v>0</v>
      </c>
      <c r="J352" s="32" t="str">
        <f>VLOOKUP(D352,'Copia de Comercial'!B:B,1,FALSE)</f>
        <v>TERMINAL DEL SUR</v>
      </c>
    </row>
    <row r="353" spans="1:10" ht="12.75" customHeight="1">
      <c r="A353" s="14">
        <v>10</v>
      </c>
      <c r="B353" s="122">
        <v>43326</v>
      </c>
      <c r="C353" s="41" t="s">
        <v>1418</v>
      </c>
      <c r="D353" s="41" t="s">
        <v>1423</v>
      </c>
      <c r="E353" s="66">
        <v>12406080</v>
      </c>
      <c r="F353" s="43">
        <v>0</v>
      </c>
      <c r="G353" s="43">
        <v>0</v>
      </c>
      <c r="H353" s="45" t="s">
        <v>153</v>
      </c>
      <c r="I353" s="112">
        <v>3610.17</v>
      </c>
      <c r="J353" s="25" t="s">
        <v>260</v>
      </c>
    </row>
    <row r="354" spans="1:10" ht="12.75" customHeight="1">
      <c r="A354" s="14">
        <v>11</v>
      </c>
      <c r="B354" s="122">
        <v>43357</v>
      </c>
      <c r="C354" s="41" t="s">
        <v>1421</v>
      </c>
      <c r="D354" s="27" t="s">
        <v>1422</v>
      </c>
      <c r="E354" s="66">
        <v>2412000</v>
      </c>
      <c r="F354" s="43">
        <v>0</v>
      </c>
      <c r="G354" s="43">
        <v>0</v>
      </c>
      <c r="H354" s="45" t="s">
        <v>153</v>
      </c>
      <c r="I354" s="112">
        <v>699.48</v>
      </c>
      <c r="J354" s="32" t="str">
        <f>VLOOKUP(D354,'Copia de Comercial'!B:B,1,FALSE)</f>
        <v>PLANETA RICA</v>
      </c>
    </row>
    <row r="355" spans="1:10" ht="12.75" customHeight="1">
      <c r="A355" s="14">
        <v>12</v>
      </c>
      <c r="B355" s="122">
        <v>43376</v>
      </c>
      <c r="C355" s="41" t="s">
        <v>442</v>
      </c>
      <c r="D355" s="27" t="s">
        <v>1424</v>
      </c>
      <c r="E355" s="66">
        <v>6698952</v>
      </c>
      <c r="F355" s="43">
        <v>0</v>
      </c>
      <c r="G355" s="43">
        <v>0</v>
      </c>
      <c r="H355" s="45" t="s">
        <v>153</v>
      </c>
      <c r="I355" s="112">
        <v>0</v>
      </c>
      <c r="J355" s="32" t="str">
        <f>VLOOKUP(D355,'Copia de Comercial'!B:B,1,FALSE)</f>
        <v>Agencia SAN FERNANDO</v>
      </c>
    </row>
    <row r="356" spans="1:10" ht="12.75" customHeight="1">
      <c r="A356" s="14">
        <v>13</v>
      </c>
      <c r="B356" s="122">
        <v>43391</v>
      </c>
      <c r="C356" s="41" t="s">
        <v>111</v>
      </c>
      <c r="D356" s="27" t="s">
        <v>1425</v>
      </c>
      <c r="E356" s="66">
        <v>5879647</v>
      </c>
      <c r="F356" s="43">
        <v>0</v>
      </c>
      <c r="G356" s="43">
        <v>0</v>
      </c>
      <c r="H356" s="45" t="s">
        <v>153</v>
      </c>
      <c r="I356" s="112">
        <v>1705.1</v>
      </c>
      <c r="J356" s="25" t="s">
        <v>1132</v>
      </c>
    </row>
    <row r="357" spans="1:10" ht="12.75" customHeight="1">
      <c r="A357" s="14">
        <v>14</v>
      </c>
      <c r="B357" s="122">
        <v>43446</v>
      </c>
      <c r="C357" s="41" t="s">
        <v>111</v>
      </c>
      <c r="D357" s="27" t="s">
        <v>256</v>
      </c>
      <c r="E357" s="66">
        <v>11437540</v>
      </c>
      <c r="F357" s="43">
        <v>0</v>
      </c>
      <c r="G357" s="43">
        <v>0</v>
      </c>
      <c r="H357" s="45" t="s">
        <v>153</v>
      </c>
      <c r="I357" s="112">
        <v>3282.35</v>
      </c>
      <c r="J357" s="32" t="str">
        <f>VLOOKUP(D357,'Copia de Comercial'!B:B,1,FALSE)</f>
        <v>CARRERA 70</v>
      </c>
    </row>
    <row r="358" spans="1:10" ht="12.75" customHeight="1">
      <c r="A358" s="14">
        <v>15</v>
      </c>
      <c r="B358" s="122">
        <v>43455</v>
      </c>
      <c r="C358" s="41" t="s">
        <v>442</v>
      </c>
      <c r="D358" s="27" t="s">
        <v>1426</v>
      </c>
      <c r="E358" s="66">
        <v>27643306.739999998</v>
      </c>
      <c r="F358" s="43">
        <v>0</v>
      </c>
      <c r="G358" s="43">
        <v>0</v>
      </c>
      <c r="H358" s="45" t="s">
        <v>153</v>
      </c>
      <c r="I358" s="112">
        <v>7933.63</v>
      </c>
      <c r="J358" s="32" t="str">
        <f>VLOOKUP(D358,'Copia de Comercial'!B:B,1,FALSE)</f>
        <v>Agencia LA FLORA</v>
      </c>
    </row>
    <row r="359" spans="1:10" ht="12.75" customHeight="1">
      <c r="A359" s="14">
        <v>16</v>
      </c>
      <c r="B359" s="45"/>
      <c r="C359" s="27"/>
      <c r="D359" s="27"/>
      <c r="F359" s="43"/>
      <c r="G359" s="43"/>
      <c r="H359" s="45"/>
      <c r="I359" s="45"/>
      <c r="J359" s="110"/>
    </row>
    <row r="360" spans="1:10" ht="12.75" customHeight="1">
      <c r="A360" s="14">
        <v>17</v>
      </c>
      <c r="B360" s="40"/>
      <c r="C360" s="41"/>
      <c r="D360" s="27"/>
      <c r="E360" s="66"/>
      <c r="F360" s="43"/>
      <c r="G360" s="43"/>
      <c r="H360" s="45"/>
      <c r="I360" s="45"/>
      <c r="J360" s="110"/>
    </row>
    <row r="361" spans="1:10" ht="12.75" customHeight="1">
      <c r="A361" s="14">
        <v>18</v>
      </c>
      <c r="B361" s="40"/>
      <c r="C361" s="41"/>
      <c r="D361" s="27"/>
      <c r="E361" s="66"/>
      <c r="F361" s="43"/>
      <c r="G361" s="43"/>
      <c r="H361" s="45"/>
      <c r="I361" s="45"/>
      <c r="J361" s="110"/>
    </row>
    <row r="362" spans="1:10" ht="12.75" customHeight="1">
      <c r="A362" s="14">
        <v>19</v>
      </c>
      <c r="B362" s="40"/>
      <c r="C362" s="41"/>
      <c r="D362" s="27"/>
      <c r="E362" s="66"/>
      <c r="F362" s="43"/>
      <c r="G362" s="43"/>
      <c r="H362" s="45"/>
      <c r="I362" s="45"/>
      <c r="J362" s="110"/>
    </row>
    <row r="363" spans="1:10" ht="12.75" customHeight="1">
      <c r="A363" s="14">
        <v>20</v>
      </c>
      <c r="B363" s="40"/>
      <c r="C363" s="41"/>
      <c r="D363" s="27"/>
      <c r="E363" s="78"/>
      <c r="F363" s="43"/>
      <c r="G363" s="43"/>
      <c r="H363" s="45"/>
      <c r="I363" s="45"/>
      <c r="J363" s="110"/>
    </row>
    <row r="364" spans="1:10" ht="12.75" customHeight="1">
      <c r="A364" s="14">
        <v>21</v>
      </c>
      <c r="B364" s="40"/>
      <c r="C364" s="41"/>
      <c r="D364" s="27"/>
      <c r="E364" s="78"/>
      <c r="F364" s="43"/>
      <c r="G364" s="43"/>
      <c r="H364" s="45"/>
      <c r="I364" s="45"/>
      <c r="J364" s="110"/>
    </row>
    <row r="365" spans="1:10" ht="12.75" customHeight="1">
      <c r="A365" s="14">
        <v>22</v>
      </c>
      <c r="B365" s="40"/>
      <c r="C365" s="41"/>
      <c r="D365" s="27"/>
      <c r="E365" s="78"/>
      <c r="F365" s="43"/>
      <c r="G365" s="43"/>
      <c r="H365" s="45"/>
      <c r="I365" s="45"/>
      <c r="J365" s="110"/>
    </row>
    <row r="366" spans="1:10" ht="12.75" customHeight="1">
      <c r="A366" s="14">
        <v>23</v>
      </c>
      <c r="B366" s="40"/>
      <c r="C366" s="41"/>
      <c r="D366" s="27"/>
      <c r="E366" s="78"/>
      <c r="F366" s="43"/>
      <c r="G366" s="43"/>
      <c r="H366" s="45"/>
      <c r="I366" s="45"/>
      <c r="J366" s="110"/>
    </row>
    <row r="367" spans="1:10" ht="12.75" customHeight="1">
      <c r="A367" s="14">
        <v>24</v>
      </c>
      <c r="B367" s="40"/>
      <c r="C367" s="41"/>
      <c r="D367" s="27"/>
      <c r="E367" s="78"/>
      <c r="F367" s="43"/>
      <c r="G367" s="43"/>
      <c r="H367" s="45"/>
      <c r="I367" s="45"/>
      <c r="J367" s="110"/>
    </row>
    <row r="368" spans="1:10" ht="12.75" customHeight="1">
      <c r="A368" s="14">
        <v>25</v>
      </c>
      <c r="B368" s="40"/>
      <c r="C368" s="41"/>
      <c r="D368" s="27"/>
      <c r="E368" s="78"/>
      <c r="F368" s="43"/>
      <c r="G368" s="43"/>
      <c r="H368" s="45"/>
      <c r="I368" s="45"/>
      <c r="J368" s="110"/>
    </row>
    <row r="369" spans="1:10" ht="12.75" customHeight="1">
      <c r="A369" s="14"/>
      <c r="B369" s="118" t="s">
        <v>1427</v>
      </c>
      <c r="C369" s="35"/>
      <c r="D369" s="34"/>
      <c r="E369" s="119">
        <f>SUM(E344:E358)</f>
        <v>153435351.19</v>
      </c>
      <c r="F369" s="82">
        <f t="shared" ref="F369:G369" si="12">SUM(F344:F357)</f>
        <v>0</v>
      </c>
      <c r="G369" s="82">
        <f t="shared" si="12"/>
        <v>0</v>
      </c>
      <c r="H369" s="39" t="s">
        <v>85</v>
      </c>
      <c r="I369" s="124">
        <f>SUM(I344:I368)</f>
        <v>42182.06</v>
      </c>
    </row>
    <row r="370" spans="1:10" ht="12.75" customHeight="1">
      <c r="A370" s="14"/>
      <c r="B370" s="91"/>
      <c r="C370" s="35"/>
      <c r="D370" s="34"/>
      <c r="F370" s="54"/>
      <c r="G370" s="54"/>
      <c r="H370" s="39"/>
      <c r="I370" s="105" t="s">
        <v>85</v>
      </c>
    </row>
    <row r="371" spans="1:10" ht="12.75" customHeight="1">
      <c r="A371" s="14"/>
      <c r="B371" s="91"/>
      <c r="C371" s="35"/>
      <c r="D371" s="34"/>
      <c r="E371" s="14"/>
      <c r="F371" s="94"/>
      <c r="G371" s="94"/>
      <c r="H371" s="39"/>
      <c r="I371" s="55"/>
    </row>
    <row r="372" spans="1:10" ht="12.75" customHeight="1">
      <c r="A372" s="14"/>
      <c r="B372" s="34"/>
      <c r="C372" s="35"/>
      <c r="D372" s="47" t="s">
        <v>419</v>
      </c>
      <c r="E372" s="43">
        <f>+E369-F369-G369</f>
        <v>153435351.19</v>
      </c>
      <c r="F372" s="112"/>
      <c r="G372" s="106"/>
      <c r="H372" s="103"/>
      <c r="I372" s="104" t="s">
        <v>85</v>
      </c>
    </row>
    <row r="373" spans="1:10" ht="12.75" customHeight="1">
      <c r="A373" s="14"/>
      <c r="B373" s="34"/>
      <c r="C373" s="35"/>
      <c r="D373" s="47" t="s">
        <v>423</v>
      </c>
      <c r="E373" s="43">
        <f>E372/A348</f>
        <v>30687070.237999998</v>
      </c>
      <c r="F373" s="112"/>
      <c r="G373" s="107" t="s">
        <v>85</v>
      </c>
      <c r="H373" s="34"/>
      <c r="I373" s="108"/>
    </row>
    <row r="374" spans="1:10" ht="12.75" customHeight="1">
      <c r="A374" s="14"/>
      <c r="B374" s="34"/>
      <c r="C374" s="35"/>
      <c r="D374" s="47" t="s">
        <v>1428</v>
      </c>
      <c r="E374" s="113"/>
      <c r="F374" s="27"/>
      <c r="G374" s="107" t="s">
        <v>85</v>
      </c>
      <c r="H374" s="34"/>
      <c r="I374" s="14"/>
    </row>
    <row r="375" spans="1:10" ht="12.75" customHeight="1">
      <c r="A375" s="14"/>
      <c r="B375" s="34"/>
      <c r="C375" s="35"/>
      <c r="D375" s="47" t="s">
        <v>1429</v>
      </c>
      <c r="E375" s="43"/>
      <c r="F375" s="43"/>
      <c r="G375" s="107"/>
      <c r="H375" s="34"/>
      <c r="I375" s="108"/>
    </row>
    <row r="376" spans="1:10" ht="12.75" customHeight="1">
      <c r="A376" s="14"/>
      <c r="B376" s="34"/>
      <c r="C376" s="35"/>
      <c r="D376" s="47" t="s">
        <v>755</v>
      </c>
      <c r="E376" s="43"/>
      <c r="F376" s="109"/>
      <c r="G376" s="34"/>
      <c r="H376" s="34"/>
      <c r="I376" s="116"/>
    </row>
    <row r="377" spans="1:10" ht="12.75" customHeight="1">
      <c r="A377" s="14"/>
      <c r="B377" s="34"/>
      <c r="C377" s="35"/>
      <c r="D377" s="47" t="s">
        <v>759</v>
      </c>
      <c r="E377" s="109">
        <f>+E375-E372</f>
        <v>-153435351.19</v>
      </c>
      <c r="F377" s="43"/>
      <c r="G377" s="34"/>
      <c r="H377" s="34"/>
      <c r="I377" s="14"/>
    </row>
    <row r="378" spans="1:10" ht="12.75" customHeight="1">
      <c r="A378" s="14"/>
      <c r="B378" s="14"/>
      <c r="C378" s="14"/>
      <c r="D378" s="14"/>
      <c r="E378" s="14"/>
      <c r="F378" s="14"/>
      <c r="G378" s="14"/>
      <c r="I378" s="14"/>
    </row>
    <row r="379" spans="1:10" ht="12.75" customHeight="1">
      <c r="A379" s="14"/>
      <c r="B379" s="14"/>
      <c r="C379" s="14"/>
      <c r="D379" s="14"/>
      <c r="E379" s="14"/>
      <c r="F379" s="14"/>
      <c r="G379" s="14"/>
      <c r="I379" s="14"/>
    </row>
    <row r="380" spans="1:10" ht="12.75" customHeight="1">
      <c r="A380" s="14"/>
      <c r="B380" s="186" t="s">
        <v>1430</v>
      </c>
      <c r="C380" s="187"/>
      <c r="D380" s="187"/>
      <c r="E380" s="187"/>
      <c r="F380" s="187"/>
      <c r="G380" s="187"/>
      <c r="H380" s="187"/>
      <c r="I380" s="188"/>
    </row>
    <row r="381" spans="1:10" ht="12.75" customHeight="1">
      <c r="A381" s="14"/>
      <c r="B381" s="37" t="s">
        <v>89</v>
      </c>
      <c r="C381" s="37" t="s">
        <v>91</v>
      </c>
      <c r="D381" s="37" t="s">
        <v>92</v>
      </c>
      <c r="E381" s="37" t="s">
        <v>93</v>
      </c>
      <c r="F381" s="37" t="s">
        <v>94</v>
      </c>
      <c r="G381" s="37" t="s">
        <v>95</v>
      </c>
      <c r="H381" s="37" t="s">
        <v>96</v>
      </c>
      <c r="I381" s="37" t="s">
        <v>1414</v>
      </c>
      <c r="J381" s="38" t="s">
        <v>98</v>
      </c>
    </row>
    <row r="382" spans="1:10" ht="12.75" customHeight="1">
      <c r="A382" s="14"/>
      <c r="B382" s="56"/>
      <c r="C382" s="35"/>
      <c r="D382" s="34"/>
      <c r="E382" s="36"/>
      <c r="F382" s="36"/>
      <c r="G382" s="36"/>
      <c r="H382" s="39"/>
      <c r="I382" s="55"/>
    </row>
    <row r="383" spans="1:10" ht="12.75" customHeight="1">
      <c r="A383" s="14">
        <v>1</v>
      </c>
      <c r="B383" s="122">
        <v>43522</v>
      </c>
      <c r="C383" s="41" t="s">
        <v>18</v>
      </c>
      <c r="D383" s="27" t="s">
        <v>1431</v>
      </c>
      <c r="E383" s="66">
        <v>11545224.619999999</v>
      </c>
      <c r="F383" s="43">
        <v>0</v>
      </c>
      <c r="G383" s="43">
        <v>0</v>
      </c>
      <c r="H383" s="45" t="s">
        <v>153</v>
      </c>
      <c r="I383" s="112">
        <v>2463.9</v>
      </c>
      <c r="J383" s="25" t="s">
        <v>899</v>
      </c>
    </row>
    <row r="384" spans="1:10" ht="12.75" customHeight="1">
      <c r="A384" s="14">
        <v>2</v>
      </c>
      <c r="B384" s="122">
        <v>43578</v>
      </c>
      <c r="C384" s="41" t="s">
        <v>1421</v>
      </c>
      <c r="D384" s="27" t="s">
        <v>1405</v>
      </c>
      <c r="E384" s="66">
        <v>0</v>
      </c>
      <c r="F384" s="43">
        <v>0</v>
      </c>
      <c r="G384" s="43">
        <v>0</v>
      </c>
      <c r="H384" s="45" t="s">
        <v>153</v>
      </c>
      <c r="I384" s="112">
        <v>0</v>
      </c>
      <c r="J384" s="32" t="str">
        <f>VLOOKUP(D384,'Copia de Comercial'!B:B,1,FALSE)</f>
        <v>CHINU</v>
      </c>
    </row>
    <row r="385" spans="1:10" ht="12.75" customHeight="1">
      <c r="A385" s="14">
        <v>3</v>
      </c>
      <c r="B385" s="122">
        <v>43644</v>
      </c>
      <c r="C385" s="41" t="s">
        <v>39</v>
      </c>
      <c r="D385" s="27" t="s">
        <v>1432</v>
      </c>
      <c r="E385" s="66">
        <v>28328325.710000001</v>
      </c>
      <c r="F385" s="43">
        <v>0</v>
      </c>
      <c r="G385" s="43">
        <v>0</v>
      </c>
      <c r="H385" s="45" t="s">
        <v>153</v>
      </c>
      <c r="I385" s="112">
        <v>0</v>
      </c>
      <c r="J385" s="32" t="str">
        <f>VLOOKUP(D385,'Copia de Comercial'!B:B,1,FALSE)</f>
        <v>ALAMOS</v>
      </c>
    </row>
    <row r="386" spans="1:10" ht="12.75" customHeight="1">
      <c r="A386" s="14">
        <v>4</v>
      </c>
      <c r="B386" s="122">
        <v>43649</v>
      </c>
      <c r="C386" s="41" t="s">
        <v>18</v>
      </c>
      <c r="D386" s="27" t="s">
        <v>1433</v>
      </c>
      <c r="E386" s="66">
        <v>5700000</v>
      </c>
      <c r="F386" s="43">
        <v>0</v>
      </c>
      <c r="G386" s="43">
        <v>0</v>
      </c>
      <c r="H386" s="45" t="s">
        <v>153</v>
      </c>
      <c r="I386" s="112">
        <v>0</v>
      </c>
      <c r="J386" s="25" t="s">
        <v>901</v>
      </c>
    </row>
    <row r="387" spans="1:10" ht="12.75" customHeight="1">
      <c r="A387" s="14">
        <v>5</v>
      </c>
      <c r="B387" s="122"/>
      <c r="C387" s="41"/>
      <c r="D387" s="27"/>
      <c r="E387" s="66"/>
      <c r="F387" s="43"/>
      <c r="G387" s="43"/>
      <c r="H387" s="45"/>
      <c r="I387" s="112"/>
      <c r="J387" s="110"/>
    </row>
    <row r="388" spans="1:10" ht="12.75" customHeight="1">
      <c r="A388" s="14">
        <v>6</v>
      </c>
      <c r="B388" s="122"/>
      <c r="C388" s="27"/>
      <c r="D388" s="27"/>
      <c r="E388" s="66"/>
      <c r="F388" s="43"/>
      <c r="G388" s="43"/>
      <c r="H388" s="45"/>
      <c r="I388" s="112"/>
      <c r="J388" s="110"/>
    </row>
    <row r="389" spans="1:10" ht="12.75" customHeight="1">
      <c r="A389" s="14">
        <v>7</v>
      </c>
      <c r="B389" s="122"/>
      <c r="C389" s="41"/>
      <c r="D389" s="27"/>
      <c r="E389" s="66"/>
      <c r="F389" s="43"/>
      <c r="G389" s="43"/>
      <c r="H389" s="45"/>
      <c r="I389" s="112"/>
      <c r="J389" s="110"/>
    </row>
    <row r="390" spans="1:10" ht="12.75" customHeight="1">
      <c r="A390" s="14">
        <v>8</v>
      </c>
      <c r="B390" s="122"/>
      <c r="C390" s="41"/>
      <c r="D390" s="27"/>
      <c r="E390" s="66"/>
      <c r="F390" s="43"/>
      <c r="G390" s="43"/>
      <c r="H390" s="45"/>
      <c r="I390" s="112"/>
      <c r="J390" s="110"/>
    </row>
    <row r="391" spans="1:10" ht="12.75" customHeight="1">
      <c r="A391" s="14">
        <v>9</v>
      </c>
      <c r="B391" s="122"/>
      <c r="C391" s="41"/>
      <c r="D391" s="41"/>
      <c r="E391" s="66"/>
      <c r="F391" s="43"/>
      <c r="G391" s="43"/>
      <c r="H391" s="45"/>
      <c r="I391" s="112"/>
      <c r="J391" s="110"/>
    </row>
    <row r="392" spans="1:10" ht="12.75" customHeight="1">
      <c r="A392" s="14">
        <v>10</v>
      </c>
      <c r="B392" s="122"/>
      <c r="C392" s="41"/>
      <c r="D392" s="41"/>
      <c r="E392" s="66"/>
      <c r="F392" s="43"/>
      <c r="G392" s="43"/>
      <c r="H392" s="45"/>
      <c r="I392" s="112"/>
      <c r="J392" s="110"/>
    </row>
    <row r="393" spans="1:10" ht="12.75" customHeight="1">
      <c r="A393" s="14">
        <v>11</v>
      </c>
      <c r="B393" s="122"/>
      <c r="C393" s="41"/>
      <c r="D393" s="27"/>
      <c r="E393" s="66"/>
      <c r="F393" s="43"/>
      <c r="G393" s="43"/>
      <c r="H393" s="45"/>
      <c r="I393" s="112"/>
      <c r="J393" s="110"/>
    </row>
    <row r="394" spans="1:10" ht="12.75" customHeight="1">
      <c r="A394" s="14">
        <v>12</v>
      </c>
      <c r="B394" s="122"/>
      <c r="C394" s="41"/>
      <c r="D394" s="27"/>
      <c r="E394" s="66"/>
      <c r="F394" s="43"/>
      <c r="G394" s="43"/>
      <c r="H394" s="45"/>
      <c r="I394" s="112"/>
      <c r="J394" s="110"/>
    </row>
    <row r="395" spans="1:10" ht="12.75" customHeight="1">
      <c r="A395" s="14">
        <v>13</v>
      </c>
      <c r="B395" s="122"/>
      <c r="C395" s="41"/>
      <c r="D395" s="27"/>
      <c r="E395" s="66"/>
      <c r="F395" s="43"/>
      <c r="G395" s="43"/>
      <c r="H395" s="45"/>
      <c r="I395" s="112"/>
      <c r="J395" s="110"/>
    </row>
    <row r="396" spans="1:10" ht="12.75" customHeight="1">
      <c r="A396" s="14">
        <v>14</v>
      </c>
      <c r="B396" s="122"/>
      <c r="C396" s="41"/>
      <c r="D396" s="27"/>
      <c r="E396" s="66"/>
      <c r="F396" s="43"/>
      <c r="G396" s="43"/>
      <c r="H396" s="45"/>
      <c r="I396" s="112"/>
      <c r="J396" s="110"/>
    </row>
    <row r="397" spans="1:10" ht="12.75" customHeight="1">
      <c r="A397" s="14">
        <v>15</v>
      </c>
      <c r="B397" s="122"/>
      <c r="C397" s="41"/>
      <c r="D397" s="27"/>
      <c r="E397" s="66"/>
      <c r="F397" s="43"/>
      <c r="G397" s="43"/>
      <c r="H397" s="45"/>
      <c r="I397" s="112"/>
      <c r="J397" s="110"/>
    </row>
    <row r="398" spans="1:10" ht="12.75" customHeight="1">
      <c r="A398" s="14">
        <v>16</v>
      </c>
      <c r="B398" s="45"/>
      <c r="C398" s="27"/>
      <c r="D398" s="27"/>
      <c r="F398" s="43"/>
      <c r="G398" s="43"/>
      <c r="H398" s="45"/>
      <c r="I398" s="45"/>
      <c r="J398" s="110"/>
    </row>
    <row r="399" spans="1:10" ht="12.75" customHeight="1">
      <c r="A399" s="14">
        <v>17</v>
      </c>
      <c r="B399" s="40"/>
      <c r="C399" s="41"/>
      <c r="D399" s="27"/>
      <c r="E399" s="66"/>
      <c r="F399" s="43"/>
      <c r="G399" s="43"/>
      <c r="H399" s="45"/>
      <c r="I399" s="45"/>
      <c r="J399" s="110"/>
    </row>
    <row r="400" spans="1:10" ht="12.75" customHeight="1">
      <c r="A400" s="14">
        <v>18</v>
      </c>
      <c r="B400" s="40"/>
      <c r="C400" s="41"/>
      <c r="D400" s="27"/>
      <c r="E400" s="66"/>
      <c r="F400" s="43"/>
      <c r="G400" s="43"/>
      <c r="H400" s="45"/>
      <c r="I400" s="45"/>
      <c r="J400" s="110"/>
    </row>
    <row r="401" spans="1:10" ht="12.75" customHeight="1">
      <c r="A401" s="14">
        <v>19</v>
      </c>
      <c r="B401" s="40"/>
      <c r="C401" s="41"/>
      <c r="D401" s="27"/>
      <c r="E401" s="66"/>
      <c r="F401" s="43"/>
      <c r="G401" s="43"/>
      <c r="H401" s="45"/>
      <c r="I401" s="45"/>
      <c r="J401" s="110"/>
    </row>
    <row r="402" spans="1:10" ht="12.75" customHeight="1">
      <c r="A402" s="14">
        <v>20</v>
      </c>
      <c r="B402" s="40"/>
      <c r="C402" s="41"/>
      <c r="D402" s="27"/>
      <c r="E402" s="78"/>
      <c r="F402" s="43"/>
      <c r="G402" s="43"/>
      <c r="H402" s="45"/>
      <c r="I402" s="45"/>
      <c r="J402" s="110"/>
    </row>
    <row r="403" spans="1:10" ht="12.75" customHeight="1">
      <c r="A403" s="14">
        <v>21</v>
      </c>
      <c r="B403" s="40"/>
      <c r="C403" s="41"/>
      <c r="D403" s="27"/>
      <c r="E403" s="78"/>
      <c r="F403" s="43"/>
      <c r="G403" s="43"/>
      <c r="H403" s="45"/>
      <c r="I403" s="45"/>
      <c r="J403" s="110"/>
    </row>
    <row r="404" spans="1:10" ht="12.75" customHeight="1">
      <c r="A404" s="14">
        <v>22</v>
      </c>
      <c r="B404" s="40"/>
      <c r="C404" s="41"/>
      <c r="D404" s="27"/>
      <c r="E404" s="78"/>
      <c r="F404" s="43"/>
      <c r="G404" s="43"/>
      <c r="H404" s="45"/>
      <c r="I404" s="45"/>
      <c r="J404" s="110"/>
    </row>
    <row r="405" spans="1:10" ht="12.75" customHeight="1">
      <c r="A405" s="14">
        <v>23</v>
      </c>
      <c r="B405" s="40"/>
      <c r="C405" s="41"/>
      <c r="D405" s="27"/>
      <c r="E405" s="78"/>
      <c r="F405" s="43"/>
      <c r="G405" s="43"/>
      <c r="H405" s="45"/>
      <c r="I405" s="45"/>
      <c r="J405" s="110"/>
    </row>
    <row r="406" spans="1:10" ht="12.75" customHeight="1">
      <c r="A406" s="14">
        <v>24</v>
      </c>
      <c r="B406" s="40"/>
      <c r="C406" s="41"/>
      <c r="D406" s="27"/>
      <c r="E406" s="78"/>
      <c r="F406" s="43"/>
      <c r="G406" s="43"/>
      <c r="H406" s="45"/>
      <c r="I406" s="45"/>
      <c r="J406" s="110"/>
    </row>
    <row r="407" spans="1:10" ht="12.75" customHeight="1">
      <c r="A407" s="14">
        <v>25</v>
      </c>
      <c r="B407" s="40"/>
      <c r="C407" s="41"/>
      <c r="D407" s="27"/>
      <c r="E407" s="78"/>
      <c r="F407" s="43"/>
      <c r="G407" s="43"/>
      <c r="H407" s="45"/>
      <c r="I407" s="45"/>
      <c r="J407" s="110"/>
    </row>
    <row r="408" spans="1:10" ht="12.75" customHeight="1">
      <c r="A408" s="14"/>
      <c r="B408" s="118" t="s">
        <v>1427</v>
      </c>
      <c r="C408" s="35"/>
      <c r="D408" s="34"/>
      <c r="E408" s="119">
        <f>SUM(E383:E397)</f>
        <v>45573550.329999998</v>
      </c>
      <c r="F408" s="82">
        <f t="shared" ref="F408:G408" si="13">SUM(F383:F396)</f>
        <v>0</v>
      </c>
      <c r="G408" s="82">
        <f t="shared" si="13"/>
        <v>0</v>
      </c>
      <c r="H408" s="39" t="s">
        <v>85</v>
      </c>
      <c r="I408" s="124">
        <f>SUM(I383:I407)</f>
        <v>2463.9</v>
      </c>
    </row>
    <row r="409" spans="1:10" ht="12.75" customHeight="1">
      <c r="A409" s="14"/>
      <c r="B409" s="91"/>
      <c r="C409" s="35"/>
      <c r="D409" s="34"/>
      <c r="F409" s="54"/>
      <c r="G409" s="54"/>
      <c r="H409" s="39"/>
      <c r="I409" s="105" t="s">
        <v>85</v>
      </c>
    </row>
    <row r="410" spans="1:10" ht="12.75" customHeight="1">
      <c r="A410" s="14"/>
      <c r="B410" s="91"/>
      <c r="C410" s="35"/>
      <c r="D410" s="34"/>
      <c r="E410" s="14"/>
      <c r="F410" s="94"/>
      <c r="G410" s="94"/>
      <c r="H410" s="39"/>
      <c r="I410" s="55"/>
    </row>
    <row r="411" spans="1:10" ht="12.75" customHeight="1">
      <c r="A411" s="14"/>
      <c r="B411" s="34"/>
      <c r="C411" s="35"/>
      <c r="D411" s="47" t="s">
        <v>419</v>
      </c>
      <c r="E411" s="43">
        <f>+E408-F408-G408</f>
        <v>45573550.329999998</v>
      </c>
      <c r="F411" s="112"/>
      <c r="G411" s="106"/>
      <c r="H411" s="103"/>
      <c r="I411" s="104" t="s">
        <v>85</v>
      </c>
    </row>
    <row r="412" spans="1:10" ht="12.75" customHeight="1">
      <c r="A412" s="14"/>
      <c r="B412" s="34"/>
      <c r="C412" s="35"/>
      <c r="D412" s="47" t="s">
        <v>423</v>
      </c>
      <c r="E412" s="43">
        <f>E411/A387</f>
        <v>9114710.0659999996</v>
      </c>
      <c r="F412" s="112"/>
      <c r="G412" s="107" t="s">
        <v>85</v>
      </c>
      <c r="H412" s="34"/>
      <c r="I412" s="108"/>
    </row>
    <row r="413" spans="1:10" ht="12.75" customHeight="1">
      <c r="A413" s="14"/>
      <c r="B413" s="34"/>
      <c r="C413" s="35"/>
      <c r="D413" s="47" t="s">
        <v>1428</v>
      </c>
      <c r="E413" s="113"/>
      <c r="F413" s="27"/>
      <c r="G413" s="107" t="s">
        <v>85</v>
      </c>
      <c r="H413" s="34"/>
      <c r="I413" s="14"/>
    </row>
    <row r="414" spans="1:10" ht="12.75" customHeight="1">
      <c r="A414" s="14"/>
      <c r="B414" s="34"/>
      <c r="C414" s="35"/>
      <c r="D414" s="47" t="s">
        <v>1429</v>
      </c>
      <c r="E414" s="43"/>
      <c r="F414" s="43"/>
      <c r="G414" s="107"/>
      <c r="H414" s="34"/>
      <c r="I414" s="108"/>
    </row>
    <row r="415" spans="1:10" ht="12.75" customHeight="1">
      <c r="A415" s="14"/>
      <c r="B415" s="34"/>
      <c r="C415" s="35"/>
      <c r="D415" s="47" t="s">
        <v>755</v>
      </c>
      <c r="E415" s="43"/>
      <c r="F415" s="109"/>
      <c r="G415" s="34"/>
      <c r="H415" s="34"/>
      <c r="I415" s="116"/>
    </row>
    <row r="416" spans="1:10" ht="12.75" customHeight="1">
      <c r="A416" s="14"/>
      <c r="B416" s="34"/>
      <c r="C416" s="35"/>
      <c r="D416" s="47" t="s">
        <v>759</v>
      </c>
      <c r="E416" s="109">
        <f>+E414-E411</f>
        <v>-45573550.329999998</v>
      </c>
      <c r="F416" s="43"/>
      <c r="G416" s="34"/>
      <c r="H416" s="34"/>
      <c r="I416" s="14"/>
    </row>
    <row r="417" spans="1:9" ht="12.75" customHeight="1">
      <c r="A417" s="14"/>
      <c r="B417" s="14"/>
      <c r="C417" s="14"/>
      <c r="D417" s="14"/>
      <c r="E417" s="14"/>
      <c r="F417" s="14"/>
      <c r="G417" s="14"/>
      <c r="I417" s="14"/>
    </row>
    <row r="418" spans="1:9" ht="12.75" customHeight="1">
      <c r="A418" s="14"/>
      <c r="B418" s="14"/>
      <c r="C418" s="14"/>
      <c r="D418" s="14"/>
      <c r="E418" s="14"/>
      <c r="F418" s="14"/>
      <c r="G418" s="14"/>
      <c r="I418" s="14"/>
    </row>
    <row r="419" spans="1:9" ht="12.75" customHeight="1">
      <c r="A419" s="14"/>
      <c r="B419" s="14"/>
      <c r="C419" s="14"/>
      <c r="D419" s="14"/>
      <c r="E419" s="14"/>
      <c r="F419" s="14"/>
      <c r="G419" s="14"/>
      <c r="I419" s="14"/>
    </row>
    <row r="420" spans="1:9" ht="12.75" customHeight="1">
      <c r="A420" s="14"/>
      <c r="B420" s="14"/>
      <c r="C420" s="14"/>
      <c r="D420" s="14"/>
      <c r="E420" s="14"/>
      <c r="F420" s="14"/>
      <c r="G420" s="14"/>
      <c r="I420" s="14"/>
    </row>
    <row r="421" spans="1:9" ht="12.75" customHeight="1">
      <c r="A421" s="14"/>
      <c r="B421" s="14"/>
      <c r="C421" s="14"/>
      <c r="D421" s="14"/>
      <c r="E421" s="14"/>
      <c r="F421" s="14"/>
      <c r="G421" s="14"/>
      <c r="I421" s="14"/>
    </row>
    <row r="422" spans="1:9" ht="12.75" customHeight="1">
      <c r="A422" s="14"/>
      <c r="B422" s="14"/>
      <c r="C422" s="14"/>
      <c r="D422" s="14"/>
      <c r="E422" s="14"/>
      <c r="F422" s="14"/>
      <c r="G422" s="14"/>
      <c r="I422" s="14"/>
    </row>
    <row r="423" spans="1:9" ht="12.75" customHeight="1">
      <c r="A423" s="14"/>
      <c r="B423" s="14"/>
      <c r="C423" s="14"/>
      <c r="D423" s="14"/>
      <c r="E423" s="14"/>
      <c r="F423" s="14"/>
      <c r="G423" s="14"/>
      <c r="I423" s="14"/>
    </row>
    <row r="424" spans="1:9" ht="12.75" customHeight="1">
      <c r="A424" s="14"/>
      <c r="B424" s="14"/>
      <c r="C424" s="14"/>
      <c r="D424" s="14"/>
      <c r="E424" s="14"/>
      <c r="F424" s="14"/>
      <c r="G424" s="14"/>
      <c r="I424" s="14"/>
    </row>
    <row r="425" spans="1:9" ht="12.75" customHeight="1">
      <c r="A425" s="14"/>
      <c r="B425" s="14"/>
      <c r="C425" s="14"/>
      <c r="D425" s="14"/>
      <c r="E425" s="14"/>
      <c r="F425" s="14"/>
      <c r="G425" s="14"/>
      <c r="I425" s="14"/>
    </row>
    <row r="426" spans="1:9" ht="12.75" customHeight="1">
      <c r="A426" s="14"/>
      <c r="B426" s="14"/>
      <c r="C426" s="14"/>
      <c r="D426" s="14"/>
      <c r="E426" s="14"/>
      <c r="F426" s="14"/>
      <c r="G426" s="14"/>
      <c r="I426" s="14"/>
    </row>
    <row r="427" spans="1:9" ht="12.75" customHeight="1">
      <c r="A427" s="14"/>
      <c r="B427" s="14"/>
      <c r="C427" s="14"/>
      <c r="D427" s="14"/>
      <c r="E427" s="14"/>
      <c r="F427" s="14"/>
      <c r="G427" s="14"/>
      <c r="I427" s="14"/>
    </row>
    <row r="428" spans="1:9" ht="12.75" customHeight="1">
      <c r="A428" s="14"/>
      <c r="B428" s="14"/>
      <c r="C428" s="14"/>
      <c r="D428" s="14"/>
      <c r="E428" s="14"/>
      <c r="F428" s="14"/>
      <c r="G428" s="14"/>
      <c r="I428" s="14"/>
    </row>
    <row r="429" spans="1:9" ht="12.75" customHeight="1">
      <c r="A429" s="14"/>
      <c r="B429" s="14"/>
      <c r="C429" s="14"/>
      <c r="D429" s="14"/>
      <c r="E429" s="14"/>
      <c r="F429" s="14"/>
      <c r="G429" s="14"/>
      <c r="I429" s="14"/>
    </row>
    <row r="430" spans="1:9" ht="12.75" customHeight="1">
      <c r="A430" s="14"/>
      <c r="B430" s="14"/>
      <c r="C430" s="14"/>
      <c r="D430" s="14"/>
      <c r="E430" s="14"/>
      <c r="F430" s="14"/>
      <c r="G430" s="14"/>
      <c r="I430" s="14"/>
    </row>
    <row r="431" spans="1:9" ht="12.75" customHeight="1">
      <c r="A431" s="14"/>
      <c r="B431" s="14"/>
      <c r="C431" s="14"/>
      <c r="D431" s="14"/>
      <c r="E431" s="14"/>
      <c r="F431" s="14"/>
      <c r="G431" s="14"/>
      <c r="I431" s="14"/>
    </row>
    <row r="432" spans="1:9" ht="12.75" customHeight="1">
      <c r="A432" s="14"/>
      <c r="B432" s="14"/>
      <c r="C432" s="14"/>
      <c r="D432" s="14"/>
      <c r="E432" s="14"/>
      <c r="F432" s="14"/>
      <c r="G432" s="14"/>
      <c r="I432" s="14"/>
    </row>
    <row r="433" spans="1:9" ht="12.75" customHeight="1">
      <c r="A433" s="14"/>
      <c r="B433" s="14"/>
      <c r="C433" s="14"/>
      <c r="D433" s="14"/>
      <c r="E433" s="14"/>
      <c r="F433" s="14"/>
      <c r="G433" s="14"/>
      <c r="I433" s="14"/>
    </row>
    <row r="434" spans="1:9" ht="12.75" customHeight="1">
      <c r="A434" s="14"/>
      <c r="B434" s="14"/>
      <c r="C434" s="14"/>
      <c r="D434" s="14"/>
      <c r="E434" s="14"/>
      <c r="F434" s="14"/>
      <c r="G434" s="14"/>
      <c r="I434" s="14"/>
    </row>
    <row r="435" spans="1:9" ht="12.75" customHeight="1">
      <c r="A435" s="14"/>
      <c r="B435" s="14"/>
      <c r="C435" s="14"/>
      <c r="D435" s="14"/>
      <c r="E435" s="14"/>
      <c r="F435" s="14"/>
      <c r="G435" s="14"/>
      <c r="I435" s="14"/>
    </row>
    <row r="436" spans="1:9" ht="12.75" customHeight="1">
      <c r="A436" s="14"/>
      <c r="B436" s="14"/>
      <c r="C436" s="14"/>
      <c r="D436" s="14"/>
      <c r="E436" s="14"/>
      <c r="F436" s="14"/>
      <c r="G436" s="14"/>
      <c r="I436" s="14"/>
    </row>
    <row r="437" spans="1:9" ht="12.75" customHeight="1">
      <c r="A437" s="14"/>
      <c r="B437" s="14"/>
      <c r="C437" s="14"/>
      <c r="D437" s="14"/>
      <c r="E437" s="14"/>
      <c r="F437" s="14"/>
      <c r="G437" s="14"/>
      <c r="I437" s="14"/>
    </row>
    <row r="438" spans="1:9" ht="12.75" customHeight="1">
      <c r="A438" s="14"/>
      <c r="B438" s="14"/>
      <c r="C438" s="14"/>
      <c r="D438" s="14"/>
      <c r="E438" s="14"/>
      <c r="F438" s="14"/>
      <c r="G438" s="14"/>
      <c r="I438" s="14"/>
    </row>
    <row r="439" spans="1:9" ht="12.75" customHeight="1">
      <c r="A439" s="14"/>
      <c r="B439" s="14"/>
      <c r="C439" s="14"/>
      <c r="D439" s="14"/>
      <c r="E439" s="14"/>
      <c r="F439" s="14"/>
      <c r="G439" s="14"/>
      <c r="I439" s="14"/>
    </row>
    <row r="440" spans="1:9" ht="12.75" customHeight="1">
      <c r="A440" s="14"/>
      <c r="B440" s="14"/>
      <c r="C440" s="14"/>
      <c r="D440" s="14"/>
      <c r="E440" s="14"/>
      <c r="F440" s="14"/>
      <c r="G440" s="14"/>
      <c r="I440" s="14"/>
    </row>
    <row r="441" spans="1:9" ht="12.75" customHeight="1">
      <c r="A441" s="14"/>
      <c r="B441" s="14"/>
      <c r="C441" s="14"/>
      <c r="D441" s="14"/>
      <c r="E441" s="14"/>
      <c r="F441" s="14"/>
      <c r="G441" s="14"/>
      <c r="I441" s="14"/>
    </row>
    <row r="442" spans="1:9" ht="12.75" customHeight="1">
      <c r="A442" s="14"/>
      <c r="B442" s="14"/>
      <c r="C442" s="14"/>
      <c r="D442" s="14"/>
      <c r="E442" s="14"/>
      <c r="F442" s="14"/>
      <c r="G442" s="14"/>
      <c r="I442" s="14"/>
    </row>
    <row r="443" spans="1:9" ht="12.75" customHeight="1">
      <c r="A443" s="14"/>
      <c r="B443" s="14"/>
      <c r="C443" s="14"/>
      <c r="D443" s="14"/>
      <c r="E443" s="14"/>
      <c r="F443" s="14"/>
      <c r="G443" s="14"/>
      <c r="I443" s="14"/>
    </row>
    <row r="444" spans="1:9" ht="12.75" customHeight="1">
      <c r="A444" s="14"/>
      <c r="B444" s="14"/>
      <c r="C444" s="14"/>
      <c r="D444" s="14"/>
      <c r="E444" s="14"/>
      <c r="F444" s="14"/>
      <c r="G444" s="14"/>
      <c r="I444" s="14"/>
    </row>
    <row r="445" spans="1:9" ht="12.75" customHeight="1">
      <c r="A445" s="14"/>
      <c r="B445" s="14"/>
      <c r="C445" s="14"/>
      <c r="D445" s="14"/>
      <c r="E445" s="14"/>
      <c r="F445" s="14"/>
      <c r="G445" s="14"/>
      <c r="I445" s="14"/>
    </row>
    <row r="446" spans="1:9" ht="12.75" customHeight="1">
      <c r="A446" s="14"/>
      <c r="B446" s="14"/>
      <c r="C446" s="14"/>
      <c r="D446" s="14"/>
      <c r="E446" s="14"/>
      <c r="F446" s="14"/>
      <c r="G446" s="14"/>
      <c r="I446" s="14"/>
    </row>
    <row r="447" spans="1:9" ht="12.75" customHeight="1">
      <c r="A447" s="14"/>
      <c r="B447" s="14"/>
      <c r="C447" s="14"/>
      <c r="D447" s="14"/>
      <c r="E447" s="14"/>
      <c r="F447" s="14"/>
      <c r="G447" s="14"/>
      <c r="I447" s="14"/>
    </row>
    <row r="448" spans="1:9" ht="12.75" customHeight="1">
      <c r="A448" s="14"/>
      <c r="B448" s="14"/>
      <c r="C448" s="14"/>
      <c r="D448" s="14"/>
      <c r="E448" s="14"/>
      <c r="F448" s="14"/>
      <c r="G448" s="14"/>
      <c r="I448" s="14"/>
    </row>
    <row r="449" spans="1:9" ht="12.75" customHeight="1">
      <c r="A449" s="14"/>
      <c r="B449" s="14"/>
      <c r="C449" s="14"/>
      <c r="D449" s="14"/>
      <c r="E449" s="14"/>
      <c r="F449" s="14"/>
      <c r="G449" s="14"/>
      <c r="I449" s="14"/>
    </row>
    <row r="450" spans="1:9" ht="12.75" customHeight="1">
      <c r="A450" s="14"/>
      <c r="B450" s="14"/>
      <c r="C450" s="14"/>
      <c r="D450" s="14"/>
      <c r="E450" s="14"/>
      <c r="F450" s="14"/>
      <c r="G450" s="14"/>
      <c r="I450" s="14"/>
    </row>
    <row r="451" spans="1:9" ht="12.75" customHeight="1">
      <c r="A451" s="14"/>
      <c r="B451" s="14"/>
      <c r="C451" s="14"/>
      <c r="D451" s="14"/>
      <c r="E451" s="14"/>
      <c r="F451" s="14"/>
      <c r="G451" s="14"/>
      <c r="I451" s="14"/>
    </row>
    <row r="452" spans="1:9" ht="12.75" customHeight="1">
      <c r="A452" s="14"/>
      <c r="B452" s="14"/>
      <c r="C452" s="14"/>
      <c r="D452" s="14"/>
      <c r="E452" s="14"/>
      <c r="F452" s="14"/>
      <c r="G452" s="14"/>
      <c r="I452" s="14"/>
    </row>
    <row r="453" spans="1:9" ht="12.75" customHeight="1">
      <c r="A453" s="14"/>
      <c r="B453" s="14"/>
      <c r="C453" s="14"/>
      <c r="D453" s="14"/>
      <c r="E453" s="14"/>
      <c r="F453" s="14"/>
      <c r="G453" s="14"/>
      <c r="I453" s="14"/>
    </row>
    <row r="454" spans="1:9" ht="12.75" customHeight="1">
      <c r="A454" s="14"/>
      <c r="B454" s="14"/>
      <c r="C454" s="14"/>
      <c r="D454" s="14"/>
      <c r="E454" s="14"/>
      <c r="F454" s="14"/>
      <c r="G454" s="14"/>
      <c r="I454" s="14"/>
    </row>
    <row r="455" spans="1:9" ht="12.75" customHeight="1">
      <c r="A455" s="14"/>
      <c r="B455" s="14"/>
      <c r="C455" s="14"/>
      <c r="D455" s="14"/>
      <c r="E455" s="14"/>
      <c r="F455" s="14"/>
      <c r="G455" s="14"/>
      <c r="I455" s="14"/>
    </row>
    <row r="456" spans="1:9" ht="12.75" customHeight="1">
      <c r="A456" s="14"/>
      <c r="B456" s="14"/>
      <c r="C456" s="14"/>
      <c r="D456" s="14"/>
      <c r="E456" s="14"/>
      <c r="F456" s="14"/>
      <c r="G456" s="14"/>
      <c r="I456" s="14"/>
    </row>
    <row r="457" spans="1:9" ht="12.75" customHeight="1">
      <c r="A457" s="14"/>
      <c r="B457" s="14"/>
      <c r="C457" s="14"/>
      <c r="D457" s="14"/>
      <c r="E457" s="14"/>
      <c r="F457" s="14"/>
      <c r="G457" s="14"/>
      <c r="I457" s="14"/>
    </row>
    <row r="458" spans="1:9" ht="12.75" customHeight="1">
      <c r="A458" s="14"/>
      <c r="B458" s="14"/>
      <c r="C458" s="14"/>
      <c r="D458" s="14"/>
      <c r="E458" s="14"/>
      <c r="F458" s="14"/>
      <c r="G458" s="14"/>
      <c r="I458" s="14"/>
    </row>
    <row r="459" spans="1:9" ht="12.75" customHeight="1">
      <c r="A459" s="14"/>
      <c r="B459" s="14"/>
      <c r="C459" s="14"/>
      <c r="D459" s="14"/>
      <c r="E459" s="14"/>
      <c r="F459" s="14"/>
      <c r="G459" s="14"/>
      <c r="I459" s="14"/>
    </row>
    <row r="460" spans="1:9" ht="12.75" customHeight="1">
      <c r="A460" s="14"/>
      <c r="B460" s="14"/>
      <c r="C460" s="14"/>
      <c r="D460" s="14"/>
      <c r="E460" s="14"/>
      <c r="F460" s="14"/>
      <c r="G460" s="14"/>
      <c r="I460" s="14"/>
    </row>
    <row r="461" spans="1:9" ht="12.75" customHeight="1">
      <c r="A461" s="14"/>
      <c r="B461" s="14"/>
      <c r="C461" s="14"/>
      <c r="D461" s="14"/>
      <c r="E461" s="14"/>
      <c r="F461" s="14"/>
      <c r="G461" s="14"/>
      <c r="I461" s="14"/>
    </row>
    <row r="462" spans="1:9" ht="12.75" customHeight="1">
      <c r="A462" s="14"/>
      <c r="B462" s="14"/>
      <c r="C462" s="14"/>
      <c r="D462" s="14"/>
      <c r="E462" s="14"/>
      <c r="F462" s="14"/>
      <c r="G462" s="14"/>
      <c r="I462" s="14"/>
    </row>
    <row r="463" spans="1:9" ht="12.75" customHeight="1">
      <c r="A463" s="14"/>
      <c r="B463" s="14"/>
      <c r="C463" s="14"/>
      <c r="D463" s="14"/>
      <c r="E463" s="14"/>
      <c r="F463" s="14"/>
      <c r="G463" s="14"/>
      <c r="I463" s="14"/>
    </row>
    <row r="464" spans="1:9" ht="12.75" customHeight="1">
      <c r="A464" s="14"/>
      <c r="B464" s="14"/>
      <c r="C464" s="14"/>
      <c r="D464" s="14"/>
      <c r="E464" s="14"/>
      <c r="F464" s="14"/>
      <c r="G464" s="14"/>
      <c r="I464" s="14"/>
    </row>
    <row r="465" spans="1:9" ht="12.75" customHeight="1">
      <c r="A465" s="14"/>
      <c r="B465" s="14"/>
      <c r="C465" s="14"/>
      <c r="D465" s="14"/>
      <c r="E465" s="14"/>
      <c r="F465" s="14"/>
      <c r="G465" s="14"/>
      <c r="I465" s="14"/>
    </row>
    <row r="466" spans="1:9" ht="12.75" customHeight="1">
      <c r="A466" s="14"/>
      <c r="B466" s="14"/>
      <c r="C466" s="14"/>
      <c r="D466" s="14"/>
      <c r="E466" s="14"/>
      <c r="F466" s="14"/>
      <c r="G466" s="14"/>
      <c r="I466" s="14"/>
    </row>
    <row r="467" spans="1:9" ht="12.75" customHeight="1">
      <c r="A467" s="14"/>
      <c r="B467" s="14"/>
      <c r="C467" s="14"/>
      <c r="D467" s="14"/>
      <c r="E467" s="14"/>
      <c r="F467" s="14"/>
      <c r="G467" s="14"/>
      <c r="I467" s="14"/>
    </row>
    <row r="468" spans="1:9" ht="12.75" customHeight="1">
      <c r="A468" s="14"/>
      <c r="B468" s="14"/>
      <c r="C468" s="14"/>
      <c r="D468" s="14"/>
      <c r="E468" s="14"/>
      <c r="F468" s="14"/>
      <c r="G468" s="14"/>
      <c r="I468" s="14"/>
    </row>
    <row r="469" spans="1:9" ht="12.75" customHeight="1">
      <c r="A469" s="14"/>
      <c r="B469" s="14"/>
      <c r="C469" s="14"/>
      <c r="D469" s="14"/>
      <c r="E469" s="14"/>
      <c r="F469" s="14"/>
      <c r="G469" s="14"/>
      <c r="I469" s="14"/>
    </row>
    <row r="470" spans="1:9" ht="12.75" customHeight="1">
      <c r="A470" s="14"/>
      <c r="B470" s="14"/>
      <c r="C470" s="14"/>
      <c r="D470" s="14"/>
      <c r="E470" s="14"/>
      <c r="F470" s="14"/>
      <c r="G470" s="14"/>
      <c r="I470" s="14"/>
    </row>
    <row r="471" spans="1:9" ht="12.75" customHeight="1">
      <c r="A471" s="14"/>
      <c r="B471" s="14"/>
      <c r="C471" s="14"/>
      <c r="D471" s="14"/>
      <c r="E471" s="14"/>
      <c r="F471" s="14"/>
      <c r="G471" s="14"/>
      <c r="I471" s="14"/>
    </row>
    <row r="472" spans="1:9" ht="12.75" customHeight="1">
      <c r="A472" s="14"/>
      <c r="B472" s="14"/>
      <c r="C472" s="14"/>
      <c r="D472" s="14"/>
      <c r="E472" s="14"/>
      <c r="F472" s="14"/>
      <c r="G472" s="14"/>
      <c r="I472" s="14"/>
    </row>
    <row r="473" spans="1:9" ht="12.75" customHeight="1">
      <c r="A473" s="14"/>
      <c r="B473" s="14"/>
      <c r="C473" s="14"/>
      <c r="D473" s="14"/>
      <c r="E473" s="14"/>
      <c r="F473" s="14"/>
      <c r="G473" s="14"/>
      <c r="I473" s="14"/>
    </row>
    <row r="474" spans="1:9" ht="12.75" customHeight="1">
      <c r="A474" s="14"/>
      <c r="B474" s="14"/>
      <c r="C474" s="14"/>
      <c r="D474" s="14"/>
      <c r="E474" s="14"/>
      <c r="F474" s="14"/>
      <c r="G474" s="14"/>
      <c r="I474" s="14"/>
    </row>
    <row r="475" spans="1:9" ht="12.75" customHeight="1">
      <c r="A475" s="14"/>
      <c r="B475" s="14"/>
      <c r="C475" s="14"/>
      <c r="D475" s="14"/>
      <c r="E475" s="14"/>
      <c r="F475" s="14"/>
      <c r="G475" s="14"/>
      <c r="I475" s="14"/>
    </row>
    <row r="476" spans="1:9" ht="12.75" customHeight="1">
      <c r="A476" s="14"/>
      <c r="B476" s="14"/>
      <c r="C476" s="14"/>
      <c r="D476" s="14"/>
      <c r="E476" s="14"/>
      <c r="F476" s="14"/>
      <c r="G476" s="14"/>
      <c r="I476" s="14"/>
    </row>
    <row r="477" spans="1:9" ht="12.75" customHeight="1">
      <c r="A477" s="14"/>
      <c r="B477" s="14"/>
      <c r="C477" s="14"/>
      <c r="D477" s="14"/>
      <c r="E477" s="14"/>
      <c r="F477" s="14"/>
      <c r="G477" s="14"/>
      <c r="I477" s="14"/>
    </row>
    <row r="478" spans="1:9" ht="12.75" customHeight="1">
      <c r="A478" s="14"/>
      <c r="B478" s="14"/>
      <c r="C478" s="14"/>
      <c r="D478" s="14"/>
      <c r="E478" s="14"/>
      <c r="F478" s="14"/>
      <c r="G478" s="14"/>
      <c r="I478" s="14"/>
    </row>
    <row r="479" spans="1:9" ht="12.75" customHeight="1">
      <c r="A479" s="14"/>
      <c r="B479" s="14"/>
      <c r="C479" s="14"/>
      <c r="D479" s="14"/>
      <c r="E479" s="14"/>
      <c r="F479" s="14"/>
      <c r="G479" s="14"/>
      <c r="I479" s="14"/>
    </row>
    <row r="480" spans="1:9" ht="12.75" customHeight="1">
      <c r="A480" s="14"/>
      <c r="B480" s="14"/>
      <c r="C480" s="14"/>
      <c r="D480" s="14"/>
      <c r="E480" s="14"/>
      <c r="F480" s="14"/>
      <c r="G480" s="14"/>
      <c r="I480" s="14"/>
    </row>
    <row r="481" spans="1:9" ht="12.75" customHeight="1">
      <c r="A481" s="14"/>
      <c r="B481" s="14"/>
      <c r="C481" s="14"/>
      <c r="D481" s="14"/>
      <c r="E481" s="14"/>
      <c r="F481" s="14"/>
      <c r="G481" s="14"/>
      <c r="I481" s="14"/>
    </row>
    <row r="482" spans="1:9" ht="12.75" customHeight="1">
      <c r="A482" s="14"/>
      <c r="B482" s="14"/>
      <c r="C482" s="14"/>
      <c r="D482" s="14"/>
      <c r="E482" s="14"/>
      <c r="F482" s="14"/>
      <c r="G482" s="14"/>
      <c r="I482" s="14"/>
    </row>
    <row r="483" spans="1:9" ht="12.75" customHeight="1">
      <c r="A483" s="14"/>
      <c r="B483" s="14"/>
      <c r="C483" s="14"/>
      <c r="D483" s="14"/>
      <c r="E483" s="14"/>
      <c r="F483" s="14"/>
      <c r="G483" s="14"/>
      <c r="I483" s="14"/>
    </row>
    <row r="484" spans="1:9" ht="12.75" customHeight="1">
      <c r="A484" s="14"/>
      <c r="B484" s="14"/>
      <c r="C484" s="14"/>
      <c r="D484" s="14"/>
      <c r="E484" s="14"/>
      <c r="F484" s="14"/>
      <c r="G484" s="14"/>
      <c r="I484" s="14"/>
    </row>
    <row r="485" spans="1:9" ht="12.75" customHeight="1">
      <c r="A485" s="14"/>
      <c r="B485" s="14"/>
      <c r="C485" s="14"/>
      <c r="D485" s="14"/>
      <c r="E485" s="14"/>
      <c r="F485" s="14"/>
      <c r="G485" s="14"/>
      <c r="I485" s="14"/>
    </row>
    <row r="486" spans="1:9" ht="12.75" customHeight="1">
      <c r="A486" s="14"/>
      <c r="B486" s="14"/>
      <c r="C486" s="14"/>
      <c r="D486" s="14"/>
      <c r="E486" s="14"/>
      <c r="F486" s="14"/>
      <c r="G486" s="14"/>
      <c r="I486" s="14"/>
    </row>
    <row r="487" spans="1:9" ht="12.75" customHeight="1">
      <c r="A487" s="14"/>
      <c r="B487" s="14"/>
      <c r="C487" s="14"/>
      <c r="D487" s="14"/>
      <c r="E487" s="14"/>
      <c r="F487" s="14"/>
      <c r="G487" s="14"/>
      <c r="I487" s="14"/>
    </row>
    <row r="488" spans="1:9" ht="12.75" customHeight="1">
      <c r="A488" s="14"/>
      <c r="B488" s="14"/>
      <c r="C488" s="14"/>
      <c r="D488" s="14"/>
      <c r="E488" s="14"/>
      <c r="F488" s="14"/>
      <c r="G488" s="14"/>
      <c r="I488" s="14"/>
    </row>
    <row r="489" spans="1:9" ht="12.75" customHeight="1">
      <c r="A489" s="14"/>
      <c r="B489" s="14"/>
      <c r="C489" s="14"/>
      <c r="D489" s="14"/>
      <c r="E489" s="14"/>
      <c r="F489" s="14"/>
      <c r="G489" s="14"/>
      <c r="I489" s="14"/>
    </row>
    <row r="490" spans="1:9" ht="12.75" customHeight="1">
      <c r="A490" s="14"/>
      <c r="B490" s="14"/>
      <c r="C490" s="14"/>
      <c r="D490" s="14"/>
      <c r="E490" s="14"/>
      <c r="F490" s="14"/>
      <c r="G490" s="14"/>
      <c r="I490" s="14"/>
    </row>
    <row r="491" spans="1:9" ht="12.75" customHeight="1">
      <c r="A491" s="14"/>
      <c r="B491" s="14"/>
      <c r="C491" s="14"/>
      <c r="D491" s="14"/>
      <c r="E491" s="14"/>
      <c r="F491" s="14"/>
      <c r="G491" s="14"/>
      <c r="I491" s="14"/>
    </row>
    <row r="492" spans="1:9" ht="12.75" customHeight="1">
      <c r="A492" s="14"/>
      <c r="B492" s="14"/>
      <c r="C492" s="14"/>
      <c r="D492" s="14"/>
      <c r="E492" s="14"/>
      <c r="F492" s="14"/>
      <c r="G492" s="14"/>
      <c r="I492" s="14"/>
    </row>
    <row r="493" spans="1:9" ht="12.75" customHeight="1">
      <c r="A493" s="14"/>
      <c r="B493" s="14"/>
      <c r="C493" s="14"/>
      <c r="D493" s="14"/>
      <c r="E493" s="14"/>
      <c r="F493" s="14"/>
      <c r="G493" s="14"/>
      <c r="I493" s="14"/>
    </row>
    <row r="494" spans="1:9" ht="12.75" customHeight="1">
      <c r="A494" s="14"/>
      <c r="B494" s="14"/>
      <c r="C494" s="14"/>
      <c r="D494" s="14"/>
      <c r="E494" s="14"/>
      <c r="F494" s="14"/>
      <c r="G494" s="14"/>
      <c r="I494" s="14"/>
    </row>
    <row r="495" spans="1:9" ht="12.75" customHeight="1">
      <c r="A495" s="14"/>
      <c r="B495" s="14"/>
      <c r="C495" s="14"/>
      <c r="D495" s="14"/>
      <c r="E495" s="14"/>
      <c r="F495" s="14"/>
      <c r="G495" s="14"/>
      <c r="I495" s="14"/>
    </row>
    <row r="496" spans="1:9" ht="12.75" customHeight="1">
      <c r="A496" s="14"/>
      <c r="B496" s="14"/>
      <c r="C496" s="14"/>
      <c r="D496" s="14"/>
      <c r="E496" s="14"/>
      <c r="F496" s="14"/>
      <c r="G496" s="14"/>
      <c r="I496" s="14"/>
    </row>
    <row r="497" spans="1:9" ht="12.75" customHeight="1">
      <c r="A497" s="14"/>
      <c r="B497" s="14"/>
      <c r="C497" s="14"/>
      <c r="D497" s="14"/>
      <c r="E497" s="14"/>
      <c r="F497" s="14"/>
      <c r="G497" s="14"/>
      <c r="I497" s="14"/>
    </row>
    <row r="498" spans="1:9" ht="12.75" customHeight="1">
      <c r="A498" s="14"/>
      <c r="B498" s="14"/>
      <c r="C498" s="14"/>
      <c r="D498" s="14"/>
      <c r="E498" s="14"/>
      <c r="F498" s="14"/>
      <c r="G498" s="14"/>
      <c r="I498" s="14"/>
    </row>
    <row r="499" spans="1:9" ht="12.75" customHeight="1">
      <c r="A499" s="14"/>
      <c r="B499" s="14"/>
      <c r="C499" s="14"/>
      <c r="D499" s="14"/>
      <c r="E499" s="14"/>
      <c r="F499" s="14"/>
      <c r="G499" s="14"/>
      <c r="I499" s="14"/>
    </row>
    <row r="500" spans="1:9" ht="12.75" customHeight="1">
      <c r="A500" s="14"/>
      <c r="B500" s="14"/>
      <c r="C500" s="14"/>
      <c r="D500" s="14"/>
      <c r="E500" s="14"/>
      <c r="F500" s="14"/>
      <c r="G500" s="14"/>
      <c r="I500" s="14"/>
    </row>
    <row r="501" spans="1:9" ht="12.75" customHeight="1">
      <c r="A501" s="14"/>
      <c r="B501" s="14"/>
      <c r="C501" s="14"/>
      <c r="D501" s="14"/>
      <c r="E501" s="14"/>
      <c r="F501" s="14"/>
      <c r="G501" s="14"/>
      <c r="I501" s="14"/>
    </row>
    <row r="502" spans="1:9" ht="12.75" customHeight="1">
      <c r="A502" s="14"/>
      <c r="B502" s="14"/>
      <c r="C502" s="14"/>
      <c r="D502" s="14"/>
      <c r="E502" s="14"/>
      <c r="F502" s="14"/>
      <c r="G502" s="14"/>
      <c r="I502" s="14"/>
    </row>
    <row r="503" spans="1:9" ht="12.75" customHeight="1">
      <c r="A503" s="14"/>
      <c r="B503" s="14"/>
      <c r="C503" s="14"/>
      <c r="D503" s="14"/>
      <c r="E503" s="14"/>
      <c r="F503" s="14"/>
      <c r="G503" s="14"/>
      <c r="I503" s="14"/>
    </row>
    <row r="504" spans="1:9" ht="12.75" customHeight="1">
      <c r="A504" s="14"/>
      <c r="B504" s="14"/>
      <c r="C504" s="14"/>
      <c r="D504" s="14"/>
      <c r="E504" s="14"/>
      <c r="F504" s="14"/>
      <c r="G504" s="14"/>
      <c r="I504" s="14"/>
    </row>
    <row r="505" spans="1:9" ht="12.75" customHeight="1">
      <c r="A505" s="14"/>
      <c r="B505" s="14"/>
      <c r="C505" s="14"/>
      <c r="D505" s="14"/>
      <c r="E505" s="14"/>
      <c r="F505" s="14"/>
      <c r="G505" s="14"/>
      <c r="I505" s="14"/>
    </row>
    <row r="506" spans="1:9" ht="12.75" customHeight="1">
      <c r="A506" s="14"/>
      <c r="B506" s="14"/>
      <c r="C506" s="14"/>
      <c r="D506" s="14"/>
      <c r="E506" s="14"/>
      <c r="F506" s="14"/>
      <c r="G506" s="14"/>
      <c r="I506" s="14"/>
    </row>
    <row r="507" spans="1:9" ht="12.75" customHeight="1">
      <c r="A507" s="14"/>
      <c r="B507" s="14"/>
      <c r="C507" s="14"/>
      <c r="D507" s="14"/>
      <c r="E507" s="14"/>
      <c r="F507" s="14"/>
      <c r="G507" s="14"/>
      <c r="I507" s="14"/>
    </row>
    <row r="508" spans="1:9" ht="12.75" customHeight="1">
      <c r="A508" s="14"/>
      <c r="B508" s="14"/>
      <c r="C508" s="14"/>
      <c r="D508" s="14"/>
      <c r="E508" s="14"/>
      <c r="F508" s="14"/>
      <c r="G508" s="14"/>
      <c r="I508" s="14"/>
    </row>
    <row r="509" spans="1:9" ht="12.75" customHeight="1">
      <c r="A509" s="14"/>
      <c r="B509" s="14"/>
      <c r="C509" s="14"/>
      <c r="D509" s="14"/>
      <c r="E509" s="14"/>
      <c r="F509" s="14"/>
      <c r="G509" s="14"/>
      <c r="I509" s="14"/>
    </row>
    <row r="510" spans="1:9" ht="12.75" customHeight="1">
      <c r="A510" s="14"/>
      <c r="B510" s="14"/>
      <c r="C510" s="14"/>
      <c r="D510" s="14"/>
      <c r="E510" s="14"/>
      <c r="F510" s="14"/>
      <c r="G510" s="14"/>
      <c r="I510" s="14"/>
    </row>
    <row r="511" spans="1:9" ht="12.75" customHeight="1">
      <c r="A511" s="14"/>
      <c r="B511" s="14"/>
      <c r="C511" s="14"/>
      <c r="D511" s="14"/>
      <c r="E511" s="14"/>
      <c r="F511" s="14"/>
      <c r="G511" s="14"/>
      <c r="I511" s="14"/>
    </row>
    <row r="512" spans="1:9" ht="12.75" customHeight="1">
      <c r="A512" s="14"/>
      <c r="B512" s="14"/>
      <c r="C512" s="14"/>
      <c r="D512" s="14"/>
      <c r="E512" s="14"/>
      <c r="F512" s="14"/>
      <c r="G512" s="14"/>
      <c r="I512" s="14"/>
    </row>
    <row r="513" spans="1:9" ht="12.75" customHeight="1">
      <c r="A513" s="14"/>
      <c r="B513" s="14"/>
      <c r="C513" s="14"/>
      <c r="D513" s="14"/>
      <c r="E513" s="14"/>
      <c r="F513" s="14"/>
      <c r="G513" s="14"/>
      <c r="I513" s="14"/>
    </row>
    <row r="514" spans="1:9" ht="12.75" customHeight="1">
      <c r="A514" s="14"/>
      <c r="B514" s="14"/>
      <c r="C514" s="14"/>
      <c r="D514" s="14"/>
      <c r="E514" s="14"/>
      <c r="F514" s="14"/>
      <c r="G514" s="14"/>
      <c r="I514" s="14"/>
    </row>
    <row r="515" spans="1:9" ht="12.75" customHeight="1">
      <c r="A515" s="14"/>
      <c r="B515" s="14"/>
      <c r="C515" s="14"/>
      <c r="D515" s="14"/>
      <c r="E515" s="14"/>
      <c r="F515" s="14"/>
      <c r="G515" s="14"/>
      <c r="I515" s="14"/>
    </row>
    <row r="516" spans="1:9" ht="12.75" customHeight="1">
      <c r="A516" s="14"/>
      <c r="B516" s="14"/>
      <c r="C516" s="14"/>
      <c r="D516" s="14"/>
      <c r="E516" s="14"/>
      <c r="F516" s="14"/>
      <c r="G516" s="14"/>
      <c r="I516" s="14"/>
    </row>
    <row r="517" spans="1:9" ht="12.75" customHeight="1">
      <c r="A517" s="14"/>
      <c r="B517" s="14"/>
      <c r="C517" s="14"/>
      <c r="D517" s="14"/>
      <c r="E517" s="14"/>
      <c r="F517" s="14"/>
      <c r="G517" s="14"/>
      <c r="I517" s="14"/>
    </row>
    <row r="518" spans="1:9" ht="12.75" customHeight="1">
      <c r="A518" s="14"/>
      <c r="B518" s="14"/>
      <c r="C518" s="14"/>
      <c r="D518" s="14"/>
      <c r="E518" s="14"/>
      <c r="F518" s="14"/>
      <c r="G518" s="14"/>
      <c r="I518" s="14"/>
    </row>
    <row r="519" spans="1:9" ht="12.75" customHeight="1">
      <c r="A519" s="14"/>
      <c r="B519" s="14"/>
      <c r="C519" s="14"/>
      <c r="D519" s="14"/>
      <c r="E519" s="14"/>
      <c r="F519" s="14"/>
      <c r="G519" s="14"/>
      <c r="I519" s="14"/>
    </row>
    <row r="520" spans="1:9" ht="12.75" customHeight="1">
      <c r="A520" s="14"/>
      <c r="B520" s="14"/>
      <c r="C520" s="14"/>
      <c r="D520" s="14"/>
      <c r="E520" s="14"/>
      <c r="F520" s="14"/>
      <c r="G520" s="14"/>
      <c r="I520" s="14"/>
    </row>
    <row r="521" spans="1:9" ht="12.75" customHeight="1">
      <c r="A521" s="14"/>
      <c r="B521" s="14"/>
      <c r="C521" s="14"/>
      <c r="D521" s="14"/>
      <c r="E521" s="14"/>
      <c r="F521" s="14"/>
      <c r="G521" s="14"/>
      <c r="I521" s="14"/>
    </row>
    <row r="522" spans="1:9" ht="12.75" customHeight="1">
      <c r="A522" s="14"/>
      <c r="B522" s="14"/>
      <c r="C522" s="14"/>
      <c r="D522" s="14"/>
      <c r="E522" s="14"/>
      <c r="F522" s="14"/>
      <c r="G522" s="14"/>
      <c r="I522" s="14"/>
    </row>
    <row r="523" spans="1:9" ht="12.75" customHeight="1">
      <c r="A523" s="14"/>
      <c r="B523" s="14"/>
      <c r="C523" s="14"/>
      <c r="D523" s="14"/>
      <c r="E523" s="14"/>
      <c r="F523" s="14"/>
      <c r="G523" s="14"/>
      <c r="I523" s="14"/>
    </row>
    <row r="524" spans="1:9" ht="12.75" customHeight="1">
      <c r="A524" s="14"/>
      <c r="B524" s="14"/>
      <c r="C524" s="14"/>
      <c r="D524" s="14"/>
      <c r="E524" s="14"/>
      <c r="F524" s="14"/>
      <c r="G524" s="14"/>
      <c r="I524" s="14"/>
    </row>
    <row r="525" spans="1:9" ht="12.75" customHeight="1">
      <c r="A525" s="14"/>
      <c r="B525" s="14"/>
      <c r="C525" s="14"/>
      <c r="D525" s="14"/>
      <c r="E525" s="14"/>
      <c r="F525" s="14"/>
      <c r="G525" s="14"/>
      <c r="I525" s="14"/>
    </row>
    <row r="526" spans="1:9" ht="12.75" customHeight="1">
      <c r="A526" s="14"/>
      <c r="B526" s="14"/>
      <c r="C526" s="14"/>
      <c r="D526" s="14"/>
      <c r="E526" s="14"/>
      <c r="F526" s="14"/>
      <c r="G526" s="14"/>
      <c r="I526" s="14"/>
    </row>
    <row r="527" spans="1:9" ht="12.75" customHeight="1">
      <c r="A527" s="14"/>
      <c r="B527" s="14"/>
      <c r="C527" s="14"/>
      <c r="D527" s="14"/>
      <c r="E527" s="14"/>
      <c r="F527" s="14"/>
      <c r="G527" s="14"/>
      <c r="I527" s="14"/>
    </row>
    <row r="528" spans="1:9" ht="12.75" customHeight="1">
      <c r="A528" s="14"/>
      <c r="B528" s="14"/>
      <c r="C528" s="14"/>
      <c r="D528" s="14"/>
      <c r="E528" s="14"/>
      <c r="F528" s="14"/>
      <c r="G528" s="14"/>
      <c r="I528" s="14"/>
    </row>
    <row r="529" spans="1:9" ht="12.75" customHeight="1">
      <c r="A529" s="14"/>
      <c r="B529" s="14"/>
      <c r="C529" s="14"/>
      <c r="D529" s="14"/>
      <c r="E529" s="14"/>
      <c r="F529" s="14"/>
      <c r="G529" s="14"/>
      <c r="I529" s="14"/>
    </row>
    <row r="530" spans="1:9" ht="12.75" customHeight="1">
      <c r="A530" s="14"/>
      <c r="B530" s="14"/>
      <c r="C530" s="14"/>
      <c r="D530" s="14"/>
      <c r="E530" s="14"/>
      <c r="F530" s="14"/>
      <c r="G530" s="14"/>
      <c r="I530" s="14"/>
    </row>
    <row r="531" spans="1:9" ht="12.75" customHeight="1">
      <c r="A531" s="14"/>
      <c r="B531" s="14"/>
      <c r="C531" s="14"/>
      <c r="D531" s="14"/>
      <c r="E531" s="14"/>
      <c r="F531" s="14"/>
      <c r="G531" s="14"/>
      <c r="I531" s="14"/>
    </row>
    <row r="532" spans="1:9" ht="12.75" customHeight="1">
      <c r="A532" s="14"/>
      <c r="B532" s="14"/>
      <c r="C532" s="14"/>
      <c r="D532" s="14"/>
      <c r="E532" s="14"/>
      <c r="F532" s="14"/>
      <c r="G532" s="14"/>
      <c r="I532" s="14"/>
    </row>
    <row r="533" spans="1:9" ht="12.75" customHeight="1">
      <c r="A533" s="14"/>
      <c r="B533" s="14"/>
      <c r="C533" s="14"/>
      <c r="D533" s="14"/>
      <c r="E533" s="14"/>
      <c r="F533" s="14"/>
      <c r="G533" s="14"/>
      <c r="I533" s="14"/>
    </row>
    <row r="534" spans="1:9" ht="12.75" customHeight="1">
      <c r="A534" s="14"/>
      <c r="B534" s="14"/>
      <c r="C534" s="14"/>
      <c r="D534" s="14"/>
      <c r="E534" s="14"/>
      <c r="F534" s="14"/>
      <c r="G534" s="14"/>
      <c r="I534" s="14"/>
    </row>
    <row r="535" spans="1:9" ht="12.75" customHeight="1">
      <c r="A535" s="14"/>
      <c r="B535" s="14"/>
      <c r="C535" s="14"/>
      <c r="D535" s="14"/>
      <c r="E535" s="14"/>
      <c r="F535" s="14"/>
      <c r="G535" s="14"/>
      <c r="I535" s="14"/>
    </row>
    <row r="536" spans="1:9" ht="12.75" customHeight="1">
      <c r="A536" s="14"/>
      <c r="B536" s="14"/>
      <c r="C536" s="14"/>
      <c r="D536" s="14"/>
      <c r="E536" s="14"/>
      <c r="F536" s="14"/>
      <c r="G536" s="14"/>
      <c r="I536" s="14"/>
    </row>
    <row r="537" spans="1:9" ht="12.75" customHeight="1">
      <c r="A537" s="14"/>
      <c r="B537" s="14"/>
      <c r="C537" s="14"/>
      <c r="D537" s="14"/>
      <c r="E537" s="14"/>
      <c r="F537" s="14"/>
      <c r="G537" s="14"/>
      <c r="I537" s="14"/>
    </row>
    <row r="538" spans="1:9" ht="12.75" customHeight="1">
      <c r="A538" s="14"/>
      <c r="B538" s="14"/>
      <c r="C538" s="14"/>
      <c r="D538" s="14"/>
      <c r="E538" s="14"/>
      <c r="F538" s="14"/>
      <c r="G538" s="14"/>
      <c r="I538" s="14"/>
    </row>
    <row r="539" spans="1:9" ht="12.75" customHeight="1">
      <c r="A539" s="14"/>
      <c r="B539" s="14"/>
      <c r="C539" s="14"/>
      <c r="D539" s="14"/>
      <c r="E539" s="14"/>
      <c r="F539" s="14"/>
      <c r="G539" s="14"/>
      <c r="I539" s="14"/>
    </row>
    <row r="540" spans="1:9" ht="12.75" customHeight="1">
      <c r="A540" s="14"/>
      <c r="B540" s="14"/>
      <c r="C540" s="14"/>
      <c r="D540" s="14"/>
      <c r="E540" s="14"/>
      <c r="F540" s="14"/>
      <c r="G540" s="14"/>
      <c r="I540" s="14"/>
    </row>
    <row r="541" spans="1:9" ht="12.75" customHeight="1">
      <c r="A541" s="14"/>
      <c r="B541" s="14"/>
      <c r="C541" s="14"/>
      <c r="D541" s="14"/>
      <c r="E541" s="14"/>
      <c r="F541" s="14"/>
      <c r="G541" s="14"/>
      <c r="I541" s="14"/>
    </row>
    <row r="542" spans="1:9" ht="12.75" customHeight="1">
      <c r="A542" s="14"/>
      <c r="B542" s="14"/>
      <c r="C542" s="14"/>
      <c r="D542" s="14"/>
      <c r="E542" s="14"/>
      <c r="F542" s="14"/>
      <c r="G542" s="14"/>
      <c r="I542" s="14"/>
    </row>
    <row r="543" spans="1:9" ht="12.75" customHeight="1">
      <c r="A543" s="14"/>
      <c r="B543" s="14"/>
      <c r="C543" s="14"/>
      <c r="D543" s="14"/>
      <c r="E543" s="14"/>
      <c r="F543" s="14"/>
      <c r="G543" s="14"/>
      <c r="I543" s="14"/>
    </row>
    <row r="544" spans="1:9" ht="12.75" customHeight="1">
      <c r="A544" s="14"/>
      <c r="B544" s="14"/>
      <c r="C544" s="14"/>
      <c r="D544" s="14"/>
      <c r="E544" s="14"/>
      <c r="F544" s="14"/>
      <c r="G544" s="14"/>
      <c r="I544" s="14"/>
    </row>
    <row r="545" spans="1:9" ht="12.75" customHeight="1">
      <c r="A545" s="14"/>
      <c r="B545" s="14"/>
      <c r="C545" s="14"/>
      <c r="D545" s="14"/>
      <c r="E545" s="14"/>
      <c r="F545" s="14"/>
      <c r="G545" s="14"/>
      <c r="I545" s="14"/>
    </row>
    <row r="546" spans="1:9" ht="12.75" customHeight="1">
      <c r="A546" s="14"/>
      <c r="B546" s="14"/>
      <c r="C546" s="14"/>
      <c r="D546" s="14"/>
      <c r="E546" s="14"/>
      <c r="F546" s="14"/>
      <c r="G546" s="14"/>
      <c r="I546" s="14"/>
    </row>
    <row r="547" spans="1:9" ht="12.75" customHeight="1">
      <c r="A547" s="14"/>
      <c r="B547" s="14"/>
      <c r="C547" s="14"/>
      <c r="D547" s="14"/>
      <c r="E547" s="14"/>
      <c r="F547" s="14"/>
      <c r="G547" s="14"/>
      <c r="I547" s="14"/>
    </row>
    <row r="548" spans="1:9" ht="12.75" customHeight="1">
      <c r="A548" s="14"/>
      <c r="B548" s="14"/>
      <c r="C548" s="14"/>
      <c r="D548" s="14"/>
      <c r="E548" s="14"/>
      <c r="F548" s="14"/>
      <c r="G548" s="14"/>
      <c r="I548" s="14"/>
    </row>
    <row r="549" spans="1:9" ht="12.75" customHeight="1">
      <c r="A549" s="14"/>
      <c r="B549" s="14"/>
      <c r="C549" s="14"/>
      <c r="D549" s="14"/>
      <c r="E549" s="14"/>
      <c r="F549" s="14"/>
      <c r="G549" s="14"/>
      <c r="I549" s="14"/>
    </row>
    <row r="550" spans="1:9" ht="12.75" customHeight="1">
      <c r="A550" s="14"/>
      <c r="B550" s="14"/>
      <c r="C550" s="14"/>
      <c r="D550" s="14"/>
      <c r="E550" s="14"/>
      <c r="F550" s="14"/>
      <c r="G550" s="14"/>
      <c r="I550" s="14"/>
    </row>
    <row r="551" spans="1:9" ht="12.75" customHeight="1">
      <c r="A551" s="14"/>
      <c r="B551" s="14"/>
      <c r="C551" s="14"/>
      <c r="D551" s="14"/>
      <c r="E551" s="14"/>
      <c r="F551" s="14"/>
      <c r="G551" s="14"/>
      <c r="I551" s="14"/>
    </row>
    <row r="552" spans="1:9" ht="12.75" customHeight="1">
      <c r="A552" s="14"/>
      <c r="B552" s="14"/>
      <c r="C552" s="14"/>
      <c r="D552" s="14"/>
      <c r="E552" s="14"/>
      <c r="F552" s="14"/>
      <c r="G552" s="14"/>
      <c r="I552" s="14"/>
    </row>
    <row r="553" spans="1:9" ht="12.75" customHeight="1">
      <c r="A553" s="14"/>
      <c r="B553" s="14"/>
      <c r="C553" s="14"/>
      <c r="D553" s="14"/>
      <c r="E553" s="14"/>
      <c r="F553" s="14"/>
      <c r="G553" s="14"/>
      <c r="I553" s="14"/>
    </row>
    <row r="554" spans="1:9" ht="12.75" customHeight="1">
      <c r="A554" s="14"/>
      <c r="B554" s="14"/>
      <c r="C554" s="14"/>
      <c r="D554" s="14"/>
      <c r="E554" s="14"/>
      <c r="F554" s="14"/>
      <c r="G554" s="14"/>
      <c r="I554" s="14"/>
    </row>
    <row r="555" spans="1:9" ht="12.75" customHeight="1">
      <c r="A555" s="14"/>
      <c r="B555" s="14"/>
      <c r="C555" s="14"/>
      <c r="D555" s="14"/>
      <c r="E555" s="14"/>
      <c r="F555" s="14"/>
      <c r="G555" s="14"/>
      <c r="I555" s="14"/>
    </row>
    <row r="556" spans="1:9" ht="12.75" customHeight="1">
      <c r="A556" s="14"/>
      <c r="B556" s="14"/>
      <c r="C556" s="14"/>
      <c r="D556" s="14"/>
      <c r="E556" s="14"/>
      <c r="F556" s="14"/>
      <c r="G556" s="14"/>
      <c r="I556" s="14"/>
    </row>
    <row r="557" spans="1:9" ht="12.75" customHeight="1">
      <c r="A557" s="14"/>
      <c r="B557" s="14"/>
      <c r="C557" s="14"/>
      <c r="D557" s="14"/>
      <c r="E557" s="14"/>
      <c r="F557" s="14"/>
      <c r="G557" s="14"/>
      <c r="I557" s="14"/>
    </row>
    <row r="558" spans="1:9" ht="12.75" customHeight="1">
      <c r="A558" s="14"/>
      <c r="B558" s="14"/>
      <c r="C558" s="14"/>
      <c r="D558" s="14"/>
      <c r="E558" s="14"/>
      <c r="F558" s="14"/>
      <c r="G558" s="14"/>
      <c r="I558" s="14"/>
    </row>
    <row r="559" spans="1:9" ht="12.75" customHeight="1">
      <c r="A559" s="14"/>
      <c r="B559" s="14"/>
      <c r="C559" s="14"/>
      <c r="D559" s="14"/>
      <c r="E559" s="14"/>
      <c r="F559" s="14"/>
      <c r="G559" s="14"/>
      <c r="I559" s="14"/>
    </row>
    <row r="560" spans="1:9" ht="12.75" customHeight="1">
      <c r="A560" s="14"/>
      <c r="B560" s="14"/>
      <c r="C560" s="14"/>
      <c r="D560" s="14"/>
      <c r="E560" s="14"/>
      <c r="F560" s="14"/>
      <c r="G560" s="14"/>
      <c r="I560" s="14"/>
    </row>
    <row r="561" spans="1:9" ht="12.75" customHeight="1">
      <c r="A561" s="14"/>
      <c r="B561" s="14"/>
      <c r="C561" s="14"/>
      <c r="D561" s="14"/>
      <c r="E561" s="14"/>
      <c r="F561" s="14"/>
      <c r="G561" s="14"/>
      <c r="I561" s="14"/>
    </row>
    <row r="562" spans="1:9" ht="12.75" customHeight="1">
      <c r="A562" s="14"/>
      <c r="B562" s="14"/>
      <c r="C562" s="14"/>
      <c r="D562" s="14"/>
      <c r="E562" s="14"/>
      <c r="F562" s="14"/>
      <c r="G562" s="14"/>
      <c r="I562" s="14"/>
    </row>
    <row r="563" spans="1:9" ht="12.75" customHeight="1">
      <c r="A563" s="14"/>
      <c r="B563" s="14"/>
      <c r="C563" s="14"/>
      <c r="D563" s="14"/>
      <c r="E563" s="14"/>
      <c r="F563" s="14"/>
      <c r="G563" s="14"/>
      <c r="I563" s="14"/>
    </row>
    <row r="564" spans="1:9" ht="12.75" customHeight="1">
      <c r="A564" s="14"/>
      <c r="B564" s="14"/>
      <c r="C564" s="14"/>
      <c r="D564" s="14"/>
      <c r="E564" s="14"/>
      <c r="F564" s="14"/>
      <c r="G564" s="14"/>
      <c r="I564" s="14"/>
    </row>
    <row r="565" spans="1:9" ht="12.75" customHeight="1">
      <c r="A565" s="14"/>
      <c r="B565" s="14"/>
      <c r="C565" s="14"/>
      <c r="D565" s="14"/>
      <c r="E565" s="14"/>
      <c r="F565" s="14"/>
      <c r="G565" s="14"/>
      <c r="I565" s="14"/>
    </row>
    <row r="566" spans="1:9" ht="12.75" customHeight="1">
      <c r="A566" s="14"/>
      <c r="B566" s="14"/>
      <c r="C566" s="14"/>
      <c r="D566" s="14"/>
      <c r="E566" s="14"/>
      <c r="F566" s="14"/>
      <c r="G566" s="14"/>
      <c r="I566" s="14"/>
    </row>
    <row r="567" spans="1:9" ht="12.75" customHeight="1">
      <c r="A567" s="14"/>
      <c r="B567" s="14"/>
      <c r="C567" s="14"/>
      <c r="D567" s="14"/>
      <c r="E567" s="14"/>
      <c r="F567" s="14"/>
      <c r="G567" s="14"/>
      <c r="I567" s="14"/>
    </row>
    <row r="568" spans="1:9" ht="12.75" customHeight="1">
      <c r="A568" s="14"/>
      <c r="B568" s="14"/>
      <c r="C568" s="14"/>
      <c r="D568" s="14"/>
      <c r="E568" s="14"/>
      <c r="F568" s="14"/>
      <c r="G568" s="14"/>
      <c r="I568" s="14"/>
    </row>
    <row r="569" spans="1:9" ht="12.75" customHeight="1">
      <c r="A569" s="14"/>
      <c r="B569" s="14"/>
      <c r="C569" s="14"/>
      <c r="D569" s="14"/>
      <c r="E569" s="14"/>
      <c r="F569" s="14"/>
      <c r="G569" s="14"/>
      <c r="I569" s="14"/>
    </row>
    <row r="570" spans="1:9" ht="12.75" customHeight="1">
      <c r="A570" s="14"/>
      <c r="B570" s="14"/>
      <c r="C570" s="14"/>
      <c r="D570" s="14"/>
      <c r="E570" s="14"/>
      <c r="F570" s="14"/>
      <c r="G570" s="14"/>
      <c r="I570" s="14"/>
    </row>
    <row r="571" spans="1:9" ht="12.75" customHeight="1">
      <c r="A571" s="14"/>
      <c r="B571" s="14"/>
      <c r="C571" s="14"/>
      <c r="D571" s="14"/>
      <c r="E571" s="14"/>
      <c r="F571" s="14"/>
      <c r="G571" s="14"/>
      <c r="I571" s="14"/>
    </row>
    <row r="572" spans="1:9" ht="12.75" customHeight="1">
      <c r="A572" s="14"/>
      <c r="B572" s="14"/>
      <c r="C572" s="14"/>
      <c r="D572" s="14"/>
      <c r="E572" s="14"/>
      <c r="F572" s="14"/>
      <c r="G572" s="14"/>
      <c r="I572" s="14"/>
    </row>
    <row r="573" spans="1:9" ht="12.75" customHeight="1">
      <c r="A573" s="14"/>
      <c r="B573" s="14"/>
      <c r="C573" s="14"/>
      <c r="D573" s="14"/>
      <c r="E573" s="14"/>
      <c r="F573" s="14"/>
      <c r="G573" s="14"/>
      <c r="I573" s="14"/>
    </row>
    <row r="574" spans="1:9" ht="12.75" customHeight="1">
      <c r="A574" s="14"/>
      <c r="B574" s="14"/>
      <c r="C574" s="14"/>
      <c r="D574" s="14"/>
      <c r="E574" s="14"/>
      <c r="F574" s="14"/>
      <c r="G574" s="14"/>
      <c r="I574" s="14"/>
    </row>
    <row r="575" spans="1:9" ht="12.75" customHeight="1">
      <c r="A575" s="14"/>
      <c r="B575" s="14"/>
      <c r="C575" s="14"/>
      <c r="D575" s="14"/>
      <c r="E575" s="14"/>
      <c r="F575" s="14"/>
      <c r="G575" s="14"/>
      <c r="I575" s="14"/>
    </row>
    <row r="576" spans="1:9" ht="12.75" customHeight="1">
      <c r="A576" s="14"/>
      <c r="B576" s="14"/>
      <c r="C576" s="14"/>
      <c r="D576" s="14"/>
      <c r="E576" s="14"/>
      <c r="F576" s="14"/>
      <c r="G576" s="14"/>
      <c r="I576" s="14"/>
    </row>
    <row r="577" spans="1:9" ht="12.75" customHeight="1">
      <c r="A577" s="14"/>
      <c r="B577" s="14"/>
      <c r="C577" s="14"/>
      <c r="D577" s="14"/>
      <c r="E577" s="14"/>
      <c r="F577" s="14"/>
      <c r="G577" s="14"/>
      <c r="I577" s="14"/>
    </row>
    <row r="578" spans="1:9" ht="12.75" customHeight="1">
      <c r="A578" s="14"/>
      <c r="B578" s="14"/>
      <c r="C578" s="14"/>
      <c r="D578" s="14"/>
      <c r="E578" s="14"/>
      <c r="F578" s="14"/>
      <c r="G578" s="14"/>
      <c r="I578" s="14"/>
    </row>
    <row r="579" spans="1:9" ht="12.75" customHeight="1">
      <c r="A579" s="14"/>
      <c r="B579" s="14"/>
      <c r="C579" s="14"/>
      <c r="D579" s="14"/>
      <c r="E579" s="14"/>
      <c r="F579" s="14"/>
      <c r="G579" s="14"/>
      <c r="I579" s="14"/>
    </row>
    <row r="580" spans="1:9" ht="12.75" customHeight="1">
      <c r="A580" s="14"/>
      <c r="B580" s="14"/>
      <c r="C580" s="14"/>
      <c r="D580" s="14"/>
      <c r="E580" s="14"/>
      <c r="F580" s="14"/>
      <c r="G580" s="14"/>
      <c r="I580" s="14"/>
    </row>
    <row r="581" spans="1:9" ht="12.75" customHeight="1">
      <c r="A581" s="14"/>
      <c r="B581" s="14"/>
      <c r="C581" s="14"/>
      <c r="D581" s="14"/>
      <c r="E581" s="14"/>
      <c r="F581" s="14"/>
      <c r="G581" s="14"/>
      <c r="I581" s="14"/>
    </row>
    <row r="582" spans="1:9" ht="12.75" customHeight="1">
      <c r="A582" s="14"/>
      <c r="B582" s="14"/>
      <c r="C582" s="14"/>
      <c r="D582" s="14"/>
      <c r="E582" s="14"/>
      <c r="F582" s="14"/>
      <c r="G582" s="14"/>
      <c r="I582" s="14"/>
    </row>
    <row r="583" spans="1:9" ht="12.75" customHeight="1">
      <c r="A583" s="14"/>
      <c r="B583" s="14"/>
      <c r="C583" s="14"/>
      <c r="D583" s="14"/>
      <c r="E583" s="14"/>
      <c r="F583" s="14"/>
      <c r="G583" s="14"/>
      <c r="I583" s="14"/>
    </row>
    <row r="584" spans="1:9" ht="12.75" customHeight="1">
      <c r="A584" s="14"/>
      <c r="B584" s="14"/>
      <c r="C584" s="14"/>
      <c r="D584" s="14"/>
      <c r="E584" s="14"/>
      <c r="F584" s="14"/>
      <c r="G584" s="14"/>
      <c r="I584" s="14"/>
    </row>
    <row r="585" spans="1:9" ht="12.75" customHeight="1">
      <c r="A585" s="14"/>
      <c r="B585" s="14"/>
      <c r="C585" s="14"/>
      <c r="D585" s="14"/>
      <c r="E585" s="14"/>
      <c r="F585" s="14"/>
      <c r="G585" s="14"/>
      <c r="I585" s="14"/>
    </row>
    <row r="586" spans="1:9" ht="12.75" customHeight="1">
      <c r="A586" s="14"/>
      <c r="B586" s="14"/>
      <c r="C586" s="14"/>
      <c r="D586" s="14"/>
      <c r="E586" s="14"/>
      <c r="F586" s="14"/>
      <c r="G586" s="14"/>
      <c r="I586" s="14"/>
    </row>
    <row r="587" spans="1:9" ht="12.75" customHeight="1">
      <c r="A587" s="14"/>
      <c r="B587" s="14"/>
      <c r="C587" s="14"/>
      <c r="D587" s="14"/>
      <c r="E587" s="14"/>
      <c r="F587" s="14"/>
      <c r="G587" s="14"/>
      <c r="I587" s="14"/>
    </row>
    <row r="588" spans="1:9" ht="12.75" customHeight="1">
      <c r="A588" s="14"/>
      <c r="B588" s="14"/>
      <c r="C588" s="14"/>
      <c r="D588" s="14"/>
      <c r="E588" s="14"/>
      <c r="F588" s="14"/>
      <c r="G588" s="14"/>
      <c r="I588" s="14"/>
    </row>
    <row r="589" spans="1:9" ht="12.75" customHeight="1">
      <c r="A589" s="14"/>
      <c r="B589" s="14"/>
      <c r="C589" s="14"/>
      <c r="D589" s="14"/>
      <c r="E589" s="14"/>
      <c r="F589" s="14"/>
      <c r="G589" s="14"/>
      <c r="I589" s="14"/>
    </row>
    <row r="590" spans="1:9" ht="12.75" customHeight="1">
      <c r="A590" s="14"/>
      <c r="B590" s="14"/>
      <c r="C590" s="14"/>
      <c r="D590" s="14"/>
      <c r="E590" s="14"/>
      <c r="F590" s="14"/>
      <c r="G590" s="14"/>
      <c r="I590" s="14"/>
    </row>
    <row r="591" spans="1:9" ht="12.75" customHeight="1">
      <c r="A591" s="14"/>
      <c r="B591" s="14"/>
      <c r="C591" s="14"/>
      <c r="D591" s="14"/>
      <c r="E591" s="14"/>
      <c r="F591" s="14"/>
      <c r="G591" s="14"/>
      <c r="I591" s="14"/>
    </row>
    <row r="592" spans="1:9" ht="12.75" customHeight="1">
      <c r="A592" s="14"/>
      <c r="B592" s="14"/>
      <c r="C592" s="14"/>
      <c r="D592" s="14"/>
      <c r="E592" s="14"/>
      <c r="F592" s="14"/>
      <c r="G592" s="14"/>
      <c r="I592" s="14"/>
    </row>
    <row r="593" spans="1:9" ht="12.75" customHeight="1">
      <c r="A593" s="14"/>
      <c r="B593" s="14"/>
      <c r="C593" s="14"/>
      <c r="D593" s="14"/>
      <c r="E593" s="14"/>
      <c r="F593" s="14"/>
      <c r="G593" s="14"/>
      <c r="I593" s="14"/>
    </row>
    <row r="594" spans="1:9" ht="12.75" customHeight="1">
      <c r="A594" s="14"/>
      <c r="B594" s="14"/>
      <c r="C594" s="14"/>
      <c r="D594" s="14"/>
      <c r="E594" s="14"/>
      <c r="F594" s="14"/>
      <c r="G594" s="14"/>
      <c r="I594" s="14"/>
    </row>
    <row r="595" spans="1:9" ht="12.75" customHeight="1">
      <c r="A595" s="14"/>
      <c r="B595" s="14"/>
      <c r="C595" s="14"/>
      <c r="D595" s="14"/>
      <c r="E595" s="14"/>
      <c r="F595" s="14"/>
      <c r="G595" s="14"/>
      <c r="I595" s="14"/>
    </row>
    <row r="596" spans="1:9" ht="12.75" customHeight="1">
      <c r="A596" s="14"/>
      <c r="B596" s="14"/>
      <c r="C596" s="14"/>
      <c r="D596" s="14"/>
      <c r="E596" s="14"/>
      <c r="F596" s="14"/>
      <c r="G596" s="14"/>
      <c r="I596" s="14"/>
    </row>
    <row r="597" spans="1:9" ht="12.75" customHeight="1">
      <c r="A597" s="14"/>
      <c r="B597" s="14"/>
      <c r="C597" s="14"/>
      <c r="D597" s="14"/>
      <c r="E597" s="14"/>
      <c r="F597" s="14"/>
      <c r="G597" s="14"/>
      <c r="I597" s="14"/>
    </row>
    <row r="598" spans="1:9" ht="12.75" customHeight="1">
      <c r="A598" s="14"/>
      <c r="B598" s="14"/>
      <c r="C598" s="14"/>
      <c r="D598" s="14"/>
      <c r="E598" s="14"/>
      <c r="F598" s="14"/>
      <c r="G598" s="14"/>
      <c r="I598" s="14"/>
    </row>
    <row r="599" spans="1:9" ht="12.75" customHeight="1">
      <c r="A599" s="14"/>
      <c r="B599" s="14"/>
      <c r="C599" s="14"/>
      <c r="D599" s="14"/>
      <c r="E599" s="14"/>
      <c r="F599" s="14"/>
      <c r="G599" s="14"/>
      <c r="I599" s="14"/>
    </row>
    <row r="600" spans="1:9" ht="12.75" customHeight="1">
      <c r="A600" s="14"/>
      <c r="B600" s="14"/>
      <c r="C600" s="14"/>
      <c r="D600" s="14"/>
      <c r="E600" s="14"/>
      <c r="F600" s="14"/>
      <c r="G600" s="14"/>
      <c r="I600" s="14"/>
    </row>
    <row r="601" spans="1:9" ht="12.75" customHeight="1">
      <c r="A601" s="14"/>
      <c r="B601" s="14"/>
      <c r="C601" s="14"/>
      <c r="D601" s="14"/>
      <c r="E601" s="14"/>
      <c r="F601" s="14"/>
      <c r="G601" s="14"/>
      <c r="I601" s="14"/>
    </row>
    <row r="602" spans="1:9" ht="12.75" customHeight="1">
      <c r="A602" s="14"/>
      <c r="B602" s="14"/>
      <c r="C602" s="14"/>
      <c r="D602" s="14"/>
      <c r="E602" s="14"/>
      <c r="F602" s="14"/>
      <c r="G602" s="14"/>
      <c r="I602" s="14"/>
    </row>
    <row r="603" spans="1:9" ht="12.75" customHeight="1">
      <c r="A603" s="14"/>
      <c r="B603" s="14"/>
      <c r="C603" s="14"/>
      <c r="D603" s="14"/>
      <c r="E603" s="14"/>
      <c r="F603" s="14"/>
      <c r="G603" s="14"/>
      <c r="I603" s="14"/>
    </row>
    <row r="604" spans="1:9" ht="12.75" customHeight="1">
      <c r="A604" s="14"/>
      <c r="B604" s="14"/>
      <c r="C604" s="14"/>
      <c r="D604" s="14"/>
      <c r="E604" s="14"/>
      <c r="F604" s="14"/>
      <c r="G604" s="14"/>
      <c r="I604" s="14"/>
    </row>
    <row r="605" spans="1:9" ht="12.75" customHeight="1">
      <c r="A605" s="14"/>
      <c r="B605" s="14"/>
      <c r="C605" s="14"/>
      <c r="D605" s="14"/>
      <c r="E605" s="14"/>
      <c r="F605" s="14"/>
      <c r="G605" s="14"/>
      <c r="I605" s="14"/>
    </row>
    <row r="606" spans="1:9" ht="12.75" customHeight="1">
      <c r="A606" s="14"/>
      <c r="B606" s="14"/>
      <c r="C606" s="14"/>
      <c r="D606" s="14"/>
      <c r="E606" s="14"/>
      <c r="F606" s="14"/>
      <c r="G606" s="14"/>
      <c r="I606" s="14"/>
    </row>
    <row r="607" spans="1:9" ht="12.75" customHeight="1">
      <c r="A607" s="14"/>
      <c r="B607" s="14"/>
      <c r="C607" s="14"/>
      <c r="D607" s="14"/>
      <c r="E607" s="14"/>
      <c r="F607" s="14"/>
      <c r="G607" s="14"/>
      <c r="I607" s="14"/>
    </row>
    <row r="608" spans="1:9" ht="12.75" customHeight="1">
      <c r="A608" s="14"/>
      <c r="B608" s="14"/>
      <c r="C608" s="14"/>
      <c r="D608" s="14"/>
      <c r="E608" s="14"/>
      <c r="F608" s="14"/>
      <c r="G608" s="14"/>
      <c r="I608" s="14"/>
    </row>
    <row r="609" spans="1:9" ht="12.75" customHeight="1">
      <c r="A609" s="14"/>
      <c r="B609" s="14"/>
      <c r="C609" s="14"/>
      <c r="D609" s="14"/>
      <c r="E609" s="14"/>
      <c r="F609" s="14"/>
      <c r="G609" s="14"/>
      <c r="I609" s="14"/>
    </row>
    <row r="610" spans="1:9" ht="12.75" customHeight="1">
      <c r="A610" s="14"/>
      <c r="B610" s="14"/>
      <c r="C610" s="14"/>
      <c r="D610" s="14"/>
      <c r="E610" s="14"/>
      <c r="F610" s="14"/>
      <c r="G610" s="14"/>
      <c r="I610" s="14"/>
    </row>
    <row r="611" spans="1:9" ht="12.75" customHeight="1">
      <c r="A611" s="14"/>
      <c r="B611" s="14"/>
      <c r="C611" s="14"/>
      <c r="D611" s="14"/>
      <c r="E611" s="14"/>
      <c r="F611" s="14"/>
      <c r="G611" s="14"/>
      <c r="I611" s="14"/>
    </row>
    <row r="612" spans="1:9" ht="12.75" customHeight="1">
      <c r="A612" s="14"/>
      <c r="B612" s="14"/>
      <c r="C612" s="14"/>
      <c r="D612" s="14"/>
      <c r="E612" s="14"/>
      <c r="F612" s="14"/>
      <c r="G612" s="14"/>
      <c r="I612" s="14"/>
    </row>
    <row r="613" spans="1:9" ht="12.75" customHeight="1">
      <c r="A613" s="14"/>
      <c r="B613" s="14"/>
      <c r="C613" s="14"/>
      <c r="D613" s="14"/>
      <c r="E613" s="14"/>
      <c r="F613" s="14"/>
      <c r="G613" s="14"/>
      <c r="I613" s="14"/>
    </row>
    <row r="614" spans="1:9" ht="12.75" customHeight="1">
      <c r="A614" s="14"/>
      <c r="B614" s="14"/>
      <c r="C614" s="14"/>
      <c r="D614" s="14"/>
      <c r="E614" s="14"/>
      <c r="F614" s="14"/>
      <c r="G614" s="14"/>
      <c r="I614" s="14"/>
    </row>
    <row r="615" spans="1:9" ht="12.75" customHeight="1">
      <c r="A615" s="14"/>
      <c r="B615" s="14"/>
      <c r="C615" s="14"/>
      <c r="D615" s="14"/>
      <c r="E615" s="14"/>
      <c r="F615" s="14"/>
      <c r="G615" s="14"/>
      <c r="I615" s="14"/>
    </row>
    <row r="616" spans="1:9" ht="12.75" customHeight="1">
      <c r="A616" s="14"/>
      <c r="B616" s="14"/>
      <c r="C616" s="14"/>
      <c r="D616" s="14"/>
      <c r="E616" s="14"/>
      <c r="F616" s="14"/>
      <c r="G616" s="14"/>
      <c r="I616" s="14"/>
    </row>
    <row r="617" spans="1:9" ht="15.75" customHeight="1"/>
    <row r="618" spans="1:9" ht="15.75" customHeight="1"/>
    <row r="619" spans="1:9" ht="15.75" customHeight="1"/>
    <row r="620" spans="1:9" ht="15.75" customHeight="1"/>
    <row r="621" spans="1:9" ht="15.75" customHeight="1"/>
    <row r="622" spans="1:9" ht="15.75" customHeight="1"/>
    <row r="623" spans="1:9" ht="15.75" customHeight="1"/>
    <row r="624" spans="1:9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262D076A-9FF7-4A1A-8708-64DE53EE7805}" filter="1" showAutoFilter="1">
      <pageMargins left="0.7" right="0.7" top="0.75" bottom="0.75" header="0.3" footer="0.3"/>
      <autoFilter ref="A269:I296"/>
    </customSheetView>
  </customSheetViews>
  <mergeCells count="16">
    <mergeCell ref="B95:I95"/>
    <mergeCell ref="B69:I69"/>
    <mergeCell ref="B145:I145"/>
    <mergeCell ref="B116:I116"/>
    <mergeCell ref="B341:I341"/>
    <mergeCell ref="B380:I380"/>
    <mergeCell ref="B310:I310"/>
    <mergeCell ref="B232:I232"/>
    <mergeCell ref="B269:I269"/>
    <mergeCell ref="B172:I172"/>
    <mergeCell ref="B197:I197"/>
    <mergeCell ref="B24:I24"/>
    <mergeCell ref="B42:I42"/>
    <mergeCell ref="B3:I3"/>
    <mergeCell ref="B2:I2"/>
    <mergeCell ref="B5:I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topLeftCell="A68" workbookViewId="0"/>
  </sheetViews>
  <sheetFormatPr baseColWidth="10" defaultColWidth="14.42578125" defaultRowHeight="15" customHeight="1"/>
  <cols>
    <col min="1" max="1" width="5.140625" customWidth="1"/>
    <col min="2" max="2" width="12.85546875" customWidth="1"/>
    <col min="3" max="3" width="18" customWidth="1"/>
    <col min="4" max="4" width="20.140625" customWidth="1"/>
    <col min="5" max="5" width="16.5703125" customWidth="1"/>
    <col min="6" max="6" width="21" customWidth="1"/>
    <col min="7" max="7" width="20.85546875" customWidth="1"/>
    <col min="8" max="8" width="14.28515625" customWidth="1"/>
    <col min="9" max="9" width="16.42578125" customWidth="1"/>
    <col min="10" max="10" width="13.7109375" customWidth="1"/>
    <col min="11" max="11" width="17.5703125" customWidth="1"/>
    <col min="12" max="26" width="17.28515625" customWidth="1"/>
  </cols>
  <sheetData>
    <row r="1" spans="1:10" ht="12.75" customHeight="1">
      <c r="A1" s="34"/>
      <c r="B1" s="34"/>
      <c r="C1" s="35"/>
      <c r="D1" s="34"/>
      <c r="E1" s="36"/>
      <c r="F1" s="36"/>
      <c r="G1" s="34"/>
      <c r="H1" s="34"/>
      <c r="I1" s="14"/>
    </row>
    <row r="2" spans="1:10" ht="12.75" customHeight="1">
      <c r="A2" s="34"/>
      <c r="B2" s="34"/>
      <c r="C2" s="35"/>
      <c r="D2" s="34"/>
      <c r="E2" s="36"/>
      <c r="F2" s="36"/>
      <c r="G2" s="34"/>
      <c r="H2" s="34"/>
      <c r="I2" s="14"/>
    </row>
    <row r="3" spans="1:10" ht="12.75" customHeight="1">
      <c r="A3" s="34"/>
      <c r="B3" s="177" t="s">
        <v>87</v>
      </c>
      <c r="C3" s="178"/>
      <c r="D3" s="178"/>
      <c r="E3" s="178"/>
      <c r="F3" s="178"/>
      <c r="G3" s="178"/>
      <c r="H3" s="178"/>
      <c r="I3" s="179"/>
    </row>
    <row r="4" spans="1:10" ht="25.5" customHeight="1">
      <c r="A4" s="34"/>
      <c r="B4" s="37" t="s">
        <v>89</v>
      </c>
      <c r="C4" s="37" t="s">
        <v>91</v>
      </c>
      <c r="D4" s="37" t="s">
        <v>92</v>
      </c>
      <c r="E4" s="37" t="s">
        <v>93</v>
      </c>
      <c r="F4" s="37" t="s">
        <v>94</v>
      </c>
      <c r="G4" s="37" t="s">
        <v>95</v>
      </c>
      <c r="H4" s="37" t="s">
        <v>96</v>
      </c>
      <c r="I4" s="37" t="s">
        <v>97</v>
      </c>
      <c r="J4" s="38" t="s">
        <v>98</v>
      </c>
    </row>
    <row r="5" spans="1:10" ht="12.75" customHeight="1">
      <c r="A5" s="34">
        <v>0</v>
      </c>
      <c r="B5" s="40">
        <v>40918</v>
      </c>
      <c r="C5" s="41" t="s">
        <v>18</v>
      </c>
      <c r="D5" s="27" t="s">
        <v>102</v>
      </c>
      <c r="E5" s="43">
        <v>0</v>
      </c>
      <c r="F5" s="43">
        <v>0</v>
      </c>
      <c r="G5" s="43">
        <v>0</v>
      </c>
      <c r="H5" s="45" t="s">
        <v>153</v>
      </c>
      <c r="I5" s="45" t="s">
        <v>153</v>
      </c>
      <c r="J5" s="32" t="str">
        <f>VLOOKUP(D5,'Copia de Comercial'!B:B,1,FALSE)</f>
        <v>IMBANACO</v>
      </c>
    </row>
    <row r="6" spans="1:10" ht="12.75" customHeight="1">
      <c r="A6" s="34">
        <v>1</v>
      </c>
      <c r="B6" s="40">
        <v>40925</v>
      </c>
      <c r="C6" s="41" t="s">
        <v>174</v>
      </c>
      <c r="D6" s="27" t="s">
        <v>225</v>
      </c>
      <c r="E6" s="43">
        <v>6960077.8399999999</v>
      </c>
      <c r="F6" s="43">
        <v>0</v>
      </c>
      <c r="G6" s="43">
        <v>0</v>
      </c>
      <c r="H6" s="45" t="s">
        <v>153</v>
      </c>
      <c r="I6" s="45" t="s">
        <v>153</v>
      </c>
      <c r="J6" s="32" t="str">
        <f>VLOOKUP(D6,'Copia de Comercial'!B:B,1,FALSE)</f>
        <v>ANTIGUO COUNTRY</v>
      </c>
    </row>
    <row r="7" spans="1:10" ht="12.75" customHeight="1">
      <c r="A7" s="34">
        <v>1</v>
      </c>
      <c r="B7" s="40">
        <v>40932</v>
      </c>
      <c r="C7" s="41" t="s">
        <v>174</v>
      </c>
      <c r="D7" s="27" t="s">
        <v>238</v>
      </c>
      <c r="E7" s="43">
        <v>3193523.56</v>
      </c>
      <c r="F7" s="43">
        <v>0</v>
      </c>
      <c r="G7" s="43">
        <v>0</v>
      </c>
      <c r="H7" s="45" t="s">
        <v>153</v>
      </c>
      <c r="I7" s="45" t="s">
        <v>153</v>
      </c>
      <c r="J7" s="32" t="str">
        <f>VLOOKUP(D7,'Copia de Comercial'!B:B,1,FALSE)</f>
        <v>SANTA PAULA</v>
      </c>
    </row>
    <row r="8" spans="1:10" ht="12.75" customHeight="1">
      <c r="A8" s="34">
        <v>1</v>
      </c>
      <c r="B8" s="40">
        <v>41024</v>
      </c>
      <c r="C8" s="41" t="s">
        <v>174</v>
      </c>
      <c r="D8" s="27" t="s">
        <v>239</v>
      </c>
      <c r="E8" s="43">
        <v>3849578.84</v>
      </c>
      <c r="F8" s="43">
        <v>0</v>
      </c>
      <c r="G8" s="43">
        <v>0</v>
      </c>
      <c r="H8" s="45" t="s">
        <v>153</v>
      </c>
      <c r="I8" s="45" t="s">
        <v>153</v>
      </c>
      <c r="J8" s="32" t="e">
        <f>VLOOKUP(D8,'Copia de Comercial'!B:B,1,FALSE)</f>
        <v>#N/A</v>
      </c>
    </row>
    <row r="9" spans="1:10" ht="12.75" customHeight="1">
      <c r="A9" s="34">
        <v>1</v>
      </c>
      <c r="B9" s="40">
        <v>41024</v>
      </c>
      <c r="C9" s="41" t="s">
        <v>241</v>
      </c>
      <c r="D9" s="27" t="s">
        <v>242</v>
      </c>
      <c r="E9" s="43">
        <v>0</v>
      </c>
      <c r="F9" s="43">
        <v>0</v>
      </c>
      <c r="G9" s="43">
        <v>0</v>
      </c>
      <c r="H9" s="45" t="s">
        <v>14</v>
      </c>
      <c r="I9" s="45" t="s">
        <v>153</v>
      </c>
      <c r="J9" s="32" t="e">
        <f>VLOOKUP(D9,'Copia de Comercial'!B:B,1,FALSE)</f>
        <v>#N/A</v>
      </c>
    </row>
    <row r="10" spans="1:10" ht="12.75" customHeight="1">
      <c r="A10" s="34">
        <v>1</v>
      </c>
      <c r="B10" s="40">
        <v>41101</v>
      </c>
      <c r="C10" s="41" t="s">
        <v>245</v>
      </c>
      <c r="D10" s="27" t="s">
        <v>246</v>
      </c>
      <c r="E10" s="43">
        <v>4677807</v>
      </c>
      <c r="F10" s="43">
        <v>0</v>
      </c>
      <c r="G10" s="43">
        <v>0</v>
      </c>
      <c r="H10" s="45" t="s">
        <v>153</v>
      </c>
      <c r="I10" s="45" t="s">
        <v>153</v>
      </c>
      <c r="J10" s="32" t="str">
        <f>VLOOKUP(D10,'Copia de Comercial'!B:B,1,FALSE)</f>
        <v>CARRERA 27</v>
      </c>
    </row>
    <row r="11" spans="1:10" ht="12.75" customHeight="1">
      <c r="A11" s="34">
        <v>1</v>
      </c>
      <c r="B11" s="40">
        <v>41159</v>
      </c>
      <c r="C11" s="41" t="s">
        <v>243</v>
      </c>
      <c r="D11" s="27" t="s">
        <v>244</v>
      </c>
      <c r="E11" s="43">
        <v>15653903.800000001</v>
      </c>
      <c r="F11" s="43">
        <v>0</v>
      </c>
      <c r="G11" s="43">
        <v>0</v>
      </c>
      <c r="H11" s="45" t="s">
        <v>153</v>
      </c>
      <c r="I11" s="45" t="s">
        <v>153</v>
      </c>
      <c r="J11" s="32" t="str">
        <f>VLOOKUP(D11,'Copia de Comercial'!B:B,1,FALSE)</f>
        <v>PALMA REAL</v>
      </c>
    </row>
    <row r="12" spans="1:10" ht="12.75" customHeight="1">
      <c r="A12" s="34">
        <v>1</v>
      </c>
      <c r="B12" s="40">
        <v>41162</v>
      </c>
      <c r="C12" s="41" t="s">
        <v>174</v>
      </c>
      <c r="D12" s="27" t="s">
        <v>239</v>
      </c>
      <c r="E12" s="43">
        <v>10609740.689999999</v>
      </c>
      <c r="F12" s="43">
        <v>0</v>
      </c>
      <c r="G12" s="43">
        <v>0</v>
      </c>
      <c r="H12" s="45" t="s">
        <v>153</v>
      </c>
      <c r="I12" s="45" t="s">
        <v>153</v>
      </c>
      <c r="J12" s="32" t="e">
        <f>VLOOKUP(D12,'Copia de Comercial'!B:B,1,FALSE)</f>
        <v>#N/A</v>
      </c>
    </row>
    <row r="13" spans="1:10" ht="12.75" customHeight="1">
      <c r="A13" s="34">
        <v>1</v>
      </c>
      <c r="B13" s="51">
        <v>41226</v>
      </c>
      <c r="C13" s="52" t="s">
        <v>174</v>
      </c>
      <c r="D13" s="27" t="s">
        <v>225</v>
      </c>
      <c r="E13" s="43">
        <v>4110975.67</v>
      </c>
      <c r="F13" s="43">
        <v>0</v>
      </c>
      <c r="G13" s="43">
        <v>0</v>
      </c>
      <c r="H13" s="51" t="s">
        <v>153</v>
      </c>
      <c r="I13" s="51" t="s">
        <v>153</v>
      </c>
      <c r="J13" s="32" t="str">
        <f>VLOOKUP(D13,'Copia de Comercial'!B:B,1,FALSE)</f>
        <v>ANTIGUO COUNTRY</v>
      </c>
    </row>
    <row r="14" spans="1:10" ht="12.75" customHeight="1">
      <c r="A14" s="34">
        <v>1</v>
      </c>
      <c r="B14" s="51">
        <v>41227</v>
      </c>
      <c r="C14" s="52" t="s">
        <v>174</v>
      </c>
      <c r="D14" s="27" t="s">
        <v>239</v>
      </c>
      <c r="E14" s="43">
        <v>4038694.64</v>
      </c>
      <c r="F14" s="43">
        <v>0</v>
      </c>
      <c r="G14" s="43">
        <v>0</v>
      </c>
      <c r="H14" s="51" t="s">
        <v>153</v>
      </c>
      <c r="I14" s="51" t="s">
        <v>153</v>
      </c>
      <c r="J14" s="32" t="e">
        <f>VLOOKUP(D14,'Copia de Comercial'!B:B,1,FALSE)</f>
        <v>#N/A</v>
      </c>
    </row>
    <row r="15" spans="1:10" ht="12.75" customHeight="1">
      <c r="A15" s="34">
        <v>1</v>
      </c>
      <c r="B15" s="51">
        <v>41233</v>
      </c>
      <c r="C15" s="52" t="s">
        <v>125</v>
      </c>
      <c r="D15" s="27" t="s">
        <v>262</v>
      </c>
      <c r="E15" s="43">
        <v>0</v>
      </c>
      <c r="F15" s="43">
        <v>0</v>
      </c>
      <c r="G15" s="43">
        <v>0</v>
      </c>
      <c r="H15" s="51" t="s">
        <v>153</v>
      </c>
      <c r="I15" s="51" t="s">
        <v>153</v>
      </c>
      <c r="J15" s="32" t="str">
        <f>VLOOKUP(D15,'Copia de Comercial'!B:B,1,FALSE)</f>
        <v>GRAN BOULEVARD</v>
      </c>
    </row>
    <row r="16" spans="1:10" ht="12.75" customHeight="1">
      <c r="A16" s="34">
        <v>0</v>
      </c>
      <c r="B16" s="40">
        <v>41251</v>
      </c>
      <c r="C16" s="41" t="s">
        <v>247</v>
      </c>
      <c r="D16" s="27" t="s">
        <v>263</v>
      </c>
      <c r="E16" s="43">
        <v>0</v>
      </c>
      <c r="F16" s="43">
        <v>0</v>
      </c>
      <c r="G16" s="43">
        <v>0</v>
      </c>
      <c r="H16" s="45" t="s">
        <v>153</v>
      </c>
      <c r="I16" s="45" t="s">
        <v>153</v>
      </c>
      <c r="J16" s="32" t="str">
        <f>VLOOKUP(D16,'Copia de Comercial'!B:B,1,FALSE)</f>
        <v>TURBO</v>
      </c>
    </row>
    <row r="17" spans="1:10" ht="12.75" customHeight="1">
      <c r="A17" s="34">
        <v>1</v>
      </c>
      <c r="B17" s="40">
        <v>41271</v>
      </c>
      <c r="C17" s="41" t="s">
        <v>125</v>
      </c>
      <c r="D17" s="27" t="s">
        <v>264</v>
      </c>
      <c r="E17" s="43">
        <v>6298377.7800000003</v>
      </c>
      <c r="F17" s="43">
        <v>0</v>
      </c>
      <c r="G17" s="43">
        <v>0</v>
      </c>
      <c r="H17" s="45" t="s">
        <v>14</v>
      </c>
      <c r="I17" s="45" t="s">
        <v>153</v>
      </c>
      <c r="J17" s="32" t="str">
        <f>VLOOKUP(D17,'Copia de Comercial'!B:B,1,FALSE)</f>
        <v>CALLE 76</v>
      </c>
    </row>
    <row r="18" spans="1:10" ht="12.75" customHeight="1">
      <c r="A18" s="34">
        <v>1</v>
      </c>
      <c r="B18" s="40">
        <v>41278</v>
      </c>
      <c r="C18" s="41" t="s">
        <v>247</v>
      </c>
      <c r="D18" s="27" t="s">
        <v>265</v>
      </c>
      <c r="E18" s="43">
        <v>10622978.109999999</v>
      </c>
      <c r="F18" s="43">
        <v>0</v>
      </c>
      <c r="G18" s="43">
        <v>0</v>
      </c>
      <c r="H18" s="45" t="s">
        <v>153</v>
      </c>
      <c r="I18" s="45" t="s">
        <v>153</v>
      </c>
      <c r="J18" s="25" t="s">
        <v>266</v>
      </c>
    </row>
    <row r="19" spans="1:10" ht="12.75" customHeight="1">
      <c r="A19" s="34">
        <v>1</v>
      </c>
      <c r="B19" s="40">
        <v>41309</v>
      </c>
      <c r="C19" s="41" t="s">
        <v>247</v>
      </c>
      <c r="D19" s="27" t="s">
        <v>265</v>
      </c>
      <c r="E19" s="43">
        <v>10468429.529999999</v>
      </c>
      <c r="F19" s="43">
        <v>0</v>
      </c>
      <c r="G19" s="43">
        <v>0</v>
      </c>
      <c r="H19" s="45" t="s">
        <v>153</v>
      </c>
      <c r="I19" s="45" t="s">
        <v>153</v>
      </c>
      <c r="J19" s="25" t="s">
        <v>266</v>
      </c>
    </row>
    <row r="20" spans="1:10" ht="12.75" customHeight="1">
      <c r="A20" s="34">
        <v>1</v>
      </c>
      <c r="B20" s="40">
        <v>41309</v>
      </c>
      <c r="C20" s="41" t="s">
        <v>251</v>
      </c>
      <c r="D20" s="27" t="s">
        <v>251</v>
      </c>
      <c r="E20" s="43">
        <v>126240000</v>
      </c>
      <c r="F20" s="43">
        <v>0</v>
      </c>
      <c r="G20" s="43">
        <v>0</v>
      </c>
      <c r="H20" s="45" t="s">
        <v>153</v>
      </c>
      <c r="I20" s="45" t="s">
        <v>153</v>
      </c>
      <c r="J20" s="25" t="s">
        <v>237</v>
      </c>
    </row>
    <row r="21" spans="1:10" ht="12.75" customHeight="1">
      <c r="A21" s="34">
        <v>1</v>
      </c>
      <c r="B21" s="40">
        <v>41341</v>
      </c>
      <c r="C21" s="41" t="s">
        <v>243</v>
      </c>
      <c r="D21" s="27" t="s">
        <v>267</v>
      </c>
      <c r="E21" s="43">
        <v>25987190.579999998</v>
      </c>
      <c r="F21" s="43">
        <v>0</v>
      </c>
      <c r="G21" s="43">
        <v>0</v>
      </c>
      <c r="H21" s="45" t="s">
        <v>153</v>
      </c>
      <c r="I21" s="45" t="s">
        <v>153</v>
      </c>
      <c r="J21" s="25" t="s">
        <v>268</v>
      </c>
    </row>
    <row r="22" spans="1:10" ht="12.75" customHeight="1">
      <c r="A22" s="34">
        <v>1</v>
      </c>
      <c r="B22" s="40">
        <v>41411</v>
      </c>
      <c r="C22" s="41" t="s">
        <v>247</v>
      </c>
      <c r="D22" s="27" t="s">
        <v>259</v>
      </c>
      <c r="E22" s="43">
        <v>5734672.7599999998</v>
      </c>
      <c r="F22" s="43">
        <v>0</v>
      </c>
      <c r="G22" s="43">
        <v>0</v>
      </c>
      <c r="H22" s="45" t="s">
        <v>153</v>
      </c>
      <c r="I22" s="45" t="s">
        <v>153</v>
      </c>
      <c r="J22" s="25" t="s">
        <v>260</v>
      </c>
    </row>
    <row r="23" spans="1:10" ht="12.75" customHeight="1">
      <c r="A23" s="34">
        <v>1</v>
      </c>
      <c r="B23" s="40">
        <v>41417</v>
      </c>
      <c r="C23" s="41" t="s">
        <v>247</v>
      </c>
      <c r="D23" s="27" t="s">
        <v>265</v>
      </c>
      <c r="E23" s="43">
        <v>3622401.32</v>
      </c>
      <c r="F23" s="43">
        <v>0</v>
      </c>
      <c r="G23" s="43">
        <v>0</v>
      </c>
      <c r="H23" s="45" t="s">
        <v>153</v>
      </c>
      <c r="I23" s="45" t="s">
        <v>153</v>
      </c>
      <c r="J23" s="25" t="s">
        <v>266</v>
      </c>
    </row>
    <row r="24" spans="1:10" ht="12.75" customHeight="1">
      <c r="A24" s="34">
        <v>1</v>
      </c>
      <c r="B24" s="40">
        <v>41429</v>
      </c>
      <c r="C24" s="41" t="s">
        <v>247</v>
      </c>
      <c r="D24" s="27" t="s">
        <v>269</v>
      </c>
      <c r="E24" s="43">
        <v>3648333</v>
      </c>
      <c r="F24" s="43">
        <v>0</v>
      </c>
      <c r="G24" s="43">
        <v>0</v>
      </c>
      <c r="H24" s="45" t="s">
        <v>153</v>
      </c>
      <c r="I24" s="45" t="s">
        <v>153</v>
      </c>
      <c r="J24" s="32" t="e">
        <f>VLOOKUP(D24,'Copia de Comercial'!B:B,1,FALSE)</f>
        <v>#N/A</v>
      </c>
    </row>
    <row r="25" spans="1:10" ht="12.75" customHeight="1">
      <c r="A25" s="34">
        <v>1</v>
      </c>
      <c r="B25" s="40">
        <v>41494</v>
      </c>
      <c r="C25" s="41" t="s">
        <v>125</v>
      </c>
      <c r="D25" s="27" t="s">
        <v>262</v>
      </c>
      <c r="E25" s="43">
        <v>44438784.090000004</v>
      </c>
      <c r="F25" s="43">
        <v>0</v>
      </c>
      <c r="G25" s="43">
        <v>0</v>
      </c>
      <c r="H25" s="45" t="s">
        <v>153</v>
      </c>
      <c r="I25" s="45" t="s">
        <v>153</v>
      </c>
      <c r="J25" s="32" t="str">
        <f>VLOOKUP(D25,'Copia de Comercial'!B:B,1,FALSE)</f>
        <v>GRAN BOULEVARD</v>
      </c>
    </row>
    <row r="26" spans="1:10" ht="12.75" customHeight="1">
      <c r="A26" s="34">
        <v>1</v>
      </c>
      <c r="B26" s="40">
        <v>41562</v>
      </c>
      <c r="C26" s="41" t="s">
        <v>251</v>
      </c>
      <c r="D26" s="27" t="s">
        <v>251</v>
      </c>
      <c r="E26" s="43">
        <v>5000000</v>
      </c>
      <c r="F26" s="43">
        <v>0</v>
      </c>
      <c r="G26" s="43">
        <v>0</v>
      </c>
      <c r="H26" s="45" t="s">
        <v>153</v>
      </c>
      <c r="I26" s="45" t="s">
        <v>153</v>
      </c>
      <c r="J26" s="25" t="s">
        <v>237</v>
      </c>
    </row>
    <row r="27" spans="1:10" ht="12.75" customHeight="1">
      <c r="A27" s="34">
        <v>1</v>
      </c>
      <c r="B27" s="40">
        <v>41577</v>
      </c>
      <c r="C27" s="41" t="s">
        <v>247</v>
      </c>
      <c r="D27" s="27" t="s">
        <v>259</v>
      </c>
      <c r="E27" s="43">
        <v>2457511.2999999998</v>
      </c>
      <c r="F27" s="43">
        <v>0</v>
      </c>
      <c r="G27" s="43">
        <v>0</v>
      </c>
      <c r="H27" s="45" t="s">
        <v>153</v>
      </c>
      <c r="I27" s="45" t="s">
        <v>153</v>
      </c>
      <c r="J27" s="25" t="s">
        <v>260</v>
      </c>
    </row>
    <row r="28" spans="1:10" ht="12.75" customHeight="1">
      <c r="A28" s="34"/>
      <c r="B28" s="40">
        <v>41615</v>
      </c>
      <c r="C28" s="41" t="s">
        <v>270</v>
      </c>
      <c r="D28" s="27" t="s">
        <v>270</v>
      </c>
      <c r="E28" s="43">
        <v>4217000</v>
      </c>
      <c r="F28" s="43">
        <v>0</v>
      </c>
      <c r="G28" s="43">
        <v>0</v>
      </c>
      <c r="H28" s="45" t="s">
        <v>135</v>
      </c>
      <c r="I28" s="45" t="s">
        <v>135</v>
      </c>
      <c r="J28" s="32" t="str">
        <f>VLOOKUP(D28,'Copia de Comercial'!B:B,1,FALSE)</f>
        <v>AGUAZUL</v>
      </c>
    </row>
    <row r="29" spans="1:10" ht="12.75" customHeight="1">
      <c r="A29" s="34">
        <v>1</v>
      </c>
      <c r="B29" s="40">
        <v>41646</v>
      </c>
      <c r="C29" s="41" t="s">
        <v>174</v>
      </c>
      <c r="D29" s="27" t="s">
        <v>238</v>
      </c>
      <c r="E29" s="43">
        <v>3545631.91</v>
      </c>
      <c r="F29" s="43">
        <v>0</v>
      </c>
      <c r="G29" s="43">
        <v>0</v>
      </c>
      <c r="H29" s="45" t="s">
        <v>153</v>
      </c>
      <c r="I29" s="45" t="s">
        <v>153</v>
      </c>
      <c r="J29" s="32" t="str">
        <f>VLOOKUP(D29,'Copia de Comercial'!B:B,1,FALSE)</f>
        <v>SANTA PAULA</v>
      </c>
    </row>
    <row r="30" spans="1:10" ht="12.75" customHeight="1">
      <c r="A30" s="34">
        <v>1</v>
      </c>
      <c r="B30" s="40">
        <v>41669</v>
      </c>
      <c r="C30" s="41" t="s">
        <v>125</v>
      </c>
      <c r="D30" s="27" t="s">
        <v>273</v>
      </c>
      <c r="E30" s="43">
        <v>1893639.75</v>
      </c>
      <c r="F30" s="43">
        <v>0</v>
      </c>
      <c r="G30" s="43">
        <v>0</v>
      </c>
      <c r="H30" s="45" t="s">
        <v>153</v>
      </c>
      <c r="I30" s="45" t="s">
        <v>153</v>
      </c>
      <c r="J30" s="32" t="str">
        <f>VLOOKUP(D30,'Copia de Comercial'!B:B,1,FALSE)</f>
        <v>CARRERA 43</v>
      </c>
    </row>
    <row r="31" spans="1:10" ht="12.75" customHeight="1">
      <c r="A31" s="34">
        <v>1</v>
      </c>
      <c r="B31" s="40">
        <v>41682</v>
      </c>
      <c r="C31" s="41" t="s">
        <v>174</v>
      </c>
      <c r="D31" s="27" t="s">
        <v>277</v>
      </c>
      <c r="E31" s="43">
        <v>4067704.49</v>
      </c>
      <c r="F31" s="43">
        <v>0</v>
      </c>
      <c r="G31" s="43">
        <v>0</v>
      </c>
      <c r="H31" s="45" t="s">
        <v>278</v>
      </c>
      <c r="I31" s="45" t="s">
        <v>153</v>
      </c>
      <c r="J31" s="32" t="str">
        <f>VLOOKUP(D31,'Copia de Comercial'!B:B,1,FALSE)</f>
        <v>LAS FERIAS</v>
      </c>
    </row>
    <row r="32" spans="1:10" ht="12.75" customHeight="1">
      <c r="A32" s="34">
        <v>1</v>
      </c>
      <c r="B32" s="40">
        <v>41691</v>
      </c>
      <c r="C32" s="41" t="s">
        <v>279</v>
      </c>
      <c r="D32" s="27" t="s">
        <v>279</v>
      </c>
      <c r="E32" s="43">
        <v>11934765.369999999</v>
      </c>
      <c r="F32" s="43">
        <v>0</v>
      </c>
      <c r="G32" s="43">
        <v>0</v>
      </c>
      <c r="H32" s="45" t="s">
        <v>153</v>
      </c>
      <c r="I32" s="45" t="s">
        <v>153</v>
      </c>
      <c r="J32" s="32" t="str">
        <f>VLOOKUP(D32,'Copia de Comercial'!B:B,1,FALSE)</f>
        <v>PAZ DE ARIPORO</v>
      </c>
    </row>
    <row r="33" spans="1:11" ht="12.75" customHeight="1">
      <c r="A33" s="34">
        <v>1</v>
      </c>
      <c r="B33" s="40">
        <v>41716</v>
      </c>
      <c r="C33" s="41" t="s">
        <v>282</v>
      </c>
      <c r="D33" s="27" t="s">
        <v>282</v>
      </c>
      <c r="E33" s="43">
        <v>7433498.1299999999</v>
      </c>
      <c r="F33" s="43">
        <v>0</v>
      </c>
      <c r="G33" s="43">
        <v>0</v>
      </c>
      <c r="H33" s="45" t="s">
        <v>153</v>
      </c>
      <c r="I33" s="45" t="s">
        <v>153</v>
      </c>
      <c r="J33" s="32" t="str">
        <f>VLOOKUP(D33,'Copia de Comercial'!B:B,1,FALSE)</f>
        <v>SAHAGUN</v>
      </c>
    </row>
    <row r="34" spans="1:11" ht="12.75" customHeight="1">
      <c r="A34" s="34">
        <v>1</v>
      </c>
      <c r="B34" s="40">
        <v>41767</v>
      </c>
      <c r="C34" s="41" t="s">
        <v>285</v>
      </c>
      <c r="D34" s="27" t="s">
        <v>285</v>
      </c>
      <c r="E34" s="43">
        <v>11112018.960000001</v>
      </c>
      <c r="F34" s="43">
        <v>0</v>
      </c>
      <c r="G34" s="43">
        <v>0</v>
      </c>
      <c r="H34" s="45" t="s">
        <v>153</v>
      </c>
      <c r="I34" s="45" t="s">
        <v>153</v>
      </c>
      <c r="J34" s="32" t="str">
        <f>VLOOKUP(D34,'Copia de Comercial'!B:B,1,FALSE)</f>
        <v>VILLANUEVA</v>
      </c>
    </row>
    <row r="35" spans="1:11" ht="12.75" customHeight="1">
      <c r="A35" s="34">
        <v>1</v>
      </c>
      <c r="B35" s="40">
        <v>41796</v>
      </c>
      <c r="C35" s="41" t="s">
        <v>125</v>
      </c>
      <c r="D35" s="27" t="s">
        <v>286</v>
      </c>
      <c r="E35" s="43">
        <v>7605045.5199999996</v>
      </c>
      <c r="F35" s="43">
        <v>0</v>
      </c>
      <c r="G35" s="43">
        <v>0</v>
      </c>
      <c r="H35" s="45" t="s">
        <v>153</v>
      </c>
      <c r="I35" s="45" t="s">
        <v>153</v>
      </c>
      <c r="J35" s="32" t="str">
        <f>VLOOKUP(D35,'Copia de Comercial'!B:B,1,FALSE)</f>
        <v>SAN FRANCISCO</v>
      </c>
    </row>
    <row r="36" spans="1:11" ht="12.75" customHeight="1">
      <c r="A36" s="34">
        <v>1</v>
      </c>
      <c r="B36" s="40">
        <v>41838</v>
      </c>
      <c r="C36" s="41" t="s">
        <v>287</v>
      </c>
      <c r="D36" s="27" t="s">
        <v>287</v>
      </c>
      <c r="E36" s="43">
        <v>16379000</v>
      </c>
      <c r="F36" s="43">
        <v>0</v>
      </c>
      <c r="G36" s="43">
        <v>0</v>
      </c>
      <c r="H36" s="45" t="s">
        <v>153</v>
      </c>
      <c r="I36" s="45" t="s">
        <v>153</v>
      </c>
      <c r="J36" s="32" t="str">
        <f>VLOOKUP(D36,'Copia de Comercial'!B:B,1,FALSE)</f>
        <v>ACACIAS</v>
      </c>
    </row>
    <row r="37" spans="1:11" ht="12.75" customHeight="1">
      <c r="A37" s="34">
        <v>1</v>
      </c>
      <c r="B37" s="40">
        <v>41877</v>
      </c>
      <c r="C37" s="41" t="s">
        <v>285</v>
      </c>
      <c r="D37" s="27" t="s">
        <v>285</v>
      </c>
      <c r="E37" s="43">
        <v>4401544</v>
      </c>
      <c r="F37" s="43">
        <v>0</v>
      </c>
      <c r="G37" s="43">
        <v>0</v>
      </c>
      <c r="H37" s="45" t="s">
        <v>153</v>
      </c>
      <c r="I37" s="45" t="s">
        <v>153</v>
      </c>
      <c r="J37" s="32" t="str">
        <f>VLOOKUP(D37,'Copia de Comercial'!B:B,1,FALSE)</f>
        <v>VILLANUEVA</v>
      </c>
    </row>
    <row r="38" spans="1:11" ht="12.75" customHeight="1">
      <c r="A38" s="34"/>
      <c r="B38" s="40">
        <v>41908</v>
      </c>
      <c r="C38" s="41" t="s">
        <v>293</v>
      </c>
      <c r="D38" s="27" t="s">
        <v>293</v>
      </c>
      <c r="E38" s="43">
        <v>3224743.76</v>
      </c>
      <c r="F38" s="43">
        <v>0</v>
      </c>
      <c r="G38" s="43">
        <v>0</v>
      </c>
      <c r="H38" s="45" t="s">
        <v>153</v>
      </c>
      <c r="I38" s="45" t="s">
        <v>153</v>
      </c>
      <c r="J38" s="32" t="str">
        <f>VLOOKUP(D38,'Copia de Comercial'!B:B,1,FALSE)</f>
        <v>SOLEDAD</v>
      </c>
    </row>
    <row r="39" spans="1:11" ht="12.75" customHeight="1">
      <c r="A39" s="34"/>
      <c r="B39" s="40">
        <v>41908</v>
      </c>
      <c r="C39" s="41" t="s">
        <v>287</v>
      </c>
      <c r="D39" s="27" t="s">
        <v>287</v>
      </c>
      <c r="E39" s="43">
        <v>5196142.6900000004</v>
      </c>
      <c r="F39" s="43">
        <v>0</v>
      </c>
      <c r="G39" s="43">
        <v>0</v>
      </c>
      <c r="H39" s="45" t="s">
        <v>153</v>
      </c>
      <c r="I39" s="45" t="s">
        <v>153</v>
      </c>
      <c r="J39" s="32" t="str">
        <f>VLOOKUP(D39,'Copia de Comercial'!B:B,1,FALSE)</f>
        <v>ACACIAS</v>
      </c>
    </row>
    <row r="40" spans="1:11" ht="12.75" customHeight="1">
      <c r="A40" s="34"/>
      <c r="B40" s="40">
        <v>41921</v>
      </c>
      <c r="C40" s="41" t="s">
        <v>295</v>
      </c>
      <c r="D40" s="27" t="s">
        <v>296</v>
      </c>
      <c r="E40" s="43">
        <v>275803.92</v>
      </c>
      <c r="F40" s="43">
        <v>0</v>
      </c>
      <c r="G40" s="43">
        <v>0</v>
      </c>
      <c r="H40" s="45" t="s">
        <v>153</v>
      </c>
      <c r="I40" s="45" t="s">
        <v>153</v>
      </c>
      <c r="J40" s="32" t="str">
        <f>VLOOKUP(D40,'Copia de Comercial'!B:B,1,FALSE)</f>
        <v>TUNJA</v>
      </c>
    </row>
    <row r="41" spans="1:11" ht="12.75" customHeight="1">
      <c r="A41" s="34"/>
      <c r="B41" s="40">
        <v>41922</v>
      </c>
      <c r="C41" s="41" t="s">
        <v>297</v>
      </c>
      <c r="D41" s="27" t="s">
        <v>297</v>
      </c>
      <c r="E41" s="43">
        <v>6054366.71</v>
      </c>
      <c r="F41" s="43">
        <v>0</v>
      </c>
      <c r="G41" s="43">
        <v>0</v>
      </c>
      <c r="H41" s="45" t="s">
        <v>153</v>
      </c>
      <c r="I41" s="45" t="s">
        <v>153</v>
      </c>
      <c r="J41" s="25" t="s">
        <v>298</v>
      </c>
    </row>
    <row r="42" spans="1:11" ht="12.75" customHeight="1">
      <c r="A42" s="34"/>
      <c r="B42" s="40">
        <v>41922</v>
      </c>
      <c r="C42" s="41" t="s">
        <v>243</v>
      </c>
      <c r="D42" s="27" t="s">
        <v>243</v>
      </c>
      <c r="E42" s="43">
        <v>1071900.45</v>
      </c>
      <c r="F42" s="43">
        <v>0</v>
      </c>
      <c r="G42" s="43">
        <v>0</v>
      </c>
      <c r="H42" s="45" t="s">
        <v>153</v>
      </c>
      <c r="I42" s="45" t="s">
        <v>153</v>
      </c>
      <c r="J42" s="32" t="str">
        <f>VLOOKUP(D42,'Copia de Comercial'!B:B,1,FALSE)</f>
        <v>SANTA MARTA</v>
      </c>
    </row>
    <row r="43" spans="1:11" ht="12.75" customHeight="1">
      <c r="A43" s="34">
        <v>1</v>
      </c>
      <c r="B43" s="40">
        <v>42011</v>
      </c>
      <c r="C43" s="41" t="s">
        <v>303</v>
      </c>
      <c r="D43" s="27" t="s">
        <v>303</v>
      </c>
      <c r="E43" s="66">
        <v>358680000</v>
      </c>
      <c r="F43" s="43">
        <v>0</v>
      </c>
      <c r="G43" s="43">
        <v>0</v>
      </c>
      <c r="H43" s="45" t="s">
        <v>153</v>
      </c>
      <c r="I43" s="45" t="s">
        <v>153</v>
      </c>
      <c r="J43" s="32" t="str">
        <f>VLOOKUP(D43,'Copia de Comercial'!B:B,1,FALSE)</f>
        <v>CURUMANI</v>
      </c>
      <c r="K43" s="68"/>
    </row>
    <row r="44" spans="1:11" ht="12.75" customHeight="1">
      <c r="A44" s="34">
        <v>1</v>
      </c>
      <c r="B44" s="40">
        <v>42033</v>
      </c>
      <c r="C44" s="41" t="s">
        <v>243</v>
      </c>
      <c r="D44" s="27" t="s">
        <v>311</v>
      </c>
      <c r="E44" s="66">
        <v>7967139.4400000004</v>
      </c>
      <c r="F44" s="43">
        <v>0</v>
      </c>
      <c r="G44" s="43">
        <v>0</v>
      </c>
      <c r="H44" s="45" t="s">
        <v>153</v>
      </c>
      <c r="I44" s="45" t="s">
        <v>153</v>
      </c>
      <c r="J44" s="25" t="s">
        <v>312</v>
      </c>
      <c r="K44" s="68"/>
    </row>
    <row r="45" spans="1:11" ht="12.75" customHeight="1">
      <c r="A45" s="34">
        <v>1</v>
      </c>
      <c r="B45" s="40">
        <v>41697</v>
      </c>
      <c r="C45" s="41" t="s">
        <v>125</v>
      </c>
      <c r="D45" s="27" t="s">
        <v>313</v>
      </c>
      <c r="E45" s="66">
        <v>7783905.1900000004</v>
      </c>
      <c r="F45" s="43">
        <v>0</v>
      </c>
      <c r="G45" s="43">
        <v>0</v>
      </c>
      <c r="H45" s="45" t="s">
        <v>153</v>
      </c>
      <c r="I45" s="45" t="s">
        <v>153</v>
      </c>
      <c r="J45" s="32" t="str">
        <f>VLOOKUP(D45,'Copia de Comercial'!B:B,1,FALSE)</f>
        <v>ALTO PRADO</v>
      </c>
      <c r="K45" s="68"/>
    </row>
    <row r="46" spans="1:11" ht="12.75" customHeight="1">
      <c r="A46" s="34">
        <v>1</v>
      </c>
      <c r="B46" s="40">
        <v>42074</v>
      </c>
      <c r="C46" s="41" t="s">
        <v>245</v>
      </c>
      <c r="D46" s="27" t="s">
        <v>315</v>
      </c>
      <c r="E46" s="66">
        <v>9656214.1799999997</v>
      </c>
      <c r="F46" s="43">
        <v>0</v>
      </c>
      <c r="G46" s="43">
        <v>0</v>
      </c>
      <c r="H46" s="45" t="s">
        <v>153</v>
      </c>
      <c r="I46" s="45" t="s">
        <v>153</v>
      </c>
      <c r="J46" s="32" t="str">
        <f>VLOOKUP(D46,'Copia de Comercial'!B:B,1,FALSE)</f>
        <v>PROVENZA</v>
      </c>
      <c r="K46" s="68"/>
    </row>
    <row r="47" spans="1:11" ht="12.75" customHeight="1">
      <c r="A47" s="34">
        <v>1</v>
      </c>
      <c r="B47" s="40">
        <v>42081</v>
      </c>
      <c r="C47" s="41" t="s">
        <v>174</v>
      </c>
      <c r="D47" s="27" t="s">
        <v>317</v>
      </c>
      <c r="E47" s="66">
        <v>23363567.460000001</v>
      </c>
      <c r="F47" s="43">
        <v>0</v>
      </c>
      <c r="G47" s="43">
        <v>0</v>
      </c>
      <c r="H47" s="45" t="s">
        <v>153</v>
      </c>
      <c r="I47" s="45" t="s">
        <v>153</v>
      </c>
      <c r="J47" s="32" t="str">
        <f>VLOOKUP(D47,'Copia de Comercial'!B:B,1,FALSE)</f>
        <v>GALERIAS</v>
      </c>
      <c r="K47" s="68"/>
    </row>
    <row r="48" spans="1:11" ht="12.75" customHeight="1">
      <c r="A48" s="34">
        <v>1</v>
      </c>
      <c r="B48" s="40">
        <v>42100</v>
      </c>
      <c r="C48" s="70" t="s">
        <v>18</v>
      </c>
      <c r="D48" s="71" t="s">
        <v>321</v>
      </c>
      <c r="E48" s="73">
        <v>1978000</v>
      </c>
      <c r="F48" s="43">
        <v>0</v>
      </c>
      <c r="G48" s="43">
        <v>0</v>
      </c>
      <c r="H48" s="45" t="s">
        <v>153</v>
      </c>
      <c r="I48" s="45" t="s">
        <v>153</v>
      </c>
      <c r="J48" s="25" t="s">
        <v>322</v>
      </c>
      <c r="K48" s="68"/>
    </row>
    <row r="49" spans="1:11" ht="12.75" customHeight="1">
      <c r="A49" s="34">
        <v>1</v>
      </c>
      <c r="B49" s="40">
        <v>42104</v>
      </c>
      <c r="C49" s="41" t="s">
        <v>247</v>
      </c>
      <c r="D49" s="27" t="s">
        <v>269</v>
      </c>
      <c r="E49" s="66">
        <v>10848054.029999999</v>
      </c>
      <c r="F49" s="43">
        <v>0</v>
      </c>
      <c r="G49" s="43">
        <v>0</v>
      </c>
      <c r="H49" s="45" t="s">
        <v>153</v>
      </c>
      <c r="I49" s="45" t="s">
        <v>153</v>
      </c>
      <c r="J49" s="32" t="e">
        <f>VLOOKUP(D49,'Copia de Comercial'!B:B,1,FALSE)</f>
        <v>#N/A</v>
      </c>
      <c r="K49" s="75"/>
    </row>
    <row r="50" spans="1:11" ht="12.75" customHeight="1">
      <c r="A50" s="34">
        <v>1</v>
      </c>
      <c r="B50" s="40">
        <v>42115</v>
      </c>
      <c r="C50" s="41" t="s">
        <v>174</v>
      </c>
      <c r="D50" s="27" t="s">
        <v>317</v>
      </c>
      <c r="E50" s="66">
        <v>11078007.369999999</v>
      </c>
      <c r="F50" s="43">
        <v>0</v>
      </c>
      <c r="G50" s="43">
        <v>0</v>
      </c>
      <c r="H50" s="45" t="s">
        <v>153</v>
      </c>
      <c r="I50" s="45" t="s">
        <v>153</v>
      </c>
      <c r="J50" s="32" t="str">
        <f>VLOOKUP(D50,'Copia de Comercial'!B:B,1,FALSE)</f>
        <v>GALERIAS</v>
      </c>
      <c r="K50" s="75"/>
    </row>
    <row r="51" spans="1:11" ht="12.75" customHeight="1">
      <c r="A51" s="34">
        <v>1</v>
      </c>
      <c r="B51" s="40">
        <v>42138</v>
      </c>
      <c r="C51" s="41" t="s">
        <v>174</v>
      </c>
      <c r="D51" s="27" t="s">
        <v>324</v>
      </c>
      <c r="E51" s="43">
        <v>5333091.0199999996</v>
      </c>
      <c r="F51" s="43">
        <v>0</v>
      </c>
      <c r="G51" s="43">
        <v>0</v>
      </c>
      <c r="H51" s="45" t="s">
        <v>153</v>
      </c>
      <c r="I51" s="45" t="s">
        <v>153</v>
      </c>
      <c r="J51" s="32" t="str">
        <f>VLOOKUP(D51,'Copia de Comercial'!B:B,1,FALSE)</f>
        <v>MONTEVIDEO</v>
      </c>
      <c r="K51" s="75"/>
    </row>
    <row r="52" spans="1:11" ht="12.75" customHeight="1">
      <c r="A52" s="34"/>
      <c r="B52" s="40">
        <v>42159</v>
      </c>
      <c r="C52" s="41" t="s">
        <v>174</v>
      </c>
      <c r="D52" s="27" t="s">
        <v>327</v>
      </c>
      <c r="E52" s="43">
        <v>4182916.14</v>
      </c>
      <c r="F52" s="43">
        <v>0</v>
      </c>
      <c r="G52" s="43">
        <v>0</v>
      </c>
      <c r="H52" s="45" t="s">
        <v>153</v>
      </c>
      <c r="I52" s="45" t="s">
        <v>153</v>
      </c>
      <c r="J52" s="32" t="str">
        <f>VLOOKUP(D52,'Copia de Comercial'!B:B,1,FALSE)</f>
        <v>CARVAJAL</v>
      </c>
      <c r="K52" s="75"/>
    </row>
    <row r="53" spans="1:11" ht="12.75" customHeight="1">
      <c r="A53" s="34"/>
      <c r="B53" s="40">
        <v>42164</v>
      </c>
      <c r="C53" s="41" t="s">
        <v>174</v>
      </c>
      <c r="D53" s="27" t="s">
        <v>330</v>
      </c>
      <c r="E53" s="43">
        <v>2872975.64</v>
      </c>
      <c r="F53" s="43">
        <v>0</v>
      </c>
      <c r="G53" s="43">
        <v>0</v>
      </c>
      <c r="H53" s="45" t="s">
        <v>153</v>
      </c>
      <c r="I53" s="45" t="s">
        <v>153</v>
      </c>
      <c r="J53" s="25" t="s">
        <v>331</v>
      </c>
      <c r="K53" s="75"/>
    </row>
    <row r="54" spans="1:11" ht="12.75" customHeight="1">
      <c r="A54" s="34"/>
      <c r="B54" s="40">
        <v>42177</v>
      </c>
      <c r="C54" s="41" t="s">
        <v>332</v>
      </c>
      <c r="D54" s="27" t="s">
        <v>332</v>
      </c>
      <c r="E54" s="43">
        <v>6270126.3099999996</v>
      </c>
      <c r="F54" s="43">
        <v>0</v>
      </c>
      <c r="G54" s="43">
        <v>0</v>
      </c>
      <c r="H54" s="45" t="s">
        <v>153</v>
      </c>
      <c r="I54" s="45" t="s">
        <v>153</v>
      </c>
      <c r="J54" s="32" t="str">
        <f>VLOOKUP(D54,'Copia de Comercial'!B:B,1,FALSE)</f>
        <v>MADRID</v>
      </c>
      <c r="K54" s="75"/>
    </row>
    <row r="55" spans="1:11" ht="12.75" customHeight="1">
      <c r="A55" s="34"/>
      <c r="B55" s="40">
        <v>42219</v>
      </c>
      <c r="C55" s="41" t="s">
        <v>333</v>
      </c>
      <c r="D55" s="27" t="s">
        <v>334</v>
      </c>
      <c r="E55" s="43">
        <v>6465283.1200000001</v>
      </c>
      <c r="F55" s="43">
        <v>0</v>
      </c>
      <c r="G55" s="43">
        <v>0</v>
      </c>
      <c r="H55" s="45" t="s">
        <v>153</v>
      </c>
      <c r="I55" s="45" t="s">
        <v>153</v>
      </c>
      <c r="J55" s="32" t="str">
        <f>VLOOKUP(D55,'Copia de Comercial'!B:B,1,FALSE)</f>
        <v>EL RECREO</v>
      </c>
      <c r="K55" s="75"/>
    </row>
    <row r="56" spans="1:11" ht="12.75" customHeight="1">
      <c r="A56" s="34"/>
      <c r="B56" s="40">
        <v>42234</v>
      </c>
      <c r="C56" s="41" t="s">
        <v>174</v>
      </c>
      <c r="D56" s="27" t="s">
        <v>336</v>
      </c>
      <c r="E56" s="43">
        <v>7536385.7000000002</v>
      </c>
      <c r="F56" s="43">
        <v>0</v>
      </c>
      <c r="G56" s="43">
        <v>0</v>
      </c>
      <c r="H56" s="45" t="s">
        <v>153</v>
      </c>
      <c r="I56" s="45" t="s">
        <v>153</v>
      </c>
      <c r="J56" s="32" t="str">
        <f>VLOOKUP(D56,'Copia de Comercial'!B:B,1,FALSE)</f>
        <v>CORFERIAS</v>
      </c>
      <c r="K56" s="75"/>
    </row>
    <row r="57" spans="1:11" ht="12.75" customHeight="1">
      <c r="A57" s="34">
        <v>1</v>
      </c>
      <c r="B57" s="45" t="s">
        <v>337</v>
      </c>
      <c r="C57" s="41" t="s">
        <v>174</v>
      </c>
      <c r="D57" s="27" t="s">
        <v>338</v>
      </c>
      <c r="E57" s="43">
        <v>3749612.12</v>
      </c>
      <c r="F57" s="43">
        <v>0</v>
      </c>
      <c r="G57" s="43">
        <v>0</v>
      </c>
      <c r="H57" s="45" t="s">
        <v>153</v>
      </c>
      <c r="I57" s="45" t="s">
        <v>153</v>
      </c>
      <c r="J57" s="25" t="s">
        <v>339</v>
      </c>
      <c r="K57" s="75"/>
    </row>
    <row r="58" spans="1:11" ht="12.75" customHeight="1">
      <c r="A58" s="34"/>
      <c r="B58" s="51">
        <v>42269</v>
      </c>
      <c r="C58" s="41" t="s">
        <v>328</v>
      </c>
      <c r="D58" s="27" t="s">
        <v>329</v>
      </c>
      <c r="E58" s="43">
        <v>17937801</v>
      </c>
      <c r="F58" s="43">
        <v>0</v>
      </c>
      <c r="G58" s="43">
        <v>0</v>
      </c>
      <c r="H58" s="45" t="s">
        <v>153</v>
      </c>
      <c r="I58" s="45" t="s">
        <v>153</v>
      </c>
      <c r="J58" s="32" t="str">
        <f>VLOOKUP(D58,'Copia de Comercial'!B:B,1,FALSE)</f>
        <v>LA ESPERANZA</v>
      </c>
      <c r="K58" s="76"/>
    </row>
    <row r="59" spans="1:11" ht="12.75" customHeight="1">
      <c r="A59" s="34"/>
      <c r="B59" s="51">
        <v>42300</v>
      </c>
      <c r="C59" s="77" t="s">
        <v>245</v>
      </c>
      <c r="D59" s="14" t="s">
        <v>315</v>
      </c>
      <c r="E59" s="43">
        <v>100597.01</v>
      </c>
      <c r="F59" s="43">
        <v>0</v>
      </c>
      <c r="G59" s="43">
        <v>0</v>
      </c>
      <c r="H59" s="45" t="s">
        <v>153</v>
      </c>
      <c r="I59" s="45" t="s">
        <v>153</v>
      </c>
      <c r="J59" s="32" t="str">
        <f>VLOOKUP(D59,'Copia de Comercial'!B:B,1,FALSE)</f>
        <v>PROVENZA</v>
      </c>
      <c r="K59" s="68"/>
    </row>
    <row r="60" spans="1:11" ht="12.75" customHeight="1">
      <c r="A60" s="34"/>
      <c r="B60" s="40">
        <v>42311</v>
      </c>
      <c r="C60" s="41" t="s">
        <v>39</v>
      </c>
      <c r="D60" s="27" t="s">
        <v>342</v>
      </c>
      <c r="E60" s="78">
        <v>109340000</v>
      </c>
      <c r="F60" s="43">
        <v>0</v>
      </c>
      <c r="G60" s="43">
        <v>0</v>
      </c>
      <c r="H60" s="45" t="s">
        <v>153</v>
      </c>
      <c r="I60" s="45" t="s">
        <v>153</v>
      </c>
      <c r="J60" s="25" t="s">
        <v>345</v>
      </c>
      <c r="K60" s="79" t="s">
        <v>346</v>
      </c>
    </row>
    <row r="61" spans="1:11" ht="12.75" customHeight="1">
      <c r="A61" s="34"/>
      <c r="B61" s="40">
        <v>42333</v>
      </c>
      <c r="C61" s="41" t="s">
        <v>174</v>
      </c>
      <c r="D61" s="27" t="s">
        <v>349</v>
      </c>
      <c r="E61" s="78">
        <v>9544024.8200000003</v>
      </c>
      <c r="F61" s="43">
        <v>0</v>
      </c>
      <c r="G61" s="43">
        <v>0</v>
      </c>
      <c r="H61" s="45" t="s">
        <v>153</v>
      </c>
      <c r="I61" s="45" t="s">
        <v>153</v>
      </c>
      <c r="J61" s="32" t="str">
        <f>VLOOKUP(D61,'Copia de Comercial'!B:B,1,FALSE)</f>
        <v>CONTADOR</v>
      </c>
      <c r="K61" s="76"/>
    </row>
    <row r="62" spans="1:11" ht="12.75" customHeight="1">
      <c r="A62" s="34"/>
      <c r="B62" s="40">
        <v>42342</v>
      </c>
      <c r="C62" s="41" t="s">
        <v>333</v>
      </c>
      <c r="D62" s="27" t="s">
        <v>352</v>
      </c>
      <c r="E62" s="78">
        <v>11115091.15</v>
      </c>
      <c r="F62" s="80"/>
      <c r="G62" s="80"/>
      <c r="H62" s="55"/>
      <c r="I62" s="55"/>
      <c r="J62" s="25" t="s">
        <v>356</v>
      </c>
    </row>
    <row r="63" spans="1:11" ht="12.75" customHeight="1">
      <c r="A63" s="34"/>
      <c r="B63" s="40">
        <v>42354</v>
      </c>
      <c r="C63" s="41" t="s">
        <v>39</v>
      </c>
      <c r="D63" s="27" t="s">
        <v>336</v>
      </c>
      <c r="E63" s="78">
        <v>2667839.5699999998</v>
      </c>
      <c r="F63" s="80"/>
      <c r="G63" s="80"/>
      <c r="H63" s="55"/>
      <c r="I63" s="55"/>
      <c r="J63" s="32" t="str">
        <f>VLOOKUP(D63,'Copia de Comercial'!B:B,1,FALSE)</f>
        <v>CORFERIAS</v>
      </c>
    </row>
    <row r="64" spans="1:11" ht="12.75" customHeight="1">
      <c r="A64" s="34">
        <v>1</v>
      </c>
      <c r="B64" s="40">
        <v>42373</v>
      </c>
      <c r="C64" s="41" t="s">
        <v>357</v>
      </c>
      <c r="D64" s="27" t="s">
        <v>358</v>
      </c>
      <c r="E64" s="66">
        <v>3575622.12</v>
      </c>
      <c r="F64" s="43">
        <v>0</v>
      </c>
      <c r="G64" s="43">
        <v>0</v>
      </c>
      <c r="H64" s="45" t="s">
        <v>153</v>
      </c>
      <c r="I64" s="45" t="s">
        <v>153</v>
      </c>
      <c r="J64" s="25" t="s">
        <v>360</v>
      </c>
    </row>
    <row r="65" spans="1:11" ht="12.75" customHeight="1">
      <c r="A65" s="34">
        <v>2</v>
      </c>
      <c r="B65" s="40">
        <v>42382</v>
      </c>
      <c r="C65" s="41" t="s">
        <v>39</v>
      </c>
      <c r="D65" s="27" t="s">
        <v>324</v>
      </c>
      <c r="E65" s="66">
        <v>2710000</v>
      </c>
      <c r="F65" s="43">
        <v>0</v>
      </c>
      <c r="G65" s="43">
        <v>0</v>
      </c>
      <c r="H65" s="45" t="s">
        <v>153</v>
      </c>
      <c r="I65" s="45" t="s">
        <v>153</v>
      </c>
      <c r="J65" s="32" t="str">
        <f>VLOOKUP(D65,'Copia de Comercial'!B:B,1,FALSE)</f>
        <v>MONTEVIDEO</v>
      </c>
    </row>
    <row r="66" spans="1:11" ht="12.75" customHeight="1">
      <c r="A66" s="34">
        <v>3</v>
      </c>
      <c r="B66" s="40">
        <v>42383</v>
      </c>
      <c r="C66" s="41" t="s">
        <v>39</v>
      </c>
      <c r="D66" s="27" t="s">
        <v>361</v>
      </c>
      <c r="E66" s="66">
        <v>39120000</v>
      </c>
      <c r="F66" s="43">
        <v>0</v>
      </c>
      <c r="G66" s="43">
        <v>0</v>
      </c>
      <c r="H66" s="45" t="s">
        <v>153</v>
      </c>
      <c r="I66" s="45" t="s">
        <v>153</v>
      </c>
      <c r="J66" s="32" t="str">
        <f>VLOOKUP(D66,'Copia de Comercial'!B:B,1,FALSE)</f>
        <v>COUNTRY</v>
      </c>
    </row>
    <row r="67" spans="1:11" ht="12.75" customHeight="1">
      <c r="A67" s="34">
        <v>4</v>
      </c>
      <c r="B67" s="40">
        <v>42390</v>
      </c>
      <c r="C67" s="41" t="s">
        <v>245</v>
      </c>
      <c r="D67" s="27" t="s">
        <v>246</v>
      </c>
      <c r="E67" s="66">
        <v>8241638.3300000001</v>
      </c>
      <c r="F67" s="43">
        <v>0</v>
      </c>
      <c r="G67" s="43">
        <v>0</v>
      </c>
      <c r="H67" s="45" t="s">
        <v>153</v>
      </c>
      <c r="I67" s="45" t="s">
        <v>153</v>
      </c>
      <c r="J67" s="32" t="str">
        <f>VLOOKUP(D67,'Copia de Comercial'!B:B,1,FALSE)</f>
        <v>CARRERA 27</v>
      </c>
    </row>
    <row r="68" spans="1:11" ht="12.75" customHeight="1">
      <c r="A68" s="34">
        <v>5</v>
      </c>
      <c r="B68" s="40">
        <v>42416</v>
      </c>
      <c r="C68" s="41" t="s">
        <v>362</v>
      </c>
      <c r="D68" s="27" t="s">
        <v>362</v>
      </c>
      <c r="E68" s="66">
        <v>5993793.8399999999</v>
      </c>
      <c r="F68" s="43">
        <v>0</v>
      </c>
      <c r="G68" s="43">
        <v>0</v>
      </c>
      <c r="H68" s="45" t="s">
        <v>153</v>
      </c>
      <c r="I68" s="45" t="s">
        <v>153</v>
      </c>
      <c r="J68" s="32" t="str">
        <f>VLOOKUP(D68,'Copia de Comercial'!B:B,1,FALSE)</f>
        <v>PLATO</v>
      </c>
    </row>
    <row r="69" spans="1:11" ht="12.75" customHeight="1">
      <c r="A69" s="34">
        <v>6</v>
      </c>
      <c r="B69" s="55" t="s">
        <v>56</v>
      </c>
      <c r="C69" s="83" t="s">
        <v>363</v>
      </c>
      <c r="D69" s="83" t="s">
        <v>364</v>
      </c>
      <c r="E69" s="84">
        <v>119885040.83</v>
      </c>
      <c r="F69" s="43">
        <v>0</v>
      </c>
      <c r="G69" s="43">
        <v>0</v>
      </c>
      <c r="H69" s="45" t="s">
        <v>153</v>
      </c>
      <c r="I69" s="45" t="s">
        <v>153</v>
      </c>
      <c r="J69" s="32" t="e">
        <f>VLOOKUP(D69,'Copia de Comercial'!B:B,1,FALSE)</f>
        <v>#N/A</v>
      </c>
      <c r="K69" s="13" t="s">
        <v>365</v>
      </c>
    </row>
    <row r="70" spans="1:11" ht="12.75" customHeight="1">
      <c r="A70" s="34">
        <v>7</v>
      </c>
      <c r="B70" s="40">
        <v>42452</v>
      </c>
      <c r="C70" s="41" t="s">
        <v>111</v>
      </c>
      <c r="D70" s="27" t="s">
        <v>366</v>
      </c>
      <c r="E70" s="66">
        <v>25480000</v>
      </c>
      <c r="F70" s="43">
        <v>0</v>
      </c>
      <c r="G70" s="43">
        <v>0</v>
      </c>
      <c r="H70" s="45" t="s">
        <v>153</v>
      </c>
      <c r="I70" s="45" t="s">
        <v>153</v>
      </c>
      <c r="J70" s="32" t="str">
        <f>VLOOKUP(D70,'Copia de Comercial'!B:B,1,FALSE)</f>
        <v>LA AMERICA</v>
      </c>
    </row>
    <row r="71" spans="1:11" ht="12.75" customHeight="1">
      <c r="A71" s="34">
        <v>8</v>
      </c>
      <c r="B71" s="40">
        <v>42481</v>
      </c>
      <c r="C71" s="41" t="s">
        <v>125</v>
      </c>
      <c r="D71" s="27" t="s">
        <v>313</v>
      </c>
      <c r="E71" s="78">
        <v>10737521.199999999</v>
      </c>
      <c r="F71" s="43">
        <v>0</v>
      </c>
      <c r="G71" s="43">
        <v>0</v>
      </c>
      <c r="H71" s="45" t="s">
        <v>153</v>
      </c>
      <c r="I71" s="45" t="s">
        <v>153</v>
      </c>
      <c r="J71" s="32" t="str">
        <f>VLOOKUP(D71,'Copia de Comercial'!B:B,1,FALSE)</f>
        <v>ALTO PRADO</v>
      </c>
    </row>
    <row r="72" spans="1:11" ht="12.75" customHeight="1">
      <c r="A72" s="34">
        <v>9</v>
      </c>
      <c r="B72" s="40">
        <v>42524</v>
      </c>
      <c r="C72" s="41" t="s">
        <v>125</v>
      </c>
      <c r="D72" s="27" t="s">
        <v>368</v>
      </c>
      <c r="E72" s="43">
        <v>5463285.8499999996</v>
      </c>
      <c r="F72" s="43">
        <v>0</v>
      </c>
      <c r="G72" s="43">
        <v>0</v>
      </c>
      <c r="H72" s="45" t="s">
        <v>153</v>
      </c>
      <c r="I72" s="45" t="s">
        <v>153</v>
      </c>
      <c r="J72" s="32" t="str">
        <f>VLOOKUP(D72,'Copia de Comercial'!B:B,1,FALSE)</f>
        <v>OLAYA HERRERA</v>
      </c>
    </row>
    <row r="73" spans="1:11" ht="12.75" customHeight="1">
      <c r="A73" s="34">
        <v>10</v>
      </c>
      <c r="B73" s="40">
        <v>42528</v>
      </c>
      <c r="C73" s="41" t="s">
        <v>111</v>
      </c>
      <c r="D73" s="27" t="s">
        <v>369</v>
      </c>
      <c r="E73" s="43">
        <v>3148000</v>
      </c>
      <c r="F73" s="43">
        <v>0</v>
      </c>
      <c r="G73" s="43">
        <v>0</v>
      </c>
      <c r="H73" s="45" t="s">
        <v>153</v>
      </c>
      <c r="I73" s="45" t="s">
        <v>153</v>
      </c>
      <c r="J73" s="25" t="s">
        <v>370</v>
      </c>
    </row>
    <row r="74" spans="1:11" ht="12.75" customHeight="1">
      <c r="A74" s="34">
        <v>11</v>
      </c>
      <c r="B74" s="40">
        <v>42557</v>
      </c>
      <c r="C74" s="41" t="s">
        <v>247</v>
      </c>
      <c r="D74" s="27" t="s">
        <v>269</v>
      </c>
      <c r="E74" s="43">
        <v>4884000</v>
      </c>
      <c r="F74" s="43">
        <v>0</v>
      </c>
      <c r="G74" s="43">
        <v>0</v>
      </c>
      <c r="H74" s="45" t="s">
        <v>153</v>
      </c>
      <c r="I74" s="45" t="s">
        <v>153</v>
      </c>
      <c r="J74" s="32" t="e">
        <f>VLOOKUP(D74,'Copia de Comercial'!B:B,1,FALSE)</f>
        <v>#N/A</v>
      </c>
    </row>
    <row r="75" spans="1:11" ht="12.75" customHeight="1">
      <c r="A75" s="34">
        <v>12</v>
      </c>
      <c r="B75" s="40">
        <v>42559</v>
      </c>
      <c r="C75" s="41" t="s">
        <v>125</v>
      </c>
      <c r="D75" s="27" t="s">
        <v>371</v>
      </c>
      <c r="E75" s="43">
        <v>3256000</v>
      </c>
      <c r="F75" s="43">
        <v>3256000</v>
      </c>
      <c r="G75" s="43">
        <v>0</v>
      </c>
      <c r="H75" s="45" t="s">
        <v>153</v>
      </c>
      <c r="I75" s="45" t="s">
        <v>153</v>
      </c>
      <c r="J75" s="32" t="e">
        <f>VLOOKUP(D75,'Copia de Comercial'!B:B,1,FALSE)</f>
        <v>#N/A</v>
      </c>
      <c r="K75" s="14" t="s">
        <v>374</v>
      </c>
    </row>
    <row r="76" spans="1:11" ht="12.75" customHeight="1">
      <c r="A76" s="34">
        <v>13</v>
      </c>
      <c r="B76" s="40">
        <v>42563</v>
      </c>
      <c r="C76" s="41" t="s">
        <v>375</v>
      </c>
      <c r="D76" s="27" t="s">
        <v>375</v>
      </c>
      <c r="E76" s="43">
        <v>10784005.449999999</v>
      </c>
      <c r="F76" s="43">
        <v>0</v>
      </c>
      <c r="G76" s="43">
        <v>0</v>
      </c>
      <c r="H76" s="45" t="s">
        <v>153</v>
      </c>
      <c r="I76" s="45" t="s">
        <v>153</v>
      </c>
      <c r="J76" s="32" t="str">
        <f>VLOOKUP(D76,'Copia de Comercial'!B:B,1,FALSE)</f>
        <v>MARIQUITA</v>
      </c>
    </row>
    <row r="77" spans="1:11" ht="12.75" customHeight="1">
      <c r="A77" s="34">
        <v>14</v>
      </c>
      <c r="B77" s="40">
        <v>42576</v>
      </c>
      <c r="C77" s="41" t="s">
        <v>247</v>
      </c>
      <c r="D77" s="27" t="s">
        <v>259</v>
      </c>
      <c r="E77" s="43">
        <v>7699877.96</v>
      </c>
      <c r="F77" s="43">
        <v>0</v>
      </c>
      <c r="G77" s="43">
        <v>0</v>
      </c>
      <c r="H77" s="45" t="s">
        <v>153</v>
      </c>
      <c r="I77" s="45" t="s">
        <v>153</v>
      </c>
      <c r="J77" s="25" t="s">
        <v>260</v>
      </c>
    </row>
    <row r="78" spans="1:11" ht="12.75" customHeight="1">
      <c r="A78" s="34">
        <v>15</v>
      </c>
      <c r="B78" s="40">
        <v>42600</v>
      </c>
      <c r="C78" s="41" t="s">
        <v>111</v>
      </c>
      <c r="D78" s="27" t="s">
        <v>366</v>
      </c>
      <c r="E78" s="43">
        <v>2434123</v>
      </c>
      <c r="F78" s="43">
        <v>0</v>
      </c>
      <c r="G78" s="43">
        <v>0</v>
      </c>
      <c r="H78" s="45" t="s">
        <v>153</v>
      </c>
      <c r="I78" s="45" t="s">
        <v>153</v>
      </c>
      <c r="J78" s="32" t="str">
        <f>VLOOKUP(D78,'Copia de Comercial'!B:B,1,FALSE)</f>
        <v>LA AMERICA</v>
      </c>
    </row>
    <row r="79" spans="1:11" ht="12.75" customHeight="1">
      <c r="A79" s="34">
        <v>16</v>
      </c>
      <c r="B79" s="51">
        <v>42606</v>
      </c>
      <c r="C79" s="41" t="s">
        <v>125</v>
      </c>
      <c r="D79" s="27" t="s">
        <v>273</v>
      </c>
      <c r="E79" s="43">
        <v>4869000</v>
      </c>
      <c r="F79" s="43">
        <v>0</v>
      </c>
      <c r="G79" s="43">
        <v>0</v>
      </c>
      <c r="H79" s="45" t="s">
        <v>153</v>
      </c>
      <c r="I79" s="45" t="s">
        <v>153</v>
      </c>
      <c r="J79" s="32" t="str">
        <f>VLOOKUP(D79,'Copia de Comercial'!B:B,1,FALSE)</f>
        <v>CARRERA 43</v>
      </c>
    </row>
    <row r="80" spans="1:11" ht="12.75" customHeight="1">
      <c r="A80" s="34">
        <v>17</v>
      </c>
      <c r="B80" s="45" t="s">
        <v>379</v>
      </c>
      <c r="C80" s="27" t="s">
        <v>380</v>
      </c>
      <c r="D80" s="27" t="s">
        <v>381</v>
      </c>
      <c r="E80" s="49">
        <v>39175538.850000001</v>
      </c>
      <c r="F80" s="43">
        <v>0</v>
      </c>
      <c r="G80" s="43">
        <v>0</v>
      </c>
      <c r="H80" s="45" t="s">
        <v>153</v>
      </c>
      <c r="I80" s="45" t="s">
        <v>153</v>
      </c>
      <c r="J80" s="25" t="s">
        <v>382</v>
      </c>
    </row>
    <row r="81" spans="1:10" ht="12.75" customHeight="1">
      <c r="A81" s="34">
        <v>18</v>
      </c>
      <c r="B81" s="40">
        <v>42664</v>
      </c>
      <c r="C81" s="41" t="s">
        <v>383</v>
      </c>
      <c r="D81" s="27" t="s">
        <v>384</v>
      </c>
      <c r="E81" s="78">
        <v>39827296.210000001</v>
      </c>
      <c r="F81" s="43">
        <v>0</v>
      </c>
      <c r="G81" s="43">
        <v>0</v>
      </c>
      <c r="H81" s="45" t="s">
        <v>153</v>
      </c>
      <c r="I81" s="45" t="s">
        <v>153</v>
      </c>
      <c r="J81" s="25" t="s">
        <v>385</v>
      </c>
    </row>
    <row r="82" spans="1:10" ht="12.75" customHeight="1">
      <c r="A82" s="34">
        <v>19</v>
      </c>
      <c r="B82" s="40">
        <v>42689</v>
      </c>
      <c r="C82" s="41" t="s">
        <v>386</v>
      </c>
      <c r="D82" s="27" t="s">
        <v>387</v>
      </c>
      <c r="E82" s="78">
        <v>9913367.4100000001</v>
      </c>
      <c r="F82" s="43">
        <v>0</v>
      </c>
      <c r="G82" s="43">
        <v>0</v>
      </c>
      <c r="H82" s="45" t="s">
        <v>153</v>
      </c>
      <c r="I82" s="45" t="s">
        <v>153</v>
      </c>
      <c r="J82" s="25" t="s">
        <v>388</v>
      </c>
    </row>
    <row r="83" spans="1:10" ht="12.75" customHeight="1">
      <c r="A83" s="34">
        <v>20</v>
      </c>
      <c r="B83" s="40">
        <v>42695</v>
      </c>
      <c r="C83" s="41" t="s">
        <v>111</v>
      </c>
      <c r="D83" s="27" t="s">
        <v>389</v>
      </c>
      <c r="E83" s="78">
        <v>21033206.129999999</v>
      </c>
      <c r="F83" s="43">
        <v>0</v>
      </c>
      <c r="G83" s="43">
        <v>0</v>
      </c>
      <c r="H83" s="45" t="s">
        <v>153</v>
      </c>
      <c r="I83" s="45" t="s">
        <v>153</v>
      </c>
      <c r="J83" s="32" t="str">
        <f>VLOOKUP(D83,'Copia de Comercial'!B:B,1,FALSE)</f>
        <v>BELEN</v>
      </c>
    </row>
    <row r="84" spans="1:10" ht="12.75" customHeight="1">
      <c r="A84" s="34">
        <v>21</v>
      </c>
      <c r="B84" s="40">
        <v>42698</v>
      </c>
      <c r="C84" s="41" t="s">
        <v>111</v>
      </c>
      <c r="D84" s="27" t="s">
        <v>369</v>
      </c>
      <c r="E84" s="78">
        <v>8624915.5199999996</v>
      </c>
      <c r="F84" s="43">
        <v>0</v>
      </c>
      <c r="G84" s="43">
        <v>0</v>
      </c>
      <c r="H84" s="45" t="s">
        <v>153</v>
      </c>
      <c r="I84" s="45" t="s">
        <v>153</v>
      </c>
      <c r="J84" s="25" t="s">
        <v>370</v>
      </c>
    </row>
    <row r="85" spans="1:10" ht="12.75" customHeight="1">
      <c r="A85" s="34">
        <v>22</v>
      </c>
      <c r="B85" s="40">
        <v>42699</v>
      </c>
      <c r="C85" s="41" t="s">
        <v>125</v>
      </c>
      <c r="D85" s="27" t="s">
        <v>262</v>
      </c>
      <c r="E85" s="78">
        <v>11897346.75</v>
      </c>
      <c r="F85" s="43">
        <v>0</v>
      </c>
      <c r="G85" s="43">
        <v>0</v>
      </c>
      <c r="H85" s="45" t="s">
        <v>153</v>
      </c>
      <c r="I85" s="45" t="s">
        <v>153</v>
      </c>
      <c r="J85" s="32" t="str">
        <f>VLOOKUP(D85,'Copia de Comercial'!B:B,1,FALSE)</f>
        <v>GRAN BOULEVARD</v>
      </c>
    </row>
    <row r="86" spans="1:10" ht="12.75" customHeight="1">
      <c r="A86" s="34">
        <v>23</v>
      </c>
      <c r="B86" s="40">
        <v>42718</v>
      </c>
      <c r="C86" s="41" t="s">
        <v>111</v>
      </c>
      <c r="D86" s="27" t="s">
        <v>394</v>
      </c>
      <c r="E86" s="78">
        <v>3388492.01</v>
      </c>
      <c r="F86" s="43">
        <v>0</v>
      </c>
      <c r="G86" s="43">
        <v>0</v>
      </c>
      <c r="H86" s="45" t="s">
        <v>153</v>
      </c>
      <c r="I86" s="45" t="s">
        <v>153</v>
      </c>
      <c r="J86" s="32" t="str">
        <f>VLOOKUP(D86,'Copia de Comercial'!B:B,1,FALSE)</f>
        <v>TERMINAL DEL SUR</v>
      </c>
    </row>
    <row r="87" spans="1:10" ht="12.75" customHeight="1">
      <c r="A87" s="14"/>
      <c r="B87" s="14"/>
      <c r="C87" s="14"/>
      <c r="D87" s="14"/>
      <c r="E87" s="14"/>
      <c r="F87" s="14"/>
      <c r="G87" s="14"/>
      <c r="I87" s="14"/>
    </row>
    <row r="88" spans="1:10" ht="12.75" customHeight="1">
      <c r="A88" s="14"/>
      <c r="B88" s="14"/>
      <c r="C88" s="14"/>
      <c r="D88" s="14"/>
      <c r="E88" s="14"/>
      <c r="F88" s="14"/>
      <c r="G88" s="14"/>
      <c r="I88" s="14"/>
    </row>
    <row r="89" spans="1:10" ht="12.75" customHeight="1">
      <c r="A89" s="14"/>
      <c r="B89" s="14"/>
      <c r="C89" s="14"/>
      <c r="D89" s="14"/>
      <c r="E89" s="14"/>
      <c r="F89" s="14"/>
      <c r="G89" s="14"/>
      <c r="I89" s="14"/>
    </row>
    <row r="90" spans="1:10" ht="12.75" customHeight="1">
      <c r="A90" s="14"/>
      <c r="B90" s="14"/>
      <c r="C90" s="14"/>
      <c r="D90" s="14"/>
      <c r="E90" s="14"/>
      <c r="F90" s="14"/>
      <c r="G90" s="14"/>
      <c r="I90" s="14"/>
    </row>
    <row r="91" spans="1:10" ht="12.75" customHeight="1">
      <c r="A91" s="14"/>
      <c r="B91" s="14"/>
      <c r="C91" s="14"/>
      <c r="D91" s="14"/>
      <c r="E91" s="14"/>
      <c r="F91" s="14"/>
      <c r="G91" s="14"/>
      <c r="I91" s="14"/>
    </row>
    <row r="92" spans="1:10" ht="12.75" customHeight="1">
      <c r="A92" s="14"/>
      <c r="B92" s="14"/>
      <c r="C92" s="14"/>
      <c r="D92" s="14"/>
      <c r="E92" s="14"/>
      <c r="F92" s="14"/>
      <c r="G92" s="14"/>
      <c r="I92" s="14"/>
    </row>
    <row r="93" spans="1:10" ht="12.75" customHeight="1">
      <c r="A93" s="14"/>
      <c r="B93" s="14"/>
      <c r="C93" s="14"/>
      <c r="D93" s="14"/>
      <c r="E93" s="14"/>
      <c r="F93" s="14"/>
      <c r="G93" s="14"/>
      <c r="I93" s="14"/>
    </row>
    <row r="94" spans="1:10" ht="12.75" customHeight="1">
      <c r="A94" s="14"/>
      <c r="B94" s="14"/>
      <c r="C94" s="14"/>
      <c r="D94" s="14"/>
      <c r="E94" s="14"/>
      <c r="F94" s="14"/>
      <c r="G94" s="14"/>
      <c r="I94" s="14"/>
    </row>
    <row r="95" spans="1:10" ht="12.75" customHeight="1">
      <c r="A95" s="14"/>
      <c r="B95" s="14"/>
      <c r="C95" s="14"/>
      <c r="D95" s="14"/>
      <c r="E95" s="14"/>
      <c r="F95" s="14"/>
      <c r="G95" s="14"/>
      <c r="I95" s="14"/>
    </row>
    <row r="96" spans="1:10" ht="12.75" customHeight="1">
      <c r="A96" s="14"/>
      <c r="B96" s="14"/>
      <c r="C96" s="14"/>
      <c r="D96" s="14"/>
      <c r="E96" s="14"/>
      <c r="F96" s="14"/>
      <c r="G96" s="14"/>
      <c r="I96" s="14"/>
    </row>
    <row r="97" spans="1:9" ht="12.75" customHeight="1">
      <c r="A97" s="14"/>
      <c r="B97" s="14"/>
      <c r="C97" s="14"/>
      <c r="D97" s="14"/>
      <c r="E97" s="14"/>
      <c r="F97" s="14"/>
      <c r="G97" s="14"/>
      <c r="I97" s="14"/>
    </row>
    <row r="98" spans="1:9" ht="12.75" customHeight="1">
      <c r="A98" s="14"/>
      <c r="B98" s="14"/>
      <c r="C98" s="14"/>
      <c r="D98" s="14"/>
      <c r="E98" s="14"/>
      <c r="F98" s="14"/>
      <c r="G98" s="14"/>
      <c r="I98" s="14"/>
    </row>
    <row r="99" spans="1:9" ht="12.75" customHeight="1">
      <c r="A99" s="14"/>
      <c r="B99" s="14"/>
      <c r="C99" s="14"/>
      <c r="D99" s="14"/>
      <c r="E99" s="14"/>
      <c r="F99" s="14"/>
      <c r="G99" s="14"/>
      <c r="I99" s="14"/>
    </row>
    <row r="100" spans="1:9" ht="12.75" customHeight="1">
      <c r="A100" s="14"/>
      <c r="B100" s="14"/>
      <c r="C100" s="14"/>
      <c r="D100" s="14"/>
      <c r="E100" s="14"/>
      <c r="F100" s="14"/>
      <c r="G100" s="14"/>
      <c r="I100" s="14"/>
    </row>
    <row r="101" spans="1:9" ht="12.75" customHeight="1">
      <c r="A101" s="14"/>
      <c r="B101" s="14"/>
      <c r="C101" s="14"/>
      <c r="D101" s="14"/>
      <c r="E101" s="14"/>
      <c r="F101" s="14"/>
      <c r="G101" s="14"/>
      <c r="I101" s="14"/>
    </row>
    <row r="102" spans="1:9" ht="12.75" customHeight="1">
      <c r="A102" s="14"/>
      <c r="B102" s="14"/>
      <c r="C102" s="14"/>
      <c r="D102" s="14"/>
      <c r="E102" s="14"/>
      <c r="F102" s="14"/>
      <c r="G102" s="14"/>
      <c r="I102" s="14"/>
    </row>
    <row r="103" spans="1:9" ht="12.75" customHeight="1">
      <c r="A103" s="14"/>
      <c r="B103" s="14"/>
      <c r="C103" s="14"/>
      <c r="D103" s="14"/>
      <c r="E103" s="14"/>
      <c r="F103" s="14"/>
      <c r="G103" s="14"/>
      <c r="I103" s="14"/>
    </row>
    <row r="104" spans="1:9" ht="12.75" customHeight="1">
      <c r="A104" s="14"/>
      <c r="B104" s="14"/>
      <c r="C104" s="14"/>
      <c r="D104" s="14"/>
      <c r="E104" s="14"/>
      <c r="F104" s="14"/>
      <c r="G104" s="14"/>
      <c r="I104" s="14"/>
    </row>
    <row r="105" spans="1:9" ht="12.75" customHeight="1">
      <c r="A105" s="14"/>
      <c r="B105" s="14"/>
      <c r="C105" s="14"/>
      <c r="D105" s="14"/>
      <c r="E105" s="14"/>
      <c r="F105" s="14"/>
      <c r="G105" s="14"/>
      <c r="I105" s="14"/>
    </row>
    <row r="106" spans="1:9" ht="12.75" customHeight="1">
      <c r="A106" s="14"/>
      <c r="B106" s="14"/>
      <c r="C106" s="14"/>
      <c r="D106" s="14"/>
      <c r="E106" s="14"/>
      <c r="F106" s="14"/>
      <c r="G106" s="14"/>
      <c r="I106" s="14"/>
    </row>
    <row r="107" spans="1:9" ht="12.75" customHeight="1">
      <c r="A107" s="14"/>
      <c r="B107" s="14"/>
      <c r="C107" s="14"/>
      <c r="D107" s="14"/>
      <c r="E107" s="14"/>
      <c r="F107" s="14"/>
      <c r="G107" s="14"/>
      <c r="I107" s="14"/>
    </row>
    <row r="108" spans="1:9" ht="12.75" customHeight="1">
      <c r="A108" s="14"/>
      <c r="B108" s="14"/>
      <c r="C108" s="14"/>
      <c r="D108" s="14"/>
      <c r="E108" s="14"/>
      <c r="F108" s="14"/>
      <c r="G108" s="14"/>
      <c r="I108" s="14"/>
    </row>
    <row r="109" spans="1:9" ht="12.75" customHeight="1">
      <c r="A109" s="14"/>
      <c r="B109" s="14"/>
      <c r="C109" s="14"/>
      <c r="D109" s="14"/>
      <c r="E109" s="14"/>
      <c r="F109" s="14"/>
      <c r="G109" s="14"/>
      <c r="I109" s="14"/>
    </row>
    <row r="110" spans="1:9" ht="12.75" customHeight="1">
      <c r="A110" s="14"/>
      <c r="B110" s="14"/>
      <c r="C110" s="14"/>
      <c r="D110" s="14"/>
      <c r="E110" s="14"/>
      <c r="F110" s="14"/>
      <c r="G110" s="14"/>
      <c r="I110" s="14"/>
    </row>
    <row r="111" spans="1:9" ht="12.75" customHeight="1">
      <c r="A111" s="14"/>
      <c r="B111" s="14"/>
      <c r="C111" s="14"/>
      <c r="D111" s="14"/>
      <c r="E111" s="14"/>
      <c r="F111" s="14"/>
      <c r="G111" s="14"/>
      <c r="I111" s="14"/>
    </row>
    <row r="112" spans="1:9" ht="12.75" customHeight="1">
      <c r="A112" s="14"/>
      <c r="B112" s="14"/>
      <c r="C112" s="14"/>
      <c r="D112" s="14"/>
      <c r="E112" s="14"/>
      <c r="F112" s="14"/>
      <c r="G112" s="14"/>
      <c r="I112" s="14"/>
    </row>
    <row r="113" spans="1:9" ht="12.75" customHeight="1">
      <c r="A113" s="14"/>
      <c r="B113" s="14"/>
      <c r="C113" s="14"/>
      <c r="D113" s="14"/>
      <c r="E113" s="14"/>
      <c r="F113" s="14"/>
      <c r="G113" s="14"/>
      <c r="I113" s="14"/>
    </row>
    <row r="114" spans="1:9" ht="12.75" customHeight="1">
      <c r="A114" s="14"/>
      <c r="B114" s="14"/>
      <c r="C114" s="14"/>
      <c r="D114" s="14"/>
      <c r="E114" s="14"/>
      <c r="F114" s="14"/>
      <c r="G114" s="14"/>
      <c r="I114" s="14"/>
    </row>
    <row r="115" spans="1:9" ht="12.75" customHeight="1">
      <c r="A115" s="14"/>
      <c r="B115" s="14"/>
      <c r="C115" s="14"/>
      <c r="D115" s="14"/>
      <c r="E115" s="14"/>
      <c r="F115" s="14"/>
      <c r="G115" s="14"/>
      <c r="I115" s="14"/>
    </row>
    <row r="116" spans="1:9" ht="12.75" customHeight="1">
      <c r="A116" s="14"/>
      <c r="B116" s="14"/>
      <c r="C116" s="14"/>
      <c r="D116" s="14"/>
      <c r="E116" s="14"/>
      <c r="F116" s="14"/>
      <c r="G116" s="14"/>
      <c r="I116" s="14"/>
    </row>
    <row r="117" spans="1:9" ht="12.75" customHeight="1">
      <c r="A117" s="14"/>
      <c r="B117" s="14"/>
      <c r="C117" s="14"/>
      <c r="D117" s="14"/>
      <c r="E117" s="14"/>
      <c r="F117" s="14"/>
      <c r="G117" s="14"/>
      <c r="I117" s="14"/>
    </row>
    <row r="118" spans="1:9" ht="12.75" customHeight="1">
      <c r="A118" s="14"/>
      <c r="B118" s="14"/>
      <c r="C118" s="14"/>
      <c r="D118" s="14"/>
      <c r="E118" s="14"/>
      <c r="F118" s="14"/>
      <c r="G118" s="14"/>
      <c r="I118" s="14"/>
    </row>
    <row r="119" spans="1:9" ht="12.75" customHeight="1">
      <c r="A119" s="14"/>
      <c r="B119" s="14"/>
      <c r="C119" s="14"/>
      <c r="D119" s="14"/>
      <c r="E119" s="14"/>
      <c r="F119" s="14"/>
      <c r="G119" s="14"/>
      <c r="I119" s="14"/>
    </row>
    <row r="120" spans="1:9" ht="12.75" customHeight="1">
      <c r="A120" s="14"/>
      <c r="B120" s="14"/>
      <c r="C120" s="14"/>
      <c r="D120" s="14"/>
      <c r="E120" s="14"/>
      <c r="F120" s="14"/>
      <c r="G120" s="14"/>
      <c r="I120" s="14"/>
    </row>
    <row r="121" spans="1:9" ht="12.75" customHeight="1">
      <c r="A121" s="14"/>
      <c r="B121" s="14"/>
      <c r="C121" s="14"/>
      <c r="D121" s="14"/>
      <c r="E121" s="14"/>
      <c r="F121" s="14"/>
      <c r="G121" s="14"/>
      <c r="I121" s="14"/>
    </row>
    <row r="122" spans="1:9" ht="12.75" customHeight="1">
      <c r="A122" s="14"/>
      <c r="B122" s="14"/>
      <c r="C122" s="14"/>
      <c r="D122" s="14"/>
      <c r="E122" s="14"/>
      <c r="F122" s="14"/>
      <c r="G122" s="14"/>
      <c r="I122" s="14"/>
    </row>
    <row r="123" spans="1:9" ht="12.75" customHeight="1">
      <c r="A123" s="14"/>
      <c r="B123" s="14"/>
      <c r="C123" s="14"/>
      <c r="D123" s="14"/>
      <c r="E123" s="14"/>
      <c r="F123" s="14"/>
      <c r="G123" s="14"/>
      <c r="I123" s="14"/>
    </row>
    <row r="124" spans="1:9" ht="12.75" customHeight="1">
      <c r="A124" s="14"/>
      <c r="B124" s="14"/>
      <c r="C124" s="14"/>
      <c r="D124" s="14"/>
      <c r="E124" s="14"/>
      <c r="F124" s="14"/>
      <c r="G124" s="14"/>
      <c r="I124" s="14"/>
    </row>
    <row r="125" spans="1:9" ht="12.75" customHeight="1">
      <c r="A125" s="14"/>
      <c r="B125" s="14"/>
      <c r="C125" s="14"/>
      <c r="D125" s="14"/>
      <c r="E125" s="14"/>
      <c r="F125" s="14"/>
      <c r="G125" s="14"/>
      <c r="I125" s="14"/>
    </row>
    <row r="126" spans="1:9" ht="12.75" customHeight="1">
      <c r="A126" s="14"/>
      <c r="B126" s="14"/>
      <c r="C126" s="14"/>
      <c r="D126" s="14"/>
      <c r="E126" s="14"/>
      <c r="F126" s="14"/>
      <c r="G126" s="14"/>
      <c r="I126" s="14"/>
    </row>
    <row r="127" spans="1:9" ht="12.75" customHeight="1">
      <c r="A127" s="14"/>
      <c r="B127" s="14"/>
      <c r="C127" s="14"/>
      <c r="D127" s="14"/>
      <c r="E127" s="14"/>
      <c r="F127" s="14"/>
      <c r="G127" s="14"/>
      <c r="I127" s="14"/>
    </row>
    <row r="128" spans="1:9" ht="12.75" customHeight="1">
      <c r="A128" s="14"/>
      <c r="B128" s="14"/>
      <c r="C128" s="14"/>
      <c r="D128" s="14"/>
      <c r="E128" s="14"/>
      <c r="F128" s="14"/>
      <c r="G128" s="14"/>
      <c r="I128" s="14"/>
    </row>
    <row r="129" spans="1:9" ht="12.75" customHeight="1">
      <c r="A129" s="14"/>
      <c r="B129" s="14"/>
      <c r="C129" s="14"/>
      <c r="D129" s="14"/>
      <c r="E129" s="14"/>
      <c r="F129" s="14"/>
      <c r="G129" s="14"/>
      <c r="I129" s="14"/>
    </row>
    <row r="130" spans="1:9" ht="12.75" customHeight="1">
      <c r="A130" s="14"/>
      <c r="B130" s="14"/>
      <c r="C130" s="14"/>
      <c r="D130" s="14"/>
      <c r="E130" s="14"/>
      <c r="F130" s="14"/>
      <c r="G130" s="14"/>
      <c r="I130" s="14"/>
    </row>
    <row r="131" spans="1:9" ht="12.75" customHeight="1">
      <c r="A131" s="14"/>
      <c r="B131" s="14"/>
      <c r="C131" s="14"/>
      <c r="D131" s="14"/>
      <c r="E131" s="14"/>
      <c r="F131" s="14"/>
      <c r="G131" s="14"/>
      <c r="I131" s="14"/>
    </row>
    <row r="132" spans="1:9" ht="12.75" customHeight="1">
      <c r="A132" s="14"/>
      <c r="B132" s="14"/>
      <c r="C132" s="14"/>
      <c r="D132" s="14"/>
      <c r="E132" s="14"/>
      <c r="F132" s="14"/>
      <c r="G132" s="14"/>
      <c r="I132" s="14"/>
    </row>
    <row r="133" spans="1:9" ht="12.75" customHeight="1">
      <c r="A133" s="14"/>
      <c r="B133" s="14"/>
      <c r="C133" s="14"/>
      <c r="D133" s="14"/>
      <c r="E133" s="14"/>
      <c r="F133" s="14"/>
      <c r="G133" s="14"/>
      <c r="I133" s="14"/>
    </row>
    <row r="134" spans="1:9" ht="12.75" customHeight="1">
      <c r="A134" s="14"/>
      <c r="B134" s="14"/>
      <c r="C134" s="14"/>
      <c r="D134" s="14"/>
      <c r="E134" s="14"/>
      <c r="F134" s="14"/>
      <c r="G134" s="14"/>
      <c r="I134" s="14"/>
    </row>
    <row r="135" spans="1:9" ht="12.75" customHeight="1">
      <c r="A135" s="14"/>
      <c r="B135" s="14"/>
      <c r="C135" s="14"/>
      <c r="D135" s="14"/>
      <c r="E135" s="14"/>
      <c r="F135" s="14"/>
      <c r="G135" s="14"/>
      <c r="I135" s="14"/>
    </row>
    <row r="136" spans="1:9" ht="12.75" customHeight="1">
      <c r="A136" s="14"/>
      <c r="B136" s="14"/>
      <c r="C136" s="14"/>
      <c r="D136" s="14"/>
      <c r="E136" s="14"/>
      <c r="F136" s="14"/>
      <c r="G136" s="14"/>
      <c r="I136" s="14"/>
    </row>
    <row r="137" spans="1:9" ht="12.75" customHeight="1">
      <c r="A137" s="14"/>
      <c r="B137" s="14"/>
      <c r="C137" s="14"/>
      <c r="D137" s="14"/>
      <c r="E137" s="14"/>
      <c r="F137" s="14"/>
      <c r="G137" s="14"/>
      <c r="I137" s="14"/>
    </row>
    <row r="138" spans="1:9" ht="12.75" customHeight="1">
      <c r="A138" s="14"/>
      <c r="B138" s="14"/>
      <c r="C138" s="14"/>
      <c r="D138" s="14"/>
      <c r="E138" s="14"/>
      <c r="F138" s="14"/>
      <c r="G138" s="14"/>
      <c r="I138" s="14"/>
    </row>
    <row r="139" spans="1:9" ht="12.75" customHeight="1">
      <c r="A139" s="14"/>
      <c r="B139" s="14"/>
      <c r="C139" s="14"/>
      <c r="D139" s="14"/>
      <c r="E139" s="14"/>
      <c r="F139" s="14"/>
      <c r="G139" s="14"/>
      <c r="I139" s="14"/>
    </row>
    <row r="140" spans="1:9" ht="12.75" customHeight="1">
      <c r="A140" s="14"/>
      <c r="B140" s="14"/>
      <c r="C140" s="14"/>
      <c r="D140" s="14"/>
      <c r="E140" s="14"/>
      <c r="F140" s="14"/>
      <c r="G140" s="14"/>
      <c r="I140" s="14"/>
    </row>
    <row r="141" spans="1:9" ht="12.75" customHeight="1">
      <c r="A141" s="14"/>
      <c r="B141" s="14"/>
      <c r="C141" s="14"/>
      <c r="D141" s="14"/>
      <c r="E141" s="14"/>
      <c r="F141" s="14"/>
      <c r="G141" s="14"/>
      <c r="I141" s="14"/>
    </row>
    <row r="142" spans="1:9" ht="12.75" customHeight="1">
      <c r="A142" s="14"/>
      <c r="B142" s="14"/>
      <c r="C142" s="14"/>
      <c r="D142" s="14"/>
      <c r="E142" s="14"/>
      <c r="F142" s="14"/>
      <c r="G142" s="14"/>
      <c r="I142" s="14"/>
    </row>
    <row r="143" spans="1:9" ht="12.75" customHeight="1">
      <c r="A143" s="14"/>
      <c r="B143" s="14"/>
      <c r="C143" s="14"/>
      <c r="D143" s="14"/>
      <c r="E143" s="14"/>
      <c r="F143" s="14"/>
      <c r="G143" s="14"/>
      <c r="I143" s="14"/>
    </row>
    <row r="144" spans="1:9" ht="12.75" customHeight="1">
      <c r="A144" s="14"/>
      <c r="B144" s="14"/>
      <c r="C144" s="14"/>
      <c r="D144" s="14"/>
      <c r="E144" s="14"/>
      <c r="F144" s="14"/>
      <c r="G144" s="14"/>
      <c r="I144" s="14"/>
    </row>
    <row r="145" spans="1:9" ht="12.75" customHeight="1">
      <c r="A145" s="14"/>
      <c r="B145" s="14"/>
      <c r="C145" s="14"/>
      <c r="D145" s="14"/>
      <c r="E145" s="14"/>
      <c r="F145" s="14"/>
      <c r="G145" s="14"/>
      <c r="I145" s="14"/>
    </row>
    <row r="146" spans="1:9" ht="12.75" customHeight="1">
      <c r="A146" s="14"/>
      <c r="B146" s="14"/>
      <c r="C146" s="14"/>
      <c r="D146" s="14"/>
      <c r="E146" s="14"/>
      <c r="F146" s="14"/>
      <c r="G146" s="14"/>
      <c r="I146" s="14"/>
    </row>
    <row r="147" spans="1:9" ht="12.75" customHeight="1">
      <c r="A147" s="14"/>
      <c r="B147" s="14"/>
      <c r="C147" s="14"/>
      <c r="D147" s="14"/>
      <c r="E147" s="14"/>
      <c r="F147" s="14"/>
      <c r="G147" s="14"/>
      <c r="I147" s="14"/>
    </row>
    <row r="148" spans="1:9" ht="12.75" customHeight="1">
      <c r="A148" s="14"/>
      <c r="B148" s="14"/>
      <c r="C148" s="14"/>
      <c r="D148" s="14"/>
      <c r="E148" s="14"/>
      <c r="F148" s="14"/>
      <c r="G148" s="14"/>
      <c r="I148" s="14"/>
    </row>
    <row r="149" spans="1:9" ht="12.75" customHeight="1">
      <c r="A149" s="14"/>
      <c r="B149" s="14"/>
      <c r="C149" s="14"/>
      <c r="D149" s="14"/>
      <c r="E149" s="14"/>
      <c r="F149" s="14"/>
      <c r="G149" s="14"/>
      <c r="I149" s="14"/>
    </row>
    <row r="150" spans="1:9" ht="12.75" customHeight="1">
      <c r="A150" s="14"/>
      <c r="B150" s="14"/>
      <c r="C150" s="14"/>
      <c r="D150" s="14"/>
      <c r="E150" s="14"/>
      <c r="F150" s="14"/>
      <c r="G150" s="14"/>
      <c r="I150" s="14"/>
    </row>
    <row r="151" spans="1:9" ht="12.75" customHeight="1">
      <c r="A151" s="14"/>
      <c r="B151" s="14"/>
      <c r="C151" s="14"/>
      <c r="D151" s="14"/>
      <c r="E151" s="14"/>
      <c r="F151" s="14"/>
      <c r="G151" s="14"/>
      <c r="I151" s="14"/>
    </row>
    <row r="152" spans="1:9" ht="12.75" customHeight="1">
      <c r="A152" s="14"/>
      <c r="B152" s="14"/>
      <c r="C152" s="14"/>
      <c r="D152" s="14"/>
      <c r="E152" s="14"/>
      <c r="F152" s="14"/>
      <c r="G152" s="14"/>
      <c r="I152" s="14"/>
    </row>
    <row r="153" spans="1:9" ht="12.75" customHeight="1">
      <c r="A153" s="14"/>
      <c r="B153" s="14"/>
      <c r="C153" s="14"/>
      <c r="D153" s="14"/>
      <c r="E153" s="14"/>
      <c r="F153" s="14"/>
      <c r="G153" s="14"/>
      <c r="I153" s="14"/>
    </row>
    <row r="154" spans="1:9" ht="12.75" customHeight="1">
      <c r="A154" s="14"/>
      <c r="B154" s="14"/>
      <c r="C154" s="14"/>
      <c r="D154" s="14"/>
      <c r="E154" s="14"/>
      <c r="F154" s="14"/>
      <c r="G154" s="14"/>
      <c r="I154" s="14"/>
    </row>
    <row r="155" spans="1:9" ht="12.75" customHeight="1">
      <c r="A155" s="14"/>
      <c r="B155" s="14"/>
      <c r="C155" s="14"/>
      <c r="D155" s="14"/>
      <c r="E155" s="14"/>
      <c r="F155" s="14"/>
      <c r="G155" s="14"/>
      <c r="I155" s="14"/>
    </row>
    <row r="156" spans="1:9" ht="12.75" customHeight="1">
      <c r="A156" s="14"/>
      <c r="B156" s="14"/>
      <c r="C156" s="14"/>
      <c r="D156" s="14"/>
      <c r="E156" s="14"/>
      <c r="F156" s="14"/>
      <c r="G156" s="14"/>
      <c r="I156" s="14"/>
    </row>
    <row r="157" spans="1:9" ht="12.75" customHeight="1">
      <c r="A157" s="14"/>
      <c r="B157" s="14"/>
      <c r="C157" s="14"/>
      <c r="D157" s="14"/>
      <c r="E157" s="14"/>
      <c r="F157" s="14"/>
      <c r="G157" s="14"/>
      <c r="I157" s="14"/>
    </row>
    <row r="158" spans="1:9" ht="12.75" customHeight="1">
      <c r="A158" s="14"/>
      <c r="B158" s="14"/>
      <c r="C158" s="14"/>
      <c r="D158" s="14"/>
      <c r="E158" s="14"/>
      <c r="F158" s="14"/>
      <c r="G158" s="14"/>
      <c r="I158" s="14"/>
    </row>
    <row r="159" spans="1:9" ht="12.75" customHeight="1">
      <c r="A159" s="14"/>
      <c r="B159" s="14"/>
      <c r="C159" s="14"/>
      <c r="D159" s="14"/>
      <c r="E159" s="14"/>
      <c r="F159" s="14"/>
      <c r="G159" s="14"/>
      <c r="I159" s="14"/>
    </row>
    <row r="160" spans="1:9" ht="12.75" customHeight="1">
      <c r="A160" s="14"/>
      <c r="B160" s="14"/>
      <c r="C160" s="14"/>
      <c r="D160" s="14"/>
      <c r="E160" s="14"/>
      <c r="F160" s="14"/>
      <c r="G160" s="14"/>
      <c r="I160" s="14"/>
    </row>
    <row r="161" spans="1:9" ht="12.75" customHeight="1">
      <c r="A161" s="14"/>
      <c r="B161" s="14"/>
      <c r="C161" s="14"/>
      <c r="D161" s="14"/>
      <c r="E161" s="14"/>
      <c r="F161" s="14"/>
      <c r="G161" s="14"/>
      <c r="I161" s="14"/>
    </row>
    <row r="162" spans="1:9" ht="12.75" customHeight="1">
      <c r="A162" s="14"/>
      <c r="B162" s="14"/>
      <c r="C162" s="14"/>
      <c r="D162" s="14"/>
      <c r="E162" s="14"/>
      <c r="F162" s="14"/>
      <c r="G162" s="14"/>
      <c r="I162" s="14"/>
    </row>
    <row r="163" spans="1:9" ht="12.75" customHeight="1">
      <c r="A163" s="14"/>
      <c r="B163" s="14"/>
      <c r="C163" s="14"/>
      <c r="D163" s="14"/>
      <c r="E163" s="14"/>
      <c r="F163" s="14"/>
      <c r="G163" s="14"/>
      <c r="I163" s="14"/>
    </row>
    <row r="164" spans="1:9" ht="12.75" customHeight="1">
      <c r="A164" s="14"/>
      <c r="B164" s="14"/>
      <c r="C164" s="14"/>
      <c r="D164" s="14"/>
      <c r="E164" s="14"/>
      <c r="F164" s="14"/>
      <c r="G164" s="14"/>
      <c r="I164" s="14"/>
    </row>
    <row r="165" spans="1:9" ht="12.75" customHeight="1">
      <c r="A165" s="14"/>
      <c r="B165" s="14"/>
      <c r="C165" s="14"/>
      <c r="D165" s="14"/>
      <c r="E165" s="14"/>
      <c r="F165" s="14"/>
      <c r="G165" s="14"/>
      <c r="I165" s="14"/>
    </row>
    <row r="166" spans="1:9" ht="12.75" customHeight="1">
      <c r="A166" s="14"/>
      <c r="B166" s="14"/>
      <c r="C166" s="14"/>
      <c r="D166" s="14"/>
      <c r="E166" s="14"/>
      <c r="F166" s="14"/>
      <c r="G166" s="14"/>
      <c r="I166" s="14"/>
    </row>
    <row r="167" spans="1:9" ht="12.75" customHeight="1">
      <c r="A167" s="14"/>
      <c r="B167" s="14"/>
      <c r="C167" s="14"/>
      <c r="D167" s="14"/>
      <c r="E167" s="14"/>
      <c r="F167" s="14"/>
      <c r="G167" s="14"/>
      <c r="I167" s="14"/>
    </row>
    <row r="168" spans="1:9" ht="12.75" customHeight="1">
      <c r="A168" s="14"/>
      <c r="B168" s="14"/>
      <c r="C168" s="14"/>
      <c r="D168" s="14"/>
      <c r="E168" s="14"/>
      <c r="F168" s="14"/>
      <c r="G168" s="14"/>
      <c r="I168" s="14"/>
    </row>
    <row r="169" spans="1:9" ht="12.75" customHeight="1">
      <c r="A169" s="14"/>
      <c r="B169" s="14"/>
      <c r="C169" s="14"/>
      <c r="D169" s="14"/>
      <c r="E169" s="14"/>
      <c r="F169" s="14"/>
      <c r="G169" s="14"/>
      <c r="I169" s="14"/>
    </row>
    <row r="170" spans="1:9" ht="12.75" customHeight="1">
      <c r="A170" s="14"/>
      <c r="B170" s="14"/>
      <c r="C170" s="14"/>
      <c r="D170" s="14"/>
      <c r="E170" s="14"/>
      <c r="F170" s="14"/>
      <c r="G170" s="14"/>
      <c r="I170" s="14"/>
    </row>
    <row r="171" spans="1:9" ht="12.75" customHeight="1">
      <c r="A171" s="14"/>
      <c r="B171" s="14"/>
      <c r="C171" s="14"/>
      <c r="D171" s="14"/>
      <c r="E171" s="14"/>
      <c r="F171" s="14"/>
      <c r="G171" s="14"/>
      <c r="I171" s="14"/>
    </row>
    <row r="172" spans="1:9" ht="12.75" customHeight="1">
      <c r="A172" s="14"/>
      <c r="B172" s="14"/>
      <c r="C172" s="14"/>
      <c r="D172" s="14"/>
      <c r="E172" s="14"/>
      <c r="F172" s="14"/>
      <c r="G172" s="14"/>
      <c r="I172" s="14"/>
    </row>
    <row r="173" spans="1:9" ht="12.75" customHeight="1">
      <c r="A173" s="14"/>
      <c r="B173" s="14"/>
      <c r="C173" s="14"/>
      <c r="D173" s="14"/>
      <c r="E173" s="14"/>
      <c r="F173" s="14"/>
      <c r="G173" s="14"/>
      <c r="I173" s="14"/>
    </row>
    <row r="174" spans="1:9" ht="12.75" customHeight="1">
      <c r="A174" s="14"/>
      <c r="B174" s="14"/>
      <c r="C174" s="14"/>
      <c r="D174" s="14"/>
      <c r="E174" s="14"/>
      <c r="F174" s="14"/>
      <c r="G174" s="14"/>
      <c r="I174" s="14"/>
    </row>
    <row r="175" spans="1:9" ht="12.75" customHeight="1">
      <c r="A175" s="14"/>
      <c r="B175" s="14"/>
      <c r="C175" s="14"/>
      <c r="D175" s="14"/>
      <c r="E175" s="14"/>
      <c r="F175" s="14"/>
      <c r="G175" s="14"/>
      <c r="I175" s="14"/>
    </row>
    <row r="176" spans="1:9" ht="12.75" customHeight="1">
      <c r="A176" s="14"/>
      <c r="B176" s="14"/>
      <c r="C176" s="14"/>
      <c r="D176" s="14"/>
      <c r="E176" s="14"/>
      <c r="F176" s="14"/>
      <c r="G176" s="14"/>
      <c r="I176" s="14"/>
    </row>
    <row r="177" spans="1:9" ht="12.75" customHeight="1">
      <c r="A177" s="14"/>
      <c r="B177" s="14"/>
      <c r="C177" s="14"/>
      <c r="D177" s="14"/>
      <c r="E177" s="14"/>
      <c r="F177" s="14"/>
      <c r="G177" s="14"/>
      <c r="I177" s="14"/>
    </row>
    <row r="178" spans="1:9" ht="12.75" customHeight="1">
      <c r="A178" s="14"/>
      <c r="B178" s="14"/>
      <c r="C178" s="14"/>
      <c r="D178" s="14"/>
      <c r="E178" s="14"/>
      <c r="F178" s="14"/>
      <c r="G178" s="14"/>
      <c r="I178" s="14"/>
    </row>
    <row r="179" spans="1:9" ht="12.75" customHeight="1">
      <c r="A179" s="14"/>
      <c r="B179" s="14"/>
      <c r="C179" s="14"/>
      <c r="D179" s="14"/>
      <c r="E179" s="14"/>
      <c r="F179" s="14"/>
      <c r="G179" s="14"/>
      <c r="I179" s="14"/>
    </row>
    <row r="180" spans="1:9" ht="12.75" customHeight="1">
      <c r="A180" s="14"/>
      <c r="B180" s="14"/>
      <c r="C180" s="14"/>
      <c r="D180" s="14"/>
      <c r="E180" s="14"/>
      <c r="F180" s="14"/>
      <c r="G180" s="14"/>
      <c r="I180" s="14"/>
    </row>
    <row r="181" spans="1:9" ht="12.75" customHeight="1">
      <c r="A181" s="14"/>
      <c r="B181" s="14"/>
      <c r="C181" s="14"/>
      <c r="D181" s="14"/>
      <c r="E181" s="14"/>
      <c r="F181" s="14"/>
      <c r="G181" s="14"/>
      <c r="I181" s="14"/>
    </row>
    <row r="182" spans="1:9" ht="12.75" customHeight="1">
      <c r="A182" s="14"/>
      <c r="B182" s="14"/>
      <c r="C182" s="14"/>
      <c r="D182" s="14"/>
      <c r="E182" s="14"/>
      <c r="F182" s="14"/>
      <c r="G182" s="14"/>
      <c r="I182" s="14"/>
    </row>
    <row r="183" spans="1:9" ht="12.75" customHeight="1">
      <c r="A183" s="14"/>
      <c r="B183" s="14"/>
      <c r="C183" s="14"/>
      <c r="D183" s="14"/>
      <c r="E183" s="14"/>
      <c r="F183" s="14"/>
      <c r="G183" s="14"/>
      <c r="I183" s="14"/>
    </row>
    <row r="184" spans="1:9" ht="12.75" customHeight="1">
      <c r="A184" s="14"/>
      <c r="B184" s="14"/>
      <c r="C184" s="14"/>
      <c r="D184" s="14"/>
      <c r="E184" s="14"/>
      <c r="F184" s="14"/>
      <c r="G184" s="14"/>
      <c r="I184" s="14"/>
    </row>
    <row r="185" spans="1:9" ht="12.75" customHeight="1">
      <c r="A185" s="14"/>
      <c r="B185" s="14"/>
      <c r="C185" s="14"/>
      <c r="D185" s="14"/>
      <c r="E185" s="14"/>
      <c r="F185" s="14"/>
      <c r="G185" s="14"/>
      <c r="I185" s="14"/>
    </row>
    <row r="186" spans="1:9" ht="12.75" customHeight="1">
      <c r="A186" s="14"/>
      <c r="B186" s="14"/>
      <c r="C186" s="14"/>
      <c r="D186" s="14"/>
      <c r="E186" s="14"/>
      <c r="F186" s="14"/>
      <c r="G186" s="14"/>
      <c r="I186" s="14"/>
    </row>
    <row r="187" spans="1:9" ht="12.75" customHeight="1">
      <c r="A187" s="14"/>
      <c r="B187" s="14"/>
      <c r="C187" s="14"/>
      <c r="D187" s="14"/>
      <c r="E187" s="14"/>
      <c r="F187" s="14"/>
      <c r="G187" s="14"/>
      <c r="I187" s="14"/>
    </row>
    <row r="188" spans="1:9" ht="12.75" customHeight="1">
      <c r="A188" s="14"/>
      <c r="B188" s="14"/>
      <c r="C188" s="14"/>
      <c r="D188" s="14"/>
      <c r="E188" s="14"/>
      <c r="F188" s="14"/>
      <c r="G188" s="14"/>
      <c r="I188" s="14"/>
    </row>
    <row r="189" spans="1:9" ht="12.75" customHeight="1">
      <c r="A189" s="14"/>
      <c r="B189" s="14"/>
      <c r="C189" s="14"/>
      <c r="D189" s="14"/>
      <c r="E189" s="14"/>
      <c r="F189" s="14"/>
      <c r="G189" s="14"/>
      <c r="I189" s="14"/>
    </row>
    <row r="190" spans="1:9" ht="12.75" customHeight="1">
      <c r="A190" s="14"/>
      <c r="B190" s="14"/>
      <c r="C190" s="14"/>
      <c r="D190" s="14"/>
      <c r="E190" s="14"/>
      <c r="F190" s="14"/>
      <c r="G190" s="14"/>
      <c r="I190" s="14"/>
    </row>
    <row r="191" spans="1:9" ht="12.75" customHeight="1">
      <c r="A191" s="14"/>
      <c r="B191" s="14"/>
      <c r="C191" s="14"/>
      <c r="D191" s="14"/>
      <c r="E191" s="14"/>
      <c r="F191" s="14"/>
      <c r="G191" s="14"/>
      <c r="I191" s="14"/>
    </row>
    <row r="192" spans="1:9" ht="12.75" customHeight="1">
      <c r="A192" s="14"/>
      <c r="B192" s="14"/>
      <c r="C192" s="14"/>
      <c r="D192" s="14"/>
      <c r="E192" s="14"/>
      <c r="F192" s="14"/>
      <c r="G192" s="14"/>
      <c r="I192" s="14"/>
    </row>
    <row r="193" spans="1:9" ht="12.75" customHeight="1">
      <c r="A193" s="14"/>
      <c r="B193" s="14"/>
      <c r="C193" s="14"/>
      <c r="D193" s="14"/>
      <c r="E193" s="14"/>
      <c r="F193" s="14"/>
      <c r="G193" s="14"/>
      <c r="I193" s="14"/>
    </row>
    <row r="194" spans="1:9" ht="12.75" customHeight="1">
      <c r="A194" s="14"/>
      <c r="B194" s="14"/>
      <c r="C194" s="14"/>
      <c r="D194" s="14"/>
      <c r="E194" s="14"/>
      <c r="F194" s="14"/>
      <c r="G194" s="14"/>
      <c r="I194" s="14"/>
    </row>
    <row r="195" spans="1:9" ht="12.75" customHeight="1">
      <c r="A195" s="14"/>
      <c r="B195" s="14"/>
      <c r="C195" s="14"/>
      <c r="D195" s="14"/>
      <c r="E195" s="14"/>
      <c r="F195" s="14"/>
      <c r="G195" s="14"/>
      <c r="I195" s="14"/>
    </row>
    <row r="196" spans="1:9" ht="12.75" customHeight="1">
      <c r="A196" s="14"/>
      <c r="B196" s="14"/>
      <c r="C196" s="14"/>
      <c r="D196" s="14"/>
      <c r="E196" s="14"/>
      <c r="F196" s="14"/>
      <c r="G196" s="14"/>
      <c r="I196" s="14"/>
    </row>
    <row r="197" spans="1:9" ht="12.75" customHeight="1">
      <c r="A197" s="14"/>
      <c r="B197" s="14"/>
      <c r="C197" s="14"/>
      <c r="D197" s="14"/>
      <c r="E197" s="14"/>
      <c r="F197" s="14"/>
      <c r="G197" s="14"/>
      <c r="I197" s="14"/>
    </row>
    <row r="198" spans="1:9" ht="12.75" customHeight="1">
      <c r="A198" s="14"/>
      <c r="B198" s="14"/>
      <c r="C198" s="14"/>
      <c r="D198" s="14"/>
      <c r="E198" s="14"/>
      <c r="F198" s="14"/>
      <c r="G198" s="14"/>
      <c r="I198" s="14"/>
    </row>
    <row r="199" spans="1:9" ht="12.75" customHeight="1">
      <c r="A199" s="14"/>
      <c r="B199" s="14"/>
      <c r="C199" s="14"/>
      <c r="D199" s="14"/>
      <c r="E199" s="14"/>
      <c r="F199" s="14"/>
      <c r="G199" s="14"/>
      <c r="I199" s="14"/>
    </row>
    <row r="200" spans="1:9" ht="12.75" customHeight="1">
      <c r="A200" s="14"/>
      <c r="B200" s="14"/>
      <c r="C200" s="14"/>
      <c r="D200" s="14"/>
      <c r="E200" s="14"/>
      <c r="F200" s="14"/>
      <c r="G200" s="14"/>
      <c r="I200" s="14"/>
    </row>
    <row r="201" spans="1:9" ht="12.75" customHeight="1">
      <c r="A201" s="14"/>
      <c r="B201" s="14"/>
      <c r="C201" s="14"/>
      <c r="D201" s="14"/>
      <c r="E201" s="14"/>
      <c r="F201" s="14"/>
      <c r="G201" s="14"/>
      <c r="I201" s="14"/>
    </row>
    <row r="202" spans="1:9" ht="12.75" customHeight="1">
      <c r="A202" s="14"/>
      <c r="B202" s="14"/>
      <c r="C202" s="14"/>
      <c r="D202" s="14"/>
      <c r="E202" s="14"/>
      <c r="F202" s="14"/>
      <c r="G202" s="14"/>
      <c r="I202" s="14"/>
    </row>
    <row r="203" spans="1:9" ht="12.75" customHeight="1">
      <c r="A203" s="14"/>
      <c r="B203" s="14"/>
      <c r="C203" s="14"/>
      <c r="D203" s="14"/>
      <c r="E203" s="14"/>
      <c r="F203" s="14"/>
      <c r="G203" s="14"/>
      <c r="I203" s="14"/>
    </row>
    <row r="204" spans="1:9" ht="12.75" customHeight="1">
      <c r="A204" s="14"/>
      <c r="B204" s="14"/>
      <c r="C204" s="14"/>
      <c r="D204" s="14"/>
      <c r="E204" s="14"/>
      <c r="F204" s="14"/>
      <c r="G204" s="14"/>
      <c r="I204" s="14"/>
    </row>
    <row r="205" spans="1:9" ht="12.75" customHeight="1">
      <c r="A205" s="14"/>
      <c r="B205" s="14"/>
      <c r="C205" s="14"/>
      <c r="D205" s="14"/>
      <c r="E205" s="14"/>
      <c r="F205" s="14"/>
      <c r="G205" s="14"/>
      <c r="I205" s="14"/>
    </row>
    <row r="206" spans="1:9" ht="12.75" customHeight="1">
      <c r="A206" s="14"/>
      <c r="B206" s="14"/>
      <c r="C206" s="14"/>
      <c r="D206" s="14"/>
      <c r="E206" s="14"/>
      <c r="F206" s="14"/>
      <c r="G206" s="14"/>
      <c r="I206" s="14"/>
    </row>
    <row r="207" spans="1:9" ht="12.75" customHeight="1">
      <c r="A207" s="14"/>
      <c r="B207" s="14"/>
      <c r="C207" s="14"/>
      <c r="D207" s="14"/>
      <c r="E207" s="14"/>
      <c r="F207" s="14"/>
      <c r="G207" s="14"/>
      <c r="I207" s="14"/>
    </row>
    <row r="208" spans="1:9" ht="12.75" customHeight="1">
      <c r="A208" s="14"/>
      <c r="B208" s="14"/>
      <c r="C208" s="14"/>
      <c r="D208" s="14"/>
      <c r="E208" s="14"/>
      <c r="F208" s="14"/>
      <c r="G208" s="14"/>
      <c r="I208" s="14"/>
    </row>
    <row r="209" spans="1:9" ht="12.75" customHeight="1">
      <c r="A209" s="14"/>
      <c r="B209" s="14"/>
      <c r="C209" s="14"/>
      <c r="D209" s="14"/>
      <c r="E209" s="14"/>
      <c r="F209" s="14"/>
      <c r="G209" s="14"/>
      <c r="I209" s="14"/>
    </row>
    <row r="210" spans="1:9" ht="12.75" customHeight="1">
      <c r="A210" s="14"/>
      <c r="B210" s="14"/>
      <c r="C210" s="14"/>
      <c r="D210" s="14"/>
      <c r="E210" s="14"/>
      <c r="F210" s="14"/>
      <c r="G210" s="14"/>
      <c r="I210" s="14"/>
    </row>
    <row r="211" spans="1:9" ht="12.75" customHeight="1">
      <c r="A211" s="14"/>
      <c r="B211" s="14"/>
      <c r="C211" s="14"/>
      <c r="D211" s="14"/>
      <c r="E211" s="14"/>
      <c r="F211" s="14"/>
      <c r="G211" s="14"/>
      <c r="I211" s="14"/>
    </row>
    <row r="212" spans="1:9" ht="12.75" customHeight="1">
      <c r="A212" s="14"/>
      <c r="B212" s="14"/>
      <c r="C212" s="14"/>
      <c r="D212" s="14"/>
      <c r="E212" s="14"/>
      <c r="F212" s="14"/>
      <c r="G212" s="14"/>
      <c r="I212" s="14"/>
    </row>
    <row r="213" spans="1:9" ht="12.75" customHeight="1">
      <c r="A213" s="14"/>
      <c r="B213" s="14"/>
      <c r="C213" s="14"/>
      <c r="D213" s="14"/>
      <c r="E213" s="14"/>
      <c r="F213" s="14"/>
      <c r="G213" s="14"/>
      <c r="I213" s="14"/>
    </row>
    <row r="214" spans="1:9" ht="12.75" customHeight="1">
      <c r="A214" s="14"/>
      <c r="B214" s="14"/>
      <c r="C214" s="14"/>
      <c r="D214" s="14"/>
      <c r="E214" s="14"/>
      <c r="F214" s="14"/>
      <c r="G214" s="14"/>
      <c r="I214" s="14"/>
    </row>
    <row r="215" spans="1:9" ht="12.75" customHeight="1">
      <c r="A215" s="14"/>
      <c r="B215" s="14"/>
      <c r="C215" s="14"/>
      <c r="D215" s="14"/>
      <c r="E215" s="14"/>
      <c r="F215" s="14"/>
      <c r="G215" s="14"/>
      <c r="I215" s="14"/>
    </row>
    <row r="216" spans="1:9" ht="12.75" customHeight="1">
      <c r="A216" s="14"/>
      <c r="B216" s="14"/>
      <c r="C216" s="14"/>
      <c r="D216" s="14"/>
      <c r="E216" s="14"/>
      <c r="F216" s="14"/>
      <c r="G216" s="14"/>
      <c r="I216" s="14"/>
    </row>
    <row r="217" spans="1:9" ht="12.75" customHeight="1">
      <c r="A217" s="14"/>
      <c r="B217" s="14"/>
      <c r="C217" s="14"/>
      <c r="D217" s="14"/>
      <c r="E217" s="14"/>
      <c r="F217" s="14"/>
      <c r="G217" s="14"/>
      <c r="I217" s="14"/>
    </row>
    <row r="218" spans="1:9" ht="12.75" customHeight="1">
      <c r="A218" s="14"/>
      <c r="B218" s="14"/>
      <c r="C218" s="14"/>
      <c r="D218" s="14"/>
      <c r="E218" s="14"/>
      <c r="F218" s="14"/>
      <c r="G218" s="14"/>
      <c r="I218" s="14"/>
    </row>
    <row r="219" spans="1:9" ht="12.75" customHeight="1">
      <c r="A219" s="14"/>
      <c r="B219" s="14"/>
      <c r="C219" s="14"/>
      <c r="D219" s="14"/>
      <c r="E219" s="14"/>
      <c r="F219" s="14"/>
      <c r="G219" s="14"/>
      <c r="I219" s="14"/>
    </row>
    <row r="220" spans="1:9" ht="12.75" customHeight="1">
      <c r="A220" s="14"/>
      <c r="B220" s="14"/>
      <c r="C220" s="14"/>
      <c r="D220" s="14"/>
      <c r="E220" s="14"/>
      <c r="F220" s="14"/>
      <c r="G220" s="14"/>
      <c r="I220" s="14"/>
    </row>
    <row r="221" spans="1:9" ht="12.75" customHeight="1">
      <c r="A221" s="14"/>
      <c r="B221" s="14"/>
      <c r="C221" s="14"/>
      <c r="D221" s="14"/>
      <c r="E221" s="14"/>
      <c r="F221" s="14"/>
      <c r="G221" s="14"/>
      <c r="I221" s="14"/>
    </row>
    <row r="222" spans="1:9" ht="12.75" customHeight="1">
      <c r="A222" s="14"/>
      <c r="B222" s="14"/>
      <c r="C222" s="14"/>
      <c r="D222" s="14"/>
      <c r="E222" s="14"/>
      <c r="F222" s="14"/>
      <c r="G222" s="14"/>
      <c r="I222" s="14"/>
    </row>
    <row r="223" spans="1:9" ht="12.75" customHeight="1">
      <c r="A223" s="14"/>
      <c r="B223" s="14"/>
      <c r="C223" s="14"/>
      <c r="D223" s="14"/>
      <c r="E223" s="14"/>
      <c r="F223" s="14"/>
      <c r="G223" s="14"/>
      <c r="I223" s="14"/>
    </row>
    <row r="224" spans="1:9" ht="12.75" customHeight="1">
      <c r="A224" s="14"/>
      <c r="B224" s="14"/>
      <c r="C224" s="14"/>
      <c r="D224" s="14"/>
      <c r="E224" s="14"/>
      <c r="F224" s="14"/>
      <c r="G224" s="14"/>
      <c r="I224" s="14"/>
    </row>
    <row r="225" spans="1:9" ht="12.75" customHeight="1">
      <c r="A225" s="14"/>
      <c r="B225" s="14"/>
      <c r="C225" s="14"/>
      <c r="D225" s="14"/>
      <c r="E225" s="14"/>
      <c r="F225" s="14"/>
      <c r="G225" s="14"/>
      <c r="I225" s="14"/>
    </row>
    <row r="226" spans="1:9" ht="12.75" customHeight="1">
      <c r="A226" s="14"/>
      <c r="B226" s="14"/>
      <c r="C226" s="14"/>
      <c r="D226" s="14"/>
      <c r="E226" s="14"/>
      <c r="F226" s="14"/>
      <c r="G226" s="14"/>
      <c r="I226" s="14"/>
    </row>
    <row r="227" spans="1:9" ht="12.75" customHeight="1">
      <c r="A227" s="14"/>
      <c r="B227" s="14"/>
      <c r="C227" s="14"/>
      <c r="D227" s="14"/>
      <c r="E227" s="14"/>
      <c r="F227" s="14"/>
      <c r="G227" s="14"/>
      <c r="I227" s="14"/>
    </row>
    <row r="228" spans="1:9" ht="12.75" customHeight="1">
      <c r="A228" s="14"/>
      <c r="B228" s="14"/>
      <c r="C228" s="14"/>
      <c r="D228" s="14"/>
      <c r="E228" s="14"/>
      <c r="F228" s="14"/>
      <c r="G228" s="14"/>
      <c r="I228" s="14"/>
    </row>
    <row r="229" spans="1:9" ht="12.75" customHeight="1">
      <c r="A229" s="14"/>
      <c r="B229" s="14"/>
      <c r="C229" s="14"/>
      <c r="D229" s="14"/>
      <c r="E229" s="14"/>
      <c r="F229" s="14"/>
      <c r="G229" s="14"/>
      <c r="I229" s="14"/>
    </row>
    <row r="230" spans="1:9" ht="12.75" customHeight="1">
      <c r="A230" s="14"/>
      <c r="B230" s="14"/>
      <c r="C230" s="14"/>
      <c r="D230" s="14"/>
      <c r="E230" s="14"/>
      <c r="F230" s="14"/>
      <c r="G230" s="14"/>
      <c r="I230" s="14"/>
    </row>
    <row r="231" spans="1:9" ht="12.75" customHeight="1">
      <c r="A231" s="14"/>
      <c r="B231" s="14"/>
      <c r="C231" s="14"/>
      <c r="D231" s="14"/>
      <c r="E231" s="14"/>
      <c r="F231" s="14"/>
      <c r="G231" s="14"/>
      <c r="I231" s="14"/>
    </row>
    <row r="232" spans="1:9" ht="12.75" customHeight="1">
      <c r="A232" s="14"/>
      <c r="B232" s="14"/>
      <c r="C232" s="14"/>
      <c r="D232" s="14"/>
      <c r="E232" s="14"/>
      <c r="F232" s="14"/>
      <c r="G232" s="14"/>
      <c r="I232" s="14"/>
    </row>
    <row r="233" spans="1:9" ht="12.75" customHeight="1">
      <c r="A233" s="14"/>
      <c r="B233" s="14"/>
      <c r="C233" s="14"/>
      <c r="D233" s="14"/>
      <c r="E233" s="14"/>
      <c r="F233" s="14"/>
      <c r="G233" s="14"/>
      <c r="I233" s="14"/>
    </row>
    <row r="234" spans="1:9" ht="12.75" customHeight="1">
      <c r="A234" s="14"/>
      <c r="B234" s="14"/>
      <c r="C234" s="14"/>
      <c r="D234" s="14"/>
      <c r="E234" s="14"/>
      <c r="F234" s="14"/>
      <c r="G234" s="14"/>
      <c r="I234" s="14"/>
    </row>
    <row r="235" spans="1:9" ht="12.75" customHeight="1">
      <c r="A235" s="14"/>
      <c r="B235" s="14"/>
      <c r="C235" s="14"/>
      <c r="D235" s="14"/>
      <c r="E235" s="14"/>
      <c r="F235" s="14"/>
      <c r="G235" s="14"/>
      <c r="I235" s="14"/>
    </row>
    <row r="236" spans="1:9" ht="12.75" customHeight="1">
      <c r="A236" s="14"/>
      <c r="B236" s="14"/>
      <c r="C236" s="14"/>
      <c r="D236" s="14"/>
      <c r="E236" s="14"/>
      <c r="F236" s="14"/>
      <c r="G236" s="14"/>
      <c r="I236" s="14"/>
    </row>
    <row r="237" spans="1:9" ht="12.75" customHeight="1">
      <c r="A237" s="14"/>
      <c r="B237" s="14"/>
      <c r="C237" s="14"/>
      <c r="D237" s="14"/>
      <c r="E237" s="14"/>
      <c r="F237" s="14"/>
      <c r="G237" s="14"/>
      <c r="I237" s="14"/>
    </row>
    <row r="238" spans="1:9" ht="12.75" customHeight="1">
      <c r="A238" s="14"/>
      <c r="B238" s="14"/>
      <c r="C238" s="14"/>
      <c r="D238" s="14"/>
      <c r="E238" s="14"/>
      <c r="F238" s="14"/>
      <c r="G238" s="14"/>
      <c r="I238" s="14"/>
    </row>
    <row r="239" spans="1:9" ht="12.75" customHeight="1">
      <c r="A239" s="14"/>
      <c r="B239" s="14"/>
      <c r="C239" s="14"/>
      <c r="D239" s="14"/>
      <c r="E239" s="14"/>
      <c r="F239" s="14"/>
      <c r="G239" s="14"/>
      <c r="I239" s="14"/>
    </row>
    <row r="240" spans="1:9" ht="12.75" customHeight="1">
      <c r="A240" s="14"/>
      <c r="B240" s="14"/>
      <c r="C240" s="14"/>
      <c r="D240" s="14"/>
      <c r="E240" s="14"/>
      <c r="F240" s="14"/>
      <c r="G240" s="14"/>
      <c r="I240" s="14"/>
    </row>
    <row r="241" spans="1:9" ht="12.75" customHeight="1">
      <c r="A241" s="14"/>
      <c r="B241" s="14"/>
      <c r="C241" s="14"/>
      <c r="D241" s="14"/>
      <c r="E241" s="14"/>
      <c r="F241" s="14"/>
      <c r="G241" s="14"/>
      <c r="I241" s="14"/>
    </row>
    <row r="242" spans="1:9" ht="12.75" customHeight="1">
      <c r="A242" s="14"/>
      <c r="B242" s="14"/>
      <c r="C242" s="14"/>
      <c r="D242" s="14"/>
      <c r="E242" s="14"/>
      <c r="F242" s="14"/>
      <c r="G242" s="14"/>
      <c r="I242" s="14"/>
    </row>
    <row r="243" spans="1:9" ht="12.75" customHeight="1">
      <c r="A243" s="14"/>
      <c r="B243" s="14"/>
      <c r="C243" s="14"/>
      <c r="D243" s="14"/>
      <c r="E243" s="14"/>
      <c r="F243" s="14"/>
      <c r="G243" s="14"/>
      <c r="I243" s="14"/>
    </row>
    <row r="244" spans="1:9" ht="12.75" customHeight="1">
      <c r="A244" s="14"/>
      <c r="B244" s="14"/>
      <c r="C244" s="14"/>
      <c r="D244" s="14"/>
      <c r="E244" s="14"/>
      <c r="F244" s="14"/>
      <c r="G244" s="14"/>
      <c r="I244" s="14"/>
    </row>
    <row r="245" spans="1:9" ht="12.75" customHeight="1">
      <c r="A245" s="14"/>
      <c r="B245" s="14"/>
      <c r="C245" s="14"/>
      <c r="D245" s="14"/>
      <c r="E245" s="14"/>
      <c r="F245" s="14"/>
      <c r="G245" s="14"/>
      <c r="I245" s="14"/>
    </row>
    <row r="246" spans="1:9" ht="12.75" customHeight="1">
      <c r="A246" s="14"/>
      <c r="B246" s="14"/>
      <c r="C246" s="14"/>
      <c r="D246" s="14"/>
      <c r="E246" s="14"/>
      <c r="F246" s="14"/>
      <c r="G246" s="14"/>
      <c r="I246" s="14"/>
    </row>
    <row r="247" spans="1:9" ht="12.75" customHeight="1">
      <c r="A247" s="14"/>
      <c r="B247" s="14"/>
      <c r="C247" s="14"/>
      <c r="D247" s="14"/>
      <c r="E247" s="14"/>
      <c r="F247" s="14"/>
      <c r="G247" s="14"/>
      <c r="I247" s="14"/>
    </row>
    <row r="248" spans="1:9" ht="12.75" customHeight="1">
      <c r="A248" s="14"/>
      <c r="B248" s="14"/>
      <c r="C248" s="14"/>
      <c r="D248" s="14"/>
      <c r="E248" s="14"/>
      <c r="F248" s="14"/>
      <c r="G248" s="14"/>
      <c r="I248" s="14"/>
    </row>
    <row r="249" spans="1:9" ht="12.75" customHeight="1">
      <c r="A249" s="14"/>
      <c r="B249" s="14"/>
      <c r="C249" s="14"/>
      <c r="D249" s="14"/>
      <c r="E249" s="14"/>
      <c r="F249" s="14"/>
      <c r="G249" s="14"/>
      <c r="I249" s="14"/>
    </row>
    <row r="250" spans="1:9" ht="12.75" customHeight="1">
      <c r="A250" s="14"/>
      <c r="B250" s="14"/>
      <c r="C250" s="14"/>
      <c r="D250" s="14"/>
      <c r="E250" s="14"/>
      <c r="F250" s="14"/>
      <c r="G250" s="14"/>
      <c r="I250" s="14"/>
    </row>
    <row r="251" spans="1:9" ht="12.75" customHeight="1">
      <c r="A251" s="14"/>
      <c r="B251" s="14"/>
      <c r="C251" s="14"/>
      <c r="D251" s="14"/>
      <c r="E251" s="14"/>
      <c r="F251" s="14"/>
      <c r="G251" s="14"/>
      <c r="I251" s="14"/>
    </row>
    <row r="252" spans="1:9" ht="12.75" customHeight="1">
      <c r="A252" s="14"/>
      <c r="B252" s="14"/>
      <c r="C252" s="14"/>
      <c r="D252" s="14"/>
      <c r="E252" s="14"/>
      <c r="F252" s="14"/>
      <c r="G252" s="14"/>
      <c r="I252" s="14"/>
    </row>
    <row r="253" spans="1:9" ht="12.75" customHeight="1">
      <c r="A253" s="14"/>
      <c r="B253" s="14"/>
      <c r="C253" s="14"/>
      <c r="D253" s="14"/>
      <c r="E253" s="14"/>
      <c r="F253" s="14"/>
      <c r="G253" s="14"/>
      <c r="I253" s="14"/>
    </row>
    <row r="254" spans="1:9" ht="12.75" customHeight="1">
      <c r="A254" s="14"/>
      <c r="B254" s="14"/>
      <c r="C254" s="14"/>
      <c r="D254" s="14"/>
      <c r="E254" s="14"/>
      <c r="F254" s="14"/>
      <c r="G254" s="14"/>
      <c r="I254" s="14"/>
    </row>
    <row r="255" spans="1:9" ht="12.75" customHeight="1">
      <c r="A255" s="14"/>
      <c r="B255" s="14"/>
      <c r="C255" s="14"/>
      <c r="D255" s="14"/>
      <c r="E255" s="14"/>
      <c r="F255" s="14"/>
      <c r="G255" s="14"/>
      <c r="I255" s="14"/>
    </row>
    <row r="256" spans="1:9" ht="12.75" customHeight="1">
      <c r="A256" s="14"/>
      <c r="B256" s="14"/>
      <c r="C256" s="14"/>
      <c r="D256" s="14"/>
      <c r="E256" s="14"/>
      <c r="F256" s="14"/>
      <c r="G256" s="14"/>
      <c r="I256" s="14"/>
    </row>
    <row r="257" spans="1:9" ht="12.75" customHeight="1">
      <c r="A257" s="14"/>
      <c r="B257" s="14"/>
      <c r="C257" s="14"/>
      <c r="D257" s="14"/>
      <c r="E257" s="14"/>
      <c r="F257" s="14"/>
      <c r="G257" s="14"/>
      <c r="I257" s="14"/>
    </row>
    <row r="258" spans="1:9" ht="12.75" customHeight="1">
      <c r="A258" s="14"/>
      <c r="B258" s="14"/>
      <c r="C258" s="14"/>
      <c r="D258" s="14"/>
      <c r="E258" s="14"/>
      <c r="F258" s="14"/>
      <c r="G258" s="14"/>
      <c r="I258" s="14"/>
    </row>
    <row r="259" spans="1:9" ht="12.75" customHeight="1">
      <c r="A259" s="14"/>
      <c r="B259" s="14"/>
      <c r="C259" s="14"/>
      <c r="D259" s="14"/>
      <c r="E259" s="14"/>
      <c r="F259" s="14"/>
      <c r="G259" s="14"/>
      <c r="I259" s="14"/>
    </row>
    <row r="260" spans="1:9" ht="12.75" customHeight="1">
      <c r="A260" s="14"/>
      <c r="B260" s="14"/>
      <c r="C260" s="14"/>
      <c r="D260" s="14"/>
      <c r="E260" s="14"/>
      <c r="F260" s="14"/>
      <c r="G260" s="14"/>
      <c r="I260" s="14"/>
    </row>
    <row r="261" spans="1:9" ht="12.75" customHeight="1">
      <c r="A261" s="14"/>
      <c r="B261" s="14"/>
      <c r="C261" s="14"/>
      <c r="D261" s="14"/>
      <c r="E261" s="14"/>
      <c r="F261" s="14"/>
      <c r="G261" s="14"/>
      <c r="I261" s="14"/>
    </row>
    <row r="262" spans="1:9" ht="12.75" customHeight="1">
      <c r="A262" s="14"/>
      <c r="B262" s="14"/>
      <c r="C262" s="14"/>
      <c r="D262" s="14"/>
      <c r="E262" s="14"/>
      <c r="F262" s="14"/>
      <c r="G262" s="14"/>
      <c r="I262" s="14"/>
    </row>
    <row r="263" spans="1:9" ht="12.75" customHeight="1">
      <c r="A263" s="14"/>
      <c r="B263" s="14"/>
      <c r="C263" s="14"/>
      <c r="D263" s="14"/>
      <c r="E263" s="14"/>
      <c r="F263" s="14"/>
      <c r="G263" s="14"/>
      <c r="I263" s="14"/>
    </row>
    <row r="264" spans="1:9" ht="12.75" customHeight="1">
      <c r="A264" s="14"/>
      <c r="B264" s="14"/>
      <c r="C264" s="14"/>
      <c r="D264" s="14"/>
      <c r="E264" s="14"/>
      <c r="F264" s="14"/>
      <c r="G264" s="14"/>
      <c r="I264" s="14"/>
    </row>
    <row r="265" spans="1:9" ht="12.75" customHeight="1">
      <c r="A265" s="14"/>
      <c r="B265" s="14"/>
      <c r="C265" s="14"/>
      <c r="D265" s="14"/>
      <c r="E265" s="14"/>
      <c r="F265" s="14"/>
      <c r="G265" s="14"/>
      <c r="I265" s="14"/>
    </row>
    <row r="266" spans="1:9" ht="12.75" customHeight="1">
      <c r="A266" s="14"/>
      <c r="B266" s="14"/>
      <c r="C266" s="14"/>
      <c r="D266" s="14"/>
      <c r="E266" s="14"/>
      <c r="F266" s="14"/>
      <c r="G266" s="14"/>
      <c r="I266" s="14"/>
    </row>
    <row r="267" spans="1:9" ht="12.75" customHeight="1">
      <c r="A267" s="14"/>
      <c r="B267" s="14"/>
      <c r="C267" s="14"/>
      <c r="D267" s="14"/>
      <c r="E267" s="14"/>
      <c r="F267" s="14"/>
      <c r="G267" s="14"/>
      <c r="I267" s="14"/>
    </row>
    <row r="268" spans="1:9" ht="12.75" customHeight="1">
      <c r="A268" s="14"/>
      <c r="B268" s="14"/>
      <c r="C268" s="14"/>
      <c r="D268" s="14"/>
      <c r="E268" s="14"/>
      <c r="F268" s="14"/>
      <c r="G268" s="14"/>
      <c r="I268" s="14"/>
    </row>
    <row r="269" spans="1:9" ht="12.75" customHeight="1">
      <c r="A269" s="14"/>
      <c r="B269" s="14"/>
      <c r="C269" s="14"/>
      <c r="D269" s="14"/>
      <c r="E269" s="14"/>
      <c r="F269" s="14"/>
      <c r="G269" s="14"/>
      <c r="I269" s="14"/>
    </row>
    <row r="270" spans="1:9" ht="12.75" customHeight="1">
      <c r="A270" s="14"/>
      <c r="B270" s="14"/>
      <c r="C270" s="14"/>
      <c r="D270" s="14"/>
      <c r="E270" s="14"/>
      <c r="F270" s="14"/>
      <c r="G270" s="14"/>
      <c r="I270" s="14"/>
    </row>
    <row r="271" spans="1:9" ht="12.75" customHeight="1">
      <c r="A271" s="14"/>
      <c r="B271" s="14"/>
      <c r="C271" s="14"/>
      <c r="D271" s="14"/>
      <c r="E271" s="14"/>
      <c r="F271" s="14"/>
      <c r="G271" s="14"/>
      <c r="I271" s="14"/>
    </row>
    <row r="272" spans="1:9" ht="12.75" customHeight="1">
      <c r="A272" s="14"/>
      <c r="B272" s="14"/>
      <c r="C272" s="14"/>
      <c r="D272" s="14"/>
      <c r="E272" s="14"/>
      <c r="F272" s="14"/>
      <c r="G272" s="14"/>
      <c r="I272" s="14"/>
    </row>
    <row r="273" spans="1:9" ht="12.75" customHeight="1">
      <c r="A273" s="14"/>
      <c r="B273" s="14"/>
      <c r="C273" s="14"/>
      <c r="D273" s="14"/>
      <c r="E273" s="14"/>
      <c r="F273" s="14"/>
      <c r="G273" s="14"/>
      <c r="I273" s="14"/>
    </row>
    <row r="274" spans="1:9" ht="12.75" customHeight="1">
      <c r="A274" s="14"/>
      <c r="B274" s="14"/>
      <c r="C274" s="14"/>
      <c r="D274" s="14"/>
      <c r="E274" s="14"/>
      <c r="F274" s="14"/>
      <c r="G274" s="14"/>
      <c r="I274" s="14"/>
    </row>
    <row r="275" spans="1:9" ht="12.75" customHeight="1">
      <c r="A275" s="14"/>
      <c r="B275" s="14"/>
      <c r="C275" s="14"/>
      <c r="D275" s="14"/>
      <c r="E275" s="14"/>
      <c r="F275" s="14"/>
      <c r="G275" s="14"/>
      <c r="I275" s="14"/>
    </row>
    <row r="276" spans="1:9" ht="12.75" customHeight="1">
      <c r="A276" s="14"/>
      <c r="B276" s="14"/>
      <c r="C276" s="14"/>
      <c r="D276" s="14"/>
      <c r="E276" s="14"/>
      <c r="F276" s="14"/>
      <c r="G276" s="14"/>
      <c r="I276" s="14"/>
    </row>
    <row r="277" spans="1:9" ht="12.75" customHeight="1">
      <c r="A277" s="14"/>
      <c r="B277" s="14"/>
      <c r="C277" s="14"/>
      <c r="D277" s="14"/>
      <c r="E277" s="14"/>
      <c r="F277" s="14"/>
      <c r="G277" s="14"/>
      <c r="I277" s="14"/>
    </row>
    <row r="278" spans="1:9" ht="12.75" customHeight="1">
      <c r="A278" s="14"/>
      <c r="B278" s="14"/>
      <c r="C278" s="14"/>
      <c r="D278" s="14"/>
      <c r="E278" s="14"/>
      <c r="F278" s="14"/>
      <c r="G278" s="14"/>
      <c r="I278" s="14"/>
    </row>
    <row r="279" spans="1:9" ht="12.75" customHeight="1">
      <c r="A279" s="14"/>
      <c r="B279" s="14"/>
      <c r="C279" s="14"/>
      <c r="D279" s="14"/>
      <c r="E279" s="14"/>
      <c r="F279" s="14"/>
      <c r="G279" s="14"/>
      <c r="I279" s="14"/>
    </row>
    <row r="280" spans="1:9" ht="12.75" customHeight="1">
      <c r="A280" s="14"/>
      <c r="B280" s="14"/>
      <c r="C280" s="14"/>
      <c r="D280" s="14"/>
      <c r="E280" s="14"/>
      <c r="F280" s="14"/>
      <c r="G280" s="14"/>
      <c r="I280" s="14"/>
    </row>
    <row r="281" spans="1:9" ht="12.75" customHeight="1">
      <c r="A281" s="14"/>
      <c r="B281" s="14"/>
      <c r="C281" s="14"/>
      <c r="D281" s="14"/>
      <c r="E281" s="14"/>
      <c r="F281" s="14"/>
      <c r="G281" s="14"/>
      <c r="I281" s="14"/>
    </row>
    <row r="282" spans="1:9" ht="12.75" customHeight="1">
      <c r="A282" s="14"/>
      <c r="B282" s="14"/>
      <c r="C282" s="14"/>
      <c r="D282" s="14"/>
      <c r="E282" s="14"/>
      <c r="F282" s="14"/>
      <c r="G282" s="14"/>
      <c r="I282" s="14"/>
    </row>
    <row r="283" spans="1:9" ht="12.75" customHeight="1">
      <c r="A283" s="14"/>
      <c r="B283" s="14"/>
      <c r="C283" s="14"/>
      <c r="D283" s="14"/>
      <c r="E283" s="14"/>
      <c r="F283" s="14"/>
      <c r="G283" s="14"/>
      <c r="I283" s="14"/>
    </row>
    <row r="284" spans="1:9" ht="12.75" customHeight="1">
      <c r="A284" s="14"/>
      <c r="B284" s="14"/>
      <c r="C284" s="14"/>
      <c r="D284" s="14"/>
      <c r="E284" s="14"/>
      <c r="F284" s="14"/>
      <c r="G284" s="14"/>
      <c r="I284" s="14"/>
    </row>
    <row r="285" spans="1:9" ht="12.75" customHeight="1">
      <c r="A285" s="14"/>
      <c r="B285" s="14"/>
      <c r="C285" s="14"/>
      <c r="D285" s="14"/>
      <c r="E285" s="14"/>
      <c r="F285" s="14"/>
      <c r="G285" s="14"/>
      <c r="I285" s="14"/>
    </row>
    <row r="286" spans="1:9" ht="12.75" customHeight="1">
      <c r="A286" s="14"/>
      <c r="B286" s="14"/>
      <c r="C286" s="14"/>
      <c r="D286" s="14"/>
      <c r="E286" s="14"/>
      <c r="F286" s="14"/>
      <c r="G286" s="14"/>
      <c r="I286" s="14"/>
    </row>
    <row r="287" spans="1:9" ht="15.75" customHeight="1"/>
    <row r="288" spans="1:9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I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D1"/>
    </sheetView>
  </sheetViews>
  <sheetFormatPr baseColWidth="10" defaultColWidth="14.42578125" defaultRowHeight="15" customHeight="1"/>
  <cols>
    <col min="1" max="1" width="17.28515625" customWidth="1"/>
    <col min="2" max="2" width="7.85546875" customWidth="1"/>
    <col min="3" max="3" width="5.28515625" customWidth="1"/>
    <col min="4" max="4" width="23.7109375" customWidth="1"/>
    <col min="5" max="5" width="14.42578125" customWidth="1"/>
    <col min="6" max="6" width="12.7109375" customWidth="1"/>
    <col min="7" max="7" width="9.85546875" customWidth="1"/>
    <col min="8" max="26" width="17.28515625" customWidth="1"/>
  </cols>
  <sheetData>
    <row r="1" spans="1:26">
      <c r="A1" s="189" t="s">
        <v>0</v>
      </c>
      <c r="B1" s="190"/>
      <c r="C1" s="190"/>
      <c r="D1" s="19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/>
      <c r="B2" s="2"/>
      <c r="C2" s="3"/>
      <c r="D2" s="3"/>
      <c r="E2" s="2"/>
      <c r="F2" s="2"/>
      <c r="G2" s="2"/>
      <c r="H2" s="3"/>
      <c r="I2" s="3"/>
      <c r="J2" s="3"/>
      <c r="K2" s="2"/>
      <c r="L2" s="3"/>
    </row>
    <row r="3" spans="1:26" ht="30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</row>
    <row r="4" spans="1:26">
      <c r="A4" s="8">
        <v>1</v>
      </c>
      <c r="B4" s="8" t="s">
        <v>14</v>
      </c>
      <c r="C4" s="9">
        <v>2018</v>
      </c>
      <c r="D4" s="3"/>
      <c r="E4" s="10">
        <v>43309</v>
      </c>
      <c r="F4" s="11"/>
      <c r="G4" s="3"/>
      <c r="H4" s="9" t="s">
        <v>15</v>
      </c>
      <c r="I4" s="12" t="s">
        <v>16</v>
      </c>
      <c r="J4" s="3"/>
      <c r="K4" s="9" t="s">
        <v>17</v>
      </c>
      <c r="L4" s="9" t="s">
        <v>18</v>
      </c>
      <c r="M4" s="13" t="s">
        <v>19</v>
      </c>
    </row>
    <row r="5" spans="1:26" ht="15" customHeight="1">
      <c r="A5" s="8">
        <v>2</v>
      </c>
      <c r="B5" s="14" t="s">
        <v>14</v>
      </c>
      <c r="C5" s="14">
        <v>2018</v>
      </c>
      <c r="E5" s="15">
        <v>43371</v>
      </c>
      <c r="H5" s="14" t="s">
        <v>20</v>
      </c>
      <c r="I5" s="16">
        <v>12000000</v>
      </c>
      <c r="K5" s="14" t="s">
        <v>21</v>
      </c>
      <c r="L5" s="14" t="s">
        <v>22</v>
      </c>
      <c r="M5" s="13" t="s">
        <v>23</v>
      </c>
    </row>
    <row r="6" spans="1:26" ht="15" customHeight="1">
      <c r="A6" s="14">
        <v>3</v>
      </c>
    </row>
    <row r="7" spans="1:26">
      <c r="A7" s="2">
        <v>4</v>
      </c>
    </row>
    <row r="8" spans="1:26" ht="15" customHeight="1">
      <c r="A8" s="8">
        <v>5</v>
      </c>
    </row>
    <row r="9" spans="1:26" ht="15" customHeight="1">
      <c r="A9" s="14">
        <v>6</v>
      </c>
    </row>
    <row r="10" spans="1:26">
      <c r="A10" s="2">
        <v>7</v>
      </c>
    </row>
    <row r="11" spans="1:26">
      <c r="A11" s="2">
        <v>8</v>
      </c>
    </row>
    <row r="12" spans="1:26" ht="15" customHeight="1">
      <c r="A12" s="8">
        <v>9</v>
      </c>
    </row>
    <row r="13" spans="1:26" ht="15" customHeight="1">
      <c r="A13" s="14">
        <v>10</v>
      </c>
    </row>
    <row r="14" spans="1:26">
      <c r="A14" s="2">
        <v>11</v>
      </c>
    </row>
    <row r="15" spans="1:26" ht="15" customHeight="1">
      <c r="A15" s="17">
        <v>12</v>
      </c>
    </row>
    <row r="16" spans="1:26" ht="15" customHeight="1">
      <c r="A16" s="14">
        <v>13</v>
      </c>
    </row>
    <row r="17" spans="1:1">
      <c r="A17" s="18">
        <v>14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M1000"/>
  <sheetViews>
    <sheetView workbookViewId="0"/>
  </sheetViews>
  <sheetFormatPr baseColWidth="10" defaultColWidth="14.42578125" defaultRowHeight="15" customHeight="1"/>
  <cols>
    <col min="1" max="1" width="17.28515625" customWidth="1"/>
    <col min="2" max="2" width="6.140625" customWidth="1"/>
    <col min="3" max="3" width="5.28515625" customWidth="1"/>
    <col min="4" max="4" width="25.85546875" customWidth="1"/>
    <col min="5" max="26" width="17.28515625" customWidth="1"/>
  </cols>
  <sheetData>
    <row r="2" spans="1:13">
      <c r="A2" s="2"/>
      <c r="B2" s="2"/>
      <c r="C2" s="3"/>
      <c r="D2" s="3"/>
      <c r="E2" s="191" t="s">
        <v>24</v>
      </c>
      <c r="F2" s="190"/>
      <c r="G2" s="190"/>
      <c r="H2" s="3"/>
      <c r="I2" s="3"/>
      <c r="J2" s="3"/>
      <c r="K2" s="2"/>
      <c r="L2" s="3"/>
    </row>
    <row r="3" spans="1:13">
      <c r="A3" s="2"/>
      <c r="B3" s="2"/>
      <c r="C3" s="3"/>
      <c r="D3" s="3"/>
      <c r="E3" s="2"/>
      <c r="F3" s="2"/>
      <c r="G3" s="2"/>
      <c r="H3" s="3"/>
      <c r="I3" s="3"/>
      <c r="J3" s="3"/>
      <c r="K3" s="2"/>
      <c r="L3" s="3"/>
    </row>
    <row r="4" spans="1:13" ht="30">
      <c r="A4" s="4" t="s">
        <v>1</v>
      </c>
      <c r="B4" s="4" t="s">
        <v>2</v>
      </c>
      <c r="C4" s="4" t="s">
        <v>3</v>
      </c>
      <c r="D4" s="4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</row>
    <row r="5" spans="1:13">
      <c r="A5" s="18">
        <v>1</v>
      </c>
      <c r="B5" s="18" t="s">
        <v>25</v>
      </c>
      <c r="C5" s="19">
        <v>2017</v>
      </c>
      <c r="D5" s="19" t="s">
        <v>26</v>
      </c>
      <c r="E5" s="20">
        <v>42835</v>
      </c>
      <c r="F5" s="21">
        <v>0.50111111111111106</v>
      </c>
      <c r="G5" s="19" t="s">
        <v>27</v>
      </c>
      <c r="H5" s="19" t="s">
        <v>28</v>
      </c>
      <c r="I5" s="19" t="s">
        <v>29</v>
      </c>
      <c r="J5" s="19">
        <v>808</v>
      </c>
      <c r="K5" s="19" t="s">
        <v>30</v>
      </c>
      <c r="L5" s="19" t="s">
        <v>30</v>
      </c>
      <c r="M5" s="22" t="s">
        <v>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2:G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0"/>
  <sheetViews>
    <sheetView workbookViewId="0"/>
  </sheetViews>
  <sheetFormatPr baseColWidth="10" defaultColWidth="14.42578125" defaultRowHeight="15" customHeight="1"/>
  <cols>
    <col min="1" max="1" width="12.140625" customWidth="1"/>
    <col min="2" max="2" width="7" customWidth="1"/>
    <col min="3" max="3" width="5.140625" customWidth="1"/>
    <col min="4" max="4" width="25.28515625" customWidth="1"/>
    <col min="5" max="5" width="17.42578125" customWidth="1"/>
    <col min="6" max="6" width="8.28515625" customWidth="1"/>
    <col min="7" max="7" width="26.7109375" customWidth="1"/>
    <col min="8" max="8" width="10.28515625" customWidth="1"/>
    <col min="9" max="9" width="14.42578125" customWidth="1"/>
    <col min="10" max="10" width="8.42578125" customWidth="1"/>
    <col min="11" max="26" width="17.28515625" customWidth="1"/>
  </cols>
  <sheetData>
    <row r="1" spans="1:20">
      <c r="A1" s="2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2"/>
      <c r="B2" s="2"/>
      <c r="C2" s="3"/>
      <c r="D2" s="3"/>
      <c r="E2" s="191" t="s">
        <v>32</v>
      </c>
      <c r="F2" s="190"/>
      <c r="G2" s="190"/>
      <c r="H2" s="3"/>
      <c r="I2" s="3"/>
      <c r="J2" s="3"/>
      <c r="K2" s="2"/>
      <c r="L2" s="3"/>
      <c r="M2" s="24"/>
      <c r="N2" s="24"/>
      <c r="O2" s="24"/>
      <c r="P2" s="24"/>
      <c r="Q2" s="24"/>
      <c r="R2" s="24"/>
      <c r="S2" s="24"/>
      <c r="T2" s="24"/>
    </row>
    <row r="3" spans="1:20">
      <c r="A3" s="2"/>
      <c r="B3" s="2"/>
      <c r="C3" s="3"/>
      <c r="D3" s="3"/>
      <c r="E3" s="2"/>
      <c r="F3" s="2"/>
      <c r="G3" s="2"/>
      <c r="H3" s="3"/>
      <c r="I3" s="3"/>
      <c r="J3" s="3"/>
      <c r="K3" s="2"/>
      <c r="L3" s="3"/>
      <c r="M3" s="3"/>
      <c r="N3" s="3"/>
      <c r="O3" s="3"/>
      <c r="P3" s="3"/>
      <c r="Q3" s="3"/>
      <c r="R3" s="3"/>
      <c r="S3" s="3"/>
      <c r="T3" s="3"/>
    </row>
    <row r="4" spans="1:20" ht="32.25" customHeight="1">
      <c r="A4" s="4" t="s">
        <v>1</v>
      </c>
      <c r="B4" s="4" t="s">
        <v>2</v>
      </c>
      <c r="C4" s="4" t="s">
        <v>3</v>
      </c>
      <c r="D4" s="4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3"/>
      <c r="O4" s="3"/>
      <c r="P4" s="3"/>
      <c r="Q4" s="3"/>
      <c r="R4" s="3"/>
      <c r="S4" s="3"/>
      <c r="T4" s="3"/>
    </row>
    <row r="5" spans="1:20" ht="29.25">
      <c r="A5" s="18">
        <v>1</v>
      </c>
      <c r="B5" s="18" t="s">
        <v>25</v>
      </c>
      <c r="C5" s="19">
        <v>2016</v>
      </c>
      <c r="D5" s="19" t="s">
        <v>33</v>
      </c>
      <c r="E5" s="19" t="s">
        <v>34</v>
      </c>
      <c r="F5" s="21">
        <v>0.62649305555555557</v>
      </c>
      <c r="G5" s="19" t="s">
        <v>35</v>
      </c>
      <c r="H5" s="19" t="s">
        <v>36</v>
      </c>
      <c r="I5" s="19" t="s">
        <v>37</v>
      </c>
      <c r="J5" s="19">
        <v>724</v>
      </c>
      <c r="K5" s="19" t="s">
        <v>38</v>
      </c>
      <c r="L5" s="19" t="s">
        <v>39</v>
      </c>
      <c r="M5" s="25" t="s">
        <v>40</v>
      </c>
      <c r="N5" s="26"/>
      <c r="O5" s="3"/>
      <c r="P5" s="3"/>
      <c r="Q5" s="3"/>
      <c r="R5" s="3"/>
      <c r="S5" s="3"/>
      <c r="T5" s="3"/>
    </row>
    <row r="6" spans="1:20" ht="29.25">
      <c r="A6" s="18">
        <v>2</v>
      </c>
      <c r="B6" s="18" t="s">
        <v>25</v>
      </c>
      <c r="C6" s="19">
        <v>2016</v>
      </c>
      <c r="D6" s="19" t="s">
        <v>41</v>
      </c>
      <c r="E6" s="19" t="s">
        <v>42</v>
      </c>
      <c r="F6" s="21">
        <v>0.58464120370370365</v>
      </c>
      <c r="G6" s="19" t="s">
        <v>43</v>
      </c>
      <c r="H6" s="19" t="s">
        <v>44</v>
      </c>
      <c r="I6" s="19" t="s">
        <v>45</v>
      </c>
      <c r="J6" s="19">
        <v>70</v>
      </c>
      <c r="K6" s="19" t="s">
        <v>46</v>
      </c>
      <c r="L6" s="19" t="s">
        <v>39</v>
      </c>
      <c r="M6" s="25" t="s">
        <v>47</v>
      </c>
      <c r="N6" s="26"/>
      <c r="O6" s="3"/>
      <c r="P6" s="3"/>
      <c r="Q6" s="3"/>
      <c r="R6" s="3"/>
      <c r="S6" s="3"/>
      <c r="T6" s="3"/>
    </row>
    <row r="7" spans="1:20">
      <c r="A7" s="18">
        <v>3</v>
      </c>
      <c r="B7" s="18" t="s">
        <v>25</v>
      </c>
      <c r="C7" s="19">
        <v>2016</v>
      </c>
      <c r="D7" s="19" t="s">
        <v>48</v>
      </c>
      <c r="E7" s="19" t="s">
        <v>49</v>
      </c>
      <c r="F7" s="21">
        <v>0.56256944444444446</v>
      </c>
      <c r="G7" s="19" t="s">
        <v>50</v>
      </c>
      <c r="H7" s="19" t="s">
        <v>51</v>
      </c>
      <c r="I7" s="19" t="s">
        <v>52</v>
      </c>
      <c r="J7" s="19">
        <v>693</v>
      </c>
      <c r="K7" s="19" t="s">
        <v>53</v>
      </c>
      <c r="L7" s="19" t="s">
        <v>39</v>
      </c>
      <c r="M7" s="25" t="s">
        <v>54</v>
      </c>
      <c r="N7" s="26"/>
      <c r="O7" s="3"/>
      <c r="P7" s="3"/>
      <c r="Q7" s="3"/>
      <c r="R7" s="3"/>
      <c r="S7" s="3"/>
      <c r="T7" s="3"/>
    </row>
    <row r="8" spans="1:20" ht="29.25">
      <c r="A8" s="18">
        <v>4</v>
      </c>
      <c r="B8" s="18" t="s">
        <v>25</v>
      </c>
      <c r="C8" s="19">
        <v>2016</v>
      </c>
      <c r="D8" s="19" t="s">
        <v>55</v>
      </c>
      <c r="E8" s="19" t="s">
        <v>56</v>
      </c>
      <c r="F8" s="21">
        <v>0.62722222222222224</v>
      </c>
      <c r="G8" s="19" t="s">
        <v>57</v>
      </c>
      <c r="H8" s="19" t="s">
        <v>58</v>
      </c>
      <c r="I8" s="19" t="s">
        <v>59</v>
      </c>
      <c r="J8" s="19">
        <v>144</v>
      </c>
      <c r="K8" s="19" t="s">
        <v>60</v>
      </c>
      <c r="L8" s="19" t="s">
        <v>39</v>
      </c>
      <c r="M8" s="25" t="s">
        <v>61</v>
      </c>
    </row>
    <row r="9" spans="1:20">
      <c r="A9" s="18">
        <v>5</v>
      </c>
      <c r="B9" s="18" t="s">
        <v>25</v>
      </c>
      <c r="C9" s="19">
        <v>2016</v>
      </c>
      <c r="D9" s="19" t="s">
        <v>62</v>
      </c>
      <c r="E9" s="19" t="s">
        <v>63</v>
      </c>
      <c r="F9" s="21">
        <v>0.58627314814814813</v>
      </c>
      <c r="G9" s="19" t="s">
        <v>64</v>
      </c>
      <c r="H9" s="19" t="s">
        <v>65</v>
      </c>
      <c r="I9" s="19" t="s">
        <v>66</v>
      </c>
      <c r="J9" s="19">
        <v>693</v>
      </c>
      <c r="K9" s="19" t="s">
        <v>53</v>
      </c>
      <c r="L9" s="19" t="s">
        <v>39</v>
      </c>
      <c r="M9" s="25" t="s">
        <v>54</v>
      </c>
    </row>
    <row r="10" spans="1:20">
      <c r="A10" s="27">
        <v>6</v>
      </c>
      <c r="B10" s="18" t="s">
        <v>25</v>
      </c>
      <c r="C10" s="27">
        <v>2016</v>
      </c>
      <c r="D10" s="27" t="s">
        <v>67</v>
      </c>
      <c r="E10" s="19" t="s">
        <v>68</v>
      </c>
      <c r="F10" s="28">
        <v>0.47384259259259259</v>
      </c>
      <c r="G10" s="27" t="s">
        <v>69</v>
      </c>
      <c r="H10" s="27" t="s">
        <v>70</v>
      </c>
      <c r="I10" s="29">
        <v>5000000</v>
      </c>
      <c r="J10" s="27">
        <v>253</v>
      </c>
      <c r="K10" s="27" t="s">
        <v>71</v>
      </c>
      <c r="L10" s="27" t="s">
        <v>71</v>
      </c>
      <c r="M10" s="25" t="s">
        <v>72</v>
      </c>
    </row>
    <row r="11" spans="1:20">
      <c r="A11" s="27">
        <v>7</v>
      </c>
      <c r="B11" s="18" t="s">
        <v>25</v>
      </c>
      <c r="C11" s="27">
        <v>2016</v>
      </c>
      <c r="D11" s="27" t="s">
        <v>73</v>
      </c>
      <c r="E11" s="30">
        <v>42572</v>
      </c>
      <c r="F11" s="28">
        <v>0.50210648148148151</v>
      </c>
      <c r="G11" s="27" t="s">
        <v>74</v>
      </c>
      <c r="H11" s="31">
        <v>19108190</v>
      </c>
      <c r="I11" s="29">
        <v>7800000</v>
      </c>
      <c r="J11" s="27">
        <v>898</v>
      </c>
      <c r="K11" s="27" t="s">
        <v>75</v>
      </c>
      <c r="L11" s="27" t="s">
        <v>39</v>
      </c>
      <c r="M11" s="32" t="e">
        <f>VLOOKUP(K11,'Copia de Comercial'!E:E,1,FALSE)</f>
        <v>#N/A</v>
      </c>
    </row>
    <row r="12" spans="1:20" ht="29.25">
      <c r="A12" s="27">
        <v>8</v>
      </c>
      <c r="B12" s="18" t="s">
        <v>25</v>
      </c>
      <c r="C12" s="27">
        <v>2016</v>
      </c>
      <c r="D12" s="27" t="s">
        <v>76</v>
      </c>
      <c r="E12" s="30">
        <v>42574</v>
      </c>
      <c r="F12" s="28">
        <v>0.5770601851851852</v>
      </c>
      <c r="G12" s="27" t="s">
        <v>77</v>
      </c>
      <c r="H12" s="27" t="s">
        <v>78</v>
      </c>
      <c r="I12" s="33">
        <v>10000000</v>
      </c>
      <c r="J12" s="27">
        <v>70</v>
      </c>
      <c r="K12" s="27" t="s">
        <v>46</v>
      </c>
      <c r="L12" s="27" t="s">
        <v>39</v>
      </c>
      <c r="M12" s="25" t="s">
        <v>47</v>
      </c>
    </row>
    <row r="13" spans="1:20" ht="29.25">
      <c r="A13" s="27">
        <v>9</v>
      </c>
      <c r="B13" s="18" t="s">
        <v>25</v>
      </c>
      <c r="C13" s="27">
        <v>2016</v>
      </c>
      <c r="D13" s="27" t="s">
        <v>79</v>
      </c>
      <c r="E13" s="30">
        <v>42699</v>
      </c>
      <c r="F13" s="28">
        <v>0.77612268518518523</v>
      </c>
      <c r="G13" s="27" t="s">
        <v>80</v>
      </c>
      <c r="H13" s="27" t="s">
        <v>81</v>
      </c>
      <c r="I13" s="33">
        <v>6570000</v>
      </c>
      <c r="J13" s="27">
        <v>70</v>
      </c>
      <c r="K13" s="27" t="s">
        <v>46</v>
      </c>
      <c r="L13" s="27" t="s">
        <v>39</v>
      </c>
      <c r="M13" s="25" t="s">
        <v>47</v>
      </c>
    </row>
    <row r="14" spans="1:20">
      <c r="A14" s="27">
        <v>10</v>
      </c>
      <c r="B14" s="27" t="s">
        <v>25</v>
      </c>
      <c r="C14" s="27">
        <v>2016</v>
      </c>
      <c r="D14" s="27" t="s">
        <v>82</v>
      </c>
      <c r="E14" s="30">
        <v>42724</v>
      </c>
      <c r="F14" s="28">
        <v>0.52875000000000005</v>
      </c>
      <c r="G14" s="27" t="s">
        <v>83</v>
      </c>
      <c r="H14" s="27" t="s">
        <v>84</v>
      </c>
      <c r="I14" s="33">
        <v>10000000</v>
      </c>
      <c r="J14" s="27">
        <v>242</v>
      </c>
      <c r="K14" s="27" t="s">
        <v>53</v>
      </c>
      <c r="L14" s="27" t="s">
        <v>39</v>
      </c>
      <c r="M14" s="25" t="s">
        <v>54</v>
      </c>
    </row>
    <row r="15" spans="1:20">
      <c r="E15" s="19"/>
    </row>
    <row r="16" spans="1:20">
      <c r="E16" s="19"/>
    </row>
    <row r="17" spans="5:5">
      <c r="E17" s="19"/>
    </row>
    <row r="18" spans="5:5">
      <c r="E18" s="19"/>
    </row>
    <row r="19" spans="5:5">
      <c r="E19" s="19"/>
    </row>
    <row r="20" spans="5:5">
      <c r="E20" s="19"/>
    </row>
    <row r="21" spans="5:5" ht="15.75" customHeight="1"/>
    <row r="22" spans="5:5" ht="15.75" customHeight="1"/>
    <row r="23" spans="5:5" ht="15.75" customHeight="1"/>
    <row r="24" spans="5:5" ht="15.75" customHeight="1"/>
    <row r="25" spans="5:5" ht="15.75" customHeight="1"/>
    <row r="26" spans="5:5" ht="15.75" customHeight="1"/>
    <row r="27" spans="5:5" ht="15.75" customHeight="1"/>
    <row r="28" spans="5:5" ht="15.75" customHeight="1"/>
    <row r="29" spans="5:5" ht="15.75" customHeight="1"/>
    <row r="30" spans="5:5" ht="15.75" customHeight="1"/>
    <row r="31" spans="5:5" ht="15.75" customHeight="1"/>
    <row r="32" spans="5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2:G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Hoja2</vt:lpstr>
      <vt:lpstr>Asaltos</vt:lpstr>
      <vt:lpstr>fleteos</vt:lpstr>
      <vt:lpstr>Atracos</vt:lpstr>
      <vt:lpstr>Hoja1</vt:lpstr>
      <vt:lpstr>BBVA 5 AÑOS</vt:lpstr>
      <vt:lpstr>Felteos 2018</vt:lpstr>
      <vt:lpstr>Fleteos 2017</vt:lpstr>
      <vt:lpstr> Fleteos 2016</vt:lpstr>
      <vt:lpstr>Fleteos 2015</vt:lpstr>
      <vt:lpstr>Histórico</vt:lpstr>
      <vt:lpstr>Copia de Comercial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CAMILO ALEJANDRO AGUILAR LAVERDE</cp:lastModifiedBy>
  <dcterms:modified xsi:type="dcterms:W3CDTF">2019-08-14T21:05:06Z</dcterms:modified>
</cp:coreProperties>
</file>