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drive\Laboral 2017\USTA\Muestreo_2017II\Quiz 2 Corte 2\"/>
    </mc:Choice>
  </mc:AlternateContent>
  <bookViews>
    <workbookView xWindow="0" yWindow="0" windowWidth="20490" windowHeight="6750"/>
  </bookViews>
  <sheets>
    <sheet name="Hansen-Horvitz" sheetId="1" r:id="rId1"/>
    <sheet name="Horvitz-Thompson" sheetId="2" r:id="rId2"/>
  </sheets>
  <calcPr calcId="0"/>
</workbook>
</file>

<file path=xl/calcChain.xml><?xml version="1.0" encoding="utf-8"?>
<calcChain xmlns="http://schemas.openxmlformats.org/spreadsheetml/2006/main">
  <c r="U20" i="1" l="1"/>
  <c r="T20" i="1"/>
  <c r="S20" i="1"/>
  <c r="U7" i="2"/>
  <c r="T7" i="2"/>
  <c r="S7" i="2"/>
  <c r="Q12" i="2"/>
  <c r="U3" i="2"/>
  <c r="T3" i="2"/>
  <c r="S3" i="2"/>
  <c r="R3" i="2"/>
  <c r="Q3" i="2"/>
  <c r="P3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2" i="2"/>
  <c r="J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2" i="2"/>
  <c r="U17" i="1"/>
  <c r="T17" i="1"/>
  <c r="S17" i="1"/>
  <c r="U13" i="1"/>
  <c r="T13" i="1"/>
  <c r="S13" i="1"/>
  <c r="R13" i="1"/>
  <c r="Q13" i="1"/>
  <c r="P13" i="1"/>
  <c r="U10" i="1"/>
  <c r="T10" i="1"/>
  <c r="S10" i="1"/>
  <c r="R10" i="1"/>
  <c r="Q10" i="1"/>
  <c r="P10" i="1"/>
  <c r="U7" i="1"/>
  <c r="T7" i="1"/>
  <c r="S7" i="1"/>
  <c r="R7" i="1"/>
  <c r="Q7" i="1"/>
  <c r="P7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A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B2" i="1"/>
  <c r="AA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2" i="1"/>
  <c r="U6" i="1"/>
  <c r="T6" i="1"/>
  <c r="S6" i="1"/>
  <c r="R6" i="1"/>
  <c r="Q6" i="1"/>
  <c r="P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2" i="1"/>
  <c r="Q3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2" i="1"/>
</calcChain>
</file>

<file path=xl/sharedStrings.xml><?xml version="1.0" encoding="utf-8"?>
<sst xmlns="http://schemas.openxmlformats.org/spreadsheetml/2006/main" count="230" uniqueCount="60">
  <si>
    <t>LABEL</t>
  </si>
  <si>
    <t>ME84</t>
  </si>
  <si>
    <t>RMT85</t>
  </si>
  <si>
    <t>REG</t>
  </si>
  <si>
    <t>p_k</t>
  </si>
  <si>
    <t>Zona</t>
  </si>
  <si>
    <t>B</t>
  </si>
  <si>
    <t>A</t>
  </si>
  <si>
    <t>114.1</t>
  </si>
  <si>
    <t>114.2</t>
  </si>
  <si>
    <t>85.1</t>
  </si>
  <si>
    <t>114.3</t>
  </si>
  <si>
    <t>137.1</t>
  </si>
  <si>
    <t>16.1</t>
  </si>
  <si>
    <t>199.1</t>
  </si>
  <si>
    <t>137.2</t>
  </si>
  <si>
    <t>270.1</t>
  </si>
  <si>
    <t>16.2</t>
  </si>
  <si>
    <t>199.2</t>
  </si>
  <si>
    <t>188.1</t>
  </si>
  <si>
    <t>280.1</t>
  </si>
  <si>
    <t>29.1</t>
  </si>
  <si>
    <t>268.1</t>
  </si>
  <si>
    <t>16.3</t>
  </si>
  <si>
    <t>137.3</t>
  </si>
  <si>
    <t>y</t>
  </si>
  <si>
    <t>z1</t>
  </si>
  <si>
    <t>z2</t>
  </si>
  <si>
    <t>unos</t>
  </si>
  <si>
    <t>yz1</t>
  </si>
  <si>
    <t>yz2</t>
  </si>
  <si>
    <t>N1</t>
  </si>
  <si>
    <t>N2</t>
  </si>
  <si>
    <t>N</t>
  </si>
  <si>
    <t>N1 est</t>
  </si>
  <si>
    <t>N2 est</t>
  </si>
  <si>
    <t>N est</t>
  </si>
  <si>
    <t>1/(pk m)</t>
  </si>
  <si>
    <t>m</t>
  </si>
  <si>
    <t>ty1 est</t>
  </si>
  <si>
    <t>ty2 est</t>
  </si>
  <si>
    <t>ty est</t>
  </si>
  <si>
    <t>z1/pk</t>
  </si>
  <si>
    <t>z2/pk</t>
  </si>
  <si>
    <t>unos/pk</t>
  </si>
  <si>
    <t>y1/pk</t>
  </si>
  <si>
    <t>y2/pk</t>
  </si>
  <si>
    <t>y/pk</t>
  </si>
  <si>
    <t>Var Nest</t>
  </si>
  <si>
    <t>Var N1est</t>
  </si>
  <si>
    <t>Var N2est</t>
  </si>
  <si>
    <t>Var ty1 est</t>
  </si>
  <si>
    <t>Var ty2 est</t>
  </si>
  <si>
    <t>Var ty est</t>
  </si>
  <si>
    <t>cve</t>
  </si>
  <si>
    <t>Ybarra 1</t>
  </si>
  <si>
    <t>Ybarra 2</t>
  </si>
  <si>
    <t xml:space="preserve">Ybarra </t>
  </si>
  <si>
    <t>pi_k</t>
  </si>
  <si>
    <t>1/pi_k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</si>
</sst>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1"/>
  <sheetViews>
    <sheetView tabSelected="1" topLeftCell="G2" workbookViewId="0">
      <selection activeCell="P9" sqref="P9"/>
    </sheetView>
  </sheetViews>
  <sheetFormatPr baseColWidth="10" defaultRowHeight="15" x14ac:dyDescent="0.25"/>
  <cols>
    <col min="1" max="1" width="0" style="1" hidden="1" customWidth="1"/>
    <col min="2" max="2" width="5" style="1" customWidth="1"/>
    <col min="3" max="3" width="11.42578125" style="1" hidden="1" customWidth="1"/>
    <col min="4" max="4" width="11.42578125" style="1" customWidth="1"/>
    <col min="5" max="5" width="11.42578125" style="1" hidden="1" customWidth="1"/>
    <col min="6" max="6" width="11.42578125" style="1" customWidth="1"/>
    <col min="7" max="7" width="13.140625" style="1" customWidth="1"/>
    <col min="8" max="16384" width="11.42578125" style="1"/>
  </cols>
  <sheetData>
    <row r="1" spans="1:28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37</v>
      </c>
      <c r="H1" s="1" t="s">
        <v>5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25</v>
      </c>
      <c r="O1" s="1" t="s">
        <v>38</v>
      </c>
      <c r="P1" s="1" t="s">
        <v>31</v>
      </c>
      <c r="Q1" s="1">
        <v>143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</row>
    <row r="2" spans="1:28" x14ac:dyDescent="0.25">
      <c r="A2" s="1">
        <v>167</v>
      </c>
      <c r="B2" s="1">
        <v>167</v>
      </c>
      <c r="C2" s="1">
        <v>782</v>
      </c>
      <c r="D2" s="1">
        <v>105</v>
      </c>
      <c r="E2" s="1">
        <v>5</v>
      </c>
      <c r="F2" s="1">
        <v>1.54782216275489E-3</v>
      </c>
      <c r="G2" s="1">
        <f>1/(F2*$O$2)</f>
        <v>9.2295579101205458</v>
      </c>
      <c r="H2" s="1" t="s">
        <v>6</v>
      </c>
      <c r="I2" s="1">
        <f>IF(H2="A",1,0)</f>
        <v>0</v>
      </c>
      <c r="J2" s="1">
        <f>IF(H2="B",1,0)</f>
        <v>1</v>
      </c>
      <c r="K2" s="1">
        <v>1</v>
      </c>
      <c r="L2" s="1">
        <f>N2*I2</f>
        <v>0</v>
      </c>
      <c r="M2" s="1">
        <f>J2*N2</f>
        <v>105</v>
      </c>
      <c r="N2" s="1">
        <f>D2</f>
        <v>105</v>
      </c>
      <c r="O2" s="1">
        <v>70</v>
      </c>
      <c r="P2" s="1" t="s">
        <v>32</v>
      </c>
      <c r="Q2" s="1">
        <v>141</v>
      </c>
      <c r="W2" s="1">
        <f>I2/F2</f>
        <v>0</v>
      </c>
      <c r="X2" s="1">
        <f>J2/F2</f>
        <v>646.06905370843822</v>
      </c>
      <c r="Y2" s="1">
        <f>K2/F2</f>
        <v>646.06905370843822</v>
      </c>
      <c r="Z2" s="1">
        <f>L2/F2</f>
        <v>0</v>
      </c>
      <c r="AA2" s="1">
        <f>M2/F2</f>
        <v>67837.250639386009</v>
      </c>
      <c r="AB2" s="1">
        <f>N2/F2</f>
        <v>67837.250639386009</v>
      </c>
    </row>
    <row r="3" spans="1:28" x14ac:dyDescent="0.25">
      <c r="A3" s="1">
        <v>236</v>
      </c>
      <c r="B3" s="1">
        <v>236</v>
      </c>
      <c r="C3" s="1">
        <v>4758</v>
      </c>
      <c r="D3" s="1">
        <v>720</v>
      </c>
      <c r="E3" s="1">
        <v>6</v>
      </c>
      <c r="F3" s="1">
        <v>9.4175675836160409E-3</v>
      </c>
      <c r="G3" s="1">
        <f t="shared" ref="G3:G66" si="0">1/(F3*$O$2)</f>
        <v>1.5169218759382701</v>
      </c>
      <c r="H3" s="1" t="s">
        <v>6</v>
      </c>
      <c r="I3" s="1">
        <f t="shared" ref="I3:I66" si="1">IF(H3="A",1,0)</f>
        <v>0</v>
      </c>
      <c r="J3" s="1">
        <f t="shared" ref="J3:J66" si="2">IF(H3="B",1,0)</f>
        <v>1</v>
      </c>
      <c r="K3" s="1">
        <v>1</v>
      </c>
      <c r="L3" s="1">
        <f t="shared" ref="L3:L66" si="3">N3*I3</f>
        <v>0</v>
      </c>
      <c r="M3" s="1">
        <f t="shared" ref="M3:M66" si="4">J3*N3</f>
        <v>720</v>
      </c>
      <c r="N3" s="1">
        <f t="shared" ref="N3:N66" si="5">D3</f>
        <v>720</v>
      </c>
      <c r="P3" s="1" t="s">
        <v>33</v>
      </c>
      <c r="Q3" s="1">
        <f>Q1+Q2</f>
        <v>284</v>
      </c>
      <c r="W3" s="1">
        <f t="shared" ref="W3:W66" si="6">I3/F3</f>
        <v>0</v>
      </c>
      <c r="X3" s="1">
        <f t="shared" ref="X3:X66" si="7">J3/F3</f>
        <v>106.18453131567891</v>
      </c>
      <c r="Y3" s="1">
        <f t="shared" ref="Y3:Y66" si="8">K3/F3</f>
        <v>106.18453131567891</v>
      </c>
      <c r="Z3" s="1">
        <f t="shared" ref="Z3:Z66" si="9">L3/F3</f>
        <v>0</v>
      </c>
      <c r="AA3" s="1">
        <f t="shared" ref="AA3:AA66" si="10">M3/F3</f>
        <v>76452.862547288809</v>
      </c>
      <c r="AB3" s="1">
        <f t="shared" ref="AB3:AB66" si="11">N3/F3</f>
        <v>76452.862547288809</v>
      </c>
    </row>
    <row r="4" spans="1:28" x14ac:dyDescent="0.25">
      <c r="A4" s="1">
        <v>188</v>
      </c>
      <c r="B4" s="1">
        <v>188</v>
      </c>
      <c r="C4" s="1">
        <v>4270</v>
      </c>
      <c r="D4" s="1">
        <v>603</v>
      </c>
      <c r="E4" s="1">
        <v>6</v>
      </c>
      <c r="F4" s="1">
        <v>8.4516632160656809E-3</v>
      </c>
      <c r="G4" s="1">
        <f t="shared" si="0"/>
        <v>1.6902843760455002</v>
      </c>
      <c r="H4" s="1" t="s">
        <v>6</v>
      </c>
      <c r="I4" s="1">
        <f t="shared" si="1"/>
        <v>0</v>
      </c>
      <c r="J4" s="1">
        <f t="shared" si="2"/>
        <v>1</v>
      </c>
      <c r="K4" s="1">
        <v>1</v>
      </c>
      <c r="L4" s="1">
        <f t="shared" si="3"/>
        <v>0</v>
      </c>
      <c r="M4" s="1">
        <f t="shared" si="4"/>
        <v>603</v>
      </c>
      <c r="N4" s="1">
        <f t="shared" si="5"/>
        <v>603</v>
      </c>
      <c r="W4" s="1">
        <f t="shared" si="6"/>
        <v>0</v>
      </c>
      <c r="X4" s="1">
        <f t="shared" si="7"/>
        <v>118.31990632318502</v>
      </c>
      <c r="Y4" s="1">
        <f t="shared" si="8"/>
        <v>118.31990632318502</v>
      </c>
      <c r="Z4" s="1">
        <f t="shared" si="9"/>
        <v>0</v>
      </c>
      <c r="AA4" s="1">
        <f t="shared" si="10"/>
        <v>71346.90351288057</v>
      </c>
      <c r="AB4" s="1">
        <f t="shared" si="11"/>
        <v>71346.90351288057</v>
      </c>
    </row>
    <row r="5" spans="1:28" x14ac:dyDescent="0.25">
      <c r="A5" s="1">
        <v>238</v>
      </c>
      <c r="B5" s="1">
        <v>238</v>
      </c>
      <c r="C5" s="1">
        <v>1579</v>
      </c>
      <c r="D5" s="1">
        <v>233</v>
      </c>
      <c r="E5" s="1">
        <v>6</v>
      </c>
      <c r="F5" s="1">
        <v>3.1253340089385699E-3</v>
      </c>
      <c r="G5" s="1">
        <f t="shared" si="0"/>
        <v>4.570940016285177</v>
      </c>
      <c r="H5" s="1" t="s">
        <v>6</v>
      </c>
      <c r="I5" s="1">
        <f t="shared" si="1"/>
        <v>0</v>
      </c>
      <c r="J5" s="1">
        <f t="shared" si="2"/>
        <v>1</v>
      </c>
      <c r="K5" s="1">
        <v>1</v>
      </c>
      <c r="L5" s="1">
        <f t="shared" si="3"/>
        <v>0</v>
      </c>
      <c r="M5" s="1">
        <f t="shared" si="4"/>
        <v>233</v>
      </c>
      <c r="N5" s="1">
        <f t="shared" si="5"/>
        <v>233</v>
      </c>
      <c r="P5" s="1" t="s">
        <v>34</v>
      </c>
      <c r="Q5" s="1" t="s">
        <v>35</v>
      </c>
      <c r="R5" s="1" t="s">
        <v>36</v>
      </c>
      <c r="S5" s="2" t="s">
        <v>39</v>
      </c>
      <c r="T5" s="2" t="s">
        <v>40</v>
      </c>
      <c r="U5" s="2" t="s">
        <v>41</v>
      </c>
      <c r="W5" s="1">
        <f t="shared" si="6"/>
        <v>0</v>
      </c>
      <c r="X5" s="1">
        <f t="shared" si="7"/>
        <v>319.96580113996242</v>
      </c>
      <c r="Y5" s="1">
        <f t="shared" si="8"/>
        <v>319.96580113996242</v>
      </c>
      <c r="Z5" s="1">
        <f t="shared" si="9"/>
        <v>0</v>
      </c>
      <c r="AA5" s="1">
        <f t="shared" si="10"/>
        <v>74552.031665611241</v>
      </c>
      <c r="AB5" s="1">
        <f t="shared" si="11"/>
        <v>74552.031665611241</v>
      </c>
    </row>
    <row r="6" spans="1:28" x14ac:dyDescent="0.25">
      <c r="A6" s="1">
        <v>114</v>
      </c>
      <c r="B6" s="1">
        <v>114</v>
      </c>
      <c r="C6" s="1">
        <v>24694</v>
      </c>
      <c r="D6" s="1">
        <v>3471</v>
      </c>
      <c r="E6" s="1">
        <v>4</v>
      </c>
      <c r="F6" s="1">
        <v>4.8877136172722699E-2</v>
      </c>
      <c r="G6" s="1">
        <f t="shared" si="0"/>
        <v>0.29227805481956287</v>
      </c>
      <c r="H6" s="1" t="s">
        <v>7</v>
      </c>
      <c r="I6" s="1">
        <f t="shared" si="1"/>
        <v>1</v>
      </c>
      <c r="J6" s="1">
        <f t="shared" si="2"/>
        <v>0</v>
      </c>
      <c r="K6" s="1">
        <v>1</v>
      </c>
      <c r="L6" s="1">
        <f t="shared" si="3"/>
        <v>3471</v>
      </c>
      <c r="M6" s="1">
        <f t="shared" si="4"/>
        <v>0</v>
      </c>
      <c r="N6" s="1">
        <f t="shared" si="5"/>
        <v>3471</v>
      </c>
      <c r="P6" s="1">
        <f>SUMPRODUCT($G$2:$G$71,I2:I71)</f>
        <v>150.0055365103818</v>
      </c>
      <c r="Q6" s="1">
        <f>SUMPRODUCT($G$2:$G$71,J2:J71)</f>
        <v>107.1594461453335</v>
      </c>
      <c r="R6" s="1">
        <f>SUMPRODUCT($G$2:$G$71,K2:K71)</f>
        <v>257.16498265571522</v>
      </c>
      <c r="S6" s="2">
        <f>SUMPRODUCT($G$2:$G$71,L2:L71)</f>
        <v>41096.520307337916</v>
      </c>
      <c r="T6" s="2">
        <f>SUMPRODUCT($G$2:$G$71,M2:M71)</f>
        <v>28476.547482798094</v>
      </c>
      <c r="U6" s="2">
        <f>SUMPRODUCT($G$2:$G$71,N2:N71)</f>
        <v>69573.067790136018</v>
      </c>
      <c r="W6" s="1">
        <f t="shared" si="6"/>
        <v>20.459463837369402</v>
      </c>
      <c r="X6" s="1">
        <f t="shared" si="7"/>
        <v>0</v>
      </c>
      <c r="Y6" s="1">
        <f t="shared" si="8"/>
        <v>20.459463837369402</v>
      </c>
      <c r="Z6" s="1">
        <f t="shared" si="9"/>
        <v>71014.7989795092</v>
      </c>
      <c r="AA6" s="1">
        <f t="shared" si="10"/>
        <v>0</v>
      </c>
      <c r="AB6" s="1">
        <f t="shared" si="11"/>
        <v>71014.7989795092</v>
      </c>
    </row>
    <row r="7" spans="1:28" x14ac:dyDescent="0.25">
      <c r="A7" s="1">
        <v>17</v>
      </c>
      <c r="B7" s="1">
        <v>17</v>
      </c>
      <c r="C7" s="1">
        <v>5331</v>
      </c>
      <c r="D7" s="1">
        <v>612</v>
      </c>
      <c r="E7" s="1">
        <v>1</v>
      </c>
      <c r="F7" s="1">
        <v>1.05517134905963E-2</v>
      </c>
      <c r="G7" s="1">
        <f t="shared" si="0"/>
        <v>1.3538762494305527</v>
      </c>
      <c r="H7" s="1" t="s">
        <v>7</v>
      </c>
      <c r="I7" s="1">
        <f t="shared" si="1"/>
        <v>1</v>
      </c>
      <c r="J7" s="1">
        <f t="shared" si="2"/>
        <v>0</v>
      </c>
      <c r="K7" s="1">
        <v>1</v>
      </c>
      <c r="L7" s="1">
        <f t="shared" si="3"/>
        <v>612</v>
      </c>
      <c r="M7" s="1">
        <f t="shared" si="4"/>
        <v>0</v>
      </c>
      <c r="N7" s="1">
        <f t="shared" si="5"/>
        <v>612</v>
      </c>
      <c r="P7" s="1">
        <f>AVERAGE(W2:W71)</f>
        <v>150.0055365103818</v>
      </c>
      <c r="Q7" s="1">
        <f>AVERAGE(X2:X71)</f>
        <v>107.1594461453335</v>
      </c>
      <c r="R7" s="1">
        <f>AVERAGE(Y2:Y71)</f>
        <v>257.16498265571528</v>
      </c>
      <c r="S7" s="1">
        <f>AVERAGE(Z2:Z71)</f>
        <v>41096.520307337902</v>
      </c>
      <c r="T7" s="1">
        <f>AVERAGE(AA2:AA71)</f>
        <v>28476.547482798102</v>
      </c>
      <c r="U7" s="1">
        <f>AVERAGE(AB2:AB71)</f>
        <v>69573.067790135989</v>
      </c>
      <c r="W7" s="1">
        <f t="shared" si="6"/>
        <v>94.771337460138696</v>
      </c>
      <c r="X7" s="1">
        <f t="shared" si="7"/>
        <v>0</v>
      </c>
      <c r="Y7" s="1">
        <f t="shared" si="8"/>
        <v>94.771337460138696</v>
      </c>
      <c r="Z7" s="1">
        <f t="shared" si="9"/>
        <v>58000.05852560488</v>
      </c>
      <c r="AA7" s="1">
        <f t="shared" si="10"/>
        <v>0</v>
      </c>
      <c r="AB7" s="1">
        <f t="shared" si="11"/>
        <v>58000.05852560488</v>
      </c>
    </row>
    <row r="8" spans="1:28" x14ac:dyDescent="0.25">
      <c r="A8" s="1">
        <v>60</v>
      </c>
      <c r="B8" s="1">
        <v>60</v>
      </c>
      <c r="C8" s="1">
        <v>1349</v>
      </c>
      <c r="D8" s="1">
        <v>179</v>
      </c>
      <c r="E8" s="1">
        <v>3</v>
      </c>
      <c r="F8" s="1">
        <v>2.67009219636361E-3</v>
      </c>
      <c r="G8" s="1">
        <f t="shared" si="0"/>
        <v>5.3502700413004289</v>
      </c>
      <c r="H8" s="1" t="s">
        <v>7</v>
      </c>
      <c r="I8" s="1">
        <f t="shared" si="1"/>
        <v>1</v>
      </c>
      <c r="J8" s="1">
        <f t="shared" si="2"/>
        <v>0</v>
      </c>
      <c r="K8" s="1">
        <v>1</v>
      </c>
      <c r="L8" s="1">
        <f t="shared" si="3"/>
        <v>179</v>
      </c>
      <c r="M8" s="1">
        <f t="shared" si="4"/>
        <v>0</v>
      </c>
      <c r="N8" s="1">
        <f t="shared" si="5"/>
        <v>179</v>
      </c>
      <c r="W8" s="1">
        <f t="shared" si="6"/>
        <v>374.51890289103005</v>
      </c>
      <c r="X8" s="1">
        <f t="shared" si="7"/>
        <v>0</v>
      </c>
      <c r="Y8" s="1">
        <f t="shared" si="8"/>
        <v>374.51890289103005</v>
      </c>
      <c r="Z8" s="1">
        <f t="shared" si="9"/>
        <v>67038.883617494372</v>
      </c>
      <c r="AA8" s="1">
        <f t="shared" si="10"/>
        <v>0</v>
      </c>
      <c r="AB8" s="1">
        <f t="shared" si="11"/>
        <v>67038.883617494372</v>
      </c>
    </row>
    <row r="9" spans="1:28" x14ac:dyDescent="0.25">
      <c r="A9" s="1">
        <v>117</v>
      </c>
      <c r="B9" s="1">
        <v>117</v>
      </c>
      <c r="C9" s="1">
        <v>6323</v>
      </c>
      <c r="D9" s="1">
        <v>815</v>
      </c>
      <c r="E9" s="1">
        <v>4</v>
      </c>
      <c r="F9" s="1">
        <v>1.25151912213544E-2</v>
      </c>
      <c r="G9" s="1">
        <f t="shared" si="0"/>
        <v>1.1414699170827594</v>
      </c>
      <c r="H9" s="1" t="s">
        <v>7</v>
      </c>
      <c r="I9" s="1">
        <f t="shared" si="1"/>
        <v>1</v>
      </c>
      <c r="J9" s="1">
        <f t="shared" si="2"/>
        <v>0</v>
      </c>
      <c r="K9" s="1">
        <v>1</v>
      </c>
      <c r="L9" s="1">
        <f t="shared" si="3"/>
        <v>815</v>
      </c>
      <c r="M9" s="1">
        <f t="shared" si="4"/>
        <v>0</v>
      </c>
      <c r="N9" s="1">
        <f t="shared" si="5"/>
        <v>815</v>
      </c>
      <c r="P9" s="1" t="s">
        <v>49</v>
      </c>
      <c r="Q9" s="1" t="s">
        <v>50</v>
      </c>
      <c r="R9" s="1" t="s">
        <v>48</v>
      </c>
      <c r="S9" s="1" t="s">
        <v>51</v>
      </c>
      <c r="T9" s="1" t="s">
        <v>52</v>
      </c>
      <c r="U9" s="1" t="s">
        <v>53</v>
      </c>
      <c r="W9" s="1">
        <f t="shared" si="6"/>
        <v>79.902894195793152</v>
      </c>
      <c r="X9" s="1">
        <f t="shared" si="7"/>
        <v>0</v>
      </c>
      <c r="Y9" s="1">
        <f t="shared" si="8"/>
        <v>79.902894195793152</v>
      </c>
      <c r="Z9" s="1">
        <f t="shared" si="9"/>
        <v>65120.858769571423</v>
      </c>
      <c r="AA9" s="1">
        <f t="shared" si="10"/>
        <v>0</v>
      </c>
      <c r="AB9" s="1">
        <f t="shared" si="11"/>
        <v>65120.858769571423</v>
      </c>
    </row>
    <row r="10" spans="1:28" x14ac:dyDescent="0.25">
      <c r="A10" s="1">
        <v>171</v>
      </c>
      <c r="B10" s="1">
        <v>171</v>
      </c>
      <c r="C10" s="1">
        <v>1386</v>
      </c>
      <c r="D10" s="1">
        <v>175</v>
      </c>
      <c r="E10" s="1">
        <v>5</v>
      </c>
      <c r="F10" s="1">
        <v>2.74332674882132E-3</v>
      </c>
      <c r="G10" s="1">
        <f t="shared" si="0"/>
        <v>5.2074417645846207</v>
      </c>
      <c r="H10" s="1" t="s">
        <v>6</v>
      </c>
      <c r="I10" s="1">
        <f t="shared" si="1"/>
        <v>0</v>
      </c>
      <c r="J10" s="1">
        <f t="shared" si="2"/>
        <v>1</v>
      </c>
      <c r="K10" s="1">
        <v>1</v>
      </c>
      <c r="L10" s="1">
        <f t="shared" si="3"/>
        <v>0</v>
      </c>
      <c r="M10" s="1">
        <f t="shared" si="4"/>
        <v>175</v>
      </c>
      <c r="N10" s="1">
        <f t="shared" si="5"/>
        <v>175</v>
      </c>
      <c r="P10" s="1">
        <f>VAR(W2:W71)/$O$2</f>
        <v>715.66783005198113</v>
      </c>
      <c r="Q10" s="1">
        <f t="shared" ref="Q10:U10" si="12">VAR(X2:X71)/$O$2</f>
        <v>629.27034965077792</v>
      </c>
      <c r="R10" s="1">
        <f t="shared" si="12"/>
        <v>879.01034749446603</v>
      </c>
      <c r="S10" s="1">
        <f t="shared" si="12"/>
        <v>17600602.046004616</v>
      </c>
      <c r="T10" s="1">
        <f t="shared" si="12"/>
        <v>16843782.871854924</v>
      </c>
      <c r="U10" s="1">
        <f t="shared" si="12"/>
        <v>523022.2538107016</v>
      </c>
      <c r="W10" s="1">
        <f t="shared" si="6"/>
        <v>0</v>
      </c>
      <c r="X10" s="1">
        <f t="shared" si="7"/>
        <v>364.52092352092347</v>
      </c>
      <c r="Y10" s="1">
        <f t="shared" si="8"/>
        <v>364.52092352092347</v>
      </c>
      <c r="Z10" s="1">
        <f t="shared" si="9"/>
        <v>0</v>
      </c>
      <c r="AA10" s="1">
        <f t="shared" si="10"/>
        <v>63791.161616161604</v>
      </c>
      <c r="AB10" s="1">
        <f t="shared" si="11"/>
        <v>63791.161616161604</v>
      </c>
    </row>
    <row r="11" spans="1:28" x14ac:dyDescent="0.25">
      <c r="A11" s="1">
        <v>281</v>
      </c>
      <c r="B11" s="1">
        <v>281</v>
      </c>
      <c r="C11" s="1">
        <v>2227</v>
      </c>
      <c r="D11" s="1">
        <v>295</v>
      </c>
      <c r="E11" s="1">
        <v>8</v>
      </c>
      <c r="F11" s="1">
        <v>4.4079283330628301E-3</v>
      </c>
      <c r="G11" s="1">
        <f t="shared" si="0"/>
        <v>3.240913464622488</v>
      </c>
      <c r="H11" s="1" t="s">
        <v>6</v>
      </c>
      <c r="I11" s="1">
        <f t="shared" si="1"/>
        <v>0</v>
      </c>
      <c r="J11" s="1">
        <f t="shared" si="2"/>
        <v>1</v>
      </c>
      <c r="K11" s="1">
        <v>1</v>
      </c>
      <c r="L11" s="1">
        <f t="shared" si="3"/>
        <v>0</v>
      </c>
      <c r="M11" s="1">
        <f t="shared" si="4"/>
        <v>295</v>
      </c>
      <c r="N11" s="1">
        <f t="shared" si="5"/>
        <v>295</v>
      </c>
      <c r="W11" s="1">
        <f t="shared" si="6"/>
        <v>0</v>
      </c>
      <c r="X11" s="1">
        <f t="shared" si="7"/>
        <v>226.86394252357417</v>
      </c>
      <c r="Y11" s="1">
        <f t="shared" si="8"/>
        <v>226.86394252357417</v>
      </c>
      <c r="Z11" s="1">
        <f t="shared" si="9"/>
        <v>0</v>
      </c>
      <c r="AA11" s="1">
        <f t="shared" si="10"/>
        <v>66924.863044454381</v>
      </c>
      <c r="AB11" s="1">
        <f t="shared" si="11"/>
        <v>66924.863044454381</v>
      </c>
    </row>
    <row r="12" spans="1:28" x14ac:dyDescent="0.25">
      <c r="A12" s="1">
        <v>8</v>
      </c>
      <c r="B12" s="1">
        <v>8</v>
      </c>
      <c r="C12" s="1">
        <v>4345</v>
      </c>
      <c r="D12" s="1">
        <v>517</v>
      </c>
      <c r="E12" s="1">
        <v>1</v>
      </c>
      <c r="F12" s="1">
        <v>8.6001116332096901E-3</v>
      </c>
      <c r="G12" s="1">
        <f t="shared" si="0"/>
        <v>1.6611080059181329</v>
      </c>
      <c r="H12" s="1" t="s">
        <v>7</v>
      </c>
      <c r="I12" s="1">
        <f t="shared" si="1"/>
        <v>1</v>
      </c>
      <c r="J12" s="1">
        <f t="shared" si="2"/>
        <v>0</v>
      </c>
      <c r="K12" s="1">
        <v>1</v>
      </c>
      <c r="L12" s="1">
        <f t="shared" si="3"/>
        <v>517</v>
      </c>
      <c r="M12" s="1">
        <f t="shared" si="4"/>
        <v>0</v>
      </c>
      <c r="N12" s="1">
        <f t="shared" si="5"/>
        <v>517</v>
      </c>
      <c r="P12" s="1" t="s">
        <v>54</v>
      </c>
      <c r="Q12" s="1" t="s">
        <v>54</v>
      </c>
      <c r="R12" s="1" t="s">
        <v>54</v>
      </c>
      <c r="S12" s="2" t="s">
        <v>54</v>
      </c>
      <c r="T12" s="2" t="s">
        <v>54</v>
      </c>
      <c r="U12" s="2" t="s">
        <v>54</v>
      </c>
      <c r="W12" s="1">
        <f t="shared" si="6"/>
        <v>116.2775604142693</v>
      </c>
      <c r="X12" s="1">
        <f t="shared" si="7"/>
        <v>0</v>
      </c>
      <c r="Y12" s="1">
        <f t="shared" si="8"/>
        <v>116.2775604142693</v>
      </c>
      <c r="Z12" s="1">
        <f t="shared" si="9"/>
        <v>60115.498734177228</v>
      </c>
      <c r="AA12" s="1">
        <f t="shared" si="10"/>
        <v>0</v>
      </c>
      <c r="AB12" s="1">
        <f t="shared" si="11"/>
        <v>60115.498734177228</v>
      </c>
    </row>
    <row r="13" spans="1:28" x14ac:dyDescent="0.25">
      <c r="A13" s="1">
        <v>16</v>
      </c>
      <c r="B13" s="1">
        <v>16</v>
      </c>
      <c r="C13" s="1">
        <v>45324</v>
      </c>
      <c r="D13" s="1">
        <v>6263</v>
      </c>
      <c r="E13" s="1">
        <v>1</v>
      </c>
      <c r="F13" s="1">
        <v>8.9710347448468605E-2</v>
      </c>
      <c r="G13" s="1">
        <f t="shared" si="0"/>
        <v>0.15924265920294514</v>
      </c>
      <c r="H13" s="1" t="s">
        <v>7</v>
      </c>
      <c r="I13" s="1">
        <f t="shared" si="1"/>
        <v>1</v>
      </c>
      <c r="J13" s="1">
        <f t="shared" si="2"/>
        <v>0</v>
      </c>
      <c r="K13" s="1">
        <v>1</v>
      </c>
      <c r="L13" s="1">
        <f t="shared" si="3"/>
        <v>6263</v>
      </c>
      <c r="M13" s="1">
        <f t="shared" si="4"/>
        <v>0</v>
      </c>
      <c r="N13" s="1">
        <f t="shared" si="5"/>
        <v>6263</v>
      </c>
      <c r="P13" s="1">
        <f>100*SQRT(P10)/P7</f>
        <v>17.833987555333579</v>
      </c>
      <c r="Q13" s="1">
        <f>100*SQRT(Q10)/Q7</f>
        <v>23.409286352766166</v>
      </c>
      <c r="R13" s="1">
        <f>100*SQRT(R10)/R7</f>
        <v>11.528828054357881</v>
      </c>
      <c r="S13" s="2">
        <f>100*SQRT(S10)/S7</f>
        <v>10.208424251580034</v>
      </c>
      <c r="T13" s="2">
        <f>100*SQRT(T10)/T7</f>
        <v>14.41227310672866</v>
      </c>
      <c r="U13" s="2">
        <f>100*SQRT(U10)/U7</f>
        <v>1.039486683570197</v>
      </c>
      <c r="W13" s="1">
        <f t="shared" si="6"/>
        <v>11.14698614420616</v>
      </c>
      <c r="X13" s="1">
        <f t="shared" si="7"/>
        <v>0</v>
      </c>
      <c r="Y13" s="1">
        <f t="shared" si="8"/>
        <v>11.14698614420616</v>
      </c>
      <c r="Z13" s="1">
        <f t="shared" si="9"/>
        <v>69813.574221163188</v>
      </c>
      <c r="AA13" s="1">
        <f t="shared" si="10"/>
        <v>0</v>
      </c>
      <c r="AB13" s="1">
        <f t="shared" si="11"/>
        <v>69813.574221163188</v>
      </c>
    </row>
    <row r="14" spans="1:28" x14ac:dyDescent="0.25">
      <c r="A14" s="1">
        <v>174</v>
      </c>
      <c r="B14" s="1">
        <v>174</v>
      </c>
      <c r="C14" s="1">
        <v>2656</v>
      </c>
      <c r="D14" s="1">
        <v>330</v>
      </c>
      <c r="E14" s="1">
        <v>5</v>
      </c>
      <c r="F14" s="1">
        <v>5.2570532791265702E-3</v>
      </c>
      <c r="G14" s="1">
        <f t="shared" si="0"/>
        <v>2.7174376075731494</v>
      </c>
      <c r="H14" s="1" t="s">
        <v>6</v>
      </c>
      <c r="I14" s="1">
        <f t="shared" si="1"/>
        <v>0</v>
      </c>
      <c r="J14" s="1">
        <f t="shared" si="2"/>
        <v>1</v>
      </c>
      <c r="K14" s="1">
        <v>1</v>
      </c>
      <c r="L14" s="1">
        <f t="shared" si="3"/>
        <v>0</v>
      </c>
      <c r="M14" s="1">
        <f t="shared" si="4"/>
        <v>330</v>
      </c>
      <c r="N14" s="1">
        <f t="shared" si="5"/>
        <v>330</v>
      </c>
      <c r="W14" s="1">
        <f t="shared" si="6"/>
        <v>0</v>
      </c>
      <c r="X14" s="1">
        <f t="shared" si="7"/>
        <v>190.22063253012044</v>
      </c>
      <c r="Y14" s="1">
        <f t="shared" si="8"/>
        <v>190.22063253012044</v>
      </c>
      <c r="Z14" s="1">
        <f t="shared" si="9"/>
        <v>0</v>
      </c>
      <c r="AA14" s="1">
        <f t="shared" si="10"/>
        <v>62772.808734939747</v>
      </c>
      <c r="AB14" s="1">
        <f t="shared" si="11"/>
        <v>62772.808734939747</v>
      </c>
    </row>
    <row r="15" spans="1:28" x14ac:dyDescent="0.25">
      <c r="A15" s="1">
        <v>1</v>
      </c>
      <c r="B15" s="1">
        <v>1</v>
      </c>
      <c r="C15" s="1">
        <v>2135</v>
      </c>
      <c r="D15" s="1">
        <v>288</v>
      </c>
      <c r="E15" s="1">
        <v>1</v>
      </c>
      <c r="F15" s="1">
        <v>4.2258316080328404E-3</v>
      </c>
      <c r="G15" s="1">
        <f t="shared" si="0"/>
        <v>3.3805687520910004</v>
      </c>
      <c r="H15" s="1" t="s">
        <v>7</v>
      </c>
      <c r="I15" s="1">
        <f t="shared" si="1"/>
        <v>1</v>
      </c>
      <c r="J15" s="1">
        <f t="shared" si="2"/>
        <v>0</v>
      </c>
      <c r="K15" s="1">
        <v>1</v>
      </c>
      <c r="L15" s="1">
        <f t="shared" si="3"/>
        <v>288</v>
      </c>
      <c r="M15" s="1">
        <f t="shared" si="4"/>
        <v>0</v>
      </c>
      <c r="N15" s="1">
        <f t="shared" si="5"/>
        <v>288</v>
      </c>
      <c r="W15" s="1">
        <f t="shared" si="6"/>
        <v>236.63981264637005</v>
      </c>
      <c r="X15" s="1">
        <f t="shared" si="7"/>
        <v>0</v>
      </c>
      <c r="Y15" s="1">
        <f t="shared" si="8"/>
        <v>236.63981264637005</v>
      </c>
      <c r="Z15" s="1">
        <f t="shared" si="9"/>
        <v>68152.266042154573</v>
      </c>
      <c r="AA15" s="1">
        <f t="shared" si="10"/>
        <v>0</v>
      </c>
      <c r="AB15" s="1">
        <f t="shared" si="11"/>
        <v>68152.266042154573</v>
      </c>
    </row>
    <row r="16" spans="1:28" x14ac:dyDescent="0.25">
      <c r="A16" s="1">
        <v>86</v>
      </c>
      <c r="B16" s="1">
        <v>86</v>
      </c>
      <c r="C16" s="1">
        <v>1575</v>
      </c>
      <c r="D16" s="1">
        <v>192</v>
      </c>
      <c r="E16" s="1">
        <v>4</v>
      </c>
      <c r="F16" s="1">
        <v>3.1174167600242302E-3</v>
      </c>
      <c r="G16" s="1">
        <f t="shared" si="0"/>
        <v>4.5825487528344624</v>
      </c>
      <c r="H16" s="1" t="s">
        <v>7</v>
      </c>
      <c r="I16" s="1">
        <f t="shared" si="1"/>
        <v>1</v>
      </c>
      <c r="J16" s="1">
        <f t="shared" si="2"/>
        <v>0</v>
      </c>
      <c r="K16" s="1">
        <v>1</v>
      </c>
      <c r="L16" s="1">
        <f t="shared" si="3"/>
        <v>192</v>
      </c>
      <c r="M16" s="1">
        <f t="shared" si="4"/>
        <v>0</v>
      </c>
      <c r="N16" s="1">
        <f t="shared" si="5"/>
        <v>192</v>
      </c>
      <c r="S16" s="2" t="s">
        <v>55</v>
      </c>
      <c r="T16" s="2" t="s">
        <v>56</v>
      </c>
      <c r="U16" s="2" t="s">
        <v>57</v>
      </c>
      <c r="W16" s="1">
        <f t="shared" si="6"/>
        <v>320.77841269841235</v>
      </c>
      <c r="X16" s="1">
        <f t="shared" si="7"/>
        <v>0</v>
      </c>
      <c r="Y16" s="1">
        <f t="shared" si="8"/>
        <v>320.77841269841235</v>
      </c>
      <c r="Z16" s="1">
        <f t="shared" si="9"/>
        <v>61589.455238095172</v>
      </c>
      <c r="AA16" s="1">
        <f t="shared" si="10"/>
        <v>0</v>
      </c>
      <c r="AB16" s="1">
        <f t="shared" si="11"/>
        <v>61589.455238095172</v>
      </c>
    </row>
    <row r="17" spans="1:28" x14ac:dyDescent="0.25">
      <c r="A17" s="1" t="s">
        <v>8</v>
      </c>
      <c r="B17" s="1">
        <v>114</v>
      </c>
      <c r="C17" s="1">
        <v>24694</v>
      </c>
      <c r="D17" s="1">
        <v>3471</v>
      </c>
      <c r="E17" s="1">
        <v>4</v>
      </c>
      <c r="F17" s="1">
        <v>4.8877136172722699E-2</v>
      </c>
      <c r="G17" s="1">
        <f t="shared" si="0"/>
        <v>0.29227805481956287</v>
      </c>
      <c r="H17" s="1" t="s">
        <v>7</v>
      </c>
      <c r="I17" s="1">
        <f t="shared" si="1"/>
        <v>1</v>
      </c>
      <c r="J17" s="1">
        <f t="shared" si="2"/>
        <v>0</v>
      </c>
      <c r="K17" s="1">
        <v>1</v>
      </c>
      <c r="L17" s="1">
        <f t="shared" si="3"/>
        <v>3471</v>
      </c>
      <c r="M17" s="1">
        <f t="shared" si="4"/>
        <v>0</v>
      </c>
      <c r="N17" s="1">
        <f t="shared" si="5"/>
        <v>3471</v>
      </c>
      <c r="S17" s="2">
        <f>S6/Q1</f>
        <v>287.38825389746796</v>
      </c>
      <c r="T17" s="2">
        <f>T6/Q2</f>
        <v>201.9613296652347</v>
      </c>
      <c r="U17" s="2">
        <f>U6/Q3</f>
        <v>244.9755908103381</v>
      </c>
      <c r="W17" s="1">
        <f t="shared" si="6"/>
        <v>20.459463837369402</v>
      </c>
      <c r="X17" s="1">
        <f t="shared" si="7"/>
        <v>0</v>
      </c>
      <c r="Y17" s="1">
        <f t="shared" si="8"/>
        <v>20.459463837369402</v>
      </c>
      <c r="Z17" s="1">
        <f t="shared" si="9"/>
        <v>71014.7989795092</v>
      </c>
      <c r="AA17" s="1">
        <f t="shared" si="10"/>
        <v>0</v>
      </c>
      <c r="AB17" s="1">
        <f t="shared" si="11"/>
        <v>71014.7989795092</v>
      </c>
    </row>
    <row r="18" spans="1:28" x14ac:dyDescent="0.25">
      <c r="A18" s="1">
        <v>85</v>
      </c>
      <c r="B18" s="1">
        <v>85</v>
      </c>
      <c r="C18" s="1">
        <v>3285</v>
      </c>
      <c r="D18" s="1">
        <v>431</v>
      </c>
      <c r="E18" s="1">
        <v>4</v>
      </c>
      <c r="F18" s="1">
        <v>6.5020406709076703E-3</v>
      </c>
      <c r="G18" s="1">
        <f t="shared" si="0"/>
        <v>2.1971124157425539</v>
      </c>
      <c r="H18" s="1" t="s">
        <v>7</v>
      </c>
      <c r="I18" s="1">
        <f t="shared" si="1"/>
        <v>1</v>
      </c>
      <c r="J18" s="1">
        <f t="shared" si="2"/>
        <v>0</v>
      </c>
      <c r="K18" s="1">
        <v>1</v>
      </c>
      <c r="L18" s="1">
        <f t="shared" si="3"/>
        <v>431</v>
      </c>
      <c r="M18" s="1">
        <f t="shared" si="4"/>
        <v>0</v>
      </c>
      <c r="N18" s="1">
        <f t="shared" si="5"/>
        <v>431</v>
      </c>
      <c r="W18" s="1">
        <f t="shared" si="6"/>
        <v>153.79786910197876</v>
      </c>
      <c r="X18" s="1">
        <f t="shared" si="7"/>
        <v>0</v>
      </c>
      <c r="Y18" s="1">
        <f t="shared" si="8"/>
        <v>153.79786910197876</v>
      </c>
      <c r="Z18" s="1">
        <f t="shared" si="9"/>
        <v>66286.881582952847</v>
      </c>
      <c r="AA18" s="1">
        <f t="shared" si="10"/>
        <v>0</v>
      </c>
      <c r="AB18" s="1">
        <f t="shared" si="11"/>
        <v>66286.881582952847</v>
      </c>
    </row>
    <row r="19" spans="1:28" x14ac:dyDescent="0.25">
      <c r="A19" s="1">
        <v>93</v>
      </c>
      <c r="B19" s="1">
        <v>93</v>
      </c>
      <c r="C19" s="1">
        <v>574</v>
      </c>
      <c r="D19" s="1">
        <v>86</v>
      </c>
      <c r="E19" s="1">
        <v>4</v>
      </c>
      <c r="F19" s="1">
        <v>1.1361252192088301E-3</v>
      </c>
      <c r="G19" s="1">
        <f t="shared" si="0"/>
        <v>12.574066699850663</v>
      </c>
      <c r="H19" s="1" t="s">
        <v>7</v>
      </c>
      <c r="I19" s="1">
        <f t="shared" si="1"/>
        <v>1</v>
      </c>
      <c r="J19" s="1">
        <f t="shared" si="2"/>
        <v>0</v>
      </c>
      <c r="K19" s="1">
        <v>1</v>
      </c>
      <c r="L19" s="1">
        <f t="shared" si="3"/>
        <v>86</v>
      </c>
      <c r="M19" s="1">
        <f t="shared" si="4"/>
        <v>0</v>
      </c>
      <c r="N19" s="1">
        <f t="shared" si="5"/>
        <v>86</v>
      </c>
      <c r="S19" s="2" t="s">
        <v>54</v>
      </c>
      <c r="T19" s="2" t="s">
        <v>54</v>
      </c>
      <c r="U19" s="2" t="s">
        <v>54</v>
      </c>
      <c r="W19" s="1">
        <f t="shared" si="6"/>
        <v>880.18466898954648</v>
      </c>
      <c r="X19" s="1">
        <f t="shared" si="7"/>
        <v>0</v>
      </c>
      <c r="Y19" s="1">
        <f t="shared" si="8"/>
        <v>880.18466898954648</v>
      </c>
      <c r="Z19" s="1">
        <f t="shared" si="9"/>
        <v>75695.881533100997</v>
      </c>
      <c r="AA19" s="1">
        <f t="shared" si="10"/>
        <v>0</v>
      </c>
      <c r="AB19" s="1">
        <f t="shared" si="11"/>
        <v>75695.881533100997</v>
      </c>
    </row>
    <row r="20" spans="1:28" x14ac:dyDescent="0.25">
      <c r="A20" s="1">
        <v>19</v>
      </c>
      <c r="B20" s="1">
        <v>19</v>
      </c>
      <c r="C20" s="1">
        <v>1616</v>
      </c>
      <c r="D20" s="1">
        <v>250</v>
      </c>
      <c r="E20" s="1">
        <v>1</v>
      </c>
      <c r="F20" s="1">
        <v>3.1985685613962899E-3</v>
      </c>
      <c r="G20" s="1">
        <f t="shared" si="0"/>
        <v>4.4662835926449738</v>
      </c>
      <c r="H20" s="1" t="s">
        <v>7</v>
      </c>
      <c r="I20" s="1">
        <f t="shared" si="1"/>
        <v>1</v>
      </c>
      <c r="J20" s="1">
        <f t="shared" si="2"/>
        <v>0</v>
      </c>
      <c r="K20" s="1">
        <v>1</v>
      </c>
      <c r="L20" s="1">
        <f t="shared" si="3"/>
        <v>250</v>
      </c>
      <c r="M20" s="1">
        <f t="shared" si="4"/>
        <v>0</v>
      </c>
      <c r="N20" s="1">
        <f t="shared" si="5"/>
        <v>250</v>
      </c>
      <c r="S20" s="2">
        <f>S13</f>
        <v>10.208424251580034</v>
      </c>
      <c r="T20" s="2">
        <f>T13</f>
        <v>14.41227310672866</v>
      </c>
      <c r="U20" s="2">
        <f>U13</f>
        <v>1.039486683570197</v>
      </c>
      <c r="W20" s="1">
        <f t="shared" si="6"/>
        <v>312.63985148514814</v>
      </c>
      <c r="X20" s="1">
        <f t="shared" si="7"/>
        <v>0</v>
      </c>
      <c r="Y20" s="1">
        <f t="shared" si="8"/>
        <v>312.63985148514814</v>
      </c>
      <c r="Z20" s="1">
        <f t="shared" si="9"/>
        <v>78159.962871287033</v>
      </c>
      <c r="AA20" s="1">
        <f t="shared" si="10"/>
        <v>0</v>
      </c>
      <c r="AB20" s="1">
        <f t="shared" si="11"/>
        <v>78159.962871287033</v>
      </c>
    </row>
    <row r="21" spans="1:28" x14ac:dyDescent="0.25">
      <c r="A21" s="1">
        <v>268</v>
      </c>
      <c r="B21" s="1">
        <v>268</v>
      </c>
      <c r="C21" s="1">
        <v>5292</v>
      </c>
      <c r="D21" s="1">
        <v>764</v>
      </c>
      <c r="E21" s="1">
        <v>8</v>
      </c>
      <c r="F21" s="1">
        <v>1.04745203136814E-2</v>
      </c>
      <c r="G21" s="1">
        <f t="shared" si="0"/>
        <v>1.3638537954864489</v>
      </c>
      <c r="H21" s="1" t="s">
        <v>6</v>
      </c>
      <c r="I21" s="1">
        <f t="shared" si="1"/>
        <v>0</v>
      </c>
      <c r="J21" s="1">
        <f t="shared" si="2"/>
        <v>1</v>
      </c>
      <c r="K21" s="1">
        <v>1</v>
      </c>
      <c r="L21" s="1">
        <f t="shared" si="3"/>
        <v>0</v>
      </c>
      <c r="M21" s="1">
        <f t="shared" si="4"/>
        <v>764</v>
      </c>
      <c r="N21" s="1">
        <f t="shared" si="5"/>
        <v>764</v>
      </c>
      <c r="W21" s="1">
        <f t="shared" si="6"/>
        <v>0</v>
      </c>
      <c r="X21" s="1">
        <f t="shared" si="7"/>
        <v>95.469765684051424</v>
      </c>
      <c r="Y21" s="1">
        <f t="shared" si="8"/>
        <v>95.469765684051424</v>
      </c>
      <c r="Z21" s="1">
        <f t="shared" si="9"/>
        <v>0</v>
      </c>
      <c r="AA21" s="1">
        <f t="shared" si="10"/>
        <v>72938.900982615291</v>
      </c>
      <c r="AB21" s="1">
        <f t="shared" si="11"/>
        <v>72938.900982615291</v>
      </c>
    </row>
    <row r="22" spans="1:28" x14ac:dyDescent="0.25">
      <c r="A22" s="1" t="s">
        <v>9</v>
      </c>
      <c r="B22" s="1">
        <v>114</v>
      </c>
      <c r="C22" s="1">
        <v>24694</v>
      </c>
      <c r="D22" s="1">
        <v>3471</v>
      </c>
      <c r="E22" s="1">
        <v>4</v>
      </c>
      <c r="F22" s="1">
        <v>4.8877136172722699E-2</v>
      </c>
      <c r="G22" s="1">
        <f t="shared" si="0"/>
        <v>0.29227805481956287</v>
      </c>
      <c r="H22" s="1" t="s">
        <v>7</v>
      </c>
      <c r="I22" s="1">
        <f t="shared" si="1"/>
        <v>1</v>
      </c>
      <c r="J22" s="1">
        <f t="shared" si="2"/>
        <v>0</v>
      </c>
      <c r="K22" s="1">
        <v>1</v>
      </c>
      <c r="L22" s="1">
        <f t="shared" si="3"/>
        <v>3471</v>
      </c>
      <c r="M22" s="1">
        <f t="shared" si="4"/>
        <v>0</v>
      </c>
      <c r="N22" s="1">
        <f t="shared" si="5"/>
        <v>3471</v>
      </c>
      <c r="W22" s="1">
        <f t="shared" si="6"/>
        <v>20.459463837369402</v>
      </c>
      <c r="X22" s="1">
        <f t="shared" si="7"/>
        <v>0</v>
      </c>
      <c r="Y22" s="1">
        <f t="shared" si="8"/>
        <v>20.459463837369402</v>
      </c>
      <c r="Z22" s="1">
        <f t="shared" si="9"/>
        <v>71014.7989795092</v>
      </c>
      <c r="AA22" s="1">
        <f t="shared" si="10"/>
        <v>0</v>
      </c>
      <c r="AB22" s="1">
        <f t="shared" si="11"/>
        <v>71014.7989795092</v>
      </c>
    </row>
    <row r="23" spans="1:28" x14ac:dyDescent="0.25">
      <c r="A23" s="1">
        <v>61</v>
      </c>
      <c r="B23" s="1">
        <v>61</v>
      </c>
      <c r="C23" s="1">
        <v>970</v>
      </c>
      <c r="D23" s="1">
        <v>129</v>
      </c>
      <c r="E23" s="1">
        <v>3</v>
      </c>
      <c r="F23" s="1">
        <v>1.91993286172921E-3</v>
      </c>
      <c r="G23" s="1">
        <f t="shared" si="0"/>
        <v>7.440736377025023</v>
      </c>
      <c r="H23" s="1" t="s">
        <v>7</v>
      </c>
      <c r="I23" s="1">
        <f t="shared" si="1"/>
        <v>1</v>
      </c>
      <c r="J23" s="1">
        <f t="shared" si="2"/>
        <v>0</v>
      </c>
      <c r="K23" s="1">
        <v>1</v>
      </c>
      <c r="L23" s="1">
        <f t="shared" si="3"/>
        <v>129</v>
      </c>
      <c r="M23" s="1">
        <f t="shared" si="4"/>
        <v>0</v>
      </c>
      <c r="N23" s="1">
        <f t="shared" si="5"/>
        <v>129</v>
      </c>
      <c r="W23" s="1">
        <f t="shared" si="6"/>
        <v>520.85154639175164</v>
      </c>
      <c r="X23" s="1">
        <f t="shared" si="7"/>
        <v>0</v>
      </c>
      <c r="Y23" s="1">
        <f t="shared" si="8"/>
        <v>520.85154639175164</v>
      </c>
      <c r="Z23" s="1">
        <f t="shared" si="9"/>
        <v>67189.849484535953</v>
      </c>
      <c r="AA23" s="1">
        <f t="shared" si="10"/>
        <v>0</v>
      </c>
      <c r="AB23" s="1">
        <f t="shared" si="11"/>
        <v>67189.849484535953</v>
      </c>
    </row>
    <row r="24" spans="1:28" x14ac:dyDescent="0.25">
      <c r="A24" s="1">
        <v>270</v>
      </c>
      <c r="B24" s="1">
        <v>270</v>
      </c>
      <c r="C24" s="1">
        <v>4777</v>
      </c>
      <c r="D24" s="1">
        <v>592</v>
      </c>
      <c r="E24" s="1">
        <v>8</v>
      </c>
      <c r="F24" s="1">
        <v>9.4551745159591905E-3</v>
      </c>
      <c r="G24" s="1">
        <f t="shared" si="0"/>
        <v>1.5108884835072824</v>
      </c>
      <c r="H24" s="1" t="s">
        <v>6</v>
      </c>
      <c r="I24" s="1">
        <f t="shared" si="1"/>
        <v>0</v>
      </c>
      <c r="J24" s="1">
        <f t="shared" si="2"/>
        <v>1</v>
      </c>
      <c r="K24" s="1">
        <v>1</v>
      </c>
      <c r="L24" s="1">
        <f t="shared" si="3"/>
        <v>0</v>
      </c>
      <c r="M24" s="1">
        <f t="shared" si="4"/>
        <v>592</v>
      </c>
      <c r="N24" s="1">
        <f t="shared" si="5"/>
        <v>592</v>
      </c>
      <c r="W24" s="1">
        <f t="shared" si="6"/>
        <v>0</v>
      </c>
      <c r="X24" s="1">
        <f t="shared" si="7"/>
        <v>105.76219384550978</v>
      </c>
      <c r="Y24" s="1">
        <f t="shared" si="8"/>
        <v>105.76219384550978</v>
      </c>
      <c r="Z24" s="1">
        <f t="shared" si="9"/>
        <v>0</v>
      </c>
      <c r="AA24" s="1">
        <f t="shared" si="10"/>
        <v>62611.218756541792</v>
      </c>
      <c r="AB24" s="1">
        <f t="shared" si="11"/>
        <v>62611.218756541792</v>
      </c>
    </row>
    <row r="25" spans="1:28" x14ac:dyDescent="0.25">
      <c r="A25" s="1">
        <v>158</v>
      </c>
      <c r="B25" s="1">
        <v>158</v>
      </c>
      <c r="C25" s="1">
        <v>5742</v>
      </c>
      <c r="D25" s="1">
        <v>751</v>
      </c>
      <c r="E25" s="1">
        <v>5</v>
      </c>
      <c r="F25" s="1">
        <v>1.13652108165455E-2</v>
      </c>
      <c r="G25" s="1">
        <f t="shared" si="0"/>
        <v>1.2569687017962843</v>
      </c>
      <c r="H25" s="1" t="s">
        <v>6</v>
      </c>
      <c r="I25" s="1">
        <f t="shared" si="1"/>
        <v>0</v>
      </c>
      <c r="J25" s="1">
        <f t="shared" si="2"/>
        <v>1</v>
      </c>
      <c r="K25" s="1">
        <v>1</v>
      </c>
      <c r="L25" s="1">
        <f t="shared" si="3"/>
        <v>0</v>
      </c>
      <c r="M25" s="1">
        <f t="shared" si="4"/>
        <v>751</v>
      </c>
      <c r="N25" s="1">
        <f t="shared" si="5"/>
        <v>751</v>
      </c>
      <c r="W25" s="1">
        <f t="shared" si="6"/>
        <v>0</v>
      </c>
      <c r="X25" s="1">
        <f t="shared" si="7"/>
        <v>87.987809125739901</v>
      </c>
      <c r="Y25" s="1">
        <f t="shared" si="8"/>
        <v>87.987809125739901</v>
      </c>
      <c r="Z25" s="1">
        <f t="shared" si="9"/>
        <v>0</v>
      </c>
      <c r="AA25" s="1">
        <f t="shared" si="10"/>
        <v>66078.844653430671</v>
      </c>
      <c r="AB25" s="1">
        <f t="shared" si="11"/>
        <v>66078.844653430671</v>
      </c>
    </row>
    <row r="26" spans="1:28" x14ac:dyDescent="0.25">
      <c r="A26" s="1">
        <v>137</v>
      </c>
      <c r="B26" s="1">
        <v>137</v>
      </c>
      <c r="C26" s="1">
        <v>47074</v>
      </c>
      <c r="D26" s="1">
        <v>6720</v>
      </c>
      <c r="E26" s="1">
        <v>5</v>
      </c>
      <c r="F26" s="1">
        <v>9.3174143848495497E-2</v>
      </c>
      <c r="G26" s="1">
        <f t="shared" si="0"/>
        <v>0.15332273199036173</v>
      </c>
      <c r="H26" s="1" t="s">
        <v>6</v>
      </c>
      <c r="I26" s="1">
        <f t="shared" si="1"/>
        <v>0</v>
      </c>
      <c r="J26" s="1">
        <f t="shared" si="2"/>
        <v>1</v>
      </c>
      <c r="K26" s="1">
        <v>1</v>
      </c>
      <c r="L26" s="1">
        <f t="shared" si="3"/>
        <v>0</v>
      </c>
      <c r="M26" s="1">
        <f t="shared" si="4"/>
        <v>6720</v>
      </c>
      <c r="N26" s="1">
        <f t="shared" si="5"/>
        <v>6720</v>
      </c>
      <c r="W26" s="1">
        <f t="shared" si="6"/>
        <v>0</v>
      </c>
      <c r="X26" s="1">
        <f t="shared" si="7"/>
        <v>10.732591239325322</v>
      </c>
      <c r="Y26" s="1">
        <f t="shared" si="8"/>
        <v>10.732591239325322</v>
      </c>
      <c r="Z26" s="1">
        <f t="shared" si="9"/>
        <v>0</v>
      </c>
      <c r="AA26" s="1">
        <f t="shared" si="10"/>
        <v>72123.01312826616</v>
      </c>
      <c r="AB26" s="1">
        <f t="shared" si="11"/>
        <v>72123.01312826616</v>
      </c>
    </row>
    <row r="27" spans="1:28" x14ac:dyDescent="0.25">
      <c r="A27" s="1" t="s">
        <v>10</v>
      </c>
      <c r="B27" s="1">
        <v>85</v>
      </c>
      <c r="C27" s="1">
        <v>3285</v>
      </c>
      <c r="D27" s="1">
        <v>431</v>
      </c>
      <c r="E27" s="1">
        <v>4</v>
      </c>
      <c r="F27" s="1">
        <v>6.5020406709076703E-3</v>
      </c>
      <c r="G27" s="1">
        <f t="shared" si="0"/>
        <v>2.1971124157425539</v>
      </c>
      <c r="H27" s="1" t="s">
        <v>7</v>
      </c>
      <c r="I27" s="1">
        <f t="shared" si="1"/>
        <v>1</v>
      </c>
      <c r="J27" s="1">
        <f t="shared" si="2"/>
        <v>0</v>
      </c>
      <c r="K27" s="1">
        <v>1</v>
      </c>
      <c r="L27" s="1">
        <f t="shared" si="3"/>
        <v>431</v>
      </c>
      <c r="M27" s="1">
        <f t="shared" si="4"/>
        <v>0</v>
      </c>
      <c r="N27" s="1">
        <f t="shared" si="5"/>
        <v>431</v>
      </c>
      <c r="W27" s="1">
        <f t="shared" si="6"/>
        <v>153.79786910197876</v>
      </c>
      <c r="X27" s="1">
        <f t="shared" si="7"/>
        <v>0</v>
      </c>
      <c r="Y27" s="1">
        <f t="shared" si="8"/>
        <v>153.79786910197876</v>
      </c>
      <c r="Z27" s="1">
        <f t="shared" si="9"/>
        <v>66286.881582952847</v>
      </c>
      <c r="AA27" s="1">
        <f t="shared" si="10"/>
        <v>0</v>
      </c>
      <c r="AB27" s="1">
        <f t="shared" si="11"/>
        <v>66286.881582952847</v>
      </c>
    </row>
    <row r="28" spans="1:28" x14ac:dyDescent="0.25">
      <c r="A28" s="1">
        <v>156</v>
      </c>
      <c r="B28" s="1">
        <v>156</v>
      </c>
      <c r="C28" s="1">
        <v>2881</v>
      </c>
      <c r="D28" s="1">
        <v>396</v>
      </c>
      <c r="E28" s="1">
        <v>5</v>
      </c>
      <c r="F28" s="1">
        <v>5.7023985305585997E-3</v>
      </c>
      <c r="G28" s="1">
        <f t="shared" si="0"/>
        <v>2.5052114841077016</v>
      </c>
      <c r="H28" s="1" t="s">
        <v>6</v>
      </c>
      <c r="I28" s="1">
        <f t="shared" si="1"/>
        <v>0</v>
      </c>
      <c r="J28" s="1">
        <f t="shared" si="2"/>
        <v>1</v>
      </c>
      <c r="K28" s="1">
        <v>1</v>
      </c>
      <c r="L28" s="1">
        <f t="shared" si="3"/>
        <v>0</v>
      </c>
      <c r="M28" s="1">
        <f t="shared" si="4"/>
        <v>396</v>
      </c>
      <c r="N28" s="1">
        <f t="shared" si="5"/>
        <v>396</v>
      </c>
      <c r="W28" s="1">
        <f t="shared" si="6"/>
        <v>0</v>
      </c>
      <c r="X28" s="1">
        <f t="shared" si="7"/>
        <v>175.3648038875391</v>
      </c>
      <c r="Y28" s="1">
        <f t="shared" si="8"/>
        <v>175.3648038875391</v>
      </c>
      <c r="Z28" s="1">
        <f t="shared" si="9"/>
        <v>0</v>
      </c>
      <c r="AA28" s="1">
        <f t="shared" si="10"/>
        <v>69444.462339465492</v>
      </c>
      <c r="AB28" s="1">
        <f t="shared" si="11"/>
        <v>69444.462339465492</v>
      </c>
    </row>
    <row r="29" spans="1:28" x14ac:dyDescent="0.25">
      <c r="A29" s="1">
        <v>126</v>
      </c>
      <c r="B29" s="1">
        <v>126</v>
      </c>
      <c r="C29" s="1">
        <v>2439</v>
      </c>
      <c r="D29" s="1">
        <v>298</v>
      </c>
      <c r="E29" s="1">
        <v>5</v>
      </c>
      <c r="F29" s="1">
        <v>4.8275425255232297E-3</v>
      </c>
      <c r="G29" s="1">
        <f t="shared" si="0"/>
        <v>2.9592104492473505</v>
      </c>
      <c r="H29" s="1" t="s">
        <v>6</v>
      </c>
      <c r="I29" s="1">
        <f t="shared" si="1"/>
        <v>0</v>
      </c>
      <c r="J29" s="1">
        <f t="shared" si="2"/>
        <v>1</v>
      </c>
      <c r="K29" s="1">
        <v>1</v>
      </c>
      <c r="L29" s="1">
        <f t="shared" si="3"/>
        <v>0</v>
      </c>
      <c r="M29" s="1">
        <f t="shared" si="4"/>
        <v>298</v>
      </c>
      <c r="N29" s="1">
        <f t="shared" si="5"/>
        <v>298</v>
      </c>
      <c r="W29" s="1">
        <f t="shared" si="6"/>
        <v>0</v>
      </c>
      <c r="X29" s="1">
        <f t="shared" si="7"/>
        <v>207.14473144731454</v>
      </c>
      <c r="Y29" s="1">
        <f t="shared" si="8"/>
        <v>207.14473144731454</v>
      </c>
      <c r="Z29" s="1">
        <f t="shared" si="9"/>
        <v>0</v>
      </c>
      <c r="AA29" s="1">
        <f t="shared" si="10"/>
        <v>61729.129971299728</v>
      </c>
      <c r="AB29" s="1">
        <f t="shared" si="11"/>
        <v>61729.129971299728</v>
      </c>
    </row>
    <row r="30" spans="1:28" x14ac:dyDescent="0.25">
      <c r="A30" s="1">
        <v>31</v>
      </c>
      <c r="B30" s="1">
        <v>31</v>
      </c>
      <c r="C30" s="1">
        <v>1176</v>
      </c>
      <c r="D30" s="1">
        <v>163</v>
      </c>
      <c r="E30" s="1">
        <v>2</v>
      </c>
      <c r="F30" s="1">
        <v>2.32767118081809E-3</v>
      </c>
      <c r="G30" s="1">
        <f t="shared" si="0"/>
        <v>6.1373420796890166</v>
      </c>
      <c r="H30" s="1" t="s">
        <v>7</v>
      </c>
      <c r="I30" s="1">
        <f t="shared" si="1"/>
        <v>1</v>
      </c>
      <c r="J30" s="1">
        <f t="shared" si="2"/>
        <v>0</v>
      </c>
      <c r="K30" s="1">
        <v>1</v>
      </c>
      <c r="L30" s="1">
        <f t="shared" si="3"/>
        <v>163</v>
      </c>
      <c r="M30" s="1">
        <f t="shared" si="4"/>
        <v>0</v>
      </c>
      <c r="N30" s="1">
        <f t="shared" si="5"/>
        <v>163</v>
      </c>
      <c r="W30" s="1">
        <f t="shared" si="6"/>
        <v>429.61394557823115</v>
      </c>
      <c r="X30" s="1">
        <f t="shared" si="7"/>
        <v>0</v>
      </c>
      <c r="Y30" s="1">
        <f t="shared" si="8"/>
        <v>429.61394557823115</v>
      </c>
      <c r="Z30" s="1">
        <f t="shared" si="9"/>
        <v>70027.073129251687</v>
      </c>
      <c r="AA30" s="1">
        <f t="shared" si="10"/>
        <v>0</v>
      </c>
      <c r="AB30" s="1">
        <f t="shared" si="11"/>
        <v>70027.073129251687</v>
      </c>
    </row>
    <row r="31" spans="1:28" x14ac:dyDescent="0.25">
      <c r="A31" s="1" t="s">
        <v>11</v>
      </c>
      <c r="B31" s="1">
        <v>114</v>
      </c>
      <c r="C31" s="1">
        <v>24694</v>
      </c>
      <c r="D31" s="1">
        <v>3471</v>
      </c>
      <c r="E31" s="1">
        <v>4</v>
      </c>
      <c r="F31" s="1">
        <v>4.8877136172722699E-2</v>
      </c>
      <c r="G31" s="1">
        <f t="shared" si="0"/>
        <v>0.29227805481956287</v>
      </c>
      <c r="H31" s="1" t="s">
        <v>7</v>
      </c>
      <c r="I31" s="1">
        <f t="shared" si="1"/>
        <v>1</v>
      </c>
      <c r="J31" s="1">
        <f t="shared" si="2"/>
        <v>0</v>
      </c>
      <c r="K31" s="1">
        <v>1</v>
      </c>
      <c r="L31" s="1">
        <f t="shared" si="3"/>
        <v>3471</v>
      </c>
      <c r="M31" s="1">
        <f t="shared" si="4"/>
        <v>0</v>
      </c>
      <c r="N31" s="1">
        <f t="shared" si="5"/>
        <v>3471</v>
      </c>
      <c r="W31" s="1">
        <f t="shared" si="6"/>
        <v>20.459463837369402</v>
      </c>
      <c r="X31" s="1">
        <f t="shared" si="7"/>
        <v>0</v>
      </c>
      <c r="Y31" s="1">
        <f t="shared" si="8"/>
        <v>20.459463837369402</v>
      </c>
      <c r="Z31" s="1">
        <f t="shared" si="9"/>
        <v>71014.7989795092</v>
      </c>
      <c r="AA31" s="1">
        <f t="shared" si="10"/>
        <v>0</v>
      </c>
      <c r="AB31" s="1">
        <f t="shared" si="11"/>
        <v>71014.7989795092</v>
      </c>
    </row>
    <row r="32" spans="1:28" x14ac:dyDescent="0.25">
      <c r="A32" s="1">
        <v>199</v>
      </c>
      <c r="B32" s="1">
        <v>199</v>
      </c>
      <c r="C32" s="1">
        <v>7700</v>
      </c>
      <c r="D32" s="1">
        <v>1025</v>
      </c>
      <c r="E32" s="1">
        <v>2</v>
      </c>
      <c r="F32" s="1">
        <v>1.52407041601184E-2</v>
      </c>
      <c r="G32" s="1">
        <f t="shared" si="0"/>
        <v>0.93733951762523438</v>
      </c>
      <c r="H32" s="1" t="s">
        <v>7</v>
      </c>
      <c r="I32" s="1">
        <f t="shared" si="1"/>
        <v>1</v>
      </c>
      <c r="J32" s="1">
        <f t="shared" si="2"/>
        <v>0</v>
      </c>
      <c r="K32" s="1">
        <v>1</v>
      </c>
      <c r="L32" s="1">
        <f t="shared" si="3"/>
        <v>1025</v>
      </c>
      <c r="M32" s="1">
        <f t="shared" si="4"/>
        <v>0</v>
      </c>
      <c r="N32" s="1">
        <f t="shared" si="5"/>
        <v>1025</v>
      </c>
      <c r="W32" s="1">
        <f t="shared" si="6"/>
        <v>65.613766233766412</v>
      </c>
      <c r="X32" s="1">
        <f t="shared" si="7"/>
        <v>0</v>
      </c>
      <c r="Y32" s="1">
        <f t="shared" si="8"/>
        <v>65.613766233766412</v>
      </c>
      <c r="Z32" s="1">
        <f t="shared" si="9"/>
        <v>67254.110389610578</v>
      </c>
      <c r="AA32" s="1">
        <f t="shared" si="10"/>
        <v>0</v>
      </c>
      <c r="AB32" s="1">
        <f t="shared" si="11"/>
        <v>67254.110389610578</v>
      </c>
    </row>
    <row r="33" spans="1:28" x14ac:dyDescent="0.25">
      <c r="A33" s="1">
        <v>2</v>
      </c>
      <c r="B33" s="1">
        <v>2</v>
      </c>
      <c r="C33" s="1">
        <v>957</v>
      </c>
      <c r="D33" s="1">
        <v>139</v>
      </c>
      <c r="E33" s="1">
        <v>1</v>
      </c>
      <c r="F33" s="1">
        <v>1.8942018027575799E-3</v>
      </c>
      <c r="G33" s="1">
        <f t="shared" si="0"/>
        <v>7.541812210777719</v>
      </c>
      <c r="H33" s="1" t="s">
        <v>7</v>
      </c>
      <c r="I33" s="1">
        <f t="shared" si="1"/>
        <v>1</v>
      </c>
      <c r="J33" s="1">
        <f t="shared" si="2"/>
        <v>0</v>
      </c>
      <c r="K33" s="1">
        <v>1</v>
      </c>
      <c r="L33" s="1">
        <f t="shared" si="3"/>
        <v>139</v>
      </c>
      <c r="M33" s="1">
        <f t="shared" si="4"/>
        <v>0</v>
      </c>
      <c r="N33" s="1">
        <f t="shared" si="5"/>
        <v>139</v>
      </c>
      <c r="W33" s="1">
        <f t="shared" si="6"/>
        <v>527.92685475444034</v>
      </c>
      <c r="X33" s="1">
        <f t="shared" si="7"/>
        <v>0</v>
      </c>
      <c r="Y33" s="1">
        <f t="shared" si="8"/>
        <v>527.92685475444034</v>
      </c>
      <c r="Z33" s="1">
        <f t="shared" si="9"/>
        <v>73381.832810867214</v>
      </c>
      <c r="AA33" s="1">
        <f t="shared" si="10"/>
        <v>0</v>
      </c>
      <c r="AB33" s="1">
        <f t="shared" si="11"/>
        <v>73381.832810867214</v>
      </c>
    </row>
    <row r="34" spans="1:28" x14ac:dyDescent="0.25">
      <c r="A34" s="1">
        <v>21</v>
      </c>
      <c r="B34" s="1">
        <v>21</v>
      </c>
      <c r="C34" s="1">
        <v>2055</v>
      </c>
      <c r="D34" s="1">
        <v>339</v>
      </c>
      <c r="E34" s="1">
        <v>1</v>
      </c>
      <c r="F34" s="1">
        <v>4.0674866297458999E-3</v>
      </c>
      <c r="G34" s="1">
        <f t="shared" si="0"/>
        <v>3.5121724018074345</v>
      </c>
      <c r="H34" s="1" t="s">
        <v>7</v>
      </c>
      <c r="I34" s="1">
        <f t="shared" si="1"/>
        <v>1</v>
      </c>
      <c r="J34" s="1">
        <f t="shared" si="2"/>
        <v>0</v>
      </c>
      <c r="K34" s="1">
        <v>1</v>
      </c>
      <c r="L34" s="1">
        <f t="shared" si="3"/>
        <v>339</v>
      </c>
      <c r="M34" s="1">
        <f t="shared" si="4"/>
        <v>0</v>
      </c>
      <c r="N34" s="1">
        <f t="shared" si="5"/>
        <v>339</v>
      </c>
      <c r="W34" s="1">
        <f t="shared" si="6"/>
        <v>245.85206812652044</v>
      </c>
      <c r="X34" s="1">
        <f t="shared" si="7"/>
        <v>0</v>
      </c>
      <c r="Y34" s="1">
        <f t="shared" si="8"/>
        <v>245.85206812652044</v>
      </c>
      <c r="Z34" s="1">
        <f t="shared" si="9"/>
        <v>83343.85109489043</v>
      </c>
      <c r="AA34" s="1">
        <f t="shared" si="10"/>
        <v>0</v>
      </c>
      <c r="AB34" s="1">
        <f t="shared" si="11"/>
        <v>83343.85109489043</v>
      </c>
    </row>
    <row r="35" spans="1:28" x14ac:dyDescent="0.25">
      <c r="A35" s="1">
        <v>149</v>
      </c>
      <c r="B35" s="1">
        <v>149</v>
      </c>
      <c r="C35" s="1">
        <v>534</v>
      </c>
      <c r="D35" s="1">
        <v>90</v>
      </c>
      <c r="E35" s="1">
        <v>5</v>
      </c>
      <c r="F35" s="1">
        <v>1.0569527300653601E-3</v>
      </c>
      <c r="G35" s="1">
        <f t="shared" si="0"/>
        <v>13.515944355270157</v>
      </c>
      <c r="H35" s="1" t="s">
        <v>6</v>
      </c>
      <c r="I35" s="1">
        <f t="shared" si="1"/>
        <v>0</v>
      </c>
      <c r="J35" s="1">
        <f t="shared" si="2"/>
        <v>1</v>
      </c>
      <c r="K35" s="1">
        <v>1</v>
      </c>
      <c r="L35" s="1">
        <f t="shared" si="3"/>
        <v>0</v>
      </c>
      <c r="M35" s="1">
        <f t="shared" si="4"/>
        <v>90</v>
      </c>
      <c r="N35" s="1">
        <f t="shared" si="5"/>
        <v>90</v>
      </c>
      <c r="W35" s="1">
        <f t="shared" si="6"/>
        <v>0</v>
      </c>
      <c r="X35" s="1">
        <f t="shared" si="7"/>
        <v>946.11610486891107</v>
      </c>
      <c r="Y35" s="1">
        <f t="shared" si="8"/>
        <v>946.11610486891107</v>
      </c>
      <c r="Z35" s="1">
        <f t="shared" si="9"/>
        <v>0</v>
      </c>
      <c r="AA35" s="1">
        <f t="shared" si="10"/>
        <v>85150.449438201991</v>
      </c>
      <c r="AB35" s="1">
        <f t="shared" si="11"/>
        <v>85150.449438201991</v>
      </c>
    </row>
    <row r="36" spans="1:28" x14ac:dyDescent="0.25">
      <c r="A36" s="1">
        <v>81</v>
      </c>
      <c r="B36" s="1">
        <v>81</v>
      </c>
      <c r="C36" s="1">
        <v>736</v>
      </c>
      <c r="D36" s="1">
        <v>103</v>
      </c>
      <c r="E36" s="1">
        <v>3</v>
      </c>
      <c r="F36" s="1">
        <v>1.4567738002398899E-3</v>
      </c>
      <c r="G36" s="1">
        <f t="shared" si="0"/>
        <v>9.8064052795031245</v>
      </c>
      <c r="H36" s="1" t="s">
        <v>7</v>
      </c>
      <c r="I36" s="1">
        <f t="shared" si="1"/>
        <v>1</v>
      </c>
      <c r="J36" s="1">
        <f t="shared" si="2"/>
        <v>0</v>
      </c>
      <c r="K36" s="1">
        <v>1</v>
      </c>
      <c r="L36" s="1">
        <f t="shared" si="3"/>
        <v>103</v>
      </c>
      <c r="M36" s="1">
        <f t="shared" si="4"/>
        <v>0</v>
      </c>
      <c r="N36" s="1">
        <f t="shared" si="5"/>
        <v>103</v>
      </c>
      <c r="W36" s="1">
        <f t="shared" si="6"/>
        <v>686.44836956521863</v>
      </c>
      <c r="X36" s="1">
        <f t="shared" si="7"/>
        <v>0</v>
      </c>
      <c r="Y36" s="1">
        <f t="shared" si="8"/>
        <v>686.44836956521863</v>
      </c>
      <c r="Z36" s="1">
        <f t="shared" si="9"/>
        <v>70704.182065217523</v>
      </c>
      <c r="AA36" s="1">
        <f t="shared" si="10"/>
        <v>0</v>
      </c>
      <c r="AB36" s="1">
        <f t="shared" si="11"/>
        <v>70704.182065217523</v>
      </c>
    </row>
    <row r="37" spans="1:28" x14ac:dyDescent="0.25">
      <c r="A37" s="1">
        <v>78</v>
      </c>
      <c r="B37" s="1">
        <v>78</v>
      </c>
      <c r="C37" s="1">
        <v>1110</v>
      </c>
      <c r="D37" s="1">
        <v>140</v>
      </c>
      <c r="E37" s="1">
        <v>3</v>
      </c>
      <c r="F37" s="1">
        <v>2.19703657373136E-3</v>
      </c>
      <c r="G37" s="1">
        <f t="shared" si="0"/>
        <v>6.502265122265122</v>
      </c>
      <c r="H37" s="1" t="s">
        <v>7</v>
      </c>
      <c r="I37" s="1">
        <f t="shared" si="1"/>
        <v>1</v>
      </c>
      <c r="J37" s="1">
        <f t="shared" si="2"/>
        <v>0</v>
      </c>
      <c r="K37" s="1">
        <v>1</v>
      </c>
      <c r="L37" s="1">
        <f t="shared" si="3"/>
        <v>140</v>
      </c>
      <c r="M37" s="1">
        <f t="shared" si="4"/>
        <v>0</v>
      </c>
      <c r="N37" s="1">
        <f t="shared" si="5"/>
        <v>140</v>
      </c>
      <c r="W37" s="1">
        <f t="shared" si="6"/>
        <v>455.15855855855852</v>
      </c>
      <c r="X37" s="1">
        <f t="shared" si="7"/>
        <v>0</v>
      </c>
      <c r="Y37" s="1">
        <f t="shared" si="8"/>
        <v>455.15855855855852</v>
      </c>
      <c r="Z37" s="1">
        <f t="shared" si="9"/>
        <v>63722.198198198195</v>
      </c>
      <c r="AA37" s="1">
        <f t="shared" si="10"/>
        <v>0</v>
      </c>
      <c r="AB37" s="1">
        <f t="shared" si="11"/>
        <v>63722.198198198195</v>
      </c>
    </row>
    <row r="38" spans="1:28" x14ac:dyDescent="0.25">
      <c r="A38" s="1">
        <v>235</v>
      </c>
      <c r="B38" s="1">
        <v>235</v>
      </c>
      <c r="C38" s="1">
        <v>1242</v>
      </c>
      <c r="D38" s="1">
        <v>147</v>
      </c>
      <c r="E38" s="1">
        <v>6</v>
      </c>
      <c r="F38" s="1">
        <v>2.45830578790482E-3</v>
      </c>
      <c r="G38" s="1">
        <f t="shared" si="0"/>
        <v>5.8112031285944301</v>
      </c>
      <c r="H38" s="1" t="s">
        <v>6</v>
      </c>
      <c r="I38" s="1">
        <f t="shared" si="1"/>
        <v>0</v>
      </c>
      <c r="J38" s="1">
        <f t="shared" si="2"/>
        <v>1</v>
      </c>
      <c r="K38" s="1">
        <v>1</v>
      </c>
      <c r="L38" s="1">
        <f t="shared" si="3"/>
        <v>0</v>
      </c>
      <c r="M38" s="1">
        <f t="shared" si="4"/>
        <v>147</v>
      </c>
      <c r="N38" s="1">
        <f t="shared" si="5"/>
        <v>147</v>
      </c>
      <c r="W38" s="1">
        <f t="shared" si="6"/>
        <v>0</v>
      </c>
      <c r="X38" s="1">
        <f t="shared" si="7"/>
        <v>406.7842190016101</v>
      </c>
      <c r="Y38" s="1">
        <f t="shared" si="8"/>
        <v>406.7842190016101</v>
      </c>
      <c r="Z38" s="1">
        <f t="shared" si="9"/>
        <v>0</v>
      </c>
      <c r="AA38" s="1">
        <f t="shared" si="10"/>
        <v>59797.280193236686</v>
      </c>
      <c r="AB38" s="1">
        <f t="shared" si="11"/>
        <v>59797.280193236686</v>
      </c>
    </row>
    <row r="39" spans="1:28" x14ac:dyDescent="0.25">
      <c r="A39" s="1">
        <v>244</v>
      </c>
      <c r="B39" s="1">
        <v>244</v>
      </c>
      <c r="C39" s="1">
        <v>5779</v>
      </c>
      <c r="D39" s="1">
        <v>782</v>
      </c>
      <c r="E39" s="1">
        <v>7</v>
      </c>
      <c r="F39" s="1">
        <v>1.14384453690032E-2</v>
      </c>
      <c r="G39" s="1">
        <f t="shared" si="0"/>
        <v>1.2489209700145825</v>
      </c>
      <c r="H39" s="1" t="s">
        <v>6</v>
      </c>
      <c r="I39" s="1">
        <f t="shared" si="1"/>
        <v>0</v>
      </c>
      <c r="J39" s="1">
        <f t="shared" si="2"/>
        <v>1</v>
      </c>
      <c r="K39" s="1">
        <v>1</v>
      </c>
      <c r="L39" s="1">
        <f t="shared" si="3"/>
        <v>0</v>
      </c>
      <c r="M39" s="1">
        <f t="shared" si="4"/>
        <v>782</v>
      </c>
      <c r="N39" s="1">
        <f t="shared" si="5"/>
        <v>782</v>
      </c>
      <c r="W39" s="1">
        <f t="shared" si="6"/>
        <v>0</v>
      </c>
      <c r="X39" s="1">
        <f t="shared" si="7"/>
        <v>87.424467901020776</v>
      </c>
      <c r="Y39" s="1">
        <f t="shared" si="8"/>
        <v>87.424467901020776</v>
      </c>
      <c r="Z39" s="1">
        <f t="shared" si="9"/>
        <v>0</v>
      </c>
      <c r="AA39" s="1">
        <f t="shared" si="10"/>
        <v>68365.933898598247</v>
      </c>
      <c r="AB39" s="1">
        <f t="shared" si="11"/>
        <v>68365.933898598247</v>
      </c>
    </row>
    <row r="40" spans="1:28" x14ac:dyDescent="0.25">
      <c r="A40" s="1" t="s">
        <v>12</v>
      </c>
      <c r="B40" s="1">
        <v>137</v>
      </c>
      <c r="C40" s="1">
        <v>47074</v>
      </c>
      <c r="D40" s="1">
        <v>6720</v>
      </c>
      <c r="E40" s="1">
        <v>5</v>
      </c>
      <c r="F40" s="1">
        <v>9.3174143848495497E-2</v>
      </c>
      <c r="G40" s="1">
        <f t="shared" si="0"/>
        <v>0.15332273199036173</v>
      </c>
      <c r="H40" s="1" t="s">
        <v>6</v>
      </c>
      <c r="I40" s="1">
        <f t="shared" si="1"/>
        <v>0</v>
      </c>
      <c r="J40" s="1">
        <f t="shared" si="2"/>
        <v>1</v>
      </c>
      <c r="K40" s="1">
        <v>1</v>
      </c>
      <c r="L40" s="1">
        <f t="shared" si="3"/>
        <v>0</v>
      </c>
      <c r="M40" s="1">
        <f t="shared" si="4"/>
        <v>6720</v>
      </c>
      <c r="N40" s="1">
        <f t="shared" si="5"/>
        <v>6720</v>
      </c>
      <c r="W40" s="1">
        <f t="shared" si="6"/>
        <v>0</v>
      </c>
      <c r="X40" s="1">
        <f t="shared" si="7"/>
        <v>10.732591239325322</v>
      </c>
      <c r="Y40" s="1">
        <f t="shared" si="8"/>
        <v>10.732591239325322</v>
      </c>
      <c r="Z40" s="1">
        <f t="shared" si="9"/>
        <v>0</v>
      </c>
      <c r="AA40" s="1">
        <f t="shared" si="10"/>
        <v>72123.01312826616</v>
      </c>
      <c r="AB40" s="1">
        <f t="shared" si="11"/>
        <v>72123.01312826616</v>
      </c>
    </row>
    <row r="41" spans="1:28" x14ac:dyDescent="0.25">
      <c r="A41" s="1" t="s">
        <v>13</v>
      </c>
      <c r="B41" s="1">
        <v>16</v>
      </c>
      <c r="C41" s="1">
        <v>45324</v>
      </c>
      <c r="D41" s="1">
        <v>6263</v>
      </c>
      <c r="E41" s="1">
        <v>1</v>
      </c>
      <c r="F41" s="1">
        <v>8.9710347448468605E-2</v>
      </c>
      <c r="G41" s="1">
        <f t="shared" si="0"/>
        <v>0.15924265920294514</v>
      </c>
      <c r="H41" s="1" t="s">
        <v>7</v>
      </c>
      <c r="I41" s="1">
        <f t="shared" si="1"/>
        <v>1</v>
      </c>
      <c r="J41" s="1">
        <f t="shared" si="2"/>
        <v>0</v>
      </c>
      <c r="K41" s="1">
        <v>1</v>
      </c>
      <c r="L41" s="1">
        <f t="shared" si="3"/>
        <v>6263</v>
      </c>
      <c r="M41" s="1">
        <f t="shared" si="4"/>
        <v>0</v>
      </c>
      <c r="N41" s="1">
        <f t="shared" si="5"/>
        <v>6263</v>
      </c>
      <c r="W41" s="1">
        <f t="shared" si="6"/>
        <v>11.14698614420616</v>
      </c>
      <c r="X41" s="1">
        <f t="shared" si="7"/>
        <v>0</v>
      </c>
      <c r="Y41" s="1">
        <f t="shared" si="8"/>
        <v>11.14698614420616</v>
      </c>
      <c r="Z41" s="1">
        <f t="shared" si="9"/>
        <v>69813.574221163188</v>
      </c>
      <c r="AA41" s="1">
        <f t="shared" si="10"/>
        <v>0</v>
      </c>
      <c r="AB41" s="1">
        <f t="shared" si="11"/>
        <v>69813.574221163188</v>
      </c>
    </row>
    <row r="42" spans="1:28" x14ac:dyDescent="0.25">
      <c r="A42" s="1" t="s">
        <v>14</v>
      </c>
      <c r="B42" s="1">
        <v>199</v>
      </c>
      <c r="C42" s="1">
        <v>7700</v>
      </c>
      <c r="D42" s="1">
        <v>1025</v>
      </c>
      <c r="E42" s="1">
        <v>2</v>
      </c>
      <c r="F42" s="1">
        <v>1.52407041601184E-2</v>
      </c>
      <c r="G42" s="1">
        <f t="shared" si="0"/>
        <v>0.93733951762523438</v>
      </c>
      <c r="H42" s="1" t="s">
        <v>7</v>
      </c>
      <c r="I42" s="1">
        <f t="shared" si="1"/>
        <v>1</v>
      </c>
      <c r="J42" s="1">
        <f t="shared" si="2"/>
        <v>0</v>
      </c>
      <c r="K42" s="1">
        <v>1</v>
      </c>
      <c r="L42" s="1">
        <f t="shared" si="3"/>
        <v>1025</v>
      </c>
      <c r="M42" s="1">
        <f t="shared" si="4"/>
        <v>0</v>
      </c>
      <c r="N42" s="1">
        <f t="shared" si="5"/>
        <v>1025</v>
      </c>
      <c r="W42" s="1">
        <f t="shared" si="6"/>
        <v>65.613766233766412</v>
      </c>
      <c r="X42" s="1">
        <f t="shared" si="7"/>
        <v>0</v>
      </c>
      <c r="Y42" s="1">
        <f t="shared" si="8"/>
        <v>65.613766233766412</v>
      </c>
      <c r="Z42" s="1">
        <f t="shared" si="9"/>
        <v>67254.110389610578</v>
      </c>
      <c r="AA42" s="1">
        <f t="shared" si="10"/>
        <v>0</v>
      </c>
      <c r="AB42" s="1">
        <f t="shared" si="11"/>
        <v>67254.110389610578</v>
      </c>
    </row>
    <row r="43" spans="1:28" x14ac:dyDescent="0.25">
      <c r="A43" s="1">
        <v>105</v>
      </c>
      <c r="B43" s="1">
        <v>105</v>
      </c>
      <c r="C43" s="1">
        <v>1142</v>
      </c>
      <c r="D43" s="1">
        <v>186</v>
      </c>
      <c r="E43" s="1">
        <v>4</v>
      </c>
      <c r="F43" s="1">
        <v>2.26037456504614E-3</v>
      </c>
      <c r="G43" s="1">
        <f t="shared" si="0"/>
        <v>6.3200650487865841</v>
      </c>
      <c r="H43" s="1" t="s">
        <v>7</v>
      </c>
      <c r="I43" s="1">
        <f t="shared" si="1"/>
        <v>1</v>
      </c>
      <c r="J43" s="1">
        <f t="shared" si="2"/>
        <v>0</v>
      </c>
      <c r="K43" s="1">
        <v>1</v>
      </c>
      <c r="L43" s="1">
        <f t="shared" si="3"/>
        <v>186</v>
      </c>
      <c r="M43" s="1">
        <f t="shared" si="4"/>
        <v>0</v>
      </c>
      <c r="N43" s="1">
        <f t="shared" si="5"/>
        <v>186</v>
      </c>
      <c r="W43" s="1">
        <f t="shared" si="6"/>
        <v>442.40455341506089</v>
      </c>
      <c r="X43" s="1">
        <f t="shared" si="7"/>
        <v>0</v>
      </c>
      <c r="Y43" s="1">
        <f t="shared" si="8"/>
        <v>442.40455341506089</v>
      </c>
      <c r="Z43" s="1">
        <f t="shared" si="9"/>
        <v>82287.246935201314</v>
      </c>
      <c r="AA43" s="1">
        <f t="shared" si="10"/>
        <v>0</v>
      </c>
      <c r="AB43" s="1">
        <f t="shared" si="11"/>
        <v>82287.246935201314</v>
      </c>
    </row>
    <row r="44" spans="1:28" x14ac:dyDescent="0.25">
      <c r="A44" s="1">
        <v>251</v>
      </c>
      <c r="B44" s="1">
        <v>251</v>
      </c>
      <c r="C44" s="1">
        <v>1061</v>
      </c>
      <c r="D44" s="1">
        <v>124</v>
      </c>
      <c r="E44" s="1">
        <v>7</v>
      </c>
      <c r="F44" s="1">
        <v>2.1000502745306101E-3</v>
      </c>
      <c r="G44" s="1">
        <f t="shared" si="0"/>
        <v>6.8025582334724533</v>
      </c>
      <c r="H44" s="1" t="s">
        <v>6</v>
      </c>
      <c r="I44" s="1">
        <f t="shared" si="1"/>
        <v>0</v>
      </c>
      <c r="J44" s="1">
        <f t="shared" si="2"/>
        <v>1</v>
      </c>
      <c r="K44" s="1">
        <v>1</v>
      </c>
      <c r="L44" s="1">
        <f t="shared" si="3"/>
        <v>0</v>
      </c>
      <c r="M44" s="1">
        <f t="shared" si="4"/>
        <v>124</v>
      </c>
      <c r="N44" s="1">
        <f t="shared" si="5"/>
        <v>124</v>
      </c>
      <c r="W44" s="1">
        <f t="shared" si="6"/>
        <v>0</v>
      </c>
      <c r="X44" s="1">
        <f t="shared" si="7"/>
        <v>476.1790763430717</v>
      </c>
      <c r="Y44" s="1">
        <f t="shared" si="8"/>
        <v>476.1790763430717</v>
      </c>
      <c r="Z44" s="1">
        <f t="shared" si="9"/>
        <v>0</v>
      </c>
      <c r="AA44" s="1">
        <f t="shared" si="10"/>
        <v>59046.205466540887</v>
      </c>
      <c r="AB44" s="1">
        <f t="shared" si="11"/>
        <v>59046.205466540887</v>
      </c>
    </row>
    <row r="45" spans="1:28" x14ac:dyDescent="0.25">
      <c r="A45" s="1">
        <v>193</v>
      </c>
      <c r="B45" s="1">
        <v>193</v>
      </c>
      <c r="C45" s="1">
        <v>839</v>
      </c>
      <c r="D45" s="1">
        <v>130</v>
      </c>
      <c r="E45" s="1">
        <v>6</v>
      </c>
      <c r="F45" s="1">
        <v>1.6606429597843301E-3</v>
      </c>
      <c r="G45" s="1">
        <f t="shared" si="0"/>
        <v>8.6025200068108507</v>
      </c>
      <c r="H45" s="1" t="s">
        <v>6</v>
      </c>
      <c r="I45" s="1">
        <f t="shared" si="1"/>
        <v>0</v>
      </c>
      <c r="J45" s="1">
        <f t="shared" si="2"/>
        <v>1</v>
      </c>
      <c r="K45" s="1">
        <v>1</v>
      </c>
      <c r="L45" s="1">
        <f t="shared" si="3"/>
        <v>0</v>
      </c>
      <c r="M45" s="1">
        <f t="shared" si="4"/>
        <v>130</v>
      </c>
      <c r="N45" s="1">
        <f t="shared" si="5"/>
        <v>130</v>
      </c>
      <c r="W45" s="1">
        <f t="shared" si="6"/>
        <v>0</v>
      </c>
      <c r="X45" s="1">
        <f t="shared" si="7"/>
        <v>602.17640047675957</v>
      </c>
      <c r="Y45" s="1">
        <f t="shared" si="8"/>
        <v>602.17640047675957</v>
      </c>
      <c r="Z45" s="1">
        <f t="shared" si="9"/>
        <v>0</v>
      </c>
      <c r="AA45" s="1">
        <f t="shared" si="10"/>
        <v>78282.932061978732</v>
      </c>
      <c r="AB45" s="1">
        <f t="shared" si="11"/>
        <v>78282.932061978732</v>
      </c>
    </row>
    <row r="46" spans="1:28" x14ac:dyDescent="0.25">
      <c r="A46" s="1">
        <v>44</v>
      </c>
      <c r="B46" s="1">
        <v>44</v>
      </c>
      <c r="C46" s="1">
        <v>1313</v>
      </c>
      <c r="D46" s="1">
        <v>187</v>
      </c>
      <c r="E46" s="1">
        <v>2</v>
      </c>
      <c r="F46" s="1">
        <v>2.59883695613448E-3</v>
      </c>
      <c r="G46" s="1">
        <f t="shared" si="0"/>
        <v>5.4969644217169025</v>
      </c>
      <c r="H46" s="1" t="s">
        <v>7</v>
      </c>
      <c r="I46" s="1">
        <f t="shared" si="1"/>
        <v>1</v>
      </c>
      <c r="J46" s="1">
        <f t="shared" si="2"/>
        <v>0</v>
      </c>
      <c r="K46" s="1">
        <v>1</v>
      </c>
      <c r="L46" s="1">
        <f t="shared" si="3"/>
        <v>187</v>
      </c>
      <c r="M46" s="1">
        <f t="shared" si="4"/>
        <v>0</v>
      </c>
      <c r="N46" s="1">
        <f t="shared" si="5"/>
        <v>187</v>
      </c>
      <c r="W46" s="1">
        <f t="shared" si="6"/>
        <v>384.78750952018316</v>
      </c>
      <c r="X46" s="1">
        <f t="shared" si="7"/>
        <v>0</v>
      </c>
      <c r="Y46" s="1">
        <f t="shared" si="8"/>
        <v>384.78750952018316</v>
      </c>
      <c r="Z46" s="1">
        <f t="shared" si="9"/>
        <v>71955.264280274248</v>
      </c>
      <c r="AA46" s="1">
        <f t="shared" si="10"/>
        <v>0</v>
      </c>
      <c r="AB46" s="1">
        <f t="shared" si="11"/>
        <v>71955.264280274248</v>
      </c>
    </row>
    <row r="47" spans="1:28" x14ac:dyDescent="0.25">
      <c r="A47" s="1">
        <v>58</v>
      </c>
      <c r="B47" s="1">
        <v>58</v>
      </c>
      <c r="C47" s="1">
        <v>1713</v>
      </c>
      <c r="D47" s="1">
        <v>226</v>
      </c>
      <c r="E47" s="1">
        <v>3</v>
      </c>
      <c r="F47" s="1">
        <v>3.39056184756921E-3</v>
      </c>
      <c r="G47" s="1">
        <f t="shared" si="0"/>
        <v>4.2133766991910555</v>
      </c>
      <c r="H47" s="1" t="s">
        <v>7</v>
      </c>
      <c r="I47" s="1">
        <f t="shared" si="1"/>
        <v>1</v>
      </c>
      <c r="J47" s="1">
        <f t="shared" si="2"/>
        <v>0</v>
      </c>
      <c r="K47" s="1">
        <v>1</v>
      </c>
      <c r="L47" s="1">
        <f t="shared" si="3"/>
        <v>226</v>
      </c>
      <c r="M47" s="1">
        <f t="shared" si="4"/>
        <v>0</v>
      </c>
      <c r="N47" s="1">
        <f t="shared" si="5"/>
        <v>226</v>
      </c>
      <c r="W47" s="1">
        <f t="shared" si="6"/>
        <v>294.93636894337391</v>
      </c>
      <c r="X47" s="1">
        <f t="shared" si="7"/>
        <v>0</v>
      </c>
      <c r="Y47" s="1">
        <f t="shared" si="8"/>
        <v>294.93636894337391</v>
      </c>
      <c r="Z47" s="1">
        <f t="shared" si="9"/>
        <v>66655.619381202501</v>
      </c>
      <c r="AA47" s="1">
        <f t="shared" si="10"/>
        <v>0</v>
      </c>
      <c r="AB47" s="1">
        <f t="shared" si="11"/>
        <v>66655.619381202501</v>
      </c>
    </row>
    <row r="48" spans="1:28" x14ac:dyDescent="0.25">
      <c r="A48" s="1">
        <v>14</v>
      </c>
      <c r="B48" s="1">
        <v>14</v>
      </c>
      <c r="C48" s="1">
        <v>1649</v>
      </c>
      <c r="D48" s="1">
        <v>241</v>
      </c>
      <c r="E48" s="1">
        <v>1</v>
      </c>
      <c r="F48" s="1">
        <v>3.2638858649396501E-3</v>
      </c>
      <c r="G48" s="1">
        <f t="shared" si="0"/>
        <v>4.3769037511911986</v>
      </c>
      <c r="H48" s="1" t="s">
        <v>7</v>
      </c>
      <c r="I48" s="1">
        <f t="shared" si="1"/>
        <v>1</v>
      </c>
      <c r="J48" s="1">
        <f t="shared" si="2"/>
        <v>0</v>
      </c>
      <c r="K48" s="1">
        <v>1</v>
      </c>
      <c r="L48" s="1">
        <f t="shared" si="3"/>
        <v>241</v>
      </c>
      <c r="M48" s="1">
        <f t="shared" si="4"/>
        <v>0</v>
      </c>
      <c r="N48" s="1">
        <f t="shared" si="5"/>
        <v>241</v>
      </c>
      <c r="W48" s="1">
        <f t="shared" si="6"/>
        <v>306.38326258338395</v>
      </c>
      <c r="X48" s="1">
        <f t="shared" si="7"/>
        <v>0</v>
      </c>
      <c r="Y48" s="1">
        <f t="shared" si="8"/>
        <v>306.38326258338395</v>
      </c>
      <c r="Z48" s="1">
        <f t="shared" si="9"/>
        <v>73838.366282595525</v>
      </c>
      <c r="AA48" s="1">
        <f t="shared" si="10"/>
        <v>0</v>
      </c>
      <c r="AB48" s="1">
        <f t="shared" si="11"/>
        <v>73838.366282595525</v>
      </c>
    </row>
    <row r="49" spans="1:28" x14ac:dyDescent="0.25">
      <c r="A49" s="1">
        <v>10</v>
      </c>
      <c r="B49" s="1">
        <v>10</v>
      </c>
      <c r="C49" s="1">
        <v>3902</v>
      </c>
      <c r="D49" s="1">
        <v>467</v>
      </c>
      <c r="E49" s="1">
        <v>1</v>
      </c>
      <c r="F49" s="1">
        <v>7.7232763159457403E-3</v>
      </c>
      <c r="G49" s="1">
        <f t="shared" si="0"/>
        <v>1.8496961265285188</v>
      </c>
      <c r="H49" s="1" t="s">
        <v>7</v>
      </c>
      <c r="I49" s="1">
        <f t="shared" si="1"/>
        <v>1</v>
      </c>
      <c r="J49" s="1">
        <f t="shared" si="2"/>
        <v>0</v>
      </c>
      <c r="K49" s="1">
        <v>1</v>
      </c>
      <c r="L49" s="1">
        <f t="shared" si="3"/>
        <v>467</v>
      </c>
      <c r="M49" s="1">
        <f t="shared" si="4"/>
        <v>0</v>
      </c>
      <c r="N49" s="1">
        <f t="shared" si="5"/>
        <v>467</v>
      </c>
      <c r="W49" s="1">
        <f t="shared" si="6"/>
        <v>129.47872885699633</v>
      </c>
      <c r="X49" s="1">
        <f t="shared" si="7"/>
        <v>0</v>
      </c>
      <c r="Y49" s="1">
        <f t="shared" si="8"/>
        <v>129.47872885699633</v>
      </c>
      <c r="Z49" s="1">
        <f t="shared" si="9"/>
        <v>60466.566376217284</v>
      </c>
      <c r="AA49" s="1">
        <f t="shared" si="10"/>
        <v>0</v>
      </c>
      <c r="AB49" s="1">
        <f t="shared" si="11"/>
        <v>60466.566376217284</v>
      </c>
    </row>
    <row r="50" spans="1:28" x14ac:dyDescent="0.25">
      <c r="A50" s="1">
        <v>13</v>
      </c>
      <c r="B50" s="1">
        <v>13</v>
      </c>
      <c r="C50" s="1">
        <v>2780</v>
      </c>
      <c r="D50" s="1">
        <v>386</v>
      </c>
      <c r="E50" s="1">
        <v>1</v>
      </c>
      <c r="F50" s="1">
        <v>5.5024879954713298E-3</v>
      </c>
      <c r="G50" s="1">
        <f t="shared" si="0"/>
        <v>2.5962281603288817</v>
      </c>
      <c r="H50" s="1" t="s">
        <v>7</v>
      </c>
      <c r="I50" s="1">
        <f t="shared" si="1"/>
        <v>1</v>
      </c>
      <c r="J50" s="1">
        <f t="shared" si="2"/>
        <v>0</v>
      </c>
      <c r="K50" s="1">
        <v>1</v>
      </c>
      <c r="L50" s="1">
        <f t="shared" si="3"/>
        <v>386</v>
      </c>
      <c r="M50" s="1">
        <f t="shared" si="4"/>
        <v>0</v>
      </c>
      <c r="N50" s="1">
        <f t="shared" si="5"/>
        <v>386</v>
      </c>
      <c r="W50" s="1">
        <f t="shared" si="6"/>
        <v>181.73597122302172</v>
      </c>
      <c r="X50" s="1">
        <f t="shared" si="7"/>
        <v>0</v>
      </c>
      <c r="Y50" s="1">
        <f t="shared" si="8"/>
        <v>181.73597122302172</v>
      </c>
      <c r="Z50" s="1">
        <f t="shared" si="9"/>
        <v>70150.084892086379</v>
      </c>
      <c r="AA50" s="1">
        <f t="shared" si="10"/>
        <v>0</v>
      </c>
      <c r="AB50" s="1">
        <f t="shared" si="11"/>
        <v>70150.084892086379</v>
      </c>
    </row>
    <row r="51" spans="1:28" x14ac:dyDescent="0.25">
      <c r="A51" s="1" t="s">
        <v>15</v>
      </c>
      <c r="B51" s="1">
        <v>137</v>
      </c>
      <c r="C51" s="1">
        <v>47074</v>
      </c>
      <c r="D51" s="1">
        <v>6720</v>
      </c>
      <c r="E51" s="1">
        <v>5</v>
      </c>
      <c r="F51" s="1">
        <v>9.3174143848495497E-2</v>
      </c>
      <c r="G51" s="1">
        <f t="shared" si="0"/>
        <v>0.15332273199036173</v>
      </c>
      <c r="H51" s="1" t="s">
        <v>6</v>
      </c>
      <c r="I51" s="1">
        <f t="shared" si="1"/>
        <v>0</v>
      </c>
      <c r="J51" s="1">
        <f t="shared" si="2"/>
        <v>1</v>
      </c>
      <c r="K51" s="1">
        <v>1</v>
      </c>
      <c r="L51" s="1">
        <f t="shared" si="3"/>
        <v>0</v>
      </c>
      <c r="M51" s="1">
        <f t="shared" si="4"/>
        <v>6720</v>
      </c>
      <c r="N51" s="1">
        <f t="shared" si="5"/>
        <v>6720</v>
      </c>
      <c r="W51" s="1">
        <f t="shared" si="6"/>
        <v>0</v>
      </c>
      <c r="X51" s="1">
        <f t="shared" si="7"/>
        <v>10.732591239325322</v>
      </c>
      <c r="Y51" s="1">
        <f t="shared" si="8"/>
        <v>10.732591239325322</v>
      </c>
      <c r="Z51" s="1">
        <f t="shared" si="9"/>
        <v>0</v>
      </c>
      <c r="AA51" s="1">
        <f t="shared" si="10"/>
        <v>72123.01312826616</v>
      </c>
      <c r="AB51" s="1">
        <f t="shared" si="11"/>
        <v>72123.01312826616</v>
      </c>
    </row>
    <row r="52" spans="1:28" x14ac:dyDescent="0.25">
      <c r="A52" s="1" t="s">
        <v>16</v>
      </c>
      <c r="B52" s="1">
        <v>270</v>
      </c>
      <c r="C52" s="1">
        <v>4777</v>
      </c>
      <c r="D52" s="1">
        <v>592</v>
      </c>
      <c r="E52" s="1">
        <v>8</v>
      </c>
      <c r="F52" s="1">
        <v>9.4551745159591905E-3</v>
      </c>
      <c r="G52" s="1">
        <f t="shared" si="0"/>
        <v>1.5108884835072824</v>
      </c>
      <c r="H52" s="1" t="s">
        <v>6</v>
      </c>
      <c r="I52" s="1">
        <f t="shared" si="1"/>
        <v>0</v>
      </c>
      <c r="J52" s="1">
        <f t="shared" si="2"/>
        <v>1</v>
      </c>
      <c r="K52" s="1">
        <v>1</v>
      </c>
      <c r="L52" s="1">
        <f t="shared" si="3"/>
        <v>0</v>
      </c>
      <c r="M52" s="1">
        <f t="shared" si="4"/>
        <v>592</v>
      </c>
      <c r="N52" s="1">
        <f t="shared" si="5"/>
        <v>592</v>
      </c>
      <c r="W52" s="1">
        <f t="shared" si="6"/>
        <v>0</v>
      </c>
      <c r="X52" s="1">
        <f t="shared" si="7"/>
        <v>105.76219384550978</v>
      </c>
      <c r="Y52" s="1">
        <f t="shared" si="8"/>
        <v>105.76219384550978</v>
      </c>
      <c r="Z52" s="1">
        <f t="shared" si="9"/>
        <v>0</v>
      </c>
      <c r="AA52" s="1">
        <f t="shared" si="10"/>
        <v>62611.218756541792</v>
      </c>
      <c r="AB52" s="1">
        <f t="shared" si="11"/>
        <v>62611.218756541792</v>
      </c>
    </row>
    <row r="53" spans="1:28" x14ac:dyDescent="0.25">
      <c r="A53" s="1">
        <v>212</v>
      </c>
      <c r="B53" s="1">
        <v>212</v>
      </c>
      <c r="C53" s="1">
        <v>1150</v>
      </c>
      <c r="D53" s="1">
        <v>155</v>
      </c>
      <c r="E53" s="1">
        <v>2</v>
      </c>
      <c r="F53" s="1">
        <v>2.2762090628748299E-3</v>
      </c>
      <c r="G53" s="1">
        <f t="shared" si="0"/>
        <v>6.2760993788819937</v>
      </c>
      <c r="H53" s="1" t="s">
        <v>7</v>
      </c>
      <c r="I53" s="1">
        <f t="shared" si="1"/>
        <v>1</v>
      </c>
      <c r="J53" s="1">
        <f t="shared" si="2"/>
        <v>0</v>
      </c>
      <c r="K53" s="1">
        <v>1</v>
      </c>
      <c r="L53" s="1">
        <f t="shared" si="3"/>
        <v>155</v>
      </c>
      <c r="M53" s="1">
        <f t="shared" si="4"/>
        <v>0</v>
      </c>
      <c r="N53" s="1">
        <f t="shared" si="5"/>
        <v>155</v>
      </c>
      <c r="W53" s="1">
        <f t="shared" si="6"/>
        <v>439.32695652173959</v>
      </c>
      <c r="X53" s="1">
        <f t="shared" si="7"/>
        <v>0</v>
      </c>
      <c r="Y53" s="1">
        <f t="shared" si="8"/>
        <v>439.32695652173959</v>
      </c>
      <c r="Z53" s="1">
        <f t="shared" si="9"/>
        <v>68095.678260869638</v>
      </c>
      <c r="AA53" s="1">
        <f t="shared" si="10"/>
        <v>0</v>
      </c>
      <c r="AB53" s="1">
        <f t="shared" si="11"/>
        <v>68095.678260869638</v>
      </c>
    </row>
    <row r="54" spans="1:28" x14ac:dyDescent="0.25">
      <c r="A54" s="1">
        <v>56</v>
      </c>
      <c r="B54" s="1">
        <v>56</v>
      </c>
      <c r="C54" s="1">
        <v>6107</v>
      </c>
      <c r="D54" s="1">
        <v>807</v>
      </c>
      <c r="E54" s="1">
        <v>3</v>
      </c>
      <c r="F54" s="1">
        <v>1.2087659779979699E-2</v>
      </c>
      <c r="G54" s="1">
        <f t="shared" si="0"/>
        <v>1.1818428501251446</v>
      </c>
      <c r="H54" s="1" t="s">
        <v>7</v>
      </c>
      <c r="I54" s="1">
        <f t="shared" si="1"/>
        <v>1</v>
      </c>
      <c r="J54" s="1">
        <f t="shared" si="2"/>
        <v>0</v>
      </c>
      <c r="K54" s="1">
        <v>1</v>
      </c>
      <c r="L54" s="1">
        <f t="shared" si="3"/>
        <v>807</v>
      </c>
      <c r="M54" s="1">
        <f t="shared" si="4"/>
        <v>0</v>
      </c>
      <c r="N54" s="1">
        <f t="shared" si="5"/>
        <v>807</v>
      </c>
      <c r="W54" s="1">
        <f t="shared" si="6"/>
        <v>82.728999508760126</v>
      </c>
      <c r="X54" s="1">
        <f t="shared" si="7"/>
        <v>0</v>
      </c>
      <c r="Y54" s="1">
        <f t="shared" si="8"/>
        <v>82.728999508760126</v>
      </c>
      <c r="Z54" s="1">
        <f t="shared" si="9"/>
        <v>66762.30260356942</v>
      </c>
      <c r="AA54" s="1">
        <f t="shared" si="10"/>
        <v>0</v>
      </c>
      <c r="AB54" s="1">
        <f t="shared" si="11"/>
        <v>66762.30260356942</v>
      </c>
    </row>
    <row r="55" spans="1:28" x14ac:dyDescent="0.25">
      <c r="A55" s="1">
        <v>29</v>
      </c>
      <c r="B55" s="1">
        <v>29</v>
      </c>
      <c r="C55" s="1">
        <v>7910</v>
      </c>
      <c r="D55" s="1">
        <v>1277</v>
      </c>
      <c r="E55" s="1">
        <v>2</v>
      </c>
      <c r="F55" s="1">
        <v>1.56563597281217E-2</v>
      </c>
      <c r="G55" s="1">
        <f t="shared" si="0"/>
        <v>0.91245439768827719</v>
      </c>
      <c r="H55" s="1" t="s">
        <v>7</v>
      </c>
      <c r="I55" s="1">
        <f t="shared" si="1"/>
        <v>1</v>
      </c>
      <c r="J55" s="1">
        <f t="shared" si="2"/>
        <v>0</v>
      </c>
      <c r="K55" s="1">
        <v>1</v>
      </c>
      <c r="L55" s="1">
        <f t="shared" si="3"/>
        <v>1277</v>
      </c>
      <c r="M55" s="1">
        <f t="shared" si="4"/>
        <v>0</v>
      </c>
      <c r="N55" s="1">
        <f t="shared" si="5"/>
        <v>1277</v>
      </c>
      <c r="W55" s="1">
        <f t="shared" si="6"/>
        <v>63.871807838179407</v>
      </c>
      <c r="X55" s="1">
        <f t="shared" si="7"/>
        <v>0</v>
      </c>
      <c r="Y55" s="1">
        <f t="shared" si="8"/>
        <v>63.871807838179407</v>
      </c>
      <c r="Z55" s="1">
        <f t="shared" si="9"/>
        <v>81564.298609355101</v>
      </c>
      <c r="AA55" s="1">
        <f t="shared" si="10"/>
        <v>0</v>
      </c>
      <c r="AB55" s="1">
        <f t="shared" si="11"/>
        <v>81564.298609355101</v>
      </c>
    </row>
    <row r="56" spans="1:28" x14ac:dyDescent="0.25">
      <c r="A56" s="1">
        <v>173</v>
      </c>
      <c r="B56" s="1">
        <v>173</v>
      </c>
      <c r="C56" s="1">
        <v>1058</v>
      </c>
      <c r="D56" s="1">
        <v>128</v>
      </c>
      <c r="E56" s="1">
        <v>5</v>
      </c>
      <c r="F56" s="1">
        <v>2.0941123378448502E-3</v>
      </c>
      <c r="G56" s="1">
        <f t="shared" si="0"/>
        <v>6.8218471509586678</v>
      </c>
      <c r="H56" s="1" t="s">
        <v>6</v>
      </c>
      <c r="I56" s="1">
        <f t="shared" si="1"/>
        <v>0</v>
      </c>
      <c r="J56" s="1">
        <f t="shared" si="2"/>
        <v>1</v>
      </c>
      <c r="K56" s="1">
        <v>1</v>
      </c>
      <c r="L56" s="1">
        <f t="shared" si="3"/>
        <v>0</v>
      </c>
      <c r="M56" s="1">
        <f t="shared" si="4"/>
        <v>128</v>
      </c>
      <c r="N56" s="1">
        <f t="shared" si="5"/>
        <v>128</v>
      </c>
      <c r="W56" s="1">
        <f t="shared" si="6"/>
        <v>0</v>
      </c>
      <c r="X56" s="1">
        <f t="shared" si="7"/>
        <v>477.5293005671067</v>
      </c>
      <c r="Y56" s="1">
        <f t="shared" si="8"/>
        <v>477.5293005671067</v>
      </c>
      <c r="Z56" s="1">
        <f t="shared" si="9"/>
        <v>0</v>
      </c>
      <c r="AA56" s="1">
        <f t="shared" si="10"/>
        <v>61123.750472589658</v>
      </c>
      <c r="AB56" s="1">
        <f t="shared" si="11"/>
        <v>61123.750472589658</v>
      </c>
    </row>
    <row r="57" spans="1:28" x14ac:dyDescent="0.25">
      <c r="A57" s="1">
        <v>115</v>
      </c>
      <c r="B57" s="1">
        <v>115</v>
      </c>
      <c r="C57" s="1">
        <v>4807</v>
      </c>
      <c r="D57" s="1">
        <v>641</v>
      </c>
      <c r="E57" s="1">
        <v>4</v>
      </c>
      <c r="F57" s="1">
        <v>9.5145538828168008E-3</v>
      </c>
      <c r="G57" s="1">
        <f t="shared" si="0"/>
        <v>1.5014591815507143</v>
      </c>
      <c r="H57" s="1" t="s">
        <v>7</v>
      </c>
      <c r="I57" s="1">
        <f t="shared" si="1"/>
        <v>1</v>
      </c>
      <c r="J57" s="1">
        <f t="shared" si="2"/>
        <v>0</v>
      </c>
      <c r="K57" s="1">
        <v>1</v>
      </c>
      <c r="L57" s="1">
        <f t="shared" si="3"/>
        <v>641</v>
      </c>
      <c r="M57" s="1">
        <f t="shared" si="4"/>
        <v>0</v>
      </c>
      <c r="N57" s="1">
        <f t="shared" si="5"/>
        <v>641</v>
      </c>
      <c r="W57" s="1">
        <f t="shared" si="6"/>
        <v>105.10214270855001</v>
      </c>
      <c r="X57" s="1">
        <f t="shared" si="7"/>
        <v>0</v>
      </c>
      <c r="Y57" s="1">
        <f t="shared" si="8"/>
        <v>105.10214270855001</v>
      </c>
      <c r="Z57" s="1">
        <f t="shared" si="9"/>
        <v>67370.473476180559</v>
      </c>
      <c r="AA57" s="1">
        <f t="shared" si="10"/>
        <v>0</v>
      </c>
      <c r="AB57" s="1">
        <f t="shared" si="11"/>
        <v>67370.473476180559</v>
      </c>
    </row>
    <row r="58" spans="1:28" x14ac:dyDescent="0.25">
      <c r="A58" s="1">
        <v>172</v>
      </c>
      <c r="B58" s="1">
        <v>172</v>
      </c>
      <c r="C58" s="1">
        <v>1890</v>
      </c>
      <c r="D58" s="1">
        <v>252</v>
      </c>
      <c r="E58" s="1">
        <v>5</v>
      </c>
      <c r="F58" s="1">
        <v>3.7409001120290702E-3</v>
      </c>
      <c r="G58" s="1">
        <f t="shared" si="0"/>
        <v>3.8187906273620578</v>
      </c>
      <c r="H58" s="1" t="s">
        <v>6</v>
      </c>
      <c r="I58" s="1">
        <f t="shared" si="1"/>
        <v>0</v>
      </c>
      <c r="J58" s="1">
        <f t="shared" si="2"/>
        <v>1</v>
      </c>
      <c r="K58" s="1">
        <v>1</v>
      </c>
      <c r="L58" s="1">
        <f t="shared" si="3"/>
        <v>0</v>
      </c>
      <c r="M58" s="1">
        <f t="shared" si="4"/>
        <v>252</v>
      </c>
      <c r="N58" s="1">
        <f t="shared" si="5"/>
        <v>252</v>
      </c>
      <c r="W58" s="1">
        <f t="shared" si="6"/>
        <v>0</v>
      </c>
      <c r="X58" s="1">
        <f t="shared" si="7"/>
        <v>267.31534391534404</v>
      </c>
      <c r="Y58" s="1">
        <f t="shared" si="8"/>
        <v>267.31534391534404</v>
      </c>
      <c r="Z58" s="1">
        <f t="shared" si="9"/>
        <v>0</v>
      </c>
      <c r="AA58" s="1">
        <f t="shared" si="10"/>
        <v>67363.466666666704</v>
      </c>
      <c r="AB58" s="1">
        <f t="shared" si="11"/>
        <v>67363.466666666704</v>
      </c>
    </row>
    <row r="59" spans="1:28" x14ac:dyDescent="0.25">
      <c r="A59" s="1" t="s">
        <v>17</v>
      </c>
      <c r="B59" s="1">
        <v>16</v>
      </c>
      <c r="C59" s="1">
        <v>45324</v>
      </c>
      <c r="D59" s="1">
        <v>6263</v>
      </c>
      <c r="E59" s="1">
        <v>1</v>
      </c>
      <c r="F59" s="1">
        <v>8.9710347448468605E-2</v>
      </c>
      <c r="G59" s="1">
        <f t="shared" si="0"/>
        <v>0.15924265920294514</v>
      </c>
      <c r="H59" s="1" t="s">
        <v>7</v>
      </c>
      <c r="I59" s="1">
        <f t="shared" si="1"/>
        <v>1</v>
      </c>
      <c r="J59" s="1">
        <f t="shared" si="2"/>
        <v>0</v>
      </c>
      <c r="K59" s="1">
        <v>1</v>
      </c>
      <c r="L59" s="1">
        <f t="shared" si="3"/>
        <v>6263</v>
      </c>
      <c r="M59" s="1">
        <f t="shared" si="4"/>
        <v>0</v>
      </c>
      <c r="N59" s="1">
        <f t="shared" si="5"/>
        <v>6263</v>
      </c>
      <c r="W59" s="1">
        <f t="shared" si="6"/>
        <v>11.14698614420616</v>
      </c>
      <c r="X59" s="1">
        <f t="shared" si="7"/>
        <v>0</v>
      </c>
      <c r="Y59" s="1">
        <f t="shared" si="8"/>
        <v>11.14698614420616</v>
      </c>
      <c r="Z59" s="1">
        <f t="shared" si="9"/>
        <v>69813.574221163188</v>
      </c>
      <c r="AA59" s="1">
        <f t="shared" si="10"/>
        <v>0</v>
      </c>
      <c r="AB59" s="1">
        <f t="shared" si="11"/>
        <v>69813.574221163188</v>
      </c>
    </row>
    <row r="60" spans="1:28" x14ac:dyDescent="0.25">
      <c r="A60" s="1">
        <v>108</v>
      </c>
      <c r="B60" s="1">
        <v>108</v>
      </c>
      <c r="C60" s="1">
        <v>882</v>
      </c>
      <c r="D60" s="1">
        <v>133</v>
      </c>
      <c r="E60" s="1">
        <v>4</v>
      </c>
      <c r="F60" s="1">
        <v>1.74575338561357E-3</v>
      </c>
      <c r="G60" s="1">
        <f t="shared" si="0"/>
        <v>8.1831227729186775</v>
      </c>
      <c r="H60" s="1" t="s">
        <v>7</v>
      </c>
      <c r="I60" s="1">
        <f t="shared" si="1"/>
        <v>1</v>
      </c>
      <c r="J60" s="1">
        <f t="shared" si="2"/>
        <v>0</v>
      </c>
      <c r="K60" s="1">
        <v>1</v>
      </c>
      <c r="L60" s="1">
        <f t="shared" si="3"/>
        <v>133</v>
      </c>
      <c r="M60" s="1">
        <f t="shared" si="4"/>
        <v>0</v>
      </c>
      <c r="N60" s="1">
        <f t="shared" si="5"/>
        <v>133</v>
      </c>
      <c r="W60" s="1">
        <f t="shared" si="6"/>
        <v>572.81859410430741</v>
      </c>
      <c r="X60" s="1">
        <f t="shared" si="7"/>
        <v>0</v>
      </c>
      <c r="Y60" s="1">
        <f t="shared" si="8"/>
        <v>572.81859410430741</v>
      </c>
      <c r="Z60" s="1">
        <f t="shared" si="9"/>
        <v>76184.873015872887</v>
      </c>
      <c r="AA60" s="1">
        <f t="shared" si="10"/>
        <v>0</v>
      </c>
      <c r="AB60" s="1">
        <f t="shared" si="11"/>
        <v>76184.873015872887</v>
      </c>
    </row>
    <row r="61" spans="1:28" x14ac:dyDescent="0.25">
      <c r="A61" s="1">
        <v>34</v>
      </c>
      <c r="B61" s="1">
        <v>34</v>
      </c>
      <c r="C61" s="1">
        <v>759</v>
      </c>
      <c r="D61" s="1">
        <v>111</v>
      </c>
      <c r="E61" s="1">
        <v>2</v>
      </c>
      <c r="F61" s="1">
        <v>1.50229798149739E-3</v>
      </c>
      <c r="G61" s="1">
        <f t="shared" si="0"/>
        <v>9.509241483154522</v>
      </c>
      <c r="H61" s="1" t="s">
        <v>7</v>
      </c>
      <c r="I61" s="1">
        <f t="shared" si="1"/>
        <v>1</v>
      </c>
      <c r="J61" s="1">
        <f t="shared" si="2"/>
        <v>0</v>
      </c>
      <c r="K61" s="1">
        <v>1</v>
      </c>
      <c r="L61" s="1">
        <f t="shared" si="3"/>
        <v>111</v>
      </c>
      <c r="M61" s="1">
        <f t="shared" si="4"/>
        <v>0</v>
      </c>
      <c r="N61" s="1">
        <f t="shared" si="5"/>
        <v>111</v>
      </c>
      <c r="W61" s="1">
        <f t="shared" si="6"/>
        <v>665.64690382081653</v>
      </c>
      <c r="X61" s="1">
        <f t="shared" si="7"/>
        <v>0</v>
      </c>
      <c r="Y61" s="1">
        <f t="shared" si="8"/>
        <v>665.64690382081653</v>
      </c>
      <c r="Z61" s="1">
        <f t="shared" si="9"/>
        <v>73886.806324110643</v>
      </c>
      <c r="AA61" s="1">
        <f t="shared" si="10"/>
        <v>0</v>
      </c>
      <c r="AB61" s="1">
        <f t="shared" si="11"/>
        <v>73886.806324110643</v>
      </c>
    </row>
    <row r="62" spans="1:28" x14ac:dyDescent="0.25">
      <c r="A62" s="1" t="s">
        <v>18</v>
      </c>
      <c r="B62" s="1">
        <v>199</v>
      </c>
      <c r="C62" s="1">
        <v>7700</v>
      </c>
      <c r="D62" s="1">
        <v>1025</v>
      </c>
      <c r="E62" s="1">
        <v>2</v>
      </c>
      <c r="F62" s="1">
        <v>1.52407041601184E-2</v>
      </c>
      <c r="G62" s="1">
        <f t="shared" si="0"/>
        <v>0.93733951762523438</v>
      </c>
      <c r="H62" s="1" t="s">
        <v>7</v>
      </c>
      <c r="I62" s="1">
        <f t="shared" si="1"/>
        <v>1</v>
      </c>
      <c r="J62" s="1">
        <f t="shared" si="2"/>
        <v>0</v>
      </c>
      <c r="K62" s="1">
        <v>1</v>
      </c>
      <c r="L62" s="1">
        <f t="shared" si="3"/>
        <v>1025</v>
      </c>
      <c r="M62" s="1">
        <f t="shared" si="4"/>
        <v>0</v>
      </c>
      <c r="N62" s="1">
        <f t="shared" si="5"/>
        <v>1025</v>
      </c>
      <c r="W62" s="1">
        <f t="shared" si="6"/>
        <v>65.613766233766412</v>
      </c>
      <c r="X62" s="1">
        <f t="shared" si="7"/>
        <v>0</v>
      </c>
      <c r="Y62" s="1">
        <f t="shared" si="8"/>
        <v>65.613766233766412</v>
      </c>
      <c r="Z62" s="1">
        <f t="shared" si="9"/>
        <v>67254.110389610578</v>
      </c>
      <c r="AA62" s="1">
        <f t="shared" si="10"/>
        <v>0</v>
      </c>
      <c r="AB62" s="1">
        <f t="shared" si="11"/>
        <v>67254.110389610578</v>
      </c>
    </row>
    <row r="63" spans="1:28" x14ac:dyDescent="0.25">
      <c r="A63" s="1">
        <v>43</v>
      </c>
      <c r="B63" s="1">
        <v>43</v>
      </c>
      <c r="C63" s="1">
        <v>591</v>
      </c>
      <c r="D63" s="1">
        <v>89</v>
      </c>
      <c r="E63" s="1">
        <v>2</v>
      </c>
      <c r="F63" s="1">
        <v>1.1697735270948099E-3</v>
      </c>
      <c r="G63" s="1">
        <f t="shared" si="0"/>
        <v>12.212376117959826</v>
      </c>
      <c r="H63" s="1" t="s">
        <v>7</v>
      </c>
      <c r="I63" s="1">
        <f t="shared" si="1"/>
        <v>1</v>
      </c>
      <c r="J63" s="1">
        <f t="shared" si="2"/>
        <v>0</v>
      </c>
      <c r="K63" s="1">
        <v>1</v>
      </c>
      <c r="L63" s="1">
        <f t="shared" si="3"/>
        <v>89</v>
      </c>
      <c r="M63" s="1">
        <f t="shared" si="4"/>
        <v>0</v>
      </c>
      <c r="N63" s="1">
        <f t="shared" si="5"/>
        <v>89</v>
      </c>
      <c r="W63" s="1">
        <f t="shared" si="6"/>
        <v>854.86632825718766</v>
      </c>
      <c r="X63" s="1">
        <f t="shared" si="7"/>
        <v>0</v>
      </c>
      <c r="Y63" s="1">
        <f t="shared" si="8"/>
        <v>854.86632825718766</v>
      </c>
      <c r="Z63" s="1">
        <f t="shared" si="9"/>
        <v>76083.103214889707</v>
      </c>
      <c r="AA63" s="1">
        <f t="shared" si="10"/>
        <v>0</v>
      </c>
      <c r="AB63" s="1">
        <f t="shared" si="11"/>
        <v>76083.103214889707</v>
      </c>
    </row>
    <row r="64" spans="1:28" x14ac:dyDescent="0.25">
      <c r="A64" s="1">
        <v>280</v>
      </c>
      <c r="B64" s="1">
        <v>280</v>
      </c>
      <c r="C64" s="1">
        <v>3948</v>
      </c>
      <c r="D64" s="1">
        <v>562</v>
      </c>
      <c r="E64" s="1">
        <v>8</v>
      </c>
      <c r="F64" s="1">
        <v>7.8143246784607295E-3</v>
      </c>
      <c r="G64" s="1">
        <f t="shared" si="0"/>
        <v>1.828144449269069</v>
      </c>
      <c r="H64" s="1" t="s">
        <v>6</v>
      </c>
      <c r="I64" s="1">
        <f t="shared" si="1"/>
        <v>0</v>
      </c>
      <c r="J64" s="1">
        <f t="shared" si="2"/>
        <v>1</v>
      </c>
      <c r="K64" s="1">
        <v>1</v>
      </c>
      <c r="L64" s="1">
        <f t="shared" si="3"/>
        <v>0</v>
      </c>
      <c r="M64" s="1">
        <f t="shared" si="4"/>
        <v>562</v>
      </c>
      <c r="N64" s="1">
        <f t="shared" si="5"/>
        <v>562</v>
      </c>
      <c r="W64" s="1">
        <f t="shared" si="6"/>
        <v>0</v>
      </c>
      <c r="X64" s="1">
        <f t="shared" si="7"/>
        <v>127.97011144883484</v>
      </c>
      <c r="Y64" s="1">
        <f t="shared" si="8"/>
        <v>127.97011144883484</v>
      </c>
      <c r="Z64" s="1">
        <f t="shared" si="9"/>
        <v>0</v>
      </c>
      <c r="AA64" s="1">
        <f t="shared" si="10"/>
        <v>71919.202634245172</v>
      </c>
      <c r="AB64" s="1">
        <f t="shared" si="11"/>
        <v>71919.202634245172</v>
      </c>
    </row>
    <row r="65" spans="1:28" x14ac:dyDescent="0.25">
      <c r="A65" s="1" t="s">
        <v>19</v>
      </c>
      <c r="B65" s="1">
        <v>188</v>
      </c>
      <c r="C65" s="1">
        <v>4270</v>
      </c>
      <c r="D65" s="1">
        <v>603</v>
      </c>
      <c r="E65" s="1">
        <v>6</v>
      </c>
      <c r="F65" s="1">
        <v>8.4516632160656809E-3</v>
      </c>
      <c r="G65" s="1">
        <f t="shared" si="0"/>
        <v>1.6902843760455002</v>
      </c>
      <c r="H65" s="1" t="s">
        <v>6</v>
      </c>
      <c r="I65" s="1">
        <f t="shared" si="1"/>
        <v>0</v>
      </c>
      <c r="J65" s="1">
        <f t="shared" si="2"/>
        <v>1</v>
      </c>
      <c r="K65" s="1">
        <v>1</v>
      </c>
      <c r="L65" s="1">
        <f t="shared" si="3"/>
        <v>0</v>
      </c>
      <c r="M65" s="1">
        <f t="shared" si="4"/>
        <v>603</v>
      </c>
      <c r="N65" s="1">
        <f t="shared" si="5"/>
        <v>603</v>
      </c>
      <c r="W65" s="1">
        <f t="shared" si="6"/>
        <v>0</v>
      </c>
      <c r="X65" s="1">
        <f t="shared" si="7"/>
        <v>118.31990632318502</v>
      </c>
      <c r="Y65" s="1">
        <f t="shared" si="8"/>
        <v>118.31990632318502</v>
      </c>
      <c r="Z65" s="1">
        <f t="shared" si="9"/>
        <v>0</v>
      </c>
      <c r="AA65" s="1">
        <f t="shared" si="10"/>
        <v>71346.90351288057</v>
      </c>
      <c r="AB65" s="1">
        <f t="shared" si="11"/>
        <v>71346.90351288057</v>
      </c>
    </row>
    <row r="66" spans="1:28" x14ac:dyDescent="0.25">
      <c r="A66" s="1" t="s">
        <v>20</v>
      </c>
      <c r="B66" s="1">
        <v>280</v>
      </c>
      <c r="C66" s="1">
        <v>3948</v>
      </c>
      <c r="D66" s="1">
        <v>562</v>
      </c>
      <c r="E66" s="1">
        <v>8</v>
      </c>
      <c r="F66" s="1">
        <v>7.8143246784607295E-3</v>
      </c>
      <c r="G66" s="1">
        <f t="shared" si="0"/>
        <v>1.828144449269069</v>
      </c>
      <c r="H66" s="1" t="s">
        <v>6</v>
      </c>
      <c r="I66" s="1">
        <f t="shared" si="1"/>
        <v>0</v>
      </c>
      <c r="J66" s="1">
        <f t="shared" si="2"/>
        <v>1</v>
      </c>
      <c r="K66" s="1">
        <v>1</v>
      </c>
      <c r="L66" s="1">
        <f t="shared" si="3"/>
        <v>0</v>
      </c>
      <c r="M66" s="1">
        <f t="shared" si="4"/>
        <v>562</v>
      </c>
      <c r="N66" s="1">
        <f t="shared" si="5"/>
        <v>562</v>
      </c>
      <c r="W66" s="1">
        <f t="shared" si="6"/>
        <v>0</v>
      </c>
      <c r="X66" s="1">
        <f t="shared" si="7"/>
        <v>127.97011144883484</v>
      </c>
      <c r="Y66" s="1">
        <f t="shared" si="8"/>
        <v>127.97011144883484</v>
      </c>
      <c r="Z66" s="1">
        <f t="shared" si="9"/>
        <v>0</v>
      </c>
      <c r="AA66" s="1">
        <f t="shared" si="10"/>
        <v>71919.202634245172</v>
      </c>
      <c r="AB66" s="1">
        <f t="shared" si="11"/>
        <v>71919.202634245172</v>
      </c>
    </row>
    <row r="67" spans="1:28" x14ac:dyDescent="0.25">
      <c r="A67" s="1" t="s">
        <v>21</v>
      </c>
      <c r="B67" s="1">
        <v>29</v>
      </c>
      <c r="C67" s="1">
        <v>7910</v>
      </c>
      <c r="D67" s="1">
        <v>1277</v>
      </c>
      <c r="E67" s="1">
        <v>2</v>
      </c>
      <c r="F67" s="1">
        <v>1.56563597281217E-2</v>
      </c>
      <c r="G67" s="1">
        <f t="shared" ref="G67:G71" si="13">1/(F67*$O$2)</f>
        <v>0.91245439768827719</v>
      </c>
      <c r="H67" s="1" t="s">
        <v>7</v>
      </c>
      <c r="I67" s="1">
        <f t="shared" ref="I67:I71" si="14">IF(H67="A",1,0)</f>
        <v>1</v>
      </c>
      <c r="J67" s="1">
        <f t="shared" ref="J67:J71" si="15">IF(H67="B",1,0)</f>
        <v>0</v>
      </c>
      <c r="K67" s="1">
        <v>1</v>
      </c>
      <c r="L67" s="1">
        <f t="shared" ref="L67:L71" si="16">N67*I67</f>
        <v>1277</v>
      </c>
      <c r="M67" s="1">
        <f t="shared" ref="M67:M71" si="17">J67*N67</f>
        <v>0</v>
      </c>
      <c r="N67" s="1">
        <f t="shared" ref="N67:N71" si="18">D67</f>
        <v>1277</v>
      </c>
      <c r="W67" s="1">
        <f t="shared" ref="W67:W71" si="19">I67/F67</f>
        <v>63.871807838179407</v>
      </c>
      <c r="X67" s="1">
        <f t="shared" ref="X67:X71" si="20">J67/F67</f>
        <v>0</v>
      </c>
      <c r="Y67" s="1">
        <f t="shared" ref="Y67:Y71" si="21">K67/F67</f>
        <v>63.871807838179407</v>
      </c>
      <c r="Z67" s="1">
        <f t="shared" ref="Z67:Z71" si="22">L67/F67</f>
        <v>81564.298609355101</v>
      </c>
      <c r="AA67" s="1">
        <f t="shared" ref="AA67:AA71" si="23">M67/F67</f>
        <v>0</v>
      </c>
      <c r="AB67" s="1">
        <f t="shared" ref="AB67:AB71" si="24">N67/F67</f>
        <v>81564.298609355101</v>
      </c>
    </row>
    <row r="68" spans="1:28" x14ac:dyDescent="0.25">
      <c r="A68" s="1" t="s">
        <v>22</v>
      </c>
      <c r="B68" s="1">
        <v>268</v>
      </c>
      <c r="C68" s="1">
        <v>5292</v>
      </c>
      <c r="D68" s="1">
        <v>764</v>
      </c>
      <c r="E68" s="1">
        <v>8</v>
      </c>
      <c r="F68" s="1">
        <v>1.04745203136814E-2</v>
      </c>
      <c r="G68" s="1">
        <f t="shared" si="13"/>
        <v>1.3638537954864489</v>
      </c>
      <c r="H68" s="1" t="s">
        <v>6</v>
      </c>
      <c r="I68" s="1">
        <f t="shared" si="14"/>
        <v>0</v>
      </c>
      <c r="J68" s="1">
        <f t="shared" si="15"/>
        <v>1</v>
      </c>
      <c r="K68" s="1">
        <v>1</v>
      </c>
      <c r="L68" s="1">
        <f t="shared" si="16"/>
        <v>0</v>
      </c>
      <c r="M68" s="1">
        <f t="shared" si="17"/>
        <v>764</v>
      </c>
      <c r="N68" s="1">
        <f t="shared" si="18"/>
        <v>764</v>
      </c>
      <c r="W68" s="1">
        <f t="shared" si="19"/>
        <v>0</v>
      </c>
      <c r="X68" s="1">
        <f t="shared" si="20"/>
        <v>95.469765684051424</v>
      </c>
      <c r="Y68" s="1">
        <f t="shared" si="21"/>
        <v>95.469765684051424</v>
      </c>
      <c r="Z68" s="1">
        <f t="shared" si="22"/>
        <v>0</v>
      </c>
      <c r="AA68" s="1">
        <f t="shared" si="23"/>
        <v>72938.900982615291</v>
      </c>
      <c r="AB68" s="1">
        <f t="shared" si="24"/>
        <v>72938.900982615291</v>
      </c>
    </row>
    <row r="69" spans="1:28" x14ac:dyDescent="0.25">
      <c r="A69" s="1" t="s">
        <v>23</v>
      </c>
      <c r="B69" s="1">
        <v>16</v>
      </c>
      <c r="C69" s="1">
        <v>45324</v>
      </c>
      <c r="D69" s="1">
        <v>6263</v>
      </c>
      <c r="E69" s="1">
        <v>1</v>
      </c>
      <c r="F69" s="1">
        <v>8.9710347448468605E-2</v>
      </c>
      <c r="G69" s="1">
        <f t="shared" si="13"/>
        <v>0.15924265920294514</v>
      </c>
      <c r="H69" s="1" t="s">
        <v>7</v>
      </c>
      <c r="I69" s="1">
        <f t="shared" si="14"/>
        <v>1</v>
      </c>
      <c r="J69" s="1">
        <f t="shared" si="15"/>
        <v>0</v>
      </c>
      <c r="K69" s="1">
        <v>1</v>
      </c>
      <c r="L69" s="1">
        <f t="shared" si="16"/>
        <v>6263</v>
      </c>
      <c r="M69" s="1">
        <f t="shared" si="17"/>
        <v>0</v>
      </c>
      <c r="N69" s="1">
        <f t="shared" si="18"/>
        <v>6263</v>
      </c>
      <c r="W69" s="1">
        <f t="shared" si="19"/>
        <v>11.14698614420616</v>
      </c>
      <c r="X69" s="1">
        <f t="shared" si="20"/>
        <v>0</v>
      </c>
      <c r="Y69" s="1">
        <f t="shared" si="21"/>
        <v>11.14698614420616</v>
      </c>
      <c r="Z69" s="1">
        <f t="shared" si="22"/>
        <v>69813.574221163188</v>
      </c>
      <c r="AA69" s="1">
        <f t="shared" si="23"/>
        <v>0</v>
      </c>
      <c r="AB69" s="1">
        <f t="shared" si="24"/>
        <v>69813.574221163188</v>
      </c>
    </row>
    <row r="70" spans="1:28" x14ac:dyDescent="0.25">
      <c r="A70" s="1" t="s">
        <v>24</v>
      </c>
      <c r="B70" s="1">
        <v>137</v>
      </c>
      <c r="C70" s="1">
        <v>47074</v>
      </c>
      <c r="D70" s="1">
        <v>6720</v>
      </c>
      <c r="E70" s="1">
        <v>5</v>
      </c>
      <c r="F70" s="1">
        <v>9.3174143848495497E-2</v>
      </c>
      <c r="G70" s="1">
        <f t="shared" si="13"/>
        <v>0.15332273199036173</v>
      </c>
      <c r="H70" s="1" t="s">
        <v>6</v>
      </c>
      <c r="I70" s="1">
        <f t="shared" si="14"/>
        <v>0</v>
      </c>
      <c r="J70" s="1">
        <f t="shared" si="15"/>
        <v>1</v>
      </c>
      <c r="K70" s="1">
        <v>1</v>
      </c>
      <c r="L70" s="1">
        <f t="shared" si="16"/>
        <v>0</v>
      </c>
      <c r="M70" s="1">
        <f t="shared" si="17"/>
        <v>6720</v>
      </c>
      <c r="N70" s="1">
        <f t="shared" si="18"/>
        <v>6720</v>
      </c>
      <c r="W70" s="1">
        <f t="shared" si="19"/>
        <v>0</v>
      </c>
      <c r="X70" s="1">
        <f t="shared" si="20"/>
        <v>10.732591239325322</v>
      </c>
      <c r="Y70" s="1">
        <f t="shared" si="21"/>
        <v>10.732591239325322</v>
      </c>
      <c r="Z70" s="1">
        <f t="shared" si="22"/>
        <v>0</v>
      </c>
      <c r="AA70" s="1">
        <f t="shared" si="23"/>
        <v>72123.01312826616</v>
      </c>
      <c r="AB70" s="1">
        <f t="shared" si="24"/>
        <v>72123.01312826616</v>
      </c>
    </row>
    <row r="71" spans="1:28" x14ac:dyDescent="0.25">
      <c r="A71" s="1">
        <v>266</v>
      </c>
      <c r="B71" s="1">
        <v>266</v>
      </c>
      <c r="C71" s="1">
        <v>518</v>
      </c>
      <c r="D71" s="1">
        <v>60</v>
      </c>
      <c r="E71" s="1">
        <v>8</v>
      </c>
      <c r="F71" s="1">
        <v>1.0252837344079701E-3</v>
      </c>
      <c r="G71" s="1">
        <f t="shared" si="13"/>
        <v>13.933425261996662</v>
      </c>
      <c r="H71" s="1" t="s">
        <v>6</v>
      </c>
      <c r="I71" s="1">
        <f t="shared" si="14"/>
        <v>0</v>
      </c>
      <c r="J71" s="1">
        <f t="shared" si="15"/>
        <v>1</v>
      </c>
      <c r="K71" s="1">
        <v>1</v>
      </c>
      <c r="L71" s="1">
        <f t="shared" si="16"/>
        <v>0</v>
      </c>
      <c r="M71" s="1">
        <f t="shared" si="17"/>
        <v>60</v>
      </c>
      <c r="N71" s="1">
        <f t="shared" si="18"/>
        <v>60</v>
      </c>
      <c r="W71" s="1">
        <f t="shared" si="19"/>
        <v>0</v>
      </c>
      <c r="X71" s="1">
        <f t="shared" si="20"/>
        <v>975.33976833976624</v>
      </c>
      <c r="Y71" s="1">
        <f t="shared" si="21"/>
        <v>975.33976833976624</v>
      </c>
      <c r="Z71" s="1">
        <f t="shared" si="22"/>
        <v>0</v>
      </c>
      <c r="AA71" s="1">
        <f t="shared" si="23"/>
        <v>58520.386100385978</v>
      </c>
      <c r="AB71" s="1">
        <f t="shared" si="24"/>
        <v>58520.386100385978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1"/>
  <sheetViews>
    <sheetView topLeftCell="K1" workbookViewId="0">
      <selection activeCell="S6" sqref="S6:U7"/>
    </sheetView>
  </sheetViews>
  <sheetFormatPr baseColWidth="10" defaultRowHeight="15" x14ac:dyDescent="0.25"/>
  <cols>
    <col min="7" max="7" width="11.85546875" bestFit="1" customWidth="1"/>
    <col min="8" max="8" width="11.85546875" customWidth="1"/>
  </cols>
  <sheetData>
    <row r="1" spans="1:2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5</v>
      </c>
      <c r="F1" s="1" t="s">
        <v>4</v>
      </c>
      <c r="G1" s="1" t="s">
        <v>58</v>
      </c>
      <c r="H1" s="1" t="s">
        <v>59</v>
      </c>
      <c r="I1" s="1" t="s">
        <v>26</v>
      </c>
      <c r="J1" s="1" t="s">
        <v>27</v>
      </c>
      <c r="K1" s="1" t="s">
        <v>28</v>
      </c>
      <c r="L1" s="1" t="s">
        <v>29</v>
      </c>
      <c r="M1" s="1" t="s">
        <v>30</v>
      </c>
      <c r="N1" s="1" t="s">
        <v>25</v>
      </c>
    </row>
    <row r="2" spans="1:21" x14ac:dyDescent="0.25">
      <c r="A2" s="1">
        <v>167</v>
      </c>
      <c r="B2" s="1">
        <v>782</v>
      </c>
      <c r="C2" s="1">
        <v>105</v>
      </c>
      <c r="D2" s="1">
        <v>5</v>
      </c>
      <c r="E2" s="1" t="s">
        <v>6</v>
      </c>
      <c r="F2" s="1">
        <v>1.54782216275489E-3</v>
      </c>
      <c r="G2">
        <f>1-((1-F2)^70)</f>
        <v>0.10275963680294409</v>
      </c>
      <c r="H2">
        <f>1/G2</f>
        <v>9.7314473961954455</v>
      </c>
      <c r="I2">
        <f>IF(E2="A",1,0)</f>
        <v>0</v>
      </c>
      <c r="J2">
        <f>IF(E2="B",1,0)</f>
        <v>1</v>
      </c>
      <c r="K2">
        <v>1</v>
      </c>
      <c r="L2">
        <f>C2*I2</f>
        <v>0</v>
      </c>
      <c r="M2">
        <f>C2*J2</f>
        <v>105</v>
      </c>
      <c r="N2">
        <f>C2*K2</f>
        <v>105</v>
      </c>
      <c r="P2" s="1" t="s">
        <v>34</v>
      </c>
      <c r="Q2" s="1" t="s">
        <v>35</v>
      </c>
      <c r="R2" s="1" t="s">
        <v>36</v>
      </c>
      <c r="S2" s="2" t="s">
        <v>39</v>
      </c>
      <c r="T2" s="2" t="s">
        <v>40</v>
      </c>
      <c r="U2" s="2" t="s">
        <v>41</v>
      </c>
    </row>
    <row r="3" spans="1:21" x14ac:dyDescent="0.25">
      <c r="A3" s="1">
        <v>236</v>
      </c>
      <c r="B3" s="1">
        <v>4758</v>
      </c>
      <c r="C3" s="1">
        <v>720</v>
      </c>
      <c r="D3" s="1">
        <v>6</v>
      </c>
      <c r="E3" s="1" t="s">
        <v>6</v>
      </c>
      <c r="F3" s="1">
        <v>9.4175675836160409E-3</v>
      </c>
      <c r="G3">
        <f t="shared" ref="G3:G66" si="0">1-((1-F3)^70)</f>
        <v>0.48436365977996254</v>
      </c>
      <c r="H3">
        <f t="shared" ref="H3:H66" si="1">1/G3</f>
        <v>2.0645644647541923</v>
      </c>
      <c r="I3">
        <f t="shared" ref="I3:I66" si="2">IF(E3="A",1,0)</f>
        <v>0</v>
      </c>
      <c r="J3">
        <f t="shared" ref="J3:J66" si="3">IF(E3="B",1,0)</f>
        <v>1</v>
      </c>
      <c r="K3">
        <v>1</v>
      </c>
      <c r="L3">
        <f t="shared" ref="L3:L66" si="4">C3*I3</f>
        <v>0</v>
      </c>
      <c r="M3">
        <f t="shared" ref="M3:M66" si="5">C3*J3</f>
        <v>720</v>
      </c>
      <c r="N3">
        <f t="shared" ref="N3:N66" si="6">C3*K3</f>
        <v>720</v>
      </c>
      <c r="P3" s="1">
        <f>SUMPRODUCT($H$2:$H$71,I2:I71)</f>
        <v>173.77009991958371</v>
      </c>
      <c r="Q3" s="1">
        <f t="shared" ref="Q3:U3" si="7">SUMPRODUCT($H$2:$H$71,J2:J71)</f>
        <v>123.72378394590055</v>
      </c>
      <c r="R3" s="1">
        <f t="shared" si="7"/>
        <v>297.49388386548429</v>
      </c>
      <c r="S3" s="2">
        <f t="shared" si="7"/>
        <v>80219.518387886026</v>
      </c>
      <c r="T3" s="2">
        <f t="shared" si="7"/>
        <v>56690.681249788227</v>
      </c>
      <c r="U3" s="2">
        <f>SUMPRODUCT($H$2:$H$71,N2:N71)</f>
        <v>136910.1996376742</v>
      </c>
    </row>
    <row r="4" spans="1:21" x14ac:dyDescent="0.25">
      <c r="A4" s="1">
        <v>188</v>
      </c>
      <c r="B4" s="1">
        <v>4270</v>
      </c>
      <c r="C4" s="1">
        <v>603</v>
      </c>
      <c r="D4" s="1">
        <v>6</v>
      </c>
      <c r="E4" s="1" t="s">
        <v>6</v>
      </c>
      <c r="F4" s="1">
        <v>8.4516632160656809E-3</v>
      </c>
      <c r="G4">
        <f t="shared" si="0"/>
        <v>0.44795773738094735</v>
      </c>
      <c r="H4">
        <f t="shared" si="1"/>
        <v>2.2323534488915211</v>
      </c>
      <c r="I4">
        <f t="shared" si="2"/>
        <v>0</v>
      </c>
      <c r="J4">
        <f t="shared" si="3"/>
        <v>1</v>
      </c>
      <c r="K4">
        <v>1</v>
      </c>
      <c r="L4">
        <f t="shared" si="4"/>
        <v>0</v>
      </c>
      <c r="M4">
        <f t="shared" si="5"/>
        <v>603</v>
      </c>
      <c r="N4">
        <f t="shared" si="6"/>
        <v>603</v>
      </c>
    </row>
    <row r="5" spans="1:21" x14ac:dyDescent="0.25">
      <c r="A5" s="1">
        <v>238</v>
      </c>
      <c r="B5" s="1">
        <v>1579</v>
      </c>
      <c r="C5" s="1">
        <v>233</v>
      </c>
      <c r="D5" s="1">
        <v>6</v>
      </c>
      <c r="E5" s="1" t="s">
        <v>6</v>
      </c>
      <c r="F5" s="1">
        <v>3.1253340089385699E-3</v>
      </c>
      <c r="G5">
        <f t="shared" si="0"/>
        <v>0.19677143328512881</v>
      </c>
      <c r="H5">
        <f t="shared" si="1"/>
        <v>5.0820385017522565</v>
      </c>
      <c r="I5">
        <f t="shared" si="2"/>
        <v>0</v>
      </c>
      <c r="J5">
        <f t="shared" si="3"/>
        <v>1</v>
      </c>
      <c r="K5">
        <v>1</v>
      </c>
      <c r="L5">
        <f t="shared" si="4"/>
        <v>0</v>
      </c>
      <c r="M5">
        <f t="shared" si="5"/>
        <v>233</v>
      </c>
      <c r="N5">
        <f t="shared" si="6"/>
        <v>233</v>
      </c>
    </row>
    <row r="6" spans="1:21" x14ac:dyDescent="0.25">
      <c r="A6" s="1">
        <v>114</v>
      </c>
      <c r="B6" s="1">
        <v>24694</v>
      </c>
      <c r="C6" s="1">
        <v>3471</v>
      </c>
      <c r="D6" s="1">
        <v>4</v>
      </c>
      <c r="E6" s="1" t="s">
        <v>7</v>
      </c>
      <c r="F6" s="1">
        <v>4.8877136172722699E-2</v>
      </c>
      <c r="G6">
        <f t="shared" si="0"/>
        <v>0.97003850225763111</v>
      </c>
      <c r="H6">
        <f t="shared" si="1"/>
        <v>1.0308869160065683</v>
      </c>
      <c r="I6">
        <f t="shared" si="2"/>
        <v>1</v>
      </c>
      <c r="J6">
        <f t="shared" si="3"/>
        <v>0</v>
      </c>
      <c r="K6">
        <v>1</v>
      </c>
      <c r="L6">
        <f t="shared" si="4"/>
        <v>3471</v>
      </c>
      <c r="M6">
        <f t="shared" si="5"/>
        <v>0</v>
      </c>
      <c r="N6">
        <f t="shared" si="6"/>
        <v>3471</v>
      </c>
      <c r="S6" s="3" t="s">
        <v>55</v>
      </c>
      <c r="T6" s="3" t="s">
        <v>56</v>
      </c>
      <c r="U6" s="3" t="s">
        <v>57</v>
      </c>
    </row>
    <row r="7" spans="1:21" x14ac:dyDescent="0.25">
      <c r="A7" s="1">
        <v>17</v>
      </c>
      <c r="B7" s="1">
        <v>5331</v>
      </c>
      <c r="C7" s="1">
        <v>612</v>
      </c>
      <c r="D7" s="1">
        <v>1</v>
      </c>
      <c r="E7" s="1" t="s">
        <v>7</v>
      </c>
      <c r="F7" s="1">
        <v>1.05517134905963E-2</v>
      </c>
      <c r="G7">
        <f t="shared" si="0"/>
        <v>0.52409852356678477</v>
      </c>
      <c r="H7">
        <f t="shared" si="1"/>
        <v>1.9080381932664845</v>
      </c>
      <c r="I7">
        <f t="shared" si="2"/>
        <v>1</v>
      </c>
      <c r="J7">
        <f t="shared" si="3"/>
        <v>0</v>
      </c>
      <c r="K7">
        <v>1</v>
      </c>
      <c r="L7">
        <f t="shared" si="4"/>
        <v>612</v>
      </c>
      <c r="M7">
        <f t="shared" si="5"/>
        <v>0</v>
      </c>
      <c r="N7">
        <f t="shared" si="6"/>
        <v>612</v>
      </c>
      <c r="S7" s="3">
        <f>S3/Q10</f>
        <v>560.97565306214005</v>
      </c>
      <c r="T7" s="3">
        <f>T3/Q11</f>
        <v>402.06156914743423</v>
      </c>
      <c r="U7" s="3">
        <f>U3/Q12</f>
        <v>482.07816773828944</v>
      </c>
    </row>
    <row r="8" spans="1:21" x14ac:dyDescent="0.25">
      <c r="A8" s="1">
        <v>60</v>
      </c>
      <c r="B8" s="1">
        <v>1349</v>
      </c>
      <c r="C8" s="1">
        <v>179</v>
      </c>
      <c r="D8" s="1">
        <v>3</v>
      </c>
      <c r="E8" s="1" t="s">
        <v>7</v>
      </c>
      <c r="F8" s="1">
        <v>2.67009219636361E-3</v>
      </c>
      <c r="G8">
        <f t="shared" si="0"/>
        <v>0.17068600131456224</v>
      </c>
      <c r="H8">
        <f t="shared" si="1"/>
        <v>5.8587112727368345</v>
      </c>
      <c r="I8">
        <f t="shared" si="2"/>
        <v>1</v>
      </c>
      <c r="J8">
        <f t="shared" si="3"/>
        <v>0</v>
      </c>
      <c r="K8">
        <v>1</v>
      </c>
      <c r="L8">
        <f t="shared" si="4"/>
        <v>179</v>
      </c>
      <c r="M8">
        <f t="shared" si="5"/>
        <v>0</v>
      </c>
      <c r="N8">
        <f t="shared" si="6"/>
        <v>179</v>
      </c>
    </row>
    <row r="9" spans="1:21" x14ac:dyDescent="0.25">
      <c r="A9" s="1">
        <v>117</v>
      </c>
      <c r="B9" s="1">
        <v>6323</v>
      </c>
      <c r="C9" s="1">
        <v>815</v>
      </c>
      <c r="D9" s="1">
        <v>4</v>
      </c>
      <c r="E9" s="1" t="s">
        <v>7</v>
      </c>
      <c r="F9" s="1">
        <v>1.25151912213544E-2</v>
      </c>
      <c r="G9">
        <f t="shared" si="0"/>
        <v>0.5858767353754748</v>
      </c>
      <c r="H9">
        <f t="shared" si="1"/>
        <v>1.7068436748203071</v>
      </c>
      <c r="I9">
        <f t="shared" si="2"/>
        <v>1</v>
      </c>
      <c r="J9">
        <f t="shared" si="3"/>
        <v>0</v>
      </c>
      <c r="K9">
        <v>1</v>
      </c>
      <c r="L9">
        <f t="shared" si="4"/>
        <v>815</v>
      </c>
      <c r="M9">
        <f t="shared" si="5"/>
        <v>0</v>
      </c>
      <c r="N9">
        <f t="shared" si="6"/>
        <v>815</v>
      </c>
    </row>
    <row r="10" spans="1:21" x14ac:dyDescent="0.25">
      <c r="A10" s="1">
        <v>171</v>
      </c>
      <c r="B10" s="1">
        <v>1386</v>
      </c>
      <c r="C10" s="1">
        <v>175</v>
      </c>
      <c r="D10" s="1">
        <v>5</v>
      </c>
      <c r="E10" s="1" t="s">
        <v>6</v>
      </c>
      <c r="F10" s="1">
        <v>2.74332674882132E-3</v>
      </c>
      <c r="G10">
        <f t="shared" si="0"/>
        <v>0.17493801291132105</v>
      </c>
      <c r="H10">
        <f t="shared" si="1"/>
        <v>5.7163104996906329</v>
      </c>
      <c r="I10">
        <f t="shared" si="2"/>
        <v>0</v>
      </c>
      <c r="J10">
        <f t="shared" si="3"/>
        <v>1</v>
      </c>
      <c r="K10">
        <v>1</v>
      </c>
      <c r="L10">
        <f t="shared" si="4"/>
        <v>0</v>
      </c>
      <c r="M10">
        <f t="shared" si="5"/>
        <v>175</v>
      </c>
      <c r="N10">
        <f t="shared" si="6"/>
        <v>175</v>
      </c>
      <c r="P10" s="1" t="s">
        <v>31</v>
      </c>
      <c r="Q10" s="1">
        <v>143</v>
      </c>
    </row>
    <row r="11" spans="1:21" x14ac:dyDescent="0.25">
      <c r="A11" s="1">
        <v>281</v>
      </c>
      <c r="B11" s="1">
        <v>2227</v>
      </c>
      <c r="C11" s="1">
        <v>295</v>
      </c>
      <c r="D11" s="1">
        <v>8</v>
      </c>
      <c r="E11" s="1" t="s">
        <v>6</v>
      </c>
      <c r="F11" s="1">
        <v>4.4079283330628301E-3</v>
      </c>
      <c r="G11">
        <f t="shared" si="0"/>
        <v>0.26599323402572161</v>
      </c>
      <c r="H11">
        <f t="shared" si="1"/>
        <v>3.7594941227087744</v>
      </c>
      <c r="I11">
        <f t="shared" si="2"/>
        <v>0</v>
      </c>
      <c r="J11">
        <f t="shared" si="3"/>
        <v>1</v>
      </c>
      <c r="K11">
        <v>1</v>
      </c>
      <c r="L11">
        <f t="shared" si="4"/>
        <v>0</v>
      </c>
      <c r="M11">
        <f t="shared" si="5"/>
        <v>295</v>
      </c>
      <c r="N11">
        <f t="shared" si="6"/>
        <v>295</v>
      </c>
      <c r="P11" s="1" t="s">
        <v>32</v>
      </c>
      <c r="Q11" s="1">
        <v>141</v>
      </c>
    </row>
    <row r="12" spans="1:21" x14ac:dyDescent="0.25">
      <c r="A12" s="1">
        <v>8</v>
      </c>
      <c r="B12" s="1">
        <v>4345</v>
      </c>
      <c r="C12" s="1">
        <v>517</v>
      </c>
      <c r="D12" s="1">
        <v>1</v>
      </c>
      <c r="E12" s="1" t="s">
        <v>7</v>
      </c>
      <c r="F12" s="1">
        <v>8.6001116332096901E-3</v>
      </c>
      <c r="G12">
        <f t="shared" si="0"/>
        <v>0.45371333842211492</v>
      </c>
      <c r="H12">
        <f t="shared" si="1"/>
        <v>2.2040348284176825</v>
      </c>
      <c r="I12">
        <f t="shared" si="2"/>
        <v>1</v>
      </c>
      <c r="J12">
        <f t="shared" si="3"/>
        <v>0</v>
      </c>
      <c r="K12">
        <v>1</v>
      </c>
      <c r="L12">
        <f t="shared" si="4"/>
        <v>517</v>
      </c>
      <c r="M12">
        <f t="shared" si="5"/>
        <v>0</v>
      </c>
      <c r="N12">
        <f t="shared" si="6"/>
        <v>517</v>
      </c>
      <c r="P12" s="1" t="s">
        <v>33</v>
      </c>
      <c r="Q12" s="1">
        <f>Q10+Q11</f>
        <v>284</v>
      </c>
    </row>
    <row r="13" spans="1:21" x14ac:dyDescent="0.25">
      <c r="A13" s="1">
        <v>16</v>
      </c>
      <c r="B13" s="1">
        <v>45324</v>
      </c>
      <c r="C13" s="1">
        <v>6263</v>
      </c>
      <c r="D13" s="1">
        <v>1</v>
      </c>
      <c r="E13" s="1" t="s">
        <v>7</v>
      </c>
      <c r="F13" s="1">
        <v>8.9710347448468605E-2</v>
      </c>
      <c r="G13">
        <f t="shared" si="0"/>
        <v>0.99861141514828988</v>
      </c>
      <c r="H13">
        <f t="shared" si="1"/>
        <v>1.0013905157007483</v>
      </c>
      <c r="I13">
        <f t="shared" si="2"/>
        <v>1</v>
      </c>
      <c r="J13">
        <f t="shared" si="3"/>
        <v>0</v>
      </c>
      <c r="K13">
        <v>1</v>
      </c>
      <c r="L13">
        <f t="shared" si="4"/>
        <v>6263</v>
      </c>
      <c r="M13">
        <f t="shared" si="5"/>
        <v>0</v>
      </c>
      <c r="N13">
        <f t="shared" si="6"/>
        <v>6263</v>
      </c>
    </row>
    <row r="14" spans="1:21" x14ac:dyDescent="0.25">
      <c r="A14" s="1">
        <v>174</v>
      </c>
      <c r="B14" s="1">
        <v>2656</v>
      </c>
      <c r="C14" s="1">
        <v>330</v>
      </c>
      <c r="D14" s="1">
        <v>5</v>
      </c>
      <c r="E14" s="1" t="s">
        <v>6</v>
      </c>
      <c r="F14" s="1">
        <v>5.2570532791265702E-3</v>
      </c>
      <c r="G14">
        <f t="shared" si="0"/>
        <v>0.30854998426556268</v>
      </c>
      <c r="H14">
        <f t="shared" si="1"/>
        <v>3.2409659730830529</v>
      </c>
      <c r="I14">
        <f t="shared" si="2"/>
        <v>0</v>
      </c>
      <c r="J14">
        <f t="shared" si="3"/>
        <v>1</v>
      </c>
      <c r="K14">
        <v>1</v>
      </c>
      <c r="L14">
        <f t="shared" si="4"/>
        <v>0</v>
      </c>
      <c r="M14">
        <f t="shared" si="5"/>
        <v>330</v>
      </c>
      <c r="N14">
        <f t="shared" si="6"/>
        <v>330</v>
      </c>
    </row>
    <row r="15" spans="1:21" x14ac:dyDescent="0.25">
      <c r="A15" s="1">
        <v>1</v>
      </c>
      <c r="B15" s="1">
        <v>2135</v>
      </c>
      <c r="C15" s="1">
        <v>288</v>
      </c>
      <c r="D15" s="1">
        <v>1</v>
      </c>
      <c r="E15" s="1" t="s">
        <v>7</v>
      </c>
      <c r="F15" s="1">
        <v>4.2258316080328404E-3</v>
      </c>
      <c r="G15">
        <f t="shared" si="0"/>
        <v>0.25653604678737063</v>
      </c>
      <c r="H15">
        <f t="shared" si="1"/>
        <v>3.8980876665213757</v>
      </c>
      <c r="I15">
        <f t="shared" si="2"/>
        <v>1</v>
      </c>
      <c r="J15">
        <f t="shared" si="3"/>
        <v>0</v>
      </c>
      <c r="K15">
        <v>1</v>
      </c>
      <c r="L15">
        <f t="shared" si="4"/>
        <v>288</v>
      </c>
      <c r="M15">
        <f t="shared" si="5"/>
        <v>0</v>
      </c>
      <c r="N15">
        <f t="shared" si="6"/>
        <v>288</v>
      </c>
    </row>
    <row r="16" spans="1:21" x14ac:dyDescent="0.25">
      <c r="A16" s="1">
        <v>86</v>
      </c>
      <c r="B16" s="1">
        <v>1575</v>
      </c>
      <c r="C16" s="1">
        <v>192</v>
      </c>
      <c r="D16" s="1">
        <v>4</v>
      </c>
      <c r="E16" s="1" t="s">
        <v>7</v>
      </c>
      <c r="F16" s="1">
        <v>3.1174167600242302E-3</v>
      </c>
      <c r="G16">
        <f t="shared" si="0"/>
        <v>0.1963247600521042</v>
      </c>
      <c r="H16">
        <f t="shared" si="1"/>
        <v>5.0936010299190073</v>
      </c>
      <c r="I16">
        <f t="shared" si="2"/>
        <v>1</v>
      </c>
      <c r="J16">
        <f t="shared" si="3"/>
        <v>0</v>
      </c>
      <c r="K16">
        <v>1</v>
      </c>
      <c r="L16">
        <f t="shared" si="4"/>
        <v>192</v>
      </c>
      <c r="M16">
        <f t="shared" si="5"/>
        <v>0</v>
      </c>
      <c r="N16">
        <f t="shared" si="6"/>
        <v>192</v>
      </c>
    </row>
    <row r="17" spans="1:14" x14ac:dyDescent="0.25">
      <c r="A17" s="1">
        <v>114</v>
      </c>
      <c r="B17" s="1">
        <v>24694</v>
      </c>
      <c r="C17" s="1">
        <v>3471</v>
      </c>
      <c r="D17" s="1">
        <v>4</v>
      </c>
      <c r="E17" s="1" t="s">
        <v>7</v>
      </c>
      <c r="F17" s="1">
        <v>4.8877136172722699E-2</v>
      </c>
      <c r="G17">
        <f t="shared" si="0"/>
        <v>0.97003850225763111</v>
      </c>
      <c r="H17">
        <f t="shared" si="1"/>
        <v>1.0308869160065683</v>
      </c>
      <c r="I17">
        <f t="shared" si="2"/>
        <v>1</v>
      </c>
      <c r="J17">
        <f t="shared" si="3"/>
        <v>0</v>
      </c>
      <c r="K17">
        <v>1</v>
      </c>
      <c r="L17">
        <f t="shared" si="4"/>
        <v>3471</v>
      </c>
      <c r="M17">
        <f t="shared" si="5"/>
        <v>0</v>
      </c>
      <c r="N17">
        <f t="shared" si="6"/>
        <v>3471</v>
      </c>
    </row>
    <row r="18" spans="1:14" x14ac:dyDescent="0.25">
      <c r="A18" s="1">
        <v>85</v>
      </c>
      <c r="B18" s="1">
        <v>3285</v>
      </c>
      <c r="C18" s="1">
        <v>431</v>
      </c>
      <c r="D18" s="1">
        <v>4</v>
      </c>
      <c r="E18" s="1" t="s">
        <v>7</v>
      </c>
      <c r="F18" s="1">
        <v>6.5020406709076703E-3</v>
      </c>
      <c r="G18">
        <f t="shared" si="0"/>
        <v>0.36658468808707689</v>
      </c>
      <c r="H18">
        <f t="shared" si="1"/>
        <v>2.7278826216616676</v>
      </c>
      <c r="I18">
        <f t="shared" si="2"/>
        <v>1</v>
      </c>
      <c r="J18">
        <f t="shared" si="3"/>
        <v>0</v>
      </c>
      <c r="K18">
        <v>1</v>
      </c>
      <c r="L18">
        <f t="shared" si="4"/>
        <v>431</v>
      </c>
      <c r="M18">
        <f t="shared" si="5"/>
        <v>0</v>
      </c>
      <c r="N18">
        <f t="shared" si="6"/>
        <v>431</v>
      </c>
    </row>
    <row r="19" spans="1:14" x14ac:dyDescent="0.25">
      <c r="A19" s="1">
        <v>93</v>
      </c>
      <c r="B19" s="1">
        <v>574</v>
      </c>
      <c r="C19" s="1">
        <v>86</v>
      </c>
      <c r="D19" s="1">
        <v>4</v>
      </c>
      <c r="E19" s="1" t="s">
        <v>7</v>
      </c>
      <c r="F19" s="1">
        <v>1.1361252192088301E-3</v>
      </c>
      <c r="G19">
        <f t="shared" si="0"/>
        <v>7.649030095219167E-2</v>
      </c>
      <c r="H19">
        <f t="shared" si="1"/>
        <v>13.073552954446143</v>
      </c>
      <c r="I19">
        <f t="shared" si="2"/>
        <v>1</v>
      </c>
      <c r="J19">
        <f t="shared" si="3"/>
        <v>0</v>
      </c>
      <c r="K19">
        <v>1</v>
      </c>
      <c r="L19">
        <f t="shared" si="4"/>
        <v>86</v>
      </c>
      <c r="M19">
        <f t="shared" si="5"/>
        <v>0</v>
      </c>
      <c r="N19">
        <f t="shared" si="6"/>
        <v>86</v>
      </c>
    </row>
    <row r="20" spans="1:14" x14ac:dyDescent="0.25">
      <c r="A20" s="1">
        <v>19</v>
      </c>
      <c r="B20" s="1">
        <v>1616</v>
      </c>
      <c r="C20" s="1">
        <v>250</v>
      </c>
      <c r="D20" s="1">
        <v>1</v>
      </c>
      <c r="E20" s="1" t="s">
        <v>7</v>
      </c>
      <c r="F20" s="1">
        <v>3.1985685613962899E-3</v>
      </c>
      <c r="G20">
        <f t="shared" si="0"/>
        <v>0.20089157706042937</v>
      </c>
      <c r="H20">
        <f t="shared" si="1"/>
        <v>4.9778094962099582</v>
      </c>
      <c r="I20">
        <f t="shared" si="2"/>
        <v>1</v>
      </c>
      <c r="J20">
        <f t="shared" si="3"/>
        <v>0</v>
      </c>
      <c r="K20">
        <v>1</v>
      </c>
      <c r="L20">
        <f t="shared" si="4"/>
        <v>250</v>
      </c>
      <c r="M20">
        <f t="shared" si="5"/>
        <v>0</v>
      </c>
      <c r="N20">
        <f t="shared" si="6"/>
        <v>250</v>
      </c>
    </row>
    <row r="21" spans="1:14" x14ac:dyDescent="0.25">
      <c r="A21" s="1">
        <v>268</v>
      </c>
      <c r="B21" s="1">
        <v>5292</v>
      </c>
      <c r="C21" s="1">
        <v>764</v>
      </c>
      <c r="D21" s="1">
        <v>8</v>
      </c>
      <c r="E21" s="1" t="s">
        <v>6</v>
      </c>
      <c r="F21" s="1">
        <v>1.04745203136814E-2</v>
      </c>
      <c r="G21">
        <f t="shared" si="0"/>
        <v>0.52149254804427503</v>
      </c>
      <c r="H21">
        <f t="shared" si="1"/>
        <v>1.9175729427970645</v>
      </c>
      <c r="I21">
        <f t="shared" si="2"/>
        <v>0</v>
      </c>
      <c r="J21">
        <f t="shared" si="3"/>
        <v>1</v>
      </c>
      <c r="K21">
        <v>1</v>
      </c>
      <c r="L21">
        <f t="shared" si="4"/>
        <v>0</v>
      </c>
      <c r="M21">
        <f t="shared" si="5"/>
        <v>764</v>
      </c>
      <c r="N21">
        <f t="shared" si="6"/>
        <v>764</v>
      </c>
    </row>
    <row r="22" spans="1:14" x14ac:dyDescent="0.25">
      <c r="A22" s="1">
        <v>114</v>
      </c>
      <c r="B22" s="1">
        <v>24694</v>
      </c>
      <c r="C22" s="1">
        <v>3471</v>
      </c>
      <c r="D22" s="1">
        <v>4</v>
      </c>
      <c r="E22" s="1" t="s">
        <v>7</v>
      </c>
      <c r="F22" s="1">
        <v>4.8877136172722699E-2</v>
      </c>
      <c r="G22">
        <f t="shared" si="0"/>
        <v>0.97003850225763111</v>
      </c>
      <c r="H22">
        <f t="shared" si="1"/>
        <v>1.0308869160065683</v>
      </c>
      <c r="I22">
        <f t="shared" si="2"/>
        <v>1</v>
      </c>
      <c r="J22">
        <f t="shared" si="3"/>
        <v>0</v>
      </c>
      <c r="K22">
        <v>1</v>
      </c>
      <c r="L22">
        <f t="shared" si="4"/>
        <v>3471</v>
      </c>
      <c r="M22">
        <f t="shared" si="5"/>
        <v>0</v>
      </c>
      <c r="N22">
        <f t="shared" si="6"/>
        <v>3471</v>
      </c>
    </row>
    <row r="23" spans="1:14" x14ac:dyDescent="0.25">
      <c r="A23" s="1">
        <v>61</v>
      </c>
      <c r="B23" s="1">
        <v>970</v>
      </c>
      <c r="C23" s="1">
        <v>129</v>
      </c>
      <c r="D23" s="1">
        <v>3</v>
      </c>
      <c r="E23" s="1" t="s">
        <v>7</v>
      </c>
      <c r="F23" s="1">
        <v>1.91993286172921E-3</v>
      </c>
      <c r="G23">
        <f t="shared" si="0"/>
        <v>0.12586852070908872</v>
      </c>
      <c r="H23">
        <f t="shared" si="1"/>
        <v>7.9447982256916445</v>
      </c>
      <c r="I23">
        <f t="shared" si="2"/>
        <v>1</v>
      </c>
      <c r="J23">
        <f t="shared" si="3"/>
        <v>0</v>
      </c>
      <c r="K23">
        <v>1</v>
      </c>
      <c r="L23">
        <f t="shared" si="4"/>
        <v>129</v>
      </c>
      <c r="M23">
        <f t="shared" si="5"/>
        <v>0</v>
      </c>
      <c r="N23">
        <f t="shared" si="6"/>
        <v>129</v>
      </c>
    </row>
    <row r="24" spans="1:14" x14ac:dyDescent="0.25">
      <c r="A24" s="1">
        <v>270</v>
      </c>
      <c r="B24" s="1">
        <v>4777</v>
      </c>
      <c r="C24" s="1">
        <v>592</v>
      </c>
      <c r="D24" s="1">
        <v>8</v>
      </c>
      <c r="E24" s="1" t="s">
        <v>6</v>
      </c>
      <c r="F24" s="1">
        <v>9.4551745159591905E-3</v>
      </c>
      <c r="G24">
        <f t="shared" si="0"/>
        <v>0.48573217658167789</v>
      </c>
      <c r="H24">
        <f t="shared" si="1"/>
        <v>2.0587476972134371</v>
      </c>
      <c r="I24">
        <f t="shared" si="2"/>
        <v>0</v>
      </c>
      <c r="J24">
        <f t="shared" si="3"/>
        <v>1</v>
      </c>
      <c r="K24">
        <v>1</v>
      </c>
      <c r="L24">
        <f t="shared" si="4"/>
        <v>0</v>
      </c>
      <c r="M24">
        <f t="shared" si="5"/>
        <v>592</v>
      </c>
      <c r="N24">
        <f t="shared" si="6"/>
        <v>592</v>
      </c>
    </row>
    <row r="25" spans="1:14" x14ac:dyDescent="0.25">
      <c r="A25" s="1">
        <v>158</v>
      </c>
      <c r="B25" s="1">
        <v>5742</v>
      </c>
      <c r="C25" s="1">
        <v>751</v>
      </c>
      <c r="D25" s="1">
        <v>5</v>
      </c>
      <c r="E25" s="1" t="s">
        <v>6</v>
      </c>
      <c r="F25" s="1">
        <v>1.13652108165455E-2</v>
      </c>
      <c r="G25">
        <f t="shared" si="0"/>
        <v>0.5507250357996416</v>
      </c>
      <c r="H25">
        <f t="shared" si="1"/>
        <v>1.8157881610521305</v>
      </c>
      <c r="I25">
        <f t="shared" si="2"/>
        <v>0</v>
      </c>
      <c r="J25">
        <f t="shared" si="3"/>
        <v>1</v>
      </c>
      <c r="K25">
        <v>1</v>
      </c>
      <c r="L25">
        <f t="shared" si="4"/>
        <v>0</v>
      </c>
      <c r="M25">
        <f t="shared" si="5"/>
        <v>751</v>
      </c>
      <c r="N25">
        <f t="shared" si="6"/>
        <v>751</v>
      </c>
    </row>
    <row r="26" spans="1:14" x14ac:dyDescent="0.25">
      <c r="A26" s="1">
        <v>137</v>
      </c>
      <c r="B26" s="1">
        <v>47074</v>
      </c>
      <c r="C26" s="1">
        <v>6720</v>
      </c>
      <c r="D26" s="1">
        <v>5</v>
      </c>
      <c r="E26" s="1" t="s">
        <v>6</v>
      </c>
      <c r="F26" s="1">
        <v>9.3174143848495497E-2</v>
      </c>
      <c r="G26">
        <f t="shared" si="0"/>
        <v>0.9989366588495926</v>
      </c>
      <c r="H26">
        <f t="shared" si="1"/>
        <v>1.0010644730484033</v>
      </c>
      <c r="I26">
        <f t="shared" si="2"/>
        <v>0</v>
      </c>
      <c r="J26">
        <f t="shared" si="3"/>
        <v>1</v>
      </c>
      <c r="K26">
        <v>1</v>
      </c>
      <c r="L26">
        <f t="shared" si="4"/>
        <v>0</v>
      </c>
      <c r="M26">
        <f t="shared" si="5"/>
        <v>6720</v>
      </c>
      <c r="N26">
        <f t="shared" si="6"/>
        <v>6720</v>
      </c>
    </row>
    <row r="27" spans="1:14" x14ac:dyDescent="0.25">
      <c r="A27" s="1">
        <v>85</v>
      </c>
      <c r="B27" s="1">
        <v>3285</v>
      </c>
      <c r="C27" s="1">
        <v>431</v>
      </c>
      <c r="D27" s="1">
        <v>4</v>
      </c>
      <c r="E27" s="1" t="s">
        <v>7</v>
      </c>
      <c r="F27" s="1">
        <v>6.5020406709076703E-3</v>
      </c>
      <c r="G27">
        <f t="shared" si="0"/>
        <v>0.36658468808707689</v>
      </c>
      <c r="H27">
        <f t="shared" si="1"/>
        <v>2.7278826216616676</v>
      </c>
      <c r="I27">
        <f t="shared" si="2"/>
        <v>1</v>
      </c>
      <c r="J27">
        <f t="shared" si="3"/>
        <v>0</v>
      </c>
      <c r="K27">
        <v>1</v>
      </c>
      <c r="L27">
        <f t="shared" si="4"/>
        <v>431</v>
      </c>
      <c r="M27">
        <f t="shared" si="5"/>
        <v>0</v>
      </c>
      <c r="N27">
        <f t="shared" si="6"/>
        <v>431</v>
      </c>
    </row>
    <row r="28" spans="1:14" x14ac:dyDescent="0.25">
      <c r="A28" s="1">
        <v>156</v>
      </c>
      <c r="B28" s="1">
        <v>2881</v>
      </c>
      <c r="C28" s="1">
        <v>396</v>
      </c>
      <c r="D28" s="1">
        <v>5</v>
      </c>
      <c r="E28" s="1" t="s">
        <v>6</v>
      </c>
      <c r="F28" s="1">
        <v>5.7023985305585997E-3</v>
      </c>
      <c r="G28">
        <f t="shared" si="0"/>
        <v>0.32988795522442937</v>
      </c>
      <c r="H28">
        <f t="shared" si="1"/>
        <v>3.0313322574013957</v>
      </c>
      <c r="I28">
        <f t="shared" si="2"/>
        <v>0</v>
      </c>
      <c r="J28">
        <f t="shared" si="3"/>
        <v>1</v>
      </c>
      <c r="K28">
        <v>1</v>
      </c>
      <c r="L28">
        <f t="shared" si="4"/>
        <v>0</v>
      </c>
      <c r="M28">
        <f t="shared" si="5"/>
        <v>396</v>
      </c>
      <c r="N28">
        <f t="shared" si="6"/>
        <v>396</v>
      </c>
    </row>
    <row r="29" spans="1:14" x14ac:dyDescent="0.25">
      <c r="A29" s="1">
        <v>126</v>
      </c>
      <c r="B29" s="1">
        <v>2439</v>
      </c>
      <c r="C29" s="1">
        <v>298</v>
      </c>
      <c r="D29" s="1">
        <v>5</v>
      </c>
      <c r="E29" s="1" t="s">
        <v>6</v>
      </c>
      <c r="F29" s="1">
        <v>4.8275425255232297E-3</v>
      </c>
      <c r="G29">
        <f t="shared" si="0"/>
        <v>0.28733676571176314</v>
      </c>
      <c r="H29">
        <f t="shared" si="1"/>
        <v>3.4802368486430746</v>
      </c>
      <c r="I29">
        <f t="shared" si="2"/>
        <v>0</v>
      </c>
      <c r="J29">
        <f t="shared" si="3"/>
        <v>1</v>
      </c>
      <c r="K29">
        <v>1</v>
      </c>
      <c r="L29">
        <f t="shared" si="4"/>
        <v>0</v>
      </c>
      <c r="M29">
        <f t="shared" si="5"/>
        <v>298</v>
      </c>
      <c r="N29">
        <f t="shared" si="6"/>
        <v>298</v>
      </c>
    </row>
    <row r="30" spans="1:14" x14ac:dyDescent="0.25">
      <c r="A30" s="1">
        <v>31</v>
      </c>
      <c r="B30" s="1">
        <v>1176</v>
      </c>
      <c r="C30" s="1">
        <v>163</v>
      </c>
      <c r="D30" s="1">
        <v>2</v>
      </c>
      <c r="E30" s="1" t="s">
        <v>7</v>
      </c>
      <c r="F30" s="1">
        <v>2.32767118081809E-3</v>
      </c>
      <c r="G30">
        <f t="shared" si="0"/>
        <v>0.15051662576562774</v>
      </c>
      <c r="H30">
        <f t="shared" si="1"/>
        <v>6.643784332218015</v>
      </c>
      <c r="I30">
        <f t="shared" si="2"/>
        <v>1</v>
      </c>
      <c r="J30">
        <f t="shared" si="3"/>
        <v>0</v>
      </c>
      <c r="K30">
        <v>1</v>
      </c>
      <c r="L30">
        <f t="shared" si="4"/>
        <v>163</v>
      </c>
      <c r="M30">
        <f t="shared" si="5"/>
        <v>0</v>
      </c>
      <c r="N30">
        <f t="shared" si="6"/>
        <v>163</v>
      </c>
    </row>
    <row r="31" spans="1:14" x14ac:dyDescent="0.25">
      <c r="A31" s="1">
        <v>114</v>
      </c>
      <c r="B31" s="1">
        <v>24694</v>
      </c>
      <c r="C31" s="1">
        <v>3471</v>
      </c>
      <c r="D31" s="1">
        <v>4</v>
      </c>
      <c r="E31" s="1" t="s">
        <v>7</v>
      </c>
      <c r="F31" s="1">
        <v>4.8877136172722699E-2</v>
      </c>
      <c r="G31">
        <f t="shared" si="0"/>
        <v>0.97003850225763111</v>
      </c>
      <c r="H31">
        <f t="shared" si="1"/>
        <v>1.0308869160065683</v>
      </c>
      <c r="I31">
        <f t="shared" si="2"/>
        <v>1</v>
      </c>
      <c r="J31">
        <f t="shared" si="3"/>
        <v>0</v>
      </c>
      <c r="K31">
        <v>1</v>
      </c>
      <c r="L31">
        <f t="shared" si="4"/>
        <v>3471</v>
      </c>
      <c r="M31">
        <f t="shared" si="5"/>
        <v>0</v>
      </c>
      <c r="N31">
        <f t="shared" si="6"/>
        <v>3471</v>
      </c>
    </row>
    <row r="32" spans="1:14" x14ac:dyDescent="0.25">
      <c r="A32" s="1">
        <v>199</v>
      </c>
      <c r="B32" s="1">
        <v>7700</v>
      </c>
      <c r="C32" s="1">
        <v>1025</v>
      </c>
      <c r="D32" s="1">
        <v>2</v>
      </c>
      <c r="E32" s="1" t="s">
        <v>7</v>
      </c>
      <c r="F32" s="1">
        <v>1.52407041601184E-2</v>
      </c>
      <c r="G32">
        <f t="shared" si="0"/>
        <v>0.65872361490853226</v>
      </c>
      <c r="H32">
        <f t="shared" si="1"/>
        <v>1.5180873698278694</v>
      </c>
      <c r="I32">
        <f t="shared" si="2"/>
        <v>1</v>
      </c>
      <c r="J32">
        <f t="shared" si="3"/>
        <v>0</v>
      </c>
      <c r="K32">
        <v>1</v>
      </c>
      <c r="L32">
        <f t="shared" si="4"/>
        <v>1025</v>
      </c>
      <c r="M32">
        <f t="shared" si="5"/>
        <v>0</v>
      </c>
      <c r="N32">
        <f t="shared" si="6"/>
        <v>1025</v>
      </c>
    </row>
    <row r="33" spans="1:14" x14ac:dyDescent="0.25">
      <c r="A33" s="1">
        <v>2</v>
      </c>
      <c r="B33" s="1">
        <v>957</v>
      </c>
      <c r="C33" s="1">
        <v>139</v>
      </c>
      <c r="D33" s="1">
        <v>1</v>
      </c>
      <c r="E33" s="1" t="s">
        <v>7</v>
      </c>
      <c r="F33" s="1">
        <v>1.8942018027575799E-3</v>
      </c>
      <c r="G33">
        <f t="shared" si="0"/>
        <v>0.1242896251386032</v>
      </c>
      <c r="H33">
        <f t="shared" si="1"/>
        <v>8.0457238396594803</v>
      </c>
      <c r="I33">
        <f t="shared" si="2"/>
        <v>1</v>
      </c>
      <c r="J33">
        <f t="shared" si="3"/>
        <v>0</v>
      </c>
      <c r="K33">
        <v>1</v>
      </c>
      <c r="L33">
        <f t="shared" si="4"/>
        <v>139</v>
      </c>
      <c r="M33">
        <f t="shared" si="5"/>
        <v>0</v>
      </c>
      <c r="N33">
        <f t="shared" si="6"/>
        <v>139</v>
      </c>
    </row>
    <row r="34" spans="1:14" x14ac:dyDescent="0.25">
      <c r="A34" s="1">
        <v>21</v>
      </c>
      <c r="B34" s="1">
        <v>2055</v>
      </c>
      <c r="C34" s="1">
        <v>339</v>
      </c>
      <c r="D34" s="1">
        <v>1</v>
      </c>
      <c r="E34" s="1" t="s">
        <v>7</v>
      </c>
      <c r="F34" s="1">
        <v>4.0674866297458999E-3</v>
      </c>
      <c r="G34">
        <f t="shared" si="0"/>
        <v>0.24821484557175733</v>
      </c>
      <c r="H34">
        <f t="shared" si="1"/>
        <v>4.0287678913665399</v>
      </c>
      <c r="I34">
        <f t="shared" si="2"/>
        <v>1</v>
      </c>
      <c r="J34">
        <f t="shared" si="3"/>
        <v>0</v>
      </c>
      <c r="K34">
        <v>1</v>
      </c>
      <c r="L34">
        <f t="shared" si="4"/>
        <v>339</v>
      </c>
      <c r="M34">
        <f t="shared" si="5"/>
        <v>0</v>
      </c>
      <c r="N34">
        <f t="shared" si="6"/>
        <v>339</v>
      </c>
    </row>
    <row r="35" spans="1:14" x14ac:dyDescent="0.25">
      <c r="A35" s="1">
        <v>149</v>
      </c>
      <c r="B35" s="1">
        <v>534</v>
      </c>
      <c r="C35" s="1">
        <v>90</v>
      </c>
      <c r="D35" s="1">
        <v>5</v>
      </c>
      <c r="E35" s="1" t="s">
        <v>6</v>
      </c>
      <c r="F35" s="1">
        <v>1.0569527300653601E-3</v>
      </c>
      <c r="G35">
        <f t="shared" si="0"/>
        <v>7.1352283126503879E-2</v>
      </c>
      <c r="H35">
        <f t="shared" si="1"/>
        <v>14.014968494099231</v>
      </c>
      <c r="I35">
        <f t="shared" si="2"/>
        <v>0</v>
      </c>
      <c r="J35">
        <f t="shared" si="3"/>
        <v>1</v>
      </c>
      <c r="K35">
        <v>1</v>
      </c>
      <c r="L35">
        <f t="shared" si="4"/>
        <v>0</v>
      </c>
      <c r="M35">
        <f t="shared" si="5"/>
        <v>90</v>
      </c>
      <c r="N35">
        <f t="shared" si="6"/>
        <v>90</v>
      </c>
    </row>
    <row r="36" spans="1:14" x14ac:dyDescent="0.25">
      <c r="A36" s="1">
        <v>81</v>
      </c>
      <c r="B36" s="1">
        <v>736</v>
      </c>
      <c r="C36" s="1">
        <v>103</v>
      </c>
      <c r="D36" s="1">
        <v>3</v>
      </c>
      <c r="E36" s="1" t="s">
        <v>7</v>
      </c>
      <c r="F36" s="1">
        <v>1.4567738002398899E-3</v>
      </c>
      <c r="G36">
        <f t="shared" si="0"/>
        <v>9.7014257637447976E-2</v>
      </c>
      <c r="H36">
        <f t="shared" si="1"/>
        <v>10.307763254109519</v>
      </c>
      <c r="I36">
        <f t="shared" si="2"/>
        <v>1</v>
      </c>
      <c r="J36">
        <f t="shared" si="3"/>
        <v>0</v>
      </c>
      <c r="K36">
        <v>1</v>
      </c>
      <c r="L36">
        <f t="shared" si="4"/>
        <v>103</v>
      </c>
      <c r="M36">
        <f t="shared" si="5"/>
        <v>0</v>
      </c>
      <c r="N36">
        <f t="shared" si="6"/>
        <v>103</v>
      </c>
    </row>
    <row r="37" spans="1:14" x14ac:dyDescent="0.25">
      <c r="A37" s="1">
        <v>78</v>
      </c>
      <c r="B37" s="1">
        <v>1110</v>
      </c>
      <c r="C37" s="1">
        <v>140</v>
      </c>
      <c r="D37" s="1">
        <v>3</v>
      </c>
      <c r="E37" s="1" t="s">
        <v>7</v>
      </c>
      <c r="F37" s="1">
        <v>2.19703657373136E-3</v>
      </c>
      <c r="G37">
        <f t="shared" si="0"/>
        <v>0.14269518938697645</v>
      </c>
      <c r="H37">
        <f t="shared" si="1"/>
        <v>7.0079447267706438</v>
      </c>
      <c r="I37">
        <f t="shared" si="2"/>
        <v>1</v>
      </c>
      <c r="J37">
        <f t="shared" si="3"/>
        <v>0</v>
      </c>
      <c r="K37">
        <v>1</v>
      </c>
      <c r="L37">
        <f t="shared" si="4"/>
        <v>140</v>
      </c>
      <c r="M37">
        <f t="shared" si="5"/>
        <v>0</v>
      </c>
      <c r="N37">
        <f t="shared" si="6"/>
        <v>140</v>
      </c>
    </row>
    <row r="38" spans="1:14" x14ac:dyDescent="0.25">
      <c r="A38" s="1">
        <v>235</v>
      </c>
      <c r="B38" s="1">
        <v>1242</v>
      </c>
      <c r="C38" s="1">
        <v>147</v>
      </c>
      <c r="D38" s="1">
        <v>6</v>
      </c>
      <c r="E38" s="1" t="s">
        <v>6</v>
      </c>
      <c r="F38" s="1">
        <v>2.45830578790482E-3</v>
      </c>
      <c r="G38">
        <f t="shared" si="0"/>
        <v>0.15826771516164995</v>
      </c>
      <c r="H38">
        <f t="shared" si="1"/>
        <v>6.3184080150435591</v>
      </c>
      <c r="I38">
        <f t="shared" si="2"/>
        <v>0</v>
      </c>
      <c r="J38">
        <f t="shared" si="3"/>
        <v>1</v>
      </c>
      <c r="K38">
        <v>1</v>
      </c>
      <c r="L38">
        <f t="shared" si="4"/>
        <v>0</v>
      </c>
      <c r="M38">
        <f t="shared" si="5"/>
        <v>147</v>
      </c>
      <c r="N38">
        <f t="shared" si="6"/>
        <v>147</v>
      </c>
    </row>
    <row r="39" spans="1:14" x14ac:dyDescent="0.25">
      <c r="A39" s="1">
        <v>244</v>
      </c>
      <c r="B39" s="1">
        <v>5779</v>
      </c>
      <c r="C39" s="1">
        <v>782</v>
      </c>
      <c r="D39" s="1">
        <v>7</v>
      </c>
      <c r="E39" s="1" t="s">
        <v>6</v>
      </c>
      <c r="F39" s="1">
        <v>1.14384453690032E-2</v>
      </c>
      <c r="G39">
        <f t="shared" si="0"/>
        <v>0.55304874055888076</v>
      </c>
      <c r="H39">
        <f t="shared" si="1"/>
        <v>1.8081588957050236</v>
      </c>
      <c r="I39">
        <f t="shared" si="2"/>
        <v>0</v>
      </c>
      <c r="J39">
        <f t="shared" si="3"/>
        <v>1</v>
      </c>
      <c r="K39">
        <v>1</v>
      </c>
      <c r="L39">
        <f t="shared" si="4"/>
        <v>0</v>
      </c>
      <c r="M39">
        <f t="shared" si="5"/>
        <v>782</v>
      </c>
      <c r="N39">
        <f t="shared" si="6"/>
        <v>782</v>
      </c>
    </row>
    <row r="40" spans="1:14" x14ac:dyDescent="0.25">
      <c r="A40" s="1">
        <v>137</v>
      </c>
      <c r="B40" s="1">
        <v>47074</v>
      </c>
      <c r="C40" s="1">
        <v>6720</v>
      </c>
      <c r="D40" s="1">
        <v>5</v>
      </c>
      <c r="E40" s="1" t="s">
        <v>6</v>
      </c>
      <c r="F40" s="1">
        <v>9.3174143848495497E-2</v>
      </c>
      <c r="G40">
        <f t="shared" si="0"/>
        <v>0.9989366588495926</v>
      </c>
      <c r="H40">
        <f t="shared" si="1"/>
        <v>1.0010644730484033</v>
      </c>
      <c r="I40">
        <f t="shared" si="2"/>
        <v>0</v>
      </c>
      <c r="J40">
        <f t="shared" si="3"/>
        <v>1</v>
      </c>
      <c r="K40">
        <v>1</v>
      </c>
      <c r="L40">
        <f t="shared" si="4"/>
        <v>0</v>
      </c>
      <c r="M40">
        <f t="shared" si="5"/>
        <v>6720</v>
      </c>
      <c r="N40">
        <f t="shared" si="6"/>
        <v>6720</v>
      </c>
    </row>
    <row r="41" spans="1:14" x14ac:dyDescent="0.25">
      <c r="A41" s="1">
        <v>16</v>
      </c>
      <c r="B41" s="1">
        <v>45324</v>
      </c>
      <c r="C41" s="1">
        <v>6263</v>
      </c>
      <c r="D41" s="1">
        <v>1</v>
      </c>
      <c r="E41" s="1" t="s">
        <v>7</v>
      </c>
      <c r="F41" s="1">
        <v>8.9710347448468605E-2</v>
      </c>
      <c r="G41">
        <f t="shared" si="0"/>
        <v>0.99861141514828988</v>
      </c>
      <c r="H41">
        <f t="shared" si="1"/>
        <v>1.0013905157007483</v>
      </c>
      <c r="I41">
        <f t="shared" si="2"/>
        <v>1</v>
      </c>
      <c r="J41">
        <f t="shared" si="3"/>
        <v>0</v>
      </c>
      <c r="K41">
        <v>1</v>
      </c>
      <c r="L41">
        <f t="shared" si="4"/>
        <v>6263</v>
      </c>
      <c r="M41">
        <f t="shared" si="5"/>
        <v>0</v>
      </c>
      <c r="N41">
        <f t="shared" si="6"/>
        <v>6263</v>
      </c>
    </row>
    <row r="42" spans="1:14" x14ac:dyDescent="0.25">
      <c r="A42" s="1">
        <v>199</v>
      </c>
      <c r="B42" s="1">
        <v>7700</v>
      </c>
      <c r="C42" s="1">
        <v>1025</v>
      </c>
      <c r="D42" s="1">
        <v>2</v>
      </c>
      <c r="E42" s="1" t="s">
        <v>7</v>
      </c>
      <c r="F42" s="1">
        <v>1.52407041601184E-2</v>
      </c>
      <c r="G42">
        <f t="shared" si="0"/>
        <v>0.65872361490853226</v>
      </c>
      <c r="H42">
        <f t="shared" si="1"/>
        <v>1.5180873698278694</v>
      </c>
      <c r="I42">
        <f t="shared" si="2"/>
        <v>1</v>
      </c>
      <c r="J42">
        <f t="shared" si="3"/>
        <v>0</v>
      </c>
      <c r="K42">
        <v>1</v>
      </c>
      <c r="L42">
        <f t="shared" si="4"/>
        <v>1025</v>
      </c>
      <c r="M42">
        <f t="shared" si="5"/>
        <v>0</v>
      </c>
      <c r="N42">
        <f t="shared" si="6"/>
        <v>1025</v>
      </c>
    </row>
    <row r="43" spans="1:14" x14ac:dyDescent="0.25">
      <c r="A43" s="1">
        <v>105</v>
      </c>
      <c r="B43" s="1">
        <v>1142</v>
      </c>
      <c r="C43" s="1">
        <v>186</v>
      </c>
      <c r="D43" s="1">
        <v>4</v>
      </c>
      <c r="E43" s="1" t="s">
        <v>7</v>
      </c>
      <c r="F43" s="1">
        <v>2.26037456504614E-3</v>
      </c>
      <c r="G43">
        <f t="shared" si="0"/>
        <v>0.14649622581385713</v>
      </c>
      <c r="H43">
        <f t="shared" si="1"/>
        <v>6.8261144233888489</v>
      </c>
      <c r="I43">
        <f t="shared" si="2"/>
        <v>1</v>
      </c>
      <c r="J43">
        <f t="shared" si="3"/>
        <v>0</v>
      </c>
      <c r="K43">
        <v>1</v>
      </c>
      <c r="L43">
        <f t="shared" si="4"/>
        <v>186</v>
      </c>
      <c r="M43">
        <f t="shared" si="5"/>
        <v>0</v>
      </c>
      <c r="N43">
        <f t="shared" si="6"/>
        <v>186</v>
      </c>
    </row>
    <row r="44" spans="1:14" x14ac:dyDescent="0.25">
      <c r="A44" s="1">
        <v>251</v>
      </c>
      <c r="B44" s="1">
        <v>1061</v>
      </c>
      <c r="C44" s="1">
        <v>124</v>
      </c>
      <c r="D44" s="1">
        <v>7</v>
      </c>
      <c r="E44" s="1" t="s">
        <v>6</v>
      </c>
      <c r="F44" s="1">
        <v>2.1000502745306101E-3</v>
      </c>
      <c r="G44">
        <f t="shared" si="0"/>
        <v>0.1368424925773547</v>
      </c>
      <c r="H44">
        <f t="shared" si="1"/>
        <v>7.3076716242560202</v>
      </c>
      <c r="I44">
        <f t="shared" si="2"/>
        <v>0</v>
      </c>
      <c r="J44">
        <f t="shared" si="3"/>
        <v>1</v>
      </c>
      <c r="K44">
        <v>1</v>
      </c>
      <c r="L44">
        <f t="shared" si="4"/>
        <v>0</v>
      </c>
      <c r="M44">
        <f t="shared" si="5"/>
        <v>124</v>
      </c>
      <c r="N44">
        <f t="shared" si="6"/>
        <v>124</v>
      </c>
    </row>
    <row r="45" spans="1:14" x14ac:dyDescent="0.25">
      <c r="A45" s="1">
        <v>193</v>
      </c>
      <c r="B45" s="1">
        <v>839</v>
      </c>
      <c r="C45" s="1">
        <v>130</v>
      </c>
      <c r="D45" s="1">
        <v>6</v>
      </c>
      <c r="E45" s="1" t="s">
        <v>6</v>
      </c>
      <c r="F45" s="1">
        <v>1.6606429597843301E-3</v>
      </c>
      <c r="G45">
        <f t="shared" si="0"/>
        <v>0.10982894215862982</v>
      </c>
      <c r="H45">
        <f t="shared" si="1"/>
        <v>9.1050681208935327</v>
      </c>
      <c r="I45">
        <f t="shared" si="2"/>
        <v>0</v>
      </c>
      <c r="J45">
        <f t="shared" si="3"/>
        <v>1</v>
      </c>
      <c r="K45">
        <v>1</v>
      </c>
      <c r="L45">
        <f t="shared" si="4"/>
        <v>0</v>
      </c>
      <c r="M45">
        <f t="shared" si="5"/>
        <v>130</v>
      </c>
      <c r="N45">
        <f t="shared" si="6"/>
        <v>130</v>
      </c>
    </row>
    <row r="46" spans="1:14" x14ac:dyDescent="0.25">
      <c r="A46" s="1">
        <v>44</v>
      </c>
      <c r="B46" s="1">
        <v>1313</v>
      </c>
      <c r="C46" s="1">
        <v>187</v>
      </c>
      <c r="D46" s="1">
        <v>2</v>
      </c>
      <c r="E46" s="1" t="s">
        <v>7</v>
      </c>
      <c r="F46" s="1">
        <v>2.59883695613448E-3</v>
      </c>
      <c r="G46">
        <f t="shared" si="0"/>
        <v>0.16652817921511287</v>
      </c>
      <c r="H46">
        <f t="shared" si="1"/>
        <v>6.0049896943162357</v>
      </c>
      <c r="I46">
        <f t="shared" si="2"/>
        <v>1</v>
      </c>
      <c r="J46">
        <f t="shared" si="3"/>
        <v>0</v>
      </c>
      <c r="K46">
        <v>1</v>
      </c>
      <c r="L46">
        <f t="shared" si="4"/>
        <v>187</v>
      </c>
      <c r="M46">
        <f t="shared" si="5"/>
        <v>0</v>
      </c>
      <c r="N46">
        <f t="shared" si="6"/>
        <v>187</v>
      </c>
    </row>
    <row r="47" spans="1:14" x14ac:dyDescent="0.25">
      <c r="A47" s="1">
        <v>58</v>
      </c>
      <c r="B47" s="1">
        <v>1713</v>
      </c>
      <c r="C47" s="1">
        <v>226</v>
      </c>
      <c r="D47" s="1">
        <v>3</v>
      </c>
      <c r="E47" s="1" t="s">
        <v>7</v>
      </c>
      <c r="F47" s="1">
        <v>3.39056184756921E-3</v>
      </c>
      <c r="G47">
        <f t="shared" si="0"/>
        <v>0.21159439781462752</v>
      </c>
      <c r="H47">
        <f t="shared" si="1"/>
        <v>4.7260230437484196</v>
      </c>
      <c r="I47">
        <f t="shared" si="2"/>
        <v>1</v>
      </c>
      <c r="J47">
        <f t="shared" si="3"/>
        <v>0</v>
      </c>
      <c r="K47">
        <v>1</v>
      </c>
      <c r="L47">
        <f t="shared" si="4"/>
        <v>226</v>
      </c>
      <c r="M47">
        <f t="shared" si="5"/>
        <v>0</v>
      </c>
      <c r="N47">
        <f t="shared" si="6"/>
        <v>226</v>
      </c>
    </row>
    <row r="48" spans="1:14" x14ac:dyDescent="0.25">
      <c r="A48" s="1">
        <v>14</v>
      </c>
      <c r="B48" s="1">
        <v>1649</v>
      </c>
      <c r="C48" s="1">
        <v>241</v>
      </c>
      <c r="D48" s="1">
        <v>1</v>
      </c>
      <c r="E48" s="1" t="s">
        <v>7</v>
      </c>
      <c r="F48" s="1">
        <v>3.2638858649396501E-3</v>
      </c>
      <c r="G48">
        <f t="shared" si="0"/>
        <v>0.20454871963416155</v>
      </c>
      <c r="H48">
        <f t="shared" si="1"/>
        <v>4.8888108504835177</v>
      </c>
      <c r="I48">
        <f t="shared" si="2"/>
        <v>1</v>
      </c>
      <c r="J48">
        <f t="shared" si="3"/>
        <v>0</v>
      </c>
      <c r="K48">
        <v>1</v>
      </c>
      <c r="L48">
        <f t="shared" si="4"/>
        <v>241</v>
      </c>
      <c r="M48">
        <f t="shared" si="5"/>
        <v>0</v>
      </c>
      <c r="N48">
        <f t="shared" si="6"/>
        <v>241</v>
      </c>
    </row>
    <row r="49" spans="1:14" x14ac:dyDescent="0.25">
      <c r="A49" s="1">
        <v>10</v>
      </c>
      <c r="B49" s="1">
        <v>3902</v>
      </c>
      <c r="C49" s="1">
        <v>467</v>
      </c>
      <c r="D49" s="1">
        <v>1</v>
      </c>
      <c r="E49" s="1" t="s">
        <v>7</v>
      </c>
      <c r="F49" s="1">
        <v>7.7232763159457403E-3</v>
      </c>
      <c r="G49">
        <f t="shared" si="0"/>
        <v>0.41883924229412206</v>
      </c>
      <c r="H49">
        <f t="shared" si="1"/>
        <v>2.3875508763760216</v>
      </c>
      <c r="I49">
        <f t="shared" si="2"/>
        <v>1</v>
      </c>
      <c r="J49">
        <f t="shared" si="3"/>
        <v>0</v>
      </c>
      <c r="K49">
        <v>1</v>
      </c>
      <c r="L49">
        <f t="shared" si="4"/>
        <v>467</v>
      </c>
      <c r="M49">
        <f t="shared" si="5"/>
        <v>0</v>
      </c>
      <c r="N49">
        <f t="shared" si="6"/>
        <v>467</v>
      </c>
    </row>
    <row r="50" spans="1:14" x14ac:dyDescent="0.25">
      <c r="A50" s="1">
        <v>13</v>
      </c>
      <c r="B50" s="1">
        <v>2780</v>
      </c>
      <c r="C50" s="1">
        <v>386</v>
      </c>
      <c r="D50" s="1">
        <v>1</v>
      </c>
      <c r="E50" s="1" t="s">
        <v>7</v>
      </c>
      <c r="F50" s="1">
        <v>5.5024879954713298E-3</v>
      </c>
      <c r="G50">
        <f t="shared" si="0"/>
        <v>0.32039108499026936</v>
      </c>
      <c r="H50">
        <f t="shared" si="1"/>
        <v>3.1211854725307702</v>
      </c>
      <c r="I50">
        <f t="shared" si="2"/>
        <v>1</v>
      </c>
      <c r="J50">
        <f t="shared" si="3"/>
        <v>0</v>
      </c>
      <c r="K50">
        <v>1</v>
      </c>
      <c r="L50">
        <f t="shared" si="4"/>
        <v>386</v>
      </c>
      <c r="M50">
        <f t="shared" si="5"/>
        <v>0</v>
      </c>
      <c r="N50">
        <f t="shared" si="6"/>
        <v>386</v>
      </c>
    </row>
    <row r="51" spans="1:14" x14ac:dyDescent="0.25">
      <c r="A51" s="1">
        <v>137</v>
      </c>
      <c r="B51" s="1">
        <v>47074</v>
      </c>
      <c r="C51" s="1">
        <v>6720</v>
      </c>
      <c r="D51" s="1">
        <v>5</v>
      </c>
      <c r="E51" s="1" t="s">
        <v>6</v>
      </c>
      <c r="F51" s="1">
        <v>9.3174143848495497E-2</v>
      </c>
      <c r="G51">
        <f t="shared" si="0"/>
        <v>0.9989366588495926</v>
      </c>
      <c r="H51">
        <f t="shared" si="1"/>
        <v>1.0010644730484033</v>
      </c>
      <c r="I51">
        <f t="shared" si="2"/>
        <v>0</v>
      </c>
      <c r="J51">
        <f t="shared" si="3"/>
        <v>1</v>
      </c>
      <c r="K51">
        <v>1</v>
      </c>
      <c r="L51">
        <f t="shared" si="4"/>
        <v>0</v>
      </c>
      <c r="M51">
        <f t="shared" si="5"/>
        <v>6720</v>
      </c>
      <c r="N51">
        <f t="shared" si="6"/>
        <v>6720</v>
      </c>
    </row>
    <row r="52" spans="1:14" x14ac:dyDescent="0.25">
      <c r="A52" s="1">
        <v>270</v>
      </c>
      <c r="B52" s="1">
        <v>4777</v>
      </c>
      <c r="C52" s="1">
        <v>592</v>
      </c>
      <c r="D52" s="1">
        <v>8</v>
      </c>
      <c r="E52" s="1" t="s">
        <v>6</v>
      </c>
      <c r="F52" s="1">
        <v>9.4551745159591905E-3</v>
      </c>
      <c r="G52">
        <f t="shared" si="0"/>
        <v>0.48573217658167789</v>
      </c>
      <c r="H52">
        <f t="shared" si="1"/>
        <v>2.0587476972134371</v>
      </c>
      <c r="I52">
        <f t="shared" si="2"/>
        <v>0</v>
      </c>
      <c r="J52">
        <f t="shared" si="3"/>
        <v>1</v>
      </c>
      <c r="K52">
        <v>1</v>
      </c>
      <c r="L52">
        <f t="shared" si="4"/>
        <v>0</v>
      </c>
      <c r="M52">
        <f t="shared" si="5"/>
        <v>592</v>
      </c>
      <c r="N52">
        <f t="shared" si="6"/>
        <v>592</v>
      </c>
    </row>
    <row r="53" spans="1:14" x14ac:dyDescent="0.25">
      <c r="A53" s="1">
        <v>212</v>
      </c>
      <c r="B53" s="1">
        <v>1150</v>
      </c>
      <c r="C53" s="1">
        <v>155</v>
      </c>
      <c r="D53" s="1">
        <v>2</v>
      </c>
      <c r="E53" s="1" t="s">
        <v>7</v>
      </c>
      <c r="F53" s="1">
        <v>2.2762090628748299E-3</v>
      </c>
      <c r="G53">
        <f t="shared" si="0"/>
        <v>0.14744388634289507</v>
      </c>
      <c r="H53">
        <f t="shared" si="1"/>
        <v>6.7822411956396955</v>
      </c>
      <c r="I53">
        <f t="shared" si="2"/>
        <v>1</v>
      </c>
      <c r="J53">
        <f t="shared" si="3"/>
        <v>0</v>
      </c>
      <c r="K53">
        <v>1</v>
      </c>
      <c r="L53">
        <f t="shared" si="4"/>
        <v>155</v>
      </c>
      <c r="M53">
        <f t="shared" si="5"/>
        <v>0</v>
      </c>
      <c r="N53">
        <f t="shared" si="6"/>
        <v>155</v>
      </c>
    </row>
    <row r="54" spans="1:14" x14ac:dyDescent="0.25">
      <c r="A54" s="1">
        <v>56</v>
      </c>
      <c r="B54" s="1">
        <v>6107</v>
      </c>
      <c r="C54" s="1">
        <v>807</v>
      </c>
      <c r="D54" s="1">
        <v>3</v>
      </c>
      <c r="E54" s="1" t="s">
        <v>7</v>
      </c>
      <c r="F54" s="1">
        <v>1.2087659779979699E-2</v>
      </c>
      <c r="G54">
        <f t="shared" si="0"/>
        <v>0.57313679287181962</v>
      </c>
      <c r="H54">
        <f t="shared" si="1"/>
        <v>1.7447841639851711</v>
      </c>
      <c r="I54">
        <f t="shared" si="2"/>
        <v>1</v>
      </c>
      <c r="J54">
        <f t="shared" si="3"/>
        <v>0</v>
      </c>
      <c r="K54">
        <v>1</v>
      </c>
      <c r="L54">
        <f t="shared" si="4"/>
        <v>807</v>
      </c>
      <c r="M54">
        <f t="shared" si="5"/>
        <v>0</v>
      </c>
      <c r="N54">
        <f t="shared" si="6"/>
        <v>807</v>
      </c>
    </row>
    <row r="55" spans="1:14" x14ac:dyDescent="0.25">
      <c r="A55" s="1">
        <v>29</v>
      </c>
      <c r="B55" s="1">
        <v>7910</v>
      </c>
      <c r="C55" s="1">
        <v>1277</v>
      </c>
      <c r="D55" s="1">
        <v>2</v>
      </c>
      <c r="E55" s="1" t="s">
        <v>7</v>
      </c>
      <c r="F55" s="1">
        <v>1.56563597281217E-2</v>
      </c>
      <c r="G55">
        <f t="shared" si="0"/>
        <v>0.66866159305607531</v>
      </c>
      <c r="H55">
        <f t="shared" si="1"/>
        <v>1.4955248071443188</v>
      </c>
      <c r="I55">
        <f t="shared" si="2"/>
        <v>1</v>
      </c>
      <c r="J55">
        <f t="shared" si="3"/>
        <v>0</v>
      </c>
      <c r="K55">
        <v>1</v>
      </c>
      <c r="L55">
        <f t="shared" si="4"/>
        <v>1277</v>
      </c>
      <c r="M55">
        <f t="shared" si="5"/>
        <v>0</v>
      </c>
      <c r="N55">
        <f t="shared" si="6"/>
        <v>1277</v>
      </c>
    </row>
    <row r="56" spans="1:14" x14ac:dyDescent="0.25">
      <c r="A56" s="1">
        <v>173</v>
      </c>
      <c r="B56" s="1">
        <v>1058</v>
      </c>
      <c r="C56" s="1">
        <v>128</v>
      </c>
      <c r="D56" s="1">
        <v>5</v>
      </c>
      <c r="E56" s="1" t="s">
        <v>6</v>
      </c>
      <c r="F56" s="1">
        <v>2.0941123378448502E-3</v>
      </c>
      <c r="G56">
        <f t="shared" si="0"/>
        <v>0.13648288750150861</v>
      </c>
      <c r="H56">
        <f t="shared" si="1"/>
        <v>7.3269258755164195</v>
      </c>
      <c r="I56">
        <f t="shared" si="2"/>
        <v>0</v>
      </c>
      <c r="J56">
        <f t="shared" si="3"/>
        <v>1</v>
      </c>
      <c r="K56">
        <v>1</v>
      </c>
      <c r="L56">
        <f t="shared" si="4"/>
        <v>0</v>
      </c>
      <c r="M56">
        <f t="shared" si="5"/>
        <v>128</v>
      </c>
      <c r="N56">
        <f t="shared" si="6"/>
        <v>128</v>
      </c>
    </row>
    <row r="57" spans="1:14" x14ac:dyDescent="0.25">
      <c r="A57" s="1">
        <v>115</v>
      </c>
      <c r="B57" s="1">
        <v>4807</v>
      </c>
      <c r="C57" s="1">
        <v>641</v>
      </c>
      <c r="D57" s="1">
        <v>4</v>
      </c>
      <c r="E57" s="1" t="s">
        <v>7</v>
      </c>
      <c r="F57" s="1">
        <v>9.5145538828168008E-3</v>
      </c>
      <c r="G57">
        <f t="shared" si="0"/>
        <v>0.48788570660063857</v>
      </c>
      <c r="H57">
        <f t="shared" si="1"/>
        <v>2.0496603742862982</v>
      </c>
      <c r="I57">
        <f t="shared" si="2"/>
        <v>1</v>
      </c>
      <c r="J57">
        <f t="shared" si="3"/>
        <v>0</v>
      </c>
      <c r="K57">
        <v>1</v>
      </c>
      <c r="L57">
        <f t="shared" si="4"/>
        <v>641</v>
      </c>
      <c r="M57">
        <f t="shared" si="5"/>
        <v>0</v>
      </c>
      <c r="N57">
        <f t="shared" si="6"/>
        <v>641</v>
      </c>
    </row>
    <row r="58" spans="1:14" x14ac:dyDescent="0.25">
      <c r="A58" s="1">
        <v>172</v>
      </c>
      <c r="B58" s="1">
        <v>1890</v>
      </c>
      <c r="C58" s="1">
        <v>252</v>
      </c>
      <c r="D58" s="1">
        <v>5</v>
      </c>
      <c r="E58" s="1" t="s">
        <v>6</v>
      </c>
      <c r="F58" s="1">
        <v>3.7409001120290702E-3</v>
      </c>
      <c r="G58">
        <f t="shared" si="0"/>
        <v>0.23076136151552851</v>
      </c>
      <c r="H58">
        <f t="shared" si="1"/>
        <v>4.3334811054696756</v>
      </c>
      <c r="I58">
        <f t="shared" si="2"/>
        <v>0</v>
      </c>
      <c r="J58">
        <f t="shared" si="3"/>
        <v>1</v>
      </c>
      <c r="K58">
        <v>1</v>
      </c>
      <c r="L58">
        <f t="shared" si="4"/>
        <v>0</v>
      </c>
      <c r="M58">
        <f t="shared" si="5"/>
        <v>252</v>
      </c>
      <c r="N58">
        <f t="shared" si="6"/>
        <v>252</v>
      </c>
    </row>
    <row r="59" spans="1:14" x14ac:dyDescent="0.25">
      <c r="A59" s="1">
        <v>16</v>
      </c>
      <c r="B59" s="1">
        <v>45324</v>
      </c>
      <c r="C59" s="1">
        <v>6263</v>
      </c>
      <c r="D59" s="1">
        <v>1</v>
      </c>
      <c r="E59" s="1" t="s">
        <v>7</v>
      </c>
      <c r="F59" s="1">
        <v>8.9710347448468605E-2</v>
      </c>
      <c r="G59">
        <f t="shared" si="0"/>
        <v>0.99861141514828988</v>
      </c>
      <c r="H59">
        <f t="shared" si="1"/>
        <v>1.0013905157007483</v>
      </c>
      <c r="I59">
        <f t="shared" si="2"/>
        <v>1</v>
      </c>
      <c r="J59">
        <f t="shared" si="3"/>
        <v>0</v>
      </c>
      <c r="K59">
        <v>1</v>
      </c>
      <c r="L59">
        <f t="shared" si="4"/>
        <v>6263</v>
      </c>
      <c r="M59">
        <f t="shared" si="5"/>
        <v>0</v>
      </c>
      <c r="N59">
        <f t="shared" si="6"/>
        <v>6263</v>
      </c>
    </row>
    <row r="60" spans="1:14" x14ac:dyDescent="0.25">
      <c r="A60" s="1">
        <v>108</v>
      </c>
      <c r="B60" s="1">
        <v>882</v>
      </c>
      <c r="C60" s="1">
        <v>133</v>
      </c>
      <c r="D60" s="1">
        <v>4</v>
      </c>
      <c r="E60" s="1" t="s">
        <v>7</v>
      </c>
      <c r="F60" s="1">
        <v>1.74575338561357E-3</v>
      </c>
      <c r="G60">
        <f t="shared" si="0"/>
        <v>0.11512556838403454</v>
      </c>
      <c r="H60">
        <f t="shared" si="1"/>
        <v>8.6861677560992501</v>
      </c>
      <c r="I60">
        <f t="shared" si="2"/>
        <v>1</v>
      </c>
      <c r="J60">
        <f t="shared" si="3"/>
        <v>0</v>
      </c>
      <c r="K60">
        <v>1</v>
      </c>
      <c r="L60">
        <f t="shared" si="4"/>
        <v>133</v>
      </c>
      <c r="M60">
        <f t="shared" si="5"/>
        <v>0</v>
      </c>
      <c r="N60">
        <f t="shared" si="6"/>
        <v>133</v>
      </c>
    </row>
    <row r="61" spans="1:14" x14ac:dyDescent="0.25">
      <c r="A61" s="1">
        <v>34</v>
      </c>
      <c r="B61" s="1">
        <v>759</v>
      </c>
      <c r="C61" s="1">
        <v>111</v>
      </c>
      <c r="D61" s="1">
        <v>2</v>
      </c>
      <c r="E61" s="1" t="s">
        <v>7</v>
      </c>
      <c r="F61" s="1">
        <v>1.50229798149739E-3</v>
      </c>
      <c r="G61">
        <f t="shared" si="0"/>
        <v>9.9891465805708624E-2</v>
      </c>
      <c r="H61">
        <f t="shared" si="1"/>
        <v>10.010865211899331</v>
      </c>
      <c r="I61">
        <f t="shared" si="2"/>
        <v>1</v>
      </c>
      <c r="J61">
        <f t="shared" si="3"/>
        <v>0</v>
      </c>
      <c r="K61">
        <v>1</v>
      </c>
      <c r="L61">
        <f t="shared" si="4"/>
        <v>111</v>
      </c>
      <c r="M61">
        <f t="shared" si="5"/>
        <v>0</v>
      </c>
      <c r="N61">
        <f t="shared" si="6"/>
        <v>111</v>
      </c>
    </row>
    <row r="62" spans="1:14" x14ac:dyDescent="0.25">
      <c r="A62" s="1">
        <v>199</v>
      </c>
      <c r="B62" s="1">
        <v>7700</v>
      </c>
      <c r="C62" s="1">
        <v>1025</v>
      </c>
      <c r="D62" s="1">
        <v>2</v>
      </c>
      <c r="E62" s="1" t="s">
        <v>7</v>
      </c>
      <c r="F62" s="1">
        <v>1.52407041601184E-2</v>
      </c>
      <c r="G62">
        <f t="shared" si="0"/>
        <v>0.65872361490853226</v>
      </c>
      <c r="H62">
        <f t="shared" si="1"/>
        <v>1.5180873698278694</v>
      </c>
      <c r="I62">
        <f t="shared" si="2"/>
        <v>1</v>
      </c>
      <c r="J62">
        <f t="shared" si="3"/>
        <v>0</v>
      </c>
      <c r="K62">
        <v>1</v>
      </c>
      <c r="L62">
        <f t="shared" si="4"/>
        <v>1025</v>
      </c>
      <c r="M62">
        <f t="shared" si="5"/>
        <v>0</v>
      </c>
      <c r="N62">
        <f t="shared" si="6"/>
        <v>1025</v>
      </c>
    </row>
    <row r="63" spans="1:14" x14ac:dyDescent="0.25">
      <c r="A63" s="1">
        <v>43</v>
      </c>
      <c r="B63" s="1">
        <v>591</v>
      </c>
      <c r="C63" s="1">
        <v>89</v>
      </c>
      <c r="D63" s="1">
        <v>2</v>
      </c>
      <c r="E63" s="1" t="s">
        <v>7</v>
      </c>
      <c r="F63" s="1">
        <v>1.1697735270948099E-3</v>
      </c>
      <c r="G63">
        <f t="shared" si="0"/>
        <v>7.8665463837284788E-2</v>
      </c>
      <c r="H63">
        <f t="shared" si="1"/>
        <v>12.712058776751705</v>
      </c>
      <c r="I63">
        <f t="shared" si="2"/>
        <v>1</v>
      </c>
      <c r="J63">
        <f t="shared" si="3"/>
        <v>0</v>
      </c>
      <c r="K63">
        <v>1</v>
      </c>
      <c r="L63">
        <f t="shared" si="4"/>
        <v>89</v>
      </c>
      <c r="M63">
        <f t="shared" si="5"/>
        <v>0</v>
      </c>
      <c r="N63">
        <f t="shared" si="6"/>
        <v>89</v>
      </c>
    </row>
    <row r="64" spans="1:14" x14ac:dyDescent="0.25">
      <c r="A64" s="1">
        <v>280</v>
      </c>
      <c r="B64" s="1">
        <v>3948</v>
      </c>
      <c r="C64" s="1">
        <v>562</v>
      </c>
      <c r="D64" s="1">
        <v>8</v>
      </c>
      <c r="E64" s="1" t="s">
        <v>6</v>
      </c>
      <c r="F64" s="1">
        <v>7.8143246784607295E-3</v>
      </c>
      <c r="G64">
        <f t="shared" si="0"/>
        <v>0.42256024109446788</v>
      </c>
      <c r="H64">
        <f t="shared" si="1"/>
        <v>2.3665264801295853</v>
      </c>
      <c r="I64">
        <f t="shared" si="2"/>
        <v>0</v>
      </c>
      <c r="J64">
        <f t="shared" si="3"/>
        <v>1</v>
      </c>
      <c r="K64">
        <v>1</v>
      </c>
      <c r="L64">
        <f t="shared" si="4"/>
        <v>0</v>
      </c>
      <c r="M64">
        <f t="shared" si="5"/>
        <v>562</v>
      </c>
      <c r="N64">
        <f t="shared" si="6"/>
        <v>562</v>
      </c>
    </row>
    <row r="65" spans="1:14" x14ac:dyDescent="0.25">
      <c r="A65" s="1">
        <v>188</v>
      </c>
      <c r="B65" s="1">
        <v>4270</v>
      </c>
      <c r="C65" s="1">
        <v>603</v>
      </c>
      <c r="D65" s="1">
        <v>6</v>
      </c>
      <c r="E65" s="1" t="s">
        <v>6</v>
      </c>
      <c r="F65" s="1">
        <v>8.4516632160656809E-3</v>
      </c>
      <c r="G65">
        <f t="shared" si="0"/>
        <v>0.44795773738094735</v>
      </c>
      <c r="H65">
        <f t="shared" si="1"/>
        <v>2.2323534488915211</v>
      </c>
      <c r="I65">
        <f t="shared" si="2"/>
        <v>0</v>
      </c>
      <c r="J65">
        <f t="shared" si="3"/>
        <v>1</v>
      </c>
      <c r="K65">
        <v>1</v>
      </c>
      <c r="L65">
        <f t="shared" si="4"/>
        <v>0</v>
      </c>
      <c r="M65">
        <f t="shared" si="5"/>
        <v>603</v>
      </c>
      <c r="N65">
        <f t="shared" si="6"/>
        <v>603</v>
      </c>
    </row>
    <row r="66" spans="1:14" x14ac:dyDescent="0.25">
      <c r="A66" s="1">
        <v>280</v>
      </c>
      <c r="B66" s="1">
        <v>3948</v>
      </c>
      <c r="C66" s="1">
        <v>562</v>
      </c>
      <c r="D66" s="1">
        <v>8</v>
      </c>
      <c r="E66" s="1" t="s">
        <v>6</v>
      </c>
      <c r="F66" s="1">
        <v>7.8143246784607295E-3</v>
      </c>
      <c r="G66">
        <f t="shared" si="0"/>
        <v>0.42256024109446788</v>
      </c>
      <c r="H66">
        <f t="shared" si="1"/>
        <v>2.3665264801295853</v>
      </c>
      <c r="I66">
        <f t="shared" si="2"/>
        <v>0</v>
      </c>
      <c r="J66">
        <f t="shared" si="3"/>
        <v>1</v>
      </c>
      <c r="K66">
        <v>1</v>
      </c>
      <c r="L66">
        <f t="shared" si="4"/>
        <v>0</v>
      </c>
      <c r="M66">
        <f t="shared" si="5"/>
        <v>562</v>
      </c>
      <c r="N66">
        <f t="shared" si="6"/>
        <v>562</v>
      </c>
    </row>
    <row r="67" spans="1:14" x14ac:dyDescent="0.25">
      <c r="A67" s="1">
        <v>29</v>
      </c>
      <c r="B67" s="1">
        <v>7910</v>
      </c>
      <c r="C67" s="1">
        <v>1277</v>
      </c>
      <c r="D67" s="1">
        <v>2</v>
      </c>
      <c r="E67" s="1" t="s">
        <v>7</v>
      </c>
      <c r="F67" s="1">
        <v>1.56563597281217E-2</v>
      </c>
      <c r="G67">
        <f t="shared" ref="G67:G71" si="8">1-((1-F67)^70)</f>
        <v>0.66866159305607531</v>
      </c>
      <c r="H67">
        <f t="shared" ref="H67:H71" si="9">1/G67</f>
        <v>1.4955248071443188</v>
      </c>
      <c r="I67">
        <f t="shared" ref="I67:I71" si="10">IF(E67="A",1,0)</f>
        <v>1</v>
      </c>
      <c r="J67">
        <f t="shared" ref="J67:J71" si="11">IF(E67="B",1,0)</f>
        <v>0</v>
      </c>
      <c r="K67">
        <v>1</v>
      </c>
      <c r="L67">
        <f t="shared" ref="L67:L71" si="12">C67*I67</f>
        <v>1277</v>
      </c>
      <c r="M67">
        <f t="shared" ref="M67:M71" si="13">C67*J67</f>
        <v>0</v>
      </c>
      <c r="N67">
        <f t="shared" ref="N67:N71" si="14">C67*K67</f>
        <v>1277</v>
      </c>
    </row>
    <row r="68" spans="1:14" x14ac:dyDescent="0.25">
      <c r="A68" s="1">
        <v>268</v>
      </c>
      <c r="B68" s="1">
        <v>5292</v>
      </c>
      <c r="C68" s="1">
        <v>764</v>
      </c>
      <c r="D68" s="1">
        <v>8</v>
      </c>
      <c r="E68" s="1" t="s">
        <v>6</v>
      </c>
      <c r="F68" s="1">
        <v>1.04745203136814E-2</v>
      </c>
      <c r="G68">
        <f t="shared" si="8"/>
        <v>0.52149254804427503</v>
      </c>
      <c r="H68">
        <f t="shared" si="9"/>
        <v>1.9175729427970645</v>
      </c>
      <c r="I68">
        <f t="shared" si="10"/>
        <v>0</v>
      </c>
      <c r="J68">
        <f t="shared" si="11"/>
        <v>1</v>
      </c>
      <c r="K68">
        <v>1</v>
      </c>
      <c r="L68">
        <f t="shared" si="12"/>
        <v>0</v>
      </c>
      <c r="M68">
        <f t="shared" si="13"/>
        <v>764</v>
      </c>
      <c r="N68">
        <f t="shared" si="14"/>
        <v>764</v>
      </c>
    </row>
    <row r="69" spans="1:14" x14ac:dyDescent="0.25">
      <c r="A69" s="1">
        <v>16</v>
      </c>
      <c r="B69" s="1">
        <v>45324</v>
      </c>
      <c r="C69" s="1">
        <v>6263</v>
      </c>
      <c r="D69" s="1">
        <v>1</v>
      </c>
      <c r="E69" s="1" t="s">
        <v>7</v>
      </c>
      <c r="F69" s="1">
        <v>8.9710347448468605E-2</v>
      </c>
      <c r="G69">
        <f t="shared" si="8"/>
        <v>0.99861141514828988</v>
      </c>
      <c r="H69">
        <f t="shared" si="9"/>
        <v>1.0013905157007483</v>
      </c>
      <c r="I69">
        <f t="shared" si="10"/>
        <v>1</v>
      </c>
      <c r="J69">
        <f t="shared" si="11"/>
        <v>0</v>
      </c>
      <c r="K69">
        <v>1</v>
      </c>
      <c r="L69">
        <f t="shared" si="12"/>
        <v>6263</v>
      </c>
      <c r="M69">
        <f t="shared" si="13"/>
        <v>0</v>
      </c>
      <c r="N69">
        <f t="shared" si="14"/>
        <v>6263</v>
      </c>
    </row>
    <row r="70" spans="1:14" x14ac:dyDescent="0.25">
      <c r="A70" s="1">
        <v>137</v>
      </c>
      <c r="B70" s="1">
        <v>47074</v>
      </c>
      <c r="C70" s="1">
        <v>6720</v>
      </c>
      <c r="D70" s="1">
        <v>5</v>
      </c>
      <c r="E70" s="1" t="s">
        <v>6</v>
      </c>
      <c r="F70" s="1">
        <v>9.3174143848495497E-2</v>
      </c>
      <c r="G70">
        <f t="shared" si="8"/>
        <v>0.9989366588495926</v>
      </c>
      <c r="H70">
        <f t="shared" si="9"/>
        <v>1.0010644730484033</v>
      </c>
      <c r="I70">
        <f t="shared" si="10"/>
        <v>0</v>
      </c>
      <c r="J70">
        <f t="shared" si="11"/>
        <v>1</v>
      </c>
      <c r="K70">
        <v>1</v>
      </c>
      <c r="L70">
        <f t="shared" si="12"/>
        <v>0</v>
      </c>
      <c r="M70">
        <f t="shared" si="13"/>
        <v>6720</v>
      </c>
      <c r="N70">
        <f t="shared" si="14"/>
        <v>6720</v>
      </c>
    </row>
    <row r="71" spans="1:14" x14ac:dyDescent="0.25">
      <c r="A71" s="1">
        <v>266</v>
      </c>
      <c r="B71" s="1">
        <v>518</v>
      </c>
      <c r="C71" s="1">
        <v>60</v>
      </c>
      <c r="D71" s="1">
        <v>8</v>
      </c>
      <c r="E71" s="1" t="s">
        <v>6</v>
      </c>
      <c r="F71" s="1">
        <v>1.0252837344079701E-3</v>
      </c>
      <c r="G71">
        <f t="shared" si="8"/>
        <v>6.9289195461020969E-2</v>
      </c>
      <c r="H71">
        <f t="shared" si="9"/>
        <v>14.432264559379329</v>
      </c>
      <c r="I71">
        <f t="shared" si="10"/>
        <v>0</v>
      </c>
      <c r="J71">
        <f t="shared" si="11"/>
        <v>1</v>
      </c>
      <c r="K71">
        <v>1</v>
      </c>
      <c r="L71">
        <f t="shared" si="12"/>
        <v>0</v>
      </c>
      <c r="M71">
        <f t="shared" si="13"/>
        <v>60</v>
      </c>
      <c r="N71">
        <f t="shared" si="14"/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Hansen-Horvitz</vt:lpstr>
      <vt:lpstr>Horvitz-Thompson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2017-10-09T23:39:53Z</dcterms:created>
  <dcterms:modified xsi:type="dcterms:W3CDTF">2017-10-10T00:42:13Z</dcterms:modified>
</cp:coreProperties>
</file>