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730" windowHeight="9555" firstSheet="1" activeTab="4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4525"/>
</workbook>
</file>

<file path=xl/calcChain.xml><?xml version="1.0" encoding="utf-8"?>
<calcChain xmlns="http://schemas.openxmlformats.org/spreadsheetml/2006/main">
  <c r="C25" i="5" l="1"/>
  <c r="C24" i="5"/>
  <c r="C23" i="5"/>
  <c r="C22" i="5"/>
  <c r="F6" i="5"/>
  <c r="L6" i="5" s="1"/>
  <c r="F5" i="5"/>
  <c r="L7" i="5"/>
  <c r="L8" i="5"/>
  <c r="L9" i="5"/>
  <c r="L10" i="5"/>
  <c r="L12" i="5"/>
  <c r="L13" i="5"/>
  <c r="L4" i="5"/>
  <c r="F14" i="5"/>
  <c r="F11" i="5"/>
  <c r="L11" i="5" s="1"/>
  <c r="F4" i="4"/>
  <c r="F6" i="4"/>
  <c r="F12" i="4"/>
  <c r="F5" i="4"/>
  <c r="F7" i="4"/>
  <c r="F8" i="4"/>
  <c r="L17" i="3"/>
  <c r="F12" i="3"/>
  <c r="F6" i="3"/>
  <c r="F7" i="3"/>
  <c r="F8" i="3"/>
  <c r="F5" i="3"/>
  <c r="F13" i="2"/>
  <c r="L13" i="2" s="1"/>
  <c r="L3" i="2"/>
  <c r="L4" i="2"/>
  <c r="L5" i="2"/>
  <c r="L6" i="2"/>
  <c r="L7" i="2"/>
  <c r="L8" i="2"/>
  <c r="L9" i="2"/>
  <c r="L10" i="2"/>
  <c r="L11" i="2"/>
  <c r="L12" i="2"/>
  <c r="L14" i="2"/>
  <c r="L15" i="2"/>
  <c r="L16" i="2"/>
  <c r="F7" i="2"/>
  <c r="F4" i="2"/>
  <c r="F6" i="2"/>
  <c r="F8" i="2"/>
  <c r="F9" i="2"/>
  <c r="F10" i="2"/>
  <c r="F3" i="2"/>
  <c r="O5" i="5"/>
  <c r="O6" i="5" s="1"/>
  <c r="O5" i="4"/>
  <c r="O7" i="4" s="1"/>
  <c r="O5" i="3"/>
  <c r="O6" i="3" s="1"/>
  <c r="O5" i="2"/>
  <c r="O6" i="2" s="1"/>
  <c r="F35" i="1"/>
  <c r="F3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14" i="5" l="1"/>
  <c r="L3" i="5"/>
  <c r="L5" i="5"/>
  <c r="L15" i="5" s="1"/>
  <c r="C26" i="5" s="1"/>
  <c r="C27" i="5" s="1"/>
  <c r="L8" i="4"/>
  <c r="L15" i="4"/>
  <c r="L11" i="4"/>
  <c r="L7" i="4"/>
  <c r="L4" i="4"/>
  <c r="L10" i="4"/>
  <c r="L9" i="4"/>
  <c r="L14" i="4"/>
  <c r="L3" i="4"/>
  <c r="L13" i="4"/>
  <c r="L5" i="4"/>
  <c r="L12" i="4"/>
  <c r="L16" i="4" s="1"/>
  <c r="L11" i="3"/>
  <c r="L14" i="3"/>
  <c r="L10" i="3"/>
  <c r="L6" i="3"/>
  <c r="L4" i="3"/>
  <c r="L13" i="3"/>
  <c r="L9" i="3"/>
  <c r="L3" i="3"/>
  <c r="L16" i="3"/>
  <c r="L12" i="3"/>
  <c r="L8" i="3"/>
  <c r="L5" i="3"/>
  <c r="L15" i="3"/>
  <c r="L7" i="3"/>
  <c r="F18" i="1"/>
  <c r="L69" i="4" l="1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</commentList>
</comments>
</file>

<file path=xl/sharedStrings.xml><?xml version="1.0" encoding="utf-8"?>
<sst xmlns="http://schemas.openxmlformats.org/spreadsheetml/2006/main" count="1587" uniqueCount="272">
  <si>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</si>
  <si>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</si>
  <si>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</si>
  <si>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</si>
  <si>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</si>
  <si>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</si>
  <si>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</si>
  <si>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</si>
  <si>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</si>
  <si>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</si>
  <si>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</si>
  <si>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Todos los integrantes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</si>
  <si>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</si>
  <si>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</si>
  <si>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</si>
  <si>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</si>
  <si>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</si>
  <si>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</si>
  <si>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</si>
  <si>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</si>
  <si>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</si>
  <si>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</si>
  <si>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</si>
  <si>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</si>
  <si>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</si>
  <si>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</si>
  <si>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</si>
  <si>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</si>
  <si>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</si>
  <si>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</si>
  <si>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</si>
  <si>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</si>
  <si>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</si>
  <si>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</si>
  <si>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</si>
  <si>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</si>
  <si>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</si>
  <si>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</si>
  <si>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</si>
  <si>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</si>
  <si>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</si>
  <si>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</si>
  <si>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</si>
  <si>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</si>
  <si>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</si>
  <si>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</si>
  <si>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</si>
  <si>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</si>
  <si>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</si>
  <si>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</si>
  <si>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</si>
  <si>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</si>
  <si>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</si>
  <si>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</si>
  <si>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</si>
  <si>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</si>
  <si>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</si>
  <si>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</si>
  <si>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</si>
  <si>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</si>
  <si>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</si>
  <si>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</si>
  <si>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</si>
  <si>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</si>
  <si>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</si>
  <si>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</si>
  <si>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</si>
  <si>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</si>
  <si>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</si>
  <si>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</si>
  <si>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</si>
  <si>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</si>
  <si>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</si>
  <si>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</si>
  <si>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</si>
  <si>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</si>
  <si>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</si>
  <si>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</si>
  <si>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</si>
  <si>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</si>
  <si>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</si>
  <si>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</si>
  <si>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</si>
  <si>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</si>
  <si>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</si>
  <si>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</si>
  <si>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</si>
  <si>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</si>
  <si>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</si>
  <si>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</si>
  <si>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</si>
  <si>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</si>
  <si>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</si>
  <si>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Tarea 1</t>
  </si>
  <si>
    <t>Tarea 2</t>
  </si>
  <si>
    <t>Tarea 3</t>
  </si>
  <si>
    <t>Tarea 4</t>
  </si>
  <si>
    <t>Microsoft Word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</si>
  <si>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</si>
  <si>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</si>
  <si>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</si>
  <si>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</si>
  <si>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</si>
  <si>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</si>
  <si>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</si>
  <si>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SnoutPoint - Asignación de recursos y presupuesto por actividades</t>
  </si>
  <si>
    <t># de Hojas Recomendadas</t>
  </si>
  <si>
    <t># Cantidad de Esquemas</t>
  </si>
  <si>
    <t>-</t>
  </si>
  <si>
    <t># de aspectos de calificación</t>
  </si>
  <si>
    <t>Entrega 1</t>
  </si>
  <si>
    <t>%</t>
  </si>
  <si>
    <t>Criterios</t>
  </si>
  <si>
    <t>Comentarios</t>
  </si>
  <si>
    <t>JPM</t>
  </si>
  <si>
    <t>Comentarios JPM</t>
  </si>
  <si>
    <t>METM</t>
  </si>
  <si>
    <t>Comentarios METM</t>
  </si>
  <si>
    <t>Secciones iniciales</t>
  </si>
  <si>
    <t>Historial de Cambios</t>
  </si>
  <si>
    <t>Consistencia</t>
  </si>
  <si>
    <t>Prefacio</t>
  </si>
  <si>
    <t>Completitud</t>
  </si>
  <si>
    <t>Tabla de Contenidos</t>
  </si>
  <si>
    <t>Lista de Figuras</t>
  </si>
  <si>
    <t>Lista de Tablas</t>
  </si>
  <si>
    <t>Vista General del Proyecto</t>
  </si>
  <si>
    <t>Visión del Producto</t>
  </si>
  <si>
    <t>Propósito, Alcance y Objetivos</t>
  </si>
  <si>
    <t>Supuestos y Restricciones</t>
  </si>
  <si>
    <t>Entregables</t>
  </si>
  <si>
    <t>Resumen de Calendarización y Presupuesto</t>
  </si>
  <si>
    <t>Evolución del Plan</t>
  </si>
  <si>
    <t>Procesos-Actividades</t>
  </si>
  <si>
    <t>Proces-Otros</t>
  </si>
  <si>
    <t>Glosario</t>
  </si>
  <si>
    <t>Contexto del proyecto</t>
  </si>
  <si>
    <t>Modelo de Ciclo de Vida</t>
  </si>
  <si>
    <t>Procesos-Otros</t>
  </si>
  <si>
    <t>Notación</t>
  </si>
  <si>
    <t>8.1.1</t>
  </si>
  <si>
    <t>Análisis de Alternativas y Justificación</t>
  </si>
  <si>
    <t>Amplitud</t>
  </si>
  <si>
    <t>Bibliografía</t>
  </si>
  <si>
    <t>Argumentación</t>
  </si>
  <si>
    <t>Lenguajes y Herramientas</t>
  </si>
  <si>
    <t>8.2.1</t>
  </si>
  <si>
    <t>Plan de Aceptación del Producto</t>
  </si>
  <si>
    <t>Organización del Proyecto y Comunicación</t>
  </si>
  <si>
    <t>8.4.1</t>
  </si>
  <si>
    <t>Interfaces Externas</t>
  </si>
  <si>
    <t>8.4.2</t>
  </si>
  <si>
    <t>Organigrama y Descripción de Roles</t>
  </si>
  <si>
    <t>Administración del Proyecto</t>
  </si>
  <si>
    <t>Métodos y Herramientas de Estimación</t>
  </si>
  <si>
    <t>Inicio del proyecto</t>
  </si>
  <si>
    <t>9.2.1</t>
  </si>
  <si>
    <t>Entrenamiento del Personal</t>
  </si>
  <si>
    <t>Proceso-Actividades</t>
  </si>
  <si>
    <t>Proceso-Otros</t>
  </si>
  <si>
    <t>9.2.2</t>
  </si>
  <si>
    <t>Infraestructura</t>
  </si>
  <si>
    <t>Planes de Trabajo del Proyecto</t>
  </si>
  <si>
    <t>9.3.1</t>
  </si>
  <si>
    <t>Descomposición de Actividades</t>
  </si>
  <si>
    <t>9.3.2</t>
  </si>
  <si>
    <t>Calendarización</t>
  </si>
  <si>
    <t>9.3.3</t>
  </si>
  <si>
    <t>Asignación de Recursos</t>
  </si>
  <si>
    <t>9.3.4</t>
  </si>
  <si>
    <t>Asignación de Presupuesto y Justificación</t>
  </si>
  <si>
    <t>Monitoreo y Control del Proyecto</t>
  </si>
  <si>
    <t>Administración de Requerimientos</t>
  </si>
  <si>
    <t>Monitoreo y Control de Progreso</t>
  </si>
  <si>
    <t>Cierre del Proyecto</t>
  </si>
  <si>
    <t>Entrega del Producto</t>
  </si>
  <si>
    <t>Procesos de Soporte</t>
  </si>
  <si>
    <t>Ambiente de Trabajo</t>
  </si>
  <si>
    <t>¿Están claras las reglas más importantes?</t>
  </si>
  <si>
    <t>Análisis y Administración de Riesgos</t>
  </si>
  <si>
    <t>¿Han sido identificados los riesgos más importantes?</t>
  </si>
  <si>
    <t>¿Están claras las acciones del proceso de identificación de riesgos y las acciones de prevención y mitigación de riesgos?</t>
  </si>
  <si>
    <t>Administración de Configuración y Documentación</t>
  </si>
  <si>
    <t>¿Han sido identificados todos los ítems de configuración?</t>
  </si>
  <si>
    <t>Métricas y Proceso de Medición</t>
  </si>
  <si>
    <t>Control de Calidad</t>
  </si>
  <si>
    <t>Anexos</t>
  </si>
  <si>
    <t>Referencias</t>
  </si>
  <si>
    <t>Presentación del Documento Completo</t>
  </si>
  <si>
    <t>Forma</t>
  </si>
  <si>
    <t>Total</t>
  </si>
  <si>
    <t>Nota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</si>
  <si>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</si>
  <si>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</si>
  <si>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</si>
  <si>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</si>
  <si>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</si>
  <si>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</si>
  <si>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</si>
  <si>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</si>
  <si>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</si>
  <si>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</si>
  <si>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</si>
  <si>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</si>
  <si>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</si>
  <si>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RetroAlimentación</t>
  </si>
  <si>
    <t>v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</si>
  <si>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</si>
  <si>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</si>
  <si>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</si>
  <si>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</si>
  <si>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</si>
  <si>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Capacitación en Ruby on Rails</t>
  </si>
  <si>
    <t>Segundo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</si>
  <si>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</si>
  <si>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</si>
  <si>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</si>
  <si>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</si>
  <si>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</si>
  <si>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</si>
  <si>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</si>
  <si>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</si>
  <si>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</si>
  <si>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</si>
  <si>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</si>
  <si>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</si>
  <si>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Tercer Incremento</t>
  </si>
  <si>
    <t>Corrección Basado en la retroalimentación</t>
  </si>
  <si>
    <t>Requesitos Específicos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</si>
  <si>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</si>
  <si>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</si>
  <si>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</si>
  <si>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</si>
  <si>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</si>
  <si>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</si>
  <si>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Cuarto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</si>
  <si>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</si>
  <si>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</si>
  <si>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</si>
  <si>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</si>
  <si>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</si>
  <si>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</si>
  <si>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Quinto Incremento</t>
  </si>
  <si>
    <t>Anpalisis y Valoración de Riesgos</t>
  </si>
  <si>
    <t>Correcciones Basadas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</si>
  <si>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</si>
  <si>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</si>
  <si>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</si>
  <si>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</si>
  <si>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</si>
  <si>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</si>
  <si>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</si>
  <si>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?</t>
  </si>
  <si>
    <t>Integrantes que Desarrollan la Tarea</t>
  </si>
  <si>
    <t>M</t>
  </si>
  <si>
    <t>EDCRC/EAD</t>
  </si>
  <si>
    <t>EAD/EDP</t>
  </si>
  <si>
    <t>Enterprise Architech/Bizagi</t>
  </si>
  <si>
    <t>Ruby On Rails/Sublime/Brackets/HTML 5 /MySQL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</si>
  <si>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</si>
  <si>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</si>
  <si>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</si>
  <si>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</si>
  <si>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</si>
  <si>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</si>
  <si>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</si>
  <si>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</si>
  <si>
    <t>Resumen de Costos de Actividades</t>
  </si>
  <si>
    <t>Incremento</t>
  </si>
  <si>
    <t>Costo Estimado</t>
  </si>
  <si>
    <t>Primer Incremento</t>
  </si>
  <si>
    <t>Costo total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</si>
</sst>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[$-409]mmmm\ d\,\ yyyy;@"/>
    <numFmt numFmtId="165" formatCode="_-[$$-240A]\ * #,##0.00_ ;_-[$$-240A]\ * \-#,##0.00\ ;_-[$$-240A]\ * &quot;-&quot;??_ ;_-@_ "/>
    <numFmt numFmtId="166" formatCode="[$-C0A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166" fontId="3" fillId="7" borderId="9" xfId="0" applyNumberFormat="1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166" fontId="3" fillId="8" borderId="9" xfId="0" applyNumberFormat="1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 wrapText="1"/>
    </xf>
    <xf numFmtId="165" fontId="3" fillId="7" borderId="1" xfId="2" applyNumberFormat="1" applyFont="1" applyFill="1" applyBorder="1" applyAlignment="1">
      <alignment horizontal="center" vertical="center" wrapText="1"/>
    </xf>
    <xf numFmtId="165" fontId="3" fillId="8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165" fontId="3" fillId="3" borderId="1" xfId="2" applyNumberFormat="1" applyFont="1" applyFill="1" applyBorder="1" applyAlignment="1">
      <alignment horizontal="center" vertical="center" wrapText="1"/>
    </xf>
    <xf numFmtId="165" fontId="3" fillId="4" borderId="1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  <xf numFmtId="165" fontId="3" fillId="6" borderId="1" xfId="2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6" fillId="11" borderId="19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left" vertical="center" wrapText="1" indent="1"/>
    </xf>
    <xf numFmtId="165" fontId="10" fillId="7" borderId="1" xfId="2" applyNumberFormat="1" applyFont="1" applyFill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5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0" fontId="9" fillId="14" borderId="16" xfId="0" applyFont="1" applyFill="1" applyBorder="1" applyAlignment="1">
      <alignment horizontal="center" vertical="center" wrapText="1"/>
    </xf>
    <xf numFmtId="0" fontId="9" fillId="14" borderId="17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2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2" fillId="14" borderId="13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2" fillId="14" borderId="15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 indent="1"/>
    </xf>
    <xf numFmtId="14" fontId="11" fillId="7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1" xfId="0" applyFont="1" applyBorder="1" applyAlignment="1">
      <alignment horizontal="left" vertical="center" wrapText="1" indent="2"/>
    </xf>
    <xf numFmtId="0" fontId="10" fillId="0" borderId="9" xfId="0" applyFont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5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5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5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5" fontId="9" fillId="0" borderId="0" xfId="0" applyNumberFormat="1" applyFont="1" applyFill="1" applyBorder="1" applyAlignment="1">
      <alignment horizontal="center" vertical="center" wrapText="1"/>
    </xf>
    <xf numFmtId="166" fontId="10" fillId="0" borderId="19" xfId="0" applyNumberFormat="1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 indent="1"/>
    </xf>
    <xf numFmtId="0" fontId="11" fillId="10" borderId="1" xfId="0" applyFont="1" applyFill="1" applyBorder="1" applyAlignment="1">
      <alignment vertical="top" wrapText="1"/>
    </xf>
    <xf numFmtId="14" fontId="11" fillId="10" borderId="1" xfId="0" applyNumberFormat="1" applyFont="1" applyFill="1" applyBorder="1" applyAlignment="1">
      <alignment vertical="center" wrapText="1"/>
    </xf>
    <xf numFmtId="165" fontId="10" fillId="10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4" fontId="11" fillId="1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166" fontId="10" fillId="10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left" vertical="center" wrapText="1" indent="3"/>
    </xf>
    <xf numFmtId="165" fontId="10" fillId="0" borderId="1" xfId="1" applyNumberFormat="1" applyFont="1" applyFill="1" applyBorder="1" applyAlignment="1">
      <alignment horizontal="center" vertical="center" wrapText="1"/>
    </xf>
    <xf numFmtId="166" fontId="10" fillId="10" borderId="1" xfId="0" applyNumberFormat="1" applyFont="1" applyFill="1" applyBorder="1" applyAlignment="1">
      <alignment horizontal="center" vertical="center" wrapText="1"/>
    </xf>
    <xf numFmtId="0" fontId="4" fillId="14" borderId="12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6" fontId="12" fillId="8" borderId="1" xfId="0" applyNumberFormat="1" applyFont="1" applyFill="1" applyBorder="1" applyAlignment="1">
      <alignment horizontal="center" vertical="center" wrapText="1"/>
    </xf>
    <xf numFmtId="165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left" vertical="center" wrapText="1" indent="1"/>
    </xf>
    <xf numFmtId="0" fontId="13" fillId="10" borderId="1" xfId="0" applyFont="1" applyFill="1" applyBorder="1" applyAlignment="1">
      <alignment vertical="top" wrapText="1"/>
    </xf>
    <xf numFmtId="14" fontId="13" fillId="10" borderId="1" xfId="0" applyNumberFormat="1" applyFont="1" applyFill="1" applyBorder="1" applyAlignment="1">
      <alignment vertical="center" wrapText="1"/>
    </xf>
    <xf numFmtId="165" fontId="12" fillId="10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6" fontId="12" fillId="0" borderId="9" xfId="0" applyNumberFormat="1" applyFont="1" applyBorder="1" applyAlignment="1">
      <alignment horizontal="center" vertical="center" wrapText="1"/>
    </xf>
    <xf numFmtId="165" fontId="12" fillId="8" borderId="0" xfId="0" applyNumberFormat="1" applyFont="1" applyFill="1" applyAlignment="1">
      <alignment horizontal="center" vertical="center" wrapText="1"/>
    </xf>
    <xf numFmtId="166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2" fillId="0" borderId="0" xfId="0" applyFont="1" applyFill="1" applyBorder="1"/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 indent="1"/>
    </xf>
    <xf numFmtId="165" fontId="1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 inden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2" fillId="9" borderId="1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ColWidth="11.5703125" defaultRowHeight="30" customHeight="1" x14ac:dyDescent="0.25"/>
  <cols>
    <col min="1" max="1" width="4.5703125" style="1" bestFit="1" customWidth="1"/>
    <col min="2" max="2" width="32.85546875" style="1" customWidth="1"/>
    <col min="3" max="3" width="19.5703125" style="1" bestFit="1" customWidth="1"/>
    <col min="4" max="4" width="19.5703125" style="1" customWidth="1"/>
    <col min="5" max="5" width="22.5703125" style="1" bestFit="1" customWidth="1"/>
    <col min="6" max="6" width="16.5703125" style="1" customWidth="1"/>
    <col min="7" max="7" width="16" style="1" customWidth="1"/>
    <col min="8" max="9" width="18.42578125" style="1" bestFit="1" customWidth="1"/>
    <col min="10" max="10" width="29" style="1" bestFit="1" customWidth="1"/>
    <col min="11" max="11" width="29.42578125" style="1" bestFit="1" customWidth="1"/>
    <col min="12" max="12" width="29.42578125" style="1" customWidth="1"/>
    <col min="13" max="13" width="13.85546875" style="1" bestFit="1" customWidth="1"/>
    <col min="14" max="14" width="21.42578125" style="1" bestFit="1" customWidth="1"/>
    <col min="15" max="15" width="62.42578125" style="1" bestFit="1" customWidth="1"/>
    <col min="16" max="16" width="21.42578125" style="1" bestFit="1" customWidth="1"/>
    <col min="17" max="17" width="9.7109375" style="1" bestFit="1" customWidth="1"/>
    <col min="18" max="18" width="31" style="1" bestFit="1" customWidth="1"/>
    <col min="19" max="16384" width="11.5703125" style="1"/>
  </cols>
  <sheetData>
    <row r="1" spans="1:18" ht="63.75" customHeight="1" thickBot="1" x14ac:dyDescent="0.3">
      <c r="A1" s="102" t="s">
        <v>209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</row>
    <row r="2" spans="1:18" ht="49.9" customHeight="1" thickBot="1" x14ac:dyDescent="0.3">
      <c r="A2" s="105" t="s">
        <v>0</v>
      </c>
      <c r="B2" s="106" t="s">
        <v>4</v>
      </c>
      <c r="C2" s="107" t="s">
        <v>106</v>
      </c>
      <c r="D2" s="107" t="s">
        <v>109</v>
      </c>
      <c r="E2" s="107" t="s">
        <v>107</v>
      </c>
      <c r="F2" s="107" t="s">
        <v>6</v>
      </c>
      <c r="G2" s="107" t="s">
        <v>103</v>
      </c>
      <c r="H2" s="108" t="s">
        <v>1</v>
      </c>
      <c r="I2" s="105" t="s">
        <v>2</v>
      </c>
      <c r="J2" s="105" t="s">
        <v>3</v>
      </c>
      <c r="K2" s="106" t="s">
        <v>92</v>
      </c>
      <c r="L2" s="107" t="s">
        <v>104</v>
      </c>
      <c r="N2" s="2" t="s">
        <v>78</v>
      </c>
      <c r="O2" s="2" t="s">
        <v>72</v>
      </c>
      <c r="Q2" s="2" t="s">
        <v>89</v>
      </c>
      <c r="R2" s="2" t="s">
        <v>90</v>
      </c>
    </row>
    <row r="3" spans="1:18" ht="30" customHeight="1" x14ac:dyDescent="0.25">
      <c r="A3" s="3">
        <v>1</v>
      </c>
      <c r="B3" s="4" t="s">
        <v>5</v>
      </c>
      <c r="C3" s="4" t="s">
        <v>108</v>
      </c>
      <c r="D3" s="4"/>
      <c r="E3" s="4" t="s">
        <v>108</v>
      </c>
      <c r="F3" s="4">
        <v>0.5</v>
      </c>
      <c r="G3" s="4">
        <v>4</v>
      </c>
      <c r="H3" s="42">
        <v>42037</v>
      </c>
      <c r="I3" s="49">
        <v>42041</v>
      </c>
      <c r="J3" s="4" t="s">
        <v>91</v>
      </c>
      <c r="K3" s="32" t="s">
        <v>10</v>
      </c>
      <c r="L3" s="50">
        <f>$P$61*F3</f>
        <v>3528.6458333333335</v>
      </c>
      <c r="N3" s="3" t="s">
        <v>71</v>
      </c>
      <c r="O3" s="5" t="s">
        <v>73</v>
      </c>
      <c r="Q3" s="6"/>
      <c r="R3" s="5"/>
    </row>
    <row r="4" spans="1:18" ht="30" customHeight="1" x14ac:dyDescent="0.25">
      <c r="A4" s="45">
        <v>2</v>
      </c>
      <c r="B4" s="43" t="s">
        <v>7</v>
      </c>
      <c r="C4" s="44" t="s">
        <v>108</v>
      </c>
      <c r="D4" s="44"/>
      <c r="E4" s="44" t="s">
        <v>108</v>
      </c>
      <c r="F4" s="44">
        <v>0.5</v>
      </c>
      <c r="G4" s="46">
        <v>4</v>
      </c>
      <c r="H4" s="47">
        <v>42037</v>
      </c>
      <c r="I4" s="47">
        <v>42041</v>
      </c>
      <c r="J4" s="44" t="s">
        <v>91</v>
      </c>
      <c r="K4" s="48" t="s">
        <v>10</v>
      </c>
      <c r="L4" s="51">
        <f>$P$61*F4</f>
        <v>3528.6458333333335</v>
      </c>
      <c r="N4" s="18" t="s">
        <v>75</v>
      </c>
      <c r="O4" s="19" t="s">
        <v>74</v>
      </c>
      <c r="Q4" s="11"/>
      <c r="R4" s="10"/>
    </row>
    <row r="5" spans="1:18" ht="30" customHeight="1" x14ac:dyDescent="0.25">
      <c r="A5" s="38">
        <v>3</v>
      </c>
      <c r="B5" s="39" t="s">
        <v>8</v>
      </c>
      <c r="C5" s="4" t="s">
        <v>108</v>
      </c>
      <c r="D5" s="4"/>
      <c r="E5" s="4" t="s">
        <v>108</v>
      </c>
      <c r="F5" s="4">
        <v>0.5</v>
      </c>
      <c r="G5" s="39">
        <v>0.5</v>
      </c>
      <c r="H5" s="42">
        <v>42037</v>
      </c>
      <c r="I5" s="49">
        <v>42041</v>
      </c>
      <c r="J5" s="4" t="s">
        <v>91</v>
      </c>
      <c r="K5" s="40" t="s">
        <v>10</v>
      </c>
      <c r="L5" s="52">
        <f>$P$61*F5</f>
        <v>3528.6458333333335</v>
      </c>
      <c r="N5" s="18" t="s">
        <v>77</v>
      </c>
      <c r="O5" s="19" t="s">
        <v>76</v>
      </c>
      <c r="Q5" s="13"/>
      <c r="R5" s="10"/>
    </row>
    <row r="6" spans="1:18" ht="30" customHeight="1" thickBot="1" x14ac:dyDescent="0.3">
      <c r="A6" s="38">
        <v>4</v>
      </c>
      <c r="B6" s="39" t="s">
        <v>9</v>
      </c>
      <c r="C6" s="4" t="s">
        <v>108</v>
      </c>
      <c r="D6" s="4"/>
      <c r="E6" s="4" t="s">
        <v>108</v>
      </c>
      <c r="F6" s="4">
        <v>0.5</v>
      </c>
      <c r="G6" s="39">
        <v>0.5</v>
      </c>
      <c r="H6" s="42">
        <v>42037</v>
      </c>
      <c r="I6" s="49">
        <v>42041</v>
      </c>
      <c r="J6" s="4" t="s">
        <v>91</v>
      </c>
      <c r="K6" s="40" t="s">
        <v>10</v>
      </c>
      <c r="L6" s="52">
        <f>$P$61*F6</f>
        <v>3528.6458333333335</v>
      </c>
      <c r="N6" s="20" t="s">
        <v>85</v>
      </c>
      <c r="O6" s="21" t="s">
        <v>84</v>
      </c>
      <c r="Q6" s="14"/>
      <c r="R6" s="15"/>
    </row>
    <row r="7" spans="1:18" ht="30" customHeight="1" thickBot="1" x14ac:dyDescent="0.3">
      <c r="A7" s="38">
        <v>5</v>
      </c>
      <c r="B7" s="39" t="s">
        <v>13</v>
      </c>
      <c r="C7" s="4" t="s">
        <v>108</v>
      </c>
      <c r="D7" s="4"/>
      <c r="E7" s="4" t="s">
        <v>108</v>
      </c>
      <c r="F7" s="4">
        <v>0.5</v>
      </c>
      <c r="G7" s="39">
        <v>1</v>
      </c>
      <c r="H7" s="42">
        <v>42037</v>
      </c>
      <c r="I7" s="49">
        <v>42041</v>
      </c>
      <c r="J7" s="4" t="s">
        <v>91</v>
      </c>
      <c r="K7" s="40" t="s">
        <v>10</v>
      </c>
      <c r="L7" s="52">
        <f>$P$61*F7</f>
        <v>3528.6458333333335</v>
      </c>
      <c r="Q7" s="16"/>
      <c r="R7" s="17"/>
    </row>
    <row r="8" spans="1:18" ht="30" customHeight="1" x14ac:dyDescent="0.25">
      <c r="A8" s="38">
        <v>6</v>
      </c>
      <c r="B8" s="39" t="s">
        <v>14</v>
      </c>
      <c r="C8" s="4" t="s">
        <v>108</v>
      </c>
      <c r="D8" s="4"/>
      <c r="E8" s="4" t="s">
        <v>108</v>
      </c>
      <c r="F8" s="4">
        <v>0.5</v>
      </c>
      <c r="G8" s="39">
        <v>1</v>
      </c>
      <c r="H8" s="42">
        <v>42037</v>
      </c>
      <c r="I8" s="49">
        <v>42041</v>
      </c>
      <c r="J8" s="4" t="s">
        <v>91</v>
      </c>
      <c r="K8" s="40" t="s">
        <v>10</v>
      </c>
      <c r="L8" s="52">
        <f>$P$61*F8</f>
        <v>3528.6458333333335</v>
      </c>
      <c r="M8" s="58"/>
    </row>
    <row r="9" spans="1:18" ht="30" customHeight="1" x14ac:dyDescent="0.25">
      <c r="A9" s="38">
        <v>7</v>
      </c>
      <c r="B9" s="39" t="s">
        <v>15</v>
      </c>
      <c r="C9" s="4" t="s">
        <v>108</v>
      </c>
      <c r="D9" s="4"/>
      <c r="E9" s="4" t="s">
        <v>108</v>
      </c>
      <c r="F9" s="4">
        <v>0.5</v>
      </c>
      <c r="G9" s="39">
        <v>0.5</v>
      </c>
      <c r="H9" s="42">
        <v>42037</v>
      </c>
      <c r="I9" s="49">
        <v>42041</v>
      </c>
      <c r="J9" s="4" t="s">
        <v>91</v>
      </c>
      <c r="K9" s="40" t="s">
        <v>10</v>
      </c>
      <c r="L9" s="52">
        <f>$P$61*F9</f>
        <v>3528.6458333333335</v>
      </c>
    </row>
    <row r="10" spans="1:18" ht="30" customHeight="1" x14ac:dyDescent="0.25">
      <c r="A10" s="38">
        <v>8</v>
      </c>
      <c r="B10" s="39" t="s">
        <v>12</v>
      </c>
      <c r="C10" s="4" t="s">
        <v>108</v>
      </c>
      <c r="D10" s="4"/>
      <c r="E10" s="4" t="s">
        <v>108</v>
      </c>
      <c r="F10" s="4">
        <v>0.5</v>
      </c>
      <c r="G10" s="39">
        <v>0.5</v>
      </c>
      <c r="H10" s="49">
        <v>42041</v>
      </c>
      <c r="I10" s="49">
        <v>42041</v>
      </c>
      <c r="J10" s="4" t="s">
        <v>91</v>
      </c>
      <c r="K10" s="40" t="s">
        <v>10</v>
      </c>
      <c r="L10" s="52">
        <f>$P$61*F10</f>
        <v>3528.6458333333335</v>
      </c>
    </row>
    <row r="11" spans="1:18" ht="30" customHeight="1" x14ac:dyDescent="0.25">
      <c r="A11" s="38">
        <v>9</v>
      </c>
      <c r="B11" s="39" t="s">
        <v>79</v>
      </c>
      <c r="C11" s="4" t="s">
        <v>108</v>
      </c>
      <c r="D11" s="4"/>
      <c r="E11" s="4" t="s">
        <v>108</v>
      </c>
      <c r="F11" s="4">
        <v>0.5</v>
      </c>
      <c r="G11" s="39">
        <v>3</v>
      </c>
      <c r="H11" s="42">
        <v>42040</v>
      </c>
      <c r="I11" s="42">
        <v>42040</v>
      </c>
      <c r="J11" s="39" t="s">
        <v>16</v>
      </c>
      <c r="K11" s="40" t="s">
        <v>10</v>
      </c>
      <c r="L11" s="52">
        <f>$P$61*F11</f>
        <v>3528.6458333333335</v>
      </c>
    </row>
    <row r="12" spans="1:18" ht="30" customHeight="1" x14ac:dyDescent="0.25">
      <c r="A12" s="38">
        <v>10</v>
      </c>
      <c r="B12" s="39" t="s">
        <v>17</v>
      </c>
      <c r="C12" s="4" t="s">
        <v>108</v>
      </c>
      <c r="D12" s="4"/>
      <c r="E12" s="4" t="s">
        <v>108</v>
      </c>
      <c r="F12" s="4">
        <v>0.5</v>
      </c>
      <c r="G12" s="39">
        <v>3</v>
      </c>
      <c r="H12" s="42">
        <v>42044</v>
      </c>
      <c r="I12" s="42">
        <v>42044</v>
      </c>
      <c r="J12" s="39" t="s">
        <v>18</v>
      </c>
      <c r="K12" s="40" t="s">
        <v>19</v>
      </c>
      <c r="L12" s="52">
        <f>$P$61*F12</f>
        <v>3528.6458333333335</v>
      </c>
    </row>
    <row r="13" spans="1:18" ht="30" customHeight="1" x14ac:dyDescent="0.25">
      <c r="A13" s="38">
        <v>11</v>
      </c>
      <c r="B13" s="39" t="s">
        <v>21</v>
      </c>
      <c r="C13" s="4" t="s">
        <v>108</v>
      </c>
      <c r="D13" s="4"/>
      <c r="E13" s="4" t="s">
        <v>108</v>
      </c>
      <c r="F13" s="4">
        <v>0.5</v>
      </c>
      <c r="G13" s="39">
        <v>1</v>
      </c>
      <c r="H13" s="42">
        <v>42044</v>
      </c>
      <c r="I13" s="42">
        <v>42048</v>
      </c>
      <c r="J13" s="39" t="s">
        <v>91</v>
      </c>
      <c r="K13" s="40" t="s">
        <v>20</v>
      </c>
      <c r="L13" s="52">
        <f>$P$61*F13</f>
        <v>3528.6458333333335</v>
      </c>
    </row>
    <row r="14" spans="1:18" ht="30" customHeight="1" x14ac:dyDescent="0.25">
      <c r="A14" s="38">
        <v>12</v>
      </c>
      <c r="B14" s="39" t="s">
        <v>22</v>
      </c>
      <c r="C14" s="4" t="s">
        <v>108</v>
      </c>
      <c r="D14" s="4"/>
      <c r="E14" s="4" t="s">
        <v>108</v>
      </c>
      <c r="F14" s="4">
        <v>0.5</v>
      </c>
      <c r="G14" s="39">
        <v>2</v>
      </c>
      <c r="H14" s="42">
        <v>42048</v>
      </c>
      <c r="I14" s="42">
        <v>42048</v>
      </c>
      <c r="J14" s="39" t="s">
        <v>91</v>
      </c>
      <c r="K14" s="40" t="s">
        <v>19</v>
      </c>
      <c r="L14" s="52">
        <f>$P$61*F14</f>
        <v>3528.6458333333335</v>
      </c>
    </row>
    <row r="15" spans="1:18" ht="30" customHeight="1" x14ac:dyDescent="0.25">
      <c r="A15" s="38">
        <v>13</v>
      </c>
      <c r="B15" s="39" t="s">
        <v>80</v>
      </c>
      <c r="C15" s="4" t="s">
        <v>108</v>
      </c>
      <c r="D15" s="4"/>
      <c r="E15" s="4" t="s">
        <v>108</v>
      </c>
      <c r="F15" s="4">
        <v>0.5</v>
      </c>
      <c r="G15" s="39">
        <v>2</v>
      </c>
      <c r="H15" s="42">
        <v>42044</v>
      </c>
      <c r="I15" s="42">
        <v>42044</v>
      </c>
      <c r="J15" s="39" t="s">
        <v>91</v>
      </c>
      <c r="K15" s="40" t="s">
        <v>23</v>
      </c>
      <c r="L15" s="52">
        <f>$P$61*F15</f>
        <v>3528.6458333333335</v>
      </c>
    </row>
    <row r="16" spans="1:18" ht="30" customHeight="1" x14ac:dyDescent="0.25">
      <c r="A16" s="38">
        <v>14</v>
      </c>
      <c r="B16" s="39" t="s">
        <v>86</v>
      </c>
      <c r="C16" s="41"/>
      <c r="D16" s="41"/>
      <c r="E16" s="41"/>
      <c r="F16" s="41"/>
      <c r="G16" s="41">
        <v>50</v>
      </c>
      <c r="H16" s="42">
        <v>42043</v>
      </c>
      <c r="I16" s="42">
        <v>42082</v>
      </c>
      <c r="J16" s="39" t="s">
        <v>71</v>
      </c>
      <c r="K16" s="40" t="s">
        <v>87</v>
      </c>
      <c r="L16" s="52">
        <f>$P$61*F16</f>
        <v>0</v>
      </c>
    </row>
    <row r="17" spans="1:12" ht="30" customHeight="1" x14ac:dyDescent="0.25">
      <c r="A17" s="7">
        <v>15</v>
      </c>
      <c r="B17" s="8" t="s">
        <v>24</v>
      </c>
      <c r="C17" s="8"/>
      <c r="D17" s="8"/>
      <c r="E17" s="8"/>
      <c r="F17" s="8"/>
      <c r="G17" s="8"/>
      <c r="H17" s="9"/>
      <c r="I17" s="9"/>
      <c r="J17" s="8"/>
      <c r="K17" s="33"/>
      <c r="L17" s="53">
        <f>$P$61*F17</f>
        <v>0</v>
      </c>
    </row>
    <row r="18" spans="1:12" ht="30" customHeight="1" x14ac:dyDescent="0.25">
      <c r="A18" s="11">
        <v>16</v>
      </c>
      <c r="B18" s="12" t="s">
        <v>25</v>
      </c>
      <c r="C18" s="12">
        <v>1</v>
      </c>
      <c r="D18" s="12">
        <v>1</v>
      </c>
      <c r="E18" s="12">
        <v>0</v>
      </c>
      <c r="F18" s="12">
        <f>D18*(C18*30 +E18*30)/60</f>
        <v>0.5</v>
      </c>
      <c r="G18" s="12">
        <v>1</v>
      </c>
      <c r="H18" s="42">
        <v>42043</v>
      </c>
      <c r="I18" s="42">
        <v>42075</v>
      </c>
      <c r="J18" s="12" t="s">
        <v>192</v>
      </c>
      <c r="K18" s="34" t="s">
        <v>10</v>
      </c>
      <c r="L18" s="54">
        <f>$P$61*F18</f>
        <v>3528.6458333333335</v>
      </c>
    </row>
    <row r="19" spans="1:12" ht="30" customHeight="1" x14ac:dyDescent="0.25">
      <c r="A19" s="11">
        <v>17</v>
      </c>
      <c r="B19" s="12" t="s">
        <v>26</v>
      </c>
      <c r="C19" s="12">
        <v>0.5</v>
      </c>
      <c r="D19" s="12">
        <v>1</v>
      </c>
      <c r="E19" s="12">
        <v>0</v>
      </c>
      <c r="F19" s="12">
        <f t="shared" ref="F19:F67" si="0">D19*(C19*30 +E19*30)/60</f>
        <v>0.25</v>
      </c>
      <c r="G19" s="12">
        <v>2</v>
      </c>
      <c r="H19" s="42">
        <v>42073</v>
      </c>
      <c r="I19" s="42">
        <v>42074</v>
      </c>
      <c r="J19" s="12" t="s">
        <v>18</v>
      </c>
      <c r="K19" s="34" t="s">
        <v>10</v>
      </c>
      <c r="L19" s="54">
        <f>$P$61*F19</f>
        <v>1764.3229166666667</v>
      </c>
    </row>
    <row r="20" spans="1:12" ht="30" customHeight="1" x14ac:dyDescent="0.25">
      <c r="A20" s="11">
        <v>18</v>
      </c>
      <c r="B20" s="12" t="s">
        <v>27</v>
      </c>
      <c r="C20" s="12">
        <v>1</v>
      </c>
      <c r="D20" s="12">
        <v>1</v>
      </c>
      <c r="E20" s="12">
        <v>0</v>
      </c>
      <c r="F20" s="12">
        <f t="shared" si="0"/>
        <v>0.5</v>
      </c>
      <c r="G20" s="12">
        <v>1</v>
      </c>
      <c r="H20" s="59">
        <v>42043</v>
      </c>
      <c r="I20" s="59">
        <v>42075</v>
      </c>
      <c r="J20" s="12" t="s">
        <v>193</v>
      </c>
      <c r="K20" s="34" t="s">
        <v>10</v>
      </c>
      <c r="L20" s="54">
        <f>$P$61*F20</f>
        <v>3528.6458333333335</v>
      </c>
    </row>
    <row r="21" spans="1:12" ht="30" customHeight="1" x14ac:dyDescent="0.25">
      <c r="A21" s="11">
        <v>19</v>
      </c>
      <c r="B21" s="12" t="s">
        <v>28</v>
      </c>
      <c r="C21" s="12">
        <v>1</v>
      </c>
      <c r="D21" s="12">
        <v>1</v>
      </c>
      <c r="E21" s="12">
        <v>0</v>
      </c>
      <c r="F21" s="12">
        <f t="shared" si="0"/>
        <v>0.5</v>
      </c>
      <c r="G21" s="12">
        <v>1</v>
      </c>
      <c r="H21" s="59">
        <v>42043</v>
      </c>
      <c r="I21" s="59">
        <v>42075</v>
      </c>
      <c r="J21" s="12" t="s">
        <v>193</v>
      </c>
      <c r="K21" s="34" t="s">
        <v>10</v>
      </c>
      <c r="L21" s="54">
        <f>$P$61*F21</f>
        <v>3528.6458333333335</v>
      </c>
    </row>
    <row r="22" spans="1:12" ht="30" customHeight="1" x14ac:dyDescent="0.25">
      <c r="A22" s="11">
        <v>20</v>
      </c>
      <c r="B22" s="12" t="s">
        <v>29</v>
      </c>
      <c r="C22" s="12">
        <v>1</v>
      </c>
      <c r="D22" s="12">
        <v>1</v>
      </c>
      <c r="E22" s="12">
        <v>0</v>
      </c>
      <c r="F22" s="12">
        <f t="shared" si="0"/>
        <v>0.5</v>
      </c>
      <c r="G22" s="12">
        <v>1</v>
      </c>
      <c r="H22" s="59">
        <v>42043</v>
      </c>
      <c r="I22" s="59">
        <v>42075</v>
      </c>
      <c r="J22" s="12" t="s">
        <v>193</v>
      </c>
      <c r="K22" s="34" t="s">
        <v>10</v>
      </c>
      <c r="L22" s="54">
        <f>$P$61*F22</f>
        <v>3528.6458333333335</v>
      </c>
    </row>
    <row r="23" spans="1:12" ht="30" customHeight="1" x14ac:dyDescent="0.25">
      <c r="A23" s="13">
        <v>21</v>
      </c>
      <c r="B23" s="22" t="s">
        <v>30</v>
      </c>
      <c r="C23" s="22"/>
      <c r="D23" s="22"/>
      <c r="E23" s="22"/>
      <c r="F23" s="12">
        <f t="shared" si="0"/>
        <v>0</v>
      </c>
      <c r="G23" s="22"/>
      <c r="H23" s="23"/>
      <c r="I23" s="23"/>
      <c r="J23" s="22"/>
      <c r="K23" s="35"/>
      <c r="L23" s="55">
        <f>$P$61*F23</f>
        <v>0</v>
      </c>
    </row>
    <row r="24" spans="1:12" ht="30" customHeight="1" x14ac:dyDescent="0.25">
      <c r="A24" s="14">
        <v>22</v>
      </c>
      <c r="B24" s="24" t="s">
        <v>31</v>
      </c>
      <c r="C24" s="24">
        <v>0.5</v>
      </c>
      <c r="D24" s="24">
        <v>1</v>
      </c>
      <c r="E24" s="24">
        <v>0</v>
      </c>
      <c r="F24" s="12">
        <f t="shared" si="0"/>
        <v>0.25</v>
      </c>
      <c r="G24" s="24">
        <v>2</v>
      </c>
      <c r="H24" s="60">
        <v>42058</v>
      </c>
      <c r="I24" s="60">
        <v>42063</v>
      </c>
      <c r="J24" s="24" t="s">
        <v>192</v>
      </c>
      <c r="K24" s="34" t="s">
        <v>10</v>
      </c>
      <c r="L24" s="56">
        <f>$P$61*F24</f>
        <v>1764.3229166666667</v>
      </c>
    </row>
    <row r="25" spans="1:12" ht="30" customHeight="1" x14ac:dyDescent="0.25">
      <c r="A25" s="14">
        <v>23</v>
      </c>
      <c r="B25" s="24" t="s">
        <v>81</v>
      </c>
      <c r="C25" s="24">
        <v>2</v>
      </c>
      <c r="D25" s="24">
        <v>1</v>
      </c>
      <c r="E25" s="24">
        <v>0</v>
      </c>
      <c r="F25" s="12">
        <f t="shared" si="0"/>
        <v>1</v>
      </c>
      <c r="G25" s="24">
        <v>3</v>
      </c>
      <c r="H25" s="60">
        <v>42058</v>
      </c>
      <c r="I25" s="42">
        <v>42070</v>
      </c>
      <c r="J25" s="24"/>
      <c r="K25" s="36"/>
      <c r="L25" s="56">
        <f>$P$61*F25</f>
        <v>7057.291666666667</v>
      </c>
    </row>
    <row r="26" spans="1:12" ht="30" customHeight="1" x14ac:dyDescent="0.25">
      <c r="A26" s="25">
        <v>24</v>
      </c>
      <c r="B26" s="26" t="s">
        <v>32</v>
      </c>
      <c r="C26" s="26"/>
      <c r="D26" s="26"/>
      <c r="E26" s="26"/>
      <c r="F26" s="12">
        <f t="shared" si="0"/>
        <v>0</v>
      </c>
      <c r="G26" s="26">
        <v>1</v>
      </c>
      <c r="H26" s="27"/>
      <c r="I26" s="27"/>
      <c r="J26" s="26" t="s">
        <v>195</v>
      </c>
      <c r="K26" s="37" t="s">
        <v>10</v>
      </c>
      <c r="L26" s="57">
        <f>$P$61*F26</f>
        <v>0</v>
      </c>
    </row>
    <row r="27" spans="1:12" ht="30" customHeight="1" x14ac:dyDescent="0.25">
      <c r="A27" s="25">
        <v>25</v>
      </c>
      <c r="B27" s="26" t="s">
        <v>33</v>
      </c>
      <c r="C27" s="26"/>
      <c r="D27" s="26"/>
      <c r="E27" s="26"/>
      <c r="F27" s="12">
        <f t="shared" si="0"/>
        <v>0</v>
      </c>
      <c r="G27" s="26">
        <v>1</v>
      </c>
      <c r="H27" s="27"/>
      <c r="I27" s="27"/>
      <c r="J27" s="26" t="s">
        <v>195</v>
      </c>
      <c r="K27" s="37" t="s">
        <v>10</v>
      </c>
      <c r="L27" s="57">
        <f>$P$61*F27</f>
        <v>0</v>
      </c>
    </row>
    <row r="28" spans="1:12" ht="30" customHeight="1" x14ac:dyDescent="0.25">
      <c r="A28" s="25">
        <v>26</v>
      </c>
      <c r="B28" s="26" t="s">
        <v>34</v>
      </c>
      <c r="C28" s="26"/>
      <c r="D28" s="26"/>
      <c r="E28" s="26"/>
      <c r="F28" s="12">
        <f t="shared" si="0"/>
        <v>0</v>
      </c>
      <c r="G28" s="26">
        <v>1</v>
      </c>
      <c r="H28" s="27"/>
      <c r="I28" s="27"/>
      <c r="J28" s="26" t="s">
        <v>195</v>
      </c>
      <c r="K28" s="37" t="s">
        <v>10</v>
      </c>
      <c r="L28" s="57">
        <f>$P$61*F28</f>
        <v>0</v>
      </c>
    </row>
    <row r="29" spans="1:12" ht="30" customHeight="1" x14ac:dyDescent="0.25">
      <c r="A29" s="14">
        <v>27</v>
      </c>
      <c r="B29" s="24" t="s">
        <v>35</v>
      </c>
      <c r="C29" s="24">
        <v>1</v>
      </c>
      <c r="D29" s="24">
        <v>1</v>
      </c>
      <c r="E29" s="24">
        <v>0</v>
      </c>
      <c r="F29" s="12">
        <f t="shared" si="0"/>
        <v>0.5</v>
      </c>
      <c r="G29" s="24">
        <v>2</v>
      </c>
      <c r="H29" s="60">
        <v>42058</v>
      </c>
      <c r="I29" s="42">
        <v>42070</v>
      </c>
      <c r="J29" s="24" t="s">
        <v>192</v>
      </c>
      <c r="K29" s="34" t="s">
        <v>10</v>
      </c>
      <c r="L29" s="56">
        <f>$P$61*F29</f>
        <v>3528.6458333333335</v>
      </c>
    </row>
    <row r="30" spans="1:12" ht="30" customHeight="1" x14ac:dyDescent="0.25">
      <c r="A30" s="14">
        <v>28</v>
      </c>
      <c r="B30" s="24" t="s">
        <v>36</v>
      </c>
      <c r="C30" s="24">
        <v>2</v>
      </c>
      <c r="D30" s="24">
        <v>1</v>
      </c>
      <c r="E30" s="24">
        <v>0</v>
      </c>
      <c r="F30" s="12">
        <f t="shared" si="0"/>
        <v>1</v>
      </c>
      <c r="G30" s="24">
        <v>1</v>
      </c>
      <c r="H30" s="24"/>
      <c r="I30" s="24"/>
      <c r="J30" s="24" t="s">
        <v>18</v>
      </c>
      <c r="K30" s="34" t="s">
        <v>10</v>
      </c>
      <c r="L30" s="56">
        <f>$P$61*F30</f>
        <v>7057.291666666667</v>
      </c>
    </row>
    <row r="31" spans="1:12" ht="30" customHeight="1" x14ac:dyDescent="0.25">
      <c r="A31" s="14">
        <v>29</v>
      </c>
      <c r="B31" s="24" t="s">
        <v>37</v>
      </c>
      <c r="C31" s="24">
        <v>2</v>
      </c>
      <c r="D31" s="24">
        <v>2</v>
      </c>
      <c r="E31" s="24">
        <v>2</v>
      </c>
      <c r="F31" s="12">
        <f t="shared" si="0"/>
        <v>4</v>
      </c>
      <c r="G31" s="24"/>
      <c r="H31" s="24"/>
      <c r="I31" s="24"/>
      <c r="J31" s="24" t="s">
        <v>193</v>
      </c>
      <c r="K31" s="34" t="s">
        <v>10</v>
      </c>
      <c r="L31" s="56">
        <f>$P$61*F31</f>
        <v>28229.166666666668</v>
      </c>
    </row>
    <row r="32" spans="1:12" ht="30" customHeight="1" x14ac:dyDescent="0.25">
      <c r="A32" s="14">
        <v>30</v>
      </c>
      <c r="B32" s="24" t="s">
        <v>38</v>
      </c>
      <c r="C32" s="24">
        <v>1</v>
      </c>
      <c r="D32" s="24">
        <v>2</v>
      </c>
      <c r="E32" s="24">
        <v>0</v>
      </c>
      <c r="F32" s="12">
        <f t="shared" si="0"/>
        <v>1</v>
      </c>
      <c r="G32" s="24"/>
      <c r="H32" s="24"/>
      <c r="I32" s="24"/>
      <c r="J32" s="24" t="s">
        <v>192</v>
      </c>
      <c r="K32" s="34" t="s">
        <v>199</v>
      </c>
      <c r="L32" s="56">
        <f>$P$61*F32</f>
        <v>7057.291666666667</v>
      </c>
    </row>
    <row r="33" spans="1:18" ht="30" customHeight="1" x14ac:dyDescent="0.25">
      <c r="A33" s="14">
        <v>31</v>
      </c>
      <c r="B33" s="24" t="s">
        <v>39</v>
      </c>
      <c r="C33" s="24">
        <v>1</v>
      </c>
      <c r="D33" s="24">
        <v>1</v>
      </c>
      <c r="E33" s="24">
        <v>0</v>
      </c>
      <c r="F33" s="12">
        <f t="shared" si="0"/>
        <v>0.5</v>
      </c>
      <c r="G33" s="24">
        <v>2</v>
      </c>
      <c r="H33" s="60">
        <v>42058</v>
      </c>
      <c r="I33" s="42">
        <v>42070</v>
      </c>
      <c r="J33" s="24" t="s">
        <v>193</v>
      </c>
      <c r="K33" s="34" t="s">
        <v>10</v>
      </c>
      <c r="L33" s="56">
        <f>$P$61*F33</f>
        <v>3528.6458333333335</v>
      </c>
    </row>
    <row r="34" spans="1:18" ht="30" customHeight="1" x14ac:dyDescent="0.25">
      <c r="A34" s="13">
        <v>32</v>
      </c>
      <c r="B34" s="22" t="s">
        <v>40</v>
      </c>
      <c r="C34" s="22"/>
      <c r="D34" s="22"/>
      <c r="E34" s="22"/>
      <c r="F34" s="12">
        <f t="shared" si="0"/>
        <v>0</v>
      </c>
      <c r="G34" s="22"/>
      <c r="H34" s="22"/>
      <c r="I34" s="22"/>
      <c r="J34" s="22"/>
      <c r="K34" s="35"/>
      <c r="L34" s="55">
        <f>$P$61*F34</f>
        <v>0</v>
      </c>
    </row>
    <row r="35" spans="1:18" ht="30" customHeight="1" x14ac:dyDescent="0.25">
      <c r="A35" s="14">
        <v>33</v>
      </c>
      <c r="B35" s="24" t="s">
        <v>41</v>
      </c>
      <c r="C35" s="24"/>
      <c r="D35" s="24"/>
      <c r="E35" s="24"/>
      <c r="F35" s="12">
        <f>F36+F37</f>
        <v>33</v>
      </c>
      <c r="G35" s="24">
        <v>21</v>
      </c>
      <c r="H35" s="60">
        <v>42058</v>
      </c>
      <c r="I35" s="42">
        <v>42070</v>
      </c>
      <c r="J35" s="24" t="s">
        <v>192</v>
      </c>
      <c r="K35" s="34"/>
      <c r="L35" s="56">
        <f>$P$61*F35</f>
        <v>232890.625</v>
      </c>
    </row>
    <row r="36" spans="1:18" ht="30" customHeight="1" x14ac:dyDescent="0.25">
      <c r="A36" s="25">
        <v>34</v>
      </c>
      <c r="B36" s="26" t="s">
        <v>42</v>
      </c>
      <c r="C36" s="24">
        <v>4</v>
      </c>
      <c r="D36" s="24">
        <v>3</v>
      </c>
      <c r="E36" s="24">
        <v>6</v>
      </c>
      <c r="F36" s="12">
        <f t="shared" si="0"/>
        <v>15</v>
      </c>
      <c r="G36" s="26">
        <v>10</v>
      </c>
      <c r="H36" s="60">
        <v>42058</v>
      </c>
      <c r="I36" s="42">
        <v>42070</v>
      </c>
      <c r="J36" s="26" t="s">
        <v>192</v>
      </c>
      <c r="K36" s="37" t="s">
        <v>199</v>
      </c>
      <c r="L36" s="57">
        <f>$P$61*F36</f>
        <v>105859.375</v>
      </c>
    </row>
    <row r="37" spans="1:18" ht="30" customHeight="1" x14ac:dyDescent="0.25">
      <c r="A37" s="25">
        <v>35</v>
      </c>
      <c r="B37" s="26" t="s">
        <v>43</v>
      </c>
      <c r="C37" s="26">
        <v>6</v>
      </c>
      <c r="D37" s="26">
        <v>3</v>
      </c>
      <c r="E37" s="26">
        <v>6</v>
      </c>
      <c r="F37" s="12">
        <f t="shared" si="0"/>
        <v>18</v>
      </c>
      <c r="G37" s="26">
        <v>11</v>
      </c>
      <c r="H37" s="60">
        <v>42058</v>
      </c>
      <c r="I37" s="42">
        <v>42070</v>
      </c>
      <c r="J37" s="26" t="s">
        <v>192</v>
      </c>
      <c r="K37" s="37" t="s">
        <v>10</v>
      </c>
      <c r="L37" s="57">
        <f>$P$61*F37</f>
        <v>127031.25</v>
      </c>
    </row>
    <row r="38" spans="1:18" ht="30" customHeight="1" x14ac:dyDescent="0.25">
      <c r="A38" s="14">
        <v>36</v>
      </c>
      <c r="B38" s="24" t="s">
        <v>44</v>
      </c>
      <c r="C38" s="24">
        <v>3</v>
      </c>
      <c r="D38" s="24">
        <v>1</v>
      </c>
      <c r="E38" s="24">
        <v>0</v>
      </c>
      <c r="F38" s="12">
        <f t="shared" si="0"/>
        <v>1.5</v>
      </c>
      <c r="G38" s="24">
        <v>10</v>
      </c>
      <c r="H38" s="60">
        <v>42058</v>
      </c>
      <c r="I38" s="42">
        <v>42070</v>
      </c>
      <c r="J38" s="24" t="s">
        <v>194</v>
      </c>
      <c r="K38" s="36"/>
      <c r="L38" s="56">
        <f>$P$61*F38</f>
        <v>10585.9375</v>
      </c>
    </row>
    <row r="39" spans="1:18" ht="30" customHeight="1" x14ac:dyDescent="0.25">
      <c r="A39" s="25">
        <v>37</v>
      </c>
      <c r="B39" s="26" t="s">
        <v>82</v>
      </c>
      <c r="C39" s="26"/>
      <c r="D39" s="26"/>
      <c r="E39" s="26"/>
      <c r="F39" s="12">
        <f t="shared" si="0"/>
        <v>0</v>
      </c>
      <c r="G39" s="26">
        <v>4</v>
      </c>
      <c r="H39" s="60">
        <v>42058</v>
      </c>
      <c r="I39" s="42">
        <v>42070</v>
      </c>
      <c r="J39" s="26" t="s">
        <v>194</v>
      </c>
      <c r="K39" s="37" t="s">
        <v>10</v>
      </c>
      <c r="L39" s="57">
        <f>$P$61*F39</f>
        <v>0</v>
      </c>
      <c r="O39" s="61" t="s">
        <v>207</v>
      </c>
      <c r="P39" s="61"/>
      <c r="Q39" s="61" t="s">
        <v>208</v>
      </c>
      <c r="R39" s="61"/>
    </row>
    <row r="40" spans="1:18" ht="30" customHeight="1" x14ac:dyDescent="0.25">
      <c r="A40" s="25">
        <v>38</v>
      </c>
      <c r="B40" s="26" t="s">
        <v>45</v>
      </c>
      <c r="C40" s="26"/>
      <c r="D40" s="26"/>
      <c r="E40" s="26"/>
      <c r="F40" s="12">
        <f t="shared" si="0"/>
        <v>0</v>
      </c>
      <c r="G40" s="26">
        <v>2</v>
      </c>
      <c r="H40" s="60">
        <v>42058</v>
      </c>
      <c r="I40" s="42">
        <v>42070</v>
      </c>
      <c r="J40" s="26" t="s">
        <v>194</v>
      </c>
      <c r="K40" s="37" t="s">
        <v>10</v>
      </c>
      <c r="L40" s="57">
        <f>$P$61*F40</f>
        <v>0</v>
      </c>
      <c r="O40" s="60">
        <v>42037</v>
      </c>
      <c r="P40" s="60">
        <v>42042</v>
      </c>
      <c r="Q40" s="61">
        <v>1</v>
      </c>
      <c r="R40" s="61"/>
    </row>
    <row r="41" spans="1:18" ht="30" customHeight="1" x14ac:dyDescent="0.25">
      <c r="A41" s="25">
        <v>39</v>
      </c>
      <c r="B41" s="26" t="s">
        <v>46</v>
      </c>
      <c r="C41" s="26"/>
      <c r="D41" s="26"/>
      <c r="E41" s="26"/>
      <c r="F41" s="12">
        <f t="shared" si="0"/>
        <v>0</v>
      </c>
      <c r="G41" s="26">
        <v>2</v>
      </c>
      <c r="H41" s="60">
        <v>42058</v>
      </c>
      <c r="I41" s="42">
        <v>42070</v>
      </c>
      <c r="J41" s="26" t="s">
        <v>194</v>
      </c>
      <c r="K41" s="37" t="s">
        <v>10</v>
      </c>
      <c r="L41" s="57">
        <f>$P$61*F41</f>
        <v>0</v>
      </c>
      <c r="O41" s="60">
        <v>42044</v>
      </c>
      <c r="P41" s="60">
        <v>42049</v>
      </c>
      <c r="Q41" s="61">
        <v>2</v>
      </c>
      <c r="R41" s="61"/>
    </row>
    <row r="42" spans="1:18" ht="30" customHeight="1" x14ac:dyDescent="0.25">
      <c r="A42" s="14">
        <v>40</v>
      </c>
      <c r="B42" s="24" t="s">
        <v>47</v>
      </c>
      <c r="C42" s="24">
        <v>2</v>
      </c>
      <c r="D42" s="24">
        <v>1</v>
      </c>
      <c r="E42" s="24">
        <v>0</v>
      </c>
      <c r="F42" s="12">
        <f t="shared" si="0"/>
        <v>1</v>
      </c>
      <c r="G42" s="24">
        <v>4</v>
      </c>
      <c r="H42" s="60">
        <v>42063</v>
      </c>
      <c r="I42" s="42">
        <v>42072</v>
      </c>
      <c r="J42" s="24" t="s">
        <v>18</v>
      </c>
      <c r="K42" s="36"/>
      <c r="L42" s="56">
        <f>$P$61*F42</f>
        <v>7057.291666666667</v>
      </c>
      <c r="O42" s="60">
        <v>42051</v>
      </c>
      <c r="P42" s="60">
        <v>42056</v>
      </c>
      <c r="Q42" s="61">
        <v>3</v>
      </c>
      <c r="R42" s="61"/>
    </row>
    <row r="43" spans="1:18" ht="30" customHeight="1" x14ac:dyDescent="0.25">
      <c r="A43" s="14">
        <v>41</v>
      </c>
      <c r="B43" s="24" t="s">
        <v>48</v>
      </c>
      <c r="C43" s="24"/>
      <c r="D43" s="24"/>
      <c r="E43" s="24"/>
      <c r="F43" s="12">
        <f t="shared" si="0"/>
        <v>0</v>
      </c>
      <c r="G43" s="24">
        <v>7</v>
      </c>
      <c r="H43" s="24"/>
      <c r="I43" s="24"/>
      <c r="J43" s="24" t="s">
        <v>192</v>
      </c>
      <c r="K43" s="36"/>
      <c r="L43" s="56">
        <f>$P$61*F43</f>
        <v>0</v>
      </c>
      <c r="O43" s="60">
        <v>42058</v>
      </c>
      <c r="P43" s="60">
        <v>42063</v>
      </c>
      <c r="Q43" s="61">
        <v>4</v>
      </c>
      <c r="R43" s="61"/>
    </row>
    <row r="44" spans="1:18" ht="30" customHeight="1" x14ac:dyDescent="0.25">
      <c r="A44" s="25">
        <v>42</v>
      </c>
      <c r="B44" s="26" t="s">
        <v>49</v>
      </c>
      <c r="C44" s="26">
        <v>1</v>
      </c>
      <c r="D44" s="26">
        <v>2</v>
      </c>
      <c r="E44" s="26">
        <v>0</v>
      </c>
      <c r="F44" s="12">
        <f t="shared" si="0"/>
        <v>1</v>
      </c>
      <c r="G44" s="26">
        <v>1</v>
      </c>
      <c r="H44" s="60">
        <v>42063</v>
      </c>
      <c r="I44" s="42">
        <v>42072</v>
      </c>
      <c r="J44" s="26" t="s">
        <v>193</v>
      </c>
      <c r="K44" s="37" t="s">
        <v>10</v>
      </c>
      <c r="L44" s="57">
        <f>$P$61*F44</f>
        <v>7057.291666666667</v>
      </c>
      <c r="O44" s="60">
        <v>42065</v>
      </c>
      <c r="P44" s="60">
        <v>42070</v>
      </c>
      <c r="Q44" s="61">
        <v>5</v>
      </c>
      <c r="R44" s="61"/>
    </row>
    <row r="45" spans="1:18" ht="30" customHeight="1" x14ac:dyDescent="0.25">
      <c r="A45" s="25">
        <v>43</v>
      </c>
      <c r="B45" s="26" t="s">
        <v>50</v>
      </c>
      <c r="C45" s="26">
        <v>6</v>
      </c>
      <c r="D45" s="26">
        <v>2</v>
      </c>
      <c r="E45" s="26">
        <v>2</v>
      </c>
      <c r="F45" s="12">
        <f t="shared" si="0"/>
        <v>8</v>
      </c>
      <c r="G45" s="26">
        <v>6</v>
      </c>
      <c r="H45" s="60">
        <v>42063</v>
      </c>
      <c r="I45" s="42">
        <v>42072</v>
      </c>
      <c r="J45" s="26" t="s">
        <v>193</v>
      </c>
      <c r="K45" s="37" t="s">
        <v>10</v>
      </c>
      <c r="L45" s="57">
        <f>$P$61*F45</f>
        <v>56458.333333333336</v>
      </c>
      <c r="O45" s="60">
        <v>42072</v>
      </c>
      <c r="P45" s="60">
        <v>42077</v>
      </c>
      <c r="Q45" s="61">
        <v>6</v>
      </c>
      <c r="R45" s="61"/>
    </row>
    <row r="46" spans="1:18" ht="30" customHeight="1" x14ac:dyDescent="0.25">
      <c r="A46" s="13">
        <v>44</v>
      </c>
      <c r="B46" s="22" t="s">
        <v>51</v>
      </c>
      <c r="C46" s="22"/>
      <c r="D46" s="22"/>
      <c r="E46" s="22"/>
      <c r="F46" s="12">
        <f t="shared" si="0"/>
        <v>0</v>
      </c>
      <c r="G46" s="22"/>
      <c r="H46" s="22"/>
      <c r="I46" s="22"/>
      <c r="J46" s="22"/>
      <c r="K46" s="35"/>
      <c r="L46" s="55">
        <f>$P$61*F46</f>
        <v>0</v>
      </c>
      <c r="O46" s="60">
        <v>42079</v>
      </c>
      <c r="P46" s="60">
        <v>42084</v>
      </c>
      <c r="Q46" s="61">
        <v>7</v>
      </c>
      <c r="R46" s="61"/>
    </row>
    <row r="47" spans="1:18" ht="30" customHeight="1" x14ac:dyDescent="0.25">
      <c r="A47" s="14">
        <v>45</v>
      </c>
      <c r="B47" s="24" t="s">
        <v>52</v>
      </c>
      <c r="C47" s="24">
        <v>3</v>
      </c>
      <c r="D47" s="24">
        <v>1</v>
      </c>
      <c r="E47" s="24">
        <v>0</v>
      </c>
      <c r="F47" s="12">
        <f t="shared" si="0"/>
        <v>1.5</v>
      </c>
      <c r="G47" s="24">
        <v>4</v>
      </c>
      <c r="H47" s="60">
        <v>42063</v>
      </c>
      <c r="I47" s="42">
        <v>42072</v>
      </c>
      <c r="J47" s="24" t="s">
        <v>195</v>
      </c>
      <c r="K47" s="36" t="s">
        <v>10</v>
      </c>
      <c r="L47" s="56">
        <f>$P$61*F47</f>
        <v>10585.9375</v>
      </c>
      <c r="O47" s="60">
        <v>42086</v>
      </c>
      <c r="P47" s="60">
        <v>42091</v>
      </c>
      <c r="Q47" s="61">
        <v>8</v>
      </c>
      <c r="R47" s="61"/>
    </row>
    <row r="48" spans="1:18" ht="30" customHeight="1" x14ac:dyDescent="0.25">
      <c r="A48" s="14">
        <v>46</v>
      </c>
      <c r="B48" s="24" t="s">
        <v>53</v>
      </c>
      <c r="C48" s="24"/>
      <c r="D48" s="24"/>
      <c r="E48" s="24"/>
      <c r="F48" s="12">
        <f t="shared" si="0"/>
        <v>0</v>
      </c>
      <c r="G48" s="24">
        <v>8</v>
      </c>
      <c r="H48" s="24"/>
      <c r="I48" s="24"/>
      <c r="J48" s="24" t="s">
        <v>194</v>
      </c>
      <c r="K48" s="36" t="s">
        <v>10</v>
      </c>
      <c r="L48" s="56">
        <f>$P$61*F48</f>
        <v>0</v>
      </c>
      <c r="O48" s="60">
        <v>42093</v>
      </c>
      <c r="P48" s="60">
        <v>42098</v>
      </c>
      <c r="Q48" s="61">
        <v>9</v>
      </c>
      <c r="R48" s="61"/>
    </row>
    <row r="49" spans="1:18" ht="30" customHeight="1" x14ac:dyDescent="0.25">
      <c r="A49" s="25">
        <v>47</v>
      </c>
      <c r="B49" s="26" t="s">
        <v>54</v>
      </c>
      <c r="C49" s="26">
        <v>1</v>
      </c>
      <c r="D49" s="26">
        <v>2</v>
      </c>
      <c r="E49" s="26">
        <v>0</v>
      </c>
      <c r="F49" s="12">
        <f t="shared" si="0"/>
        <v>1</v>
      </c>
      <c r="G49" s="26">
        <v>2</v>
      </c>
      <c r="H49" s="60">
        <v>42063</v>
      </c>
      <c r="I49" s="42">
        <v>42072</v>
      </c>
      <c r="J49" s="26" t="s">
        <v>194</v>
      </c>
      <c r="K49" s="37" t="s">
        <v>10</v>
      </c>
      <c r="L49" s="57">
        <f>$P$61*F49</f>
        <v>7057.291666666667</v>
      </c>
      <c r="O49" s="60">
        <v>42100</v>
      </c>
      <c r="P49" s="60">
        <v>42105</v>
      </c>
      <c r="Q49" s="61">
        <v>10</v>
      </c>
      <c r="R49" s="61"/>
    </row>
    <row r="50" spans="1:18" ht="30" customHeight="1" x14ac:dyDescent="0.25">
      <c r="A50" s="25">
        <v>48</v>
      </c>
      <c r="B50" s="26" t="s">
        <v>55</v>
      </c>
      <c r="C50" s="26">
        <v>3</v>
      </c>
      <c r="D50" s="26">
        <v>2</v>
      </c>
      <c r="E50" s="26">
        <v>0</v>
      </c>
      <c r="F50" s="12">
        <f t="shared" si="0"/>
        <v>3</v>
      </c>
      <c r="G50" s="26">
        <v>6</v>
      </c>
      <c r="H50" s="60">
        <v>42063</v>
      </c>
      <c r="I50" s="42">
        <v>42072</v>
      </c>
      <c r="J50" s="26" t="s">
        <v>194</v>
      </c>
      <c r="K50" s="37" t="s">
        <v>10</v>
      </c>
      <c r="L50" s="57">
        <f>$P$61*F50</f>
        <v>21171.875</v>
      </c>
      <c r="O50" s="60">
        <v>42107</v>
      </c>
      <c r="P50" s="60">
        <v>42112</v>
      </c>
      <c r="Q50" s="61">
        <v>11</v>
      </c>
      <c r="R50" s="61"/>
    </row>
    <row r="51" spans="1:18" ht="30" customHeight="1" x14ac:dyDescent="0.25">
      <c r="A51" s="14">
        <v>49</v>
      </c>
      <c r="B51" s="24" t="s">
        <v>56</v>
      </c>
      <c r="C51" s="24"/>
      <c r="D51" s="24"/>
      <c r="E51" s="24"/>
      <c r="F51" s="12">
        <f t="shared" si="0"/>
        <v>0</v>
      </c>
      <c r="G51" s="24">
        <v>16</v>
      </c>
      <c r="H51" s="24"/>
      <c r="I51" s="24"/>
      <c r="J51" s="24"/>
      <c r="K51" s="36"/>
      <c r="L51" s="56">
        <f>$P$61*F51</f>
        <v>0</v>
      </c>
      <c r="O51" s="60">
        <v>42114</v>
      </c>
      <c r="P51" s="60">
        <v>42119</v>
      </c>
      <c r="Q51" s="61">
        <v>12</v>
      </c>
      <c r="R51" s="61"/>
    </row>
    <row r="52" spans="1:18" ht="30" customHeight="1" x14ac:dyDescent="0.25">
      <c r="A52" s="25">
        <v>50</v>
      </c>
      <c r="B52" s="26" t="s">
        <v>83</v>
      </c>
      <c r="C52" s="26">
        <v>1</v>
      </c>
      <c r="D52" s="26">
        <v>2</v>
      </c>
      <c r="E52" s="26">
        <v>0</v>
      </c>
      <c r="F52" s="12">
        <f t="shared" si="0"/>
        <v>1</v>
      </c>
      <c r="G52" s="26">
        <v>3</v>
      </c>
      <c r="H52" s="60">
        <v>42063</v>
      </c>
      <c r="I52" s="42">
        <v>42065</v>
      </c>
      <c r="J52" s="26" t="s">
        <v>193</v>
      </c>
      <c r="K52" s="37" t="s">
        <v>10</v>
      </c>
      <c r="L52" s="57">
        <f>$P$61*F52</f>
        <v>7057.291666666667</v>
      </c>
      <c r="O52" s="60">
        <v>42121</v>
      </c>
      <c r="P52" s="60">
        <v>42126</v>
      </c>
      <c r="Q52" s="61">
        <v>13</v>
      </c>
      <c r="R52" s="61"/>
    </row>
    <row r="53" spans="1:18" ht="30" customHeight="1" x14ac:dyDescent="0.25">
      <c r="A53" s="25">
        <v>51</v>
      </c>
      <c r="B53" s="26" t="s">
        <v>57</v>
      </c>
      <c r="C53" s="26">
        <v>1</v>
      </c>
      <c r="D53" s="26">
        <v>2</v>
      </c>
      <c r="E53" s="26">
        <v>1</v>
      </c>
      <c r="F53" s="12">
        <f t="shared" si="0"/>
        <v>2</v>
      </c>
      <c r="G53" s="26">
        <v>4</v>
      </c>
      <c r="H53" s="60">
        <v>42063</v>
      </c>
      <c r="I53" s="42">
        <v>42065</v>
      </c>
      <c r="J53" s="26" t="s">
        <v>193</v>
      </c>
      <c r="K53" s="37" t="s">
        <v>200</v>
      </c>
      <c r="L53" s="57">
        <f>$P$61*F53</f>
        <v>14114.583333333334</v>
      </c>
      <c r="O53" s="60">
        <v>42128</v>
      </c>
      <c r="P53" s="60">
        <v>42133</v>
      </c>
      <c r="Q53" s="61">
        <v>14</v>
      </c>
      <c r="R53" s="61"/>
    </row>
    <row r="54" spans="1:18" ht="30" customHeight="1" x14ac:dyDescent="0.25">
      <c r="A54" s="25">
        <v>52</v>
      </c>
      <c r="B54" s="26" t="s">
        <v>58</v>
      </c>
      <c r="C54" s="26">
        <v>1</v>
      </c>
      <c r="D54" s="26">
        <v>2</v>
      </c>
      <c r="E54" s="26">
        <v>1</v>
      </c>
      <c r="F54" s="12">
        <f t="shared" si="0"/>
        <v>2</v>
      </c>
      <c r="G54" s="26">
        <v>4</v>
      </c>
      <c r="H54" s="42">
        <v>42065</v>
      </c>
      <c r="I54" s="42">
        <v>42074</v>
      </c>
      <c r="J54" s="26" t="s">
        <v>18</v>
      </c>
      <c r="K54" s="37" t="s">
        <v>10</v>
      </c>
      <c r="L54" s="57">
        <f>$P$61*F54</f>
        <v>14114.583333333334</v>
      </c>
      <c r="O54" s="60">
        <v>42135</v>
      </c>
      <c r="P54" s="60">
        <v>42140</v>
      </c>
      <c r="Q54" s="61">
        <v>15</v>
      </c>
      <c r="R54" s="61"/>
    </row>
    <row r="55" spans="1:18" ht="30" customHeight="1" x14ac:dyDescent="0.25">
      <c r="A55" s="25">
        <v>53</v>
      </c>
      <c r="B55" s="26" t="s">
        <v>59</v>
      </c>
      <c r="C55" s="26">
        <v>1</v>
      </c>
      <c r="D55" s="26">
        <v>2</v>
      </c>
      <c r="E55" s="26">
        <v>1</v>
      </c>
      <c r="F55" s="12">
        <f t="shared" si="0"/>
        <v>2</v>
      </c>
      <c r="G55" s="26">
        <v>5</v>
      </c>
      <c r="H55" s="42">
        <v>42065</v>
      </c>
      <c r="I55" s="42">
        <v>42074</v>
      </c>
      <c r="J55" s="26" t="s">
        <v>18</v>
      </c>
      <c r="K55" s="37" t="s">
        <v>10</v>
      </c>
      <c r="L55" s="57">
        <f>$P$61*F55</f>
        <v>14114.583333333334</v>
      </c>
      <c r="O55" s="60">
        <v>42142</v>
      </c>
      <c r="P55" s="60">
        <v>42147</v>
      </c>
      <c r="Q55" s="61">
        <v>16</v>
      </c>
      <c r="R55" s="61"/>
    </row>
    <row r="56" spans="1:18" ht="30" customHeight="1" x14ac:dyDescent="0.25">
      <c r="A56" s="13">
        <v>54</v>
      </c>
      <c r="B56" s="22" t="s">
        <v>60</v>
      </c>
      <c r="C56" s="22"/>
      <c r="D56" s="22"/>
      <c r="E56" s="22"/>
      <c r="F56" s="12">
        <f t="shared" si="0"/>
        <v>0</v>
      </c>
      <c r="G56" s="22"/>
      <c r="H56" s="22"/>
      <c r="I56" s="22"/>
      <c r="J56" s="22"/>
      <c r="K56" s="35"/>
      <c r="L56" s="55">
        <f>$P$61*F56</f>
        <v>0</v>
      </c>
      <c r="O56" s="60">
        <v>42149</v>
      </c>
      <c r="P56" s="60">
        <v>42154</v>
      </c>
      <c r="Q56" s="61">
        <v>17</v>
      </c>
      <c r="R56" s="61"/>
    </row>
    <row r="57" spans="1:18" ht="30" customHeight="1" x14ac:dyDescent="0.25">
      <c r="A57" s="14">
        <v>55</v>
      </c>
      <c r="B57" s="24" t="s">
        <v>61</v>
      </c>
      <c r="C57" s="24">
        <v>5</v>
      </c>
      <c r="D57" s="24">
        <v>2</v>
      </c>
      <c r="E57" s="24">
        <v>2</v>
      </c>
      <c r="F57" s="12">
        <f t="shared" si="0"/>
        <v>7</v>
      </c>
      <c r="G57" s="24">
        <v>4</v>
      </c>
      <c r="H57" s="60">
        <v>42063</v>
      </c>
      <c r="I57" s="42">
        <v>42072</v>
      </c>
      <c r="J57" s="24" t="s">
        <v>195</v>
      </c>
      <c r="K57" s="36" t="s">
        <v>10</v>
      </c>
      <c r="L57" s="56">
        <f>$P$61*F57</f>
        <v>49401.041666666672</v>
      </c>
    </row>
    <row r="58" spans="1:18" ht="30" customHeight="1" x14ac:dyDescent="0.25">
      <c r="A58" s="14">
        <v>56</v>
      </c>
      <c r="B58" s="24" t="s">
        <v>62</v>
      </c>
      <c r="C58" s="24">
        <v>0.5</v>
      </c>
      <c r="D58" s="24">
        <v>2</v>
      </c>
      <c r="E58" s="24">
        <v>0</v>
      </c>
      <c r="F58" s="12">
        <f t="shared" si="0"/>
        <v>0.5</v>
      </c>
      <c r="G58" s="24">
        <v>2</v>
      </c>
      <c r="H58" s="60">
        <v>42063</v>
      </c>
      <c r="I58" s="42">
        <v>42072</v>
      </c>
      <c r="J58" s="24" t="s">
        <v>194</v>
      </c>
      <c r="K58" s="36" t="s">
        <v>10</v>
      </c>
      <c r="L58" s="56">
        <f>$P$61*F58</f>
        <v>3528.6458333333335</v>
      </c>
      <c r="O58" s="30" t="s">
        <v>99</v>
      </c>
      <c r="P58" s="30" t="s">
        <v>98</v>
      </c>
    </row>
    <row r="59" spans="1:18" ht="30" customHeight="1" x14ac:dyDescent="0.25">
      <c r="A59" s="13">
        <v>57</v>
      </c>
      <c r="B59" s="22" t="s">
        <v>63</v>
      </c>
      <c r="C59" s="22">
        <v>0.5</v>
      </c>
      <c r="D59" s="22">
        <v>2</v>
      </c>
      <c r="E59" s="22">
        <v>0</v>
      </c>
      <c r="F59" s="12">
        <f t="shared" si="0"/>
        <v>0.5</v>
      </c>
      <c r="G59" s="22">
        <v>3</v>
      </c>
      <c r="H59" s="22"/>
      <c r="I59" s="22"/>
      <c r="J59" s="22" t="s">
        <v>194</v>
      </c>
      <c r="K59" s="35" t="s">
        <v>10</v>
      </c>
      <c r="L59" s="55">
        <f>$P$61*F59</f>
        <v>3528.6458333333335</v>
      </c>
      <c r="O59" s="30" t="s">
        <v>102</v>
      </c>
      <c r="P59" s="31">
        <v>1693750</v>
      </c>
    </row>
    <row r="60" spans="1:18" ht="30" customHeight="1" x14ac:dyDescent="0.25">
      <c r="A60" s="13">
        <v>58</v>
      </c>
      <c r="B60" s="22" t="s">
        <v>64</v>
      </c>
      <c r="C60" s="22"/>
      <c r="D60" s="22"/>
      <c r="E60" s="22"/>
      <c r="F60" s="12">
        <f t="shared" si="0"/>
        <v>0</v>
      </c>
      <c r="G60" s="22"/>
      <c r="H60" s="22"/>
      <c r="I60" s="22"/>
      <c r="J60" s="22"/>
      <c r="K60" s="35"/>
      <c r="L60" s="55">
        <f>$P$61*F60</f>
        <v>0</v>
      </c>
      <c r="O60" s="30" t="s">
        <v>100</v>
      </c>
      <c r="P60" s="31">
        <f>P59/30</f>
        <v>56458.333333333336</v>
      </c>
    </row>
    <row r="61" spans="1:18" ht="30" customHeight="1" x14ac:dyDescent="0.25">
      <c r="A61" s="14">
        <v>59</v>
      </c>
      <c r="B61" s="24" t="s">
        <v>65</v>
      </c>
      <c r="C61" s="24">
        <v>1</v>
      </c>
      <c r="D61" s="24">
        <v>1</v>
      </c>
      <c r="E61" s="24">
        <v>0</v>
      </c>
      <c r="F61" s="12">
        <f t="shared" si="0"/>
        <v>0.5</v>
      </c>
      <c r="G61" s="24">
        <v>2</v>
      </c>
      <c r="H61" s="60">
        <v>42063</v>
      </c>
      <c r="I61" s="42">
        <v>42072</v>
      </c>
      <c r="J61" s="24" t="s">
        <v>195</v>
      </c>
      <c r="K61" s="36" t="s">
        <v>10</v>
      </c>
      <c r="L61" s="56">
        <f>$P$61*F61</f>
        <v>3528.6458333333335</v>
      </c>
      <c r="O61" s="30" t="s">
        <v>101</v>
      </c>
      <c r="P61" s="31">
        <f>P60/8</f>
        <v>7057.291666666667</v>
      </c>
    </row>
    <row r="62" spans="1:18" ht="30" customHeight="1" x14ac:dyDescent="0.25">
      <c r="A62" s="14">
        <v>60</v>
      </c>
      <c r="B62" s="24" t="s">
        <v>88</v>
      </c>
      <c r="C62" s="24">
        <v>2</v>
      </c>
      <c r="D62" s="24">
        <v>4</v>
      </c>
      <c r="E62" s="24">
        <v>1</v>
      </c>
      <c r="F62" s="12">
        <f t="shared" si="0"/>
        <v>6</v>
      </c>
      <c r="G62" s="24">
        <v>10</v>
      </c>
      <c r="H62" s="60">
        <v>42063</v>
      </c>
      <c r="I62" s="42">
        <v>42072</v>
      </c>
      <c r="J62" s="24" t="s">
        <v>196</v>
      </c>
      <c r="K62" s="36" t="s">
        <v>199</v>
      </c>
      <c r="L62" s="56">
        <f>$P$61*F62</f>
        <v>42343.75</v>
      </c>
    </row>
    <row r="63" spans="1:18" ht="30" customHeight="1" x14ac:dyDescent="0.25">
      <c r="A63" s="14">
        <v>61</v>
      </c>
      <c r="B63" s="24" t="s">
        <v>66</v>
      </c>
      <c r="C63" s="24">
        <v>3</v>
      </c>
      <c r="D63" s="24">
        <v>4</v>
      </c>
      <c r="E63" s="24">
        <v>2</v>
      </c>
      <c r="F63" s="12">
        <f t="shared" si="0"/>
        <v>10</v>
      </c>
      <c r="G63" s="24">
        <v>12</v>
      </c>
      <c r="H63" s="60">
        <v>42063</v>
      </c>
      <c r="I63" s="42">
        <v>42074</v>
      </c>
      <c r="J63" s="24" t="s">
        <v>197</v>
      </c>
      <c r="K63" s="36" t="s">
        <v>201</v>
      </c>
      <c r="L63" s="56">
        <f>$P$61*F63</f>
        <v>70572.916666666672</v>
      </c>
    </row>
    <row r="64" spans="1:18" ht="30" customHeight="1" x14ac:dyDescent="0.25">
      <c r="A64" s="14">
        <v>62</v>
      </c>
      <c r="B64" s="24" t="s">
        <v>67</v>
      </c>
      <c r="C64" s="24">
        <v>0.5</v>
      </c>
      <c r="D64" s="24">
        <v>3</v>
      </c>
      <c r="E64" s="24">
        <v>0</v>
      </c>
      <c r="F64" s="12">
        <f t="shared" si="0"/>
        <v>0.75</v>
      </c>
      <c r="G64" s="24">
        <v>4</v>
      </c>
      <c r="H64" s="42">
        <v>42072</v>
      </c>
      <c r="I64" s="42">
        <v>42074</v>
      </c>
      <c r="J64" s="24" t="s">
        <v>196</v>
      </c>
      <c r="K64" s="36" t="s">
        <v>201</v>
      </c>
      <c r="L64" s="56">
        <f>$P$61*F64</f>
        <v>5292.96875</v>
      </c>
    </row>
    <row r="65" spans="1:12" ht="30" customHeight="1" x14ac:dyDescent="0.25">
      <c r="A65" s="14">
        <v>63</v>
      </c>
      <c r="B65" s="24" t="s">
        <v>68</v>
      </c>
      <c r="C65" s="24">
        <v>4</v>
      </c>
      <c r="D65" s="24">
        <v>3</v>
      </c>
      <c r="E65" s="24">
        <v>2</v>
      </c>
      <c r="F65" s="12">
        <f t="shared" si="0"/>
        <v>9</v>
      </c>
      <c r="G65" s="24">
        <v>4</v>
      </c>
      <c r="H65" s="60">
        <v>42063</v>
      </c>
      <c r="I65" s="42">
        <v>42072</v>
      </c>
      <c r="J65" s="24" t="s">
        <v>194</v>
      </c>
      <c r="K65" s="36" t="s">
        <v>201</v>
      </c>
      <c r="L65" s="56">
        <f>$P$61*F65</f>
        <v>63515.625</v>
      </c>
    </row>
    <row r="66" spans="1:12" ht="30" customHeight="1" x14ac:dyDescent="0.25">
      <c r="A66" s="7">
        <v>64</v>
      </c>
      <c r="B66" s="8" t="s">
        <v>69</v>
      </c>
      <c r="C66" s="8">
        <v>17</v>
      </c>
      <c r="D66" s="8">
        <v>3</v>
      </c>
      <c r="E66" s="8">
        <v>1</v>
      </c>
      <c r="F66" s="12">
        <f t="shared" si="0"/>
        <v>27</v>
      </c>
      <c r="G66" s="8">
        <v>20</v>
      </c>
      <c r="H66" s="60">
        <v>42063</v>
      </c>
      <c r="I66" s="42">
        <v>42072</v>
      </c>
      <c r="J66" s="8" t="s">
        <v>210</v>
      </c>
      <c r="K66" s="33" t="s">
        <v>202</v>
      </c>
      <c r="L66" s="53">
        <f>$P$61*F66</f>
        <v>190546.875</v>
      </c>
    </row>
    <row r="67" spans="1:12" ht="30" customHeight="1" thickBot="1" x14ac:dyDescent="0.3">
      <c r="A67" s="28">
        <v>65</v>
      </c>
      <c r="B67" s="29" t="s">
        <v>70</v>
      </c>
      <c r="C67" s="29">
        <v>1</v>
      </c>
      <c r="D67" s="29">
        <v>1</v>
      </c>
      <c r="E67" s="29">
        <v>0</v>
      </c>
      <c r="F67" s="12">
        <f t="shared" si="0"/>
        <v>0.5</v>
      </c>
      <c r="G67" s="29">
        <v>4</v>
      </c>
      <c r="H67" s="42">
        <v>42072</v>
      </c>
      <c r="I67" s="42">
        <v>42074</v>
      </c>
      <c r="J67" s="29" t="s">
        <v>85</v>
      </c>
      <c r="K67" s="8" t="s">
        <v>10</v>
      </c>
      <c r="L67" s="53">
        <f>$P$61*F67</f>
        <v>3528.6458333333335</v>
      </c>
    </row>
    <row r="68" spans="1:12" ht="30" customHeight="1" x14ac:dyDescent="0.25">
      <c r="K68" s="62"/>
      <c r="L68" s="63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Q52:R52"/>
    <mergeCell ref="Q53:R53"/>
    <mergeCell ref="Q54:R54"/>
    <mergeCell ref="Q55:R55"/>
    <mergeCell ref="Q56:R56"/>
    <mergeCell ref="Q47:R47"/>
    <mergeCell ref="Q48:R48"/>
    <mergeCell ref="Q49:R49"/>
    <mergeCell ref="Q50:R50"/>
    <mergeCell ref="Q51:R51"/>
    <mergeCell ref="Q42:R42"/>
    <mergeCell ref="Q43:R43"/>
    <mergeCell ref="Q44:R44"/>
    <mergeCell ref="Q45:R45"/>
    <mergeCell ref="Q46:R46"/>
    <mergeCell ref="A1:L1"/>
    <mergeCell ref="Q40:R40"/>
    <mergeCell ref="O39:P39"/>
    <mergeCell ref="Q39:R39"/>
    <mergeCell ref="Q41:R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55" zoomScaleNormal="55" workbookViewId="0">
      <selection activeCell="K17" sqref="K17"/>
    </sheetView>
  </sheetViews>
  <sheetFormatPr baseColWidth="10" defaultColWidth="11.5703125" defaultRowHeight="17.25" x14ac:dyDescent="0.25"/>
  <cols>
    <col min="1" max="1" width="4.5703125" style="65" bestFit="1" customWidth="1"/>
    <col min="2" max="2" width="64.28515625" style="65" bestFit="1" customWidth="1"/>
    <col min="3" max="3" width="22.7109375" style="65" bestFit="1" customWidth="1"/>
    <col min="4" max="4" width="25.140625" style="65" bestFit="1" customWidth="1"/>
    <col min="5" max="5" width="21.140625" style="65" customWidth="1"/>
    <col min="6" max="6" width="16.5703125" style="65" customWidth="1"/>
    <col min="7" max="7" width="16" style="65" customWidth="1"/>
    <col min="8" max="8" width="16.85546875" style="65" customWidth="1"/>
    <col min="9" max="9" width="16.42578125" style="65" customWidth="1"/>
    <col min="10" max="10" width="32.28515625" style="65" bestFit="1" customWidth="1"/>
    <col min="11" max="11" width="47.42578125" style="65" bestFit="1" customWidth="1"/>
    <col min="12" max="12" width="29.42578125" style="65" customWidth="1"/>
    <col min="13" max="13" width="13.85546875" style="65" bestFit="1" customWidth="1"/>
    <col min="14" max="14" width="21.42578125" style="65" bestFit="1" customWidth="1"/>
    <col min="15" max="15" width="62.42578125" style="65" bestFit="1" customWidth="1"/>
    <col min="16" max="16" width="11.7109375" style="65" customWidth="1"/>
    <col min="17" max="17" width="9.7109375" style="65" bestFit="1" customWidth="1"/>
    <col min="18" max="18" width="31" style="65" bestFit="1" customWidth="1"/>
    <col min="19" max="16384" width="11.5703125" style="65"/>
  </cols>
  <sheetData>
    <row r="1" spans="1:18" ht="63.75" customHeight="1" thickBot="1" x14ac:dyDescent="0.3">
      <c r="A1" s="95" t="s">
        <v>203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8" ht="69.75" thickBot="1" x14ac:dyDescent="0.3">
      <c r="A2" s="98" t="s">
        <v>0</v>
      </c>
      <c r="B2" s="99" t="s">
        <v>4</v>
      </c>
      <c r="C2" s="100" t="s">
        <v>251</v>
      </c>
      <c r="D2" s="100" t="s">
        <v>109</v>
      </c>
      <c r="E2" s="100" t="s">
        <v>107</v>
      </c>
      <c r="F2" s="100" t="s">
        <v>6</v>
      </c>
      <c r="G2" s="100" t="s">
        <v>103</v>
      </c>
      <c r="H2" s="101" t="s">
        <v>248</v>
      </c>
      <c r="I2" s="98" t="s">
        <v>2</v>
      </c>
      <c r="J2" s="98" t="s">
        <v>253</v>
      </c>
      <c r="K2" s="99" t="s">
        <v>92</v>
      </c>
      <c r="L2" s="100" t="s">
        <v>104</v>
      </c>
      <c r="Q2" s="64" t="s">
        <v>89</v>
      </c>
      <c r="R2" s="64" t="s">
        <v>90</v>
      </c>
    </row>
    <row r="3" spans="1:18" ht="30" customHeight="1" x14ac:dyDescent="0.25">
      <c r="A3" s="66">
        <v>1</v>
      </c>
      <c r="B3" s="92" t="s">
        <v>214</v>
      </c>
      <c r="C3" s="77">
        <v>5</v>
      </c>
      <c r="D3" s="77">
        <v>1</v>
      </c>
      <c r="E3" s="77">
        <v>1</v>
      </c>
      <c r="F3" s="77">
        <f>D3*(C3*30 +E3*30)/60</f>
        <v>3</v>
      </c>
      <c r="G3" s="66" t="s">
        <v>252</v>
      </c>
      <c r="H3" s="85">
        <v>42086</v>
      </c>
      <c r="I3" s="85">
        <v>42091</v>
      </c>
      <c r="J3" s="66" t="s">
        <v>192</v>
      </c>
      <c r="K3" s="66" t="s">
        <v>10</v>
      </c>
      <c r="L3" s="68">
        <f>$O$6*F3</f>
        <v>21171.875</v>
      </c>
      <c r="N3" s="66" t="s">
        <v>99</v>
      </c>
      <c r="O3" s="66" t="s">
        <v>98</v>
      </c>
      <c r="Q3" s="69"/>
      <c r="R3" s="70"/>
    </row>
    <row r="4" spans="1:18" ht="30" customHeight="1" x14ac:dyDescent="0.25">
      <c r="A4" s="77">
        <v>2</v>
      </c>
      <c r="B4" s="92" t="s">
        <v>215</v>
      </c>
      <c r="C4" s="77">
        <v>2</v>
      </c>
      <c r="D4" s="77">
        <v>1</v>
      </c>
      <c r="E4" s="77">
        <v>1</v>
      </c>
      <c r="F4" s="77">
        <f>D4*(C4*30 +E4*30)/60</f>
        <v>1.5</v>
      </c>
      <c r="G4" s="66" t="s">
        <v>252</v>
      </c>
      <c r="H4" s="85">
        <v>42086</v>
      </c>
      <c r="I4" s="85">
        <v>42091</v>
      </c>
      <c r="J4" s="77" t="s">
        <v>210</v>
      </c>
      <c r="K4" s="77" t="s">
        <v>199</v>
      </c>
      <c r="L4" s="68">
        <f t="shared" ref="L4:L17" si="0">$O$6*F4</f>
        <v>10585.9375</v>
      </c>
      <c r="N4" s="66" t="s">
        <v>102</v>
      </c>
      <c r="O4" s="74">
        <v>1693750</v>
      </c>
      <c r="Q4" s="75"/>
      <c r="R4" s="76"/>
    </row>
    <row r="5" spans="1:18" ht="30" customHeight="1" x14ac:dyDescent="0.25">
      <c r="A5" s="111">
        <v>3</v>
      </c>
      <c r="B5" s="92" t="s">
        <v>216</v>
      </c>
      <c r="C5" s="77" t="s">
        <v>108</v>
      </c>
      <c r="D5" s="77" t="s">
        <v>108</v>
      </c>
      <c r="E5" s="77" t="s">
        <v>108</v>
      </c>
      <c r="F5" s="77">
        <v>6</v>
      </c>
      <c r="G5" s="66" t="s">
        <v>252</v>
      </c>
      <c r="H5" s="85">
        <v>42086</v>
      </c>
      <c r="I5" s="85">
        <v>42091</v>
      </c>
      <c r="J5" s="77" t="s">
        <v>192</v>
      </c>
      <c r="K5" s="77" t="s">
        <v>10</v>
      </c>
      <c r="L5" s="68">
        <f t="shared" si="0"/>
        <v>42343.75</v>
      </c>
      <c r="N5" s="66" t="s">
        <v>100</v>
      </c>
      <c r="O5" s="74">
        <f>O4/30</f>
        <v>56458.333333333336</v>
      </c>
      <c r="Q5" s="79"/>
      <c r="R5" s="76"/>
    </row>
    <row r="6" spans="1:18" ht="30" customHeight="1" x14ac:dyDescent="0.25">
      <c r="A6" s="71">
        <v>4</v>
      </c>
      <c r="B6" s="109" t="s">
        <v>217</v>
      </c>
      <c r="C6" s="71"/>
      <c r="D6" s="71"/>
      <c r="E6" s="71"/>
      <c r="F6" s="71">
        <f>D6*(C6*30 +E6*30)/60</f>
        <v>0</v>
      </c>
      <c r="G6" s="71" t="s">
        <v>252</v>
      </c>
      <c r="H6" s="110"/>
      <c r="I6" s="110"/>
      <c r="J6" s="71"/>
      <c r="K6" s="71"/>
      <c r="L6" s="73">
        <f t="shared" si="0"/>
        <v>0</v>
      </c>
      <c r="N6" s="66" t="s">
        <v>101</v>
      </c>
      <c r="O6" s="74">
        <f>O5/8</f>
        <v>7057.291666666667</v>
      </c>
      <c r="Q6" s="80"/>
      <c r="R6" s="81"/>
    </row>
    <row r="7" spans="1:18" ht="30" customHeight="1" thickBot="1" x14ac:dyDescent="0.3">
      <c r="A7" s="111">
        <v>5</v>
      </c>
      <c r="B7" s="113" t="s">
        <v>249</v>
      </c>
      <c r="C7" s="66">
        <v>1</v>
      </c>
      <c r="D7" s="66">
        <v>1</v>
      </c>
      <c r="E7" s="66">
        <v>0</v>
      </c>
      <c r="F7" s="111">
        <f>D7*(C7*30 +E7*30)/60</f>
        <v>0.5</v>
      </c>
      <c r="G7" s="66" t="s">
        <v>252</v>
      </c>
      <c r="H7" s="85">
        <v>42091</v>
      </c>
      <c r="I7" s="85">
        <v>42098</v>
      </c>
      <c r="J7" s="77" t="s">
        <v>192</v>
      </c>
      <c r="K7" s="77" t="s">
        <v>10</v>
      </c>
      <c r="L7" s="68">
        <f t="shared" si="0"/>
        <v>3528.6458333333335</v>
      </c>
      <c r="Q7" s="82"/>
      <c r="R7" s="83"/>
    </row>
    <row r="8" spans="1:18" ht="30" customHeight="1" x14ac:dyDescent="0.25">
      <c r="A8" s="111">
        <v>6</v>
      </c>
      <c r="B8" s="112" t="s">
        <v>218</v>
      </c>
      <c r="C8" s="77">
        <v>10</v>
      </c>
      <c r="D8" s="77">
        <v>1</v>
      </c>
      <c r="E8" s="77">
        <v>2</v>
      </c>
      <c r="F8" s="77">
        <f>D8*(C8*30 +E8*30)/60</f>
        <v>6</v>
      </c>
      <c r="G8" s="66" t="s">
        <v>252</v>
      </c>
      <c r="H8" s="85">
        <v>42091</v>
      </c>
      <c r="I8" s="85">
        <v>42098</v>
      </c>
      <c r="J8" s="77" t="s">
        <v>192</v>
      </c>
      <c r="K8" s="77" t="s">
        <v>10</v>
      </c>
      <c r="L8" s="68">
        <f t="shared" si="0"/>
        <v>42343.75</v>
      </c>
      <c r="M8" s="84"/>
      <c r="N8" s="67">
        <v>42079</v>
      </c>
      <c r="O8" s="67">
        <v>42084</v>
      </c>
    </row>
    <row r="9" spans="1:18" ht="30" customHeight="1" x14ac:dyDescent="0.25">
      <c r="A9" s="111">
        <v>7</v>
      </c>
      <c r="B9" s="112" t="s">
        <v>219</v>
      </c>
      <c r="C9" s="77">
        <v>15</v>
      </c>
      <c r="D9" s="77">
        <v>2</v>
      </c>
      <c r="E9" s="77">
        <v>3</v>
      </c>
      <c r="F9" s="77">
        <f>D9*(C9*30 +E9*30)/60</f>
        <v>18</v>
      </c>
      <c r="G9" s="66" t="s">
        <v>252</v>
      </c>
      <c r="H9" s="85">
        <v>42091</v>
      </c>
      <c r="I9" s="85">
        <v>42098</v>
      </c>
      <c r="J9" s="77" t="s">
        <v>255</v>
      </c>
      <c r="K9" s="77" t="s">
        <v>10</v>
      </c>
      <c r="L9" s="68">
        <f t="shared" si="0"/>
        <v>127031.25</v>
      </c>
      <c r="N9" s="85">
        <v>42086</v>
      </c>
      <c r="O9" s="85">
        <v>42091</v>
      </c>
    </row>
    <row r="10" spans="1:18" ht="30" customHeight="1" x14ac:dyDescent="0.25">
      <c r="A10" s="71">
        <v>8</v>
      </c>
      <c r="B10" s="109" t="s">
        <v>220</v>
      </c>
      <c r="C10" s="71"/>
      <c r="D10" s="71"/>
      <c r="E10" s="71"/>
      <c r="F10" s="71">
        <f>D10*(C10*30 +E10*30)/60</f>
        <v>0</v>
      </c>
      <c r="G10" s="71" t="s">
        <v>252</v>
      </c>
      <c r="H10" s="110"/>
      <c r="I10" s="110"/>
      <c r="J10" s="71"/>
      <c r="K10" s="71"/>
      <c r="L10" s="73">
        <f t="shared" si="0"/>
        <v>0</v>
      </c>
      <c r="N10" s="85">
        <v>42093</v>
      </c>
      <c r="O10" s="85">
        <v>42098</v>
      </c>
    </row>
    <row r="11" spans="1:18" ht="30" customHeight="1" x14ac:dyDescent="0.25">
      <c r="A11" s="111">
        <v>9</v>
      </c>
      <c r="B11" s="112" t="s">
        <v>221</v>
      </c>
      <c r="C11" s="77"/>
      <c r="D11" s="77"/>
      <c r="E11" s="77"/>
      <c r="F11" s="77">
        <v>2</v>
      </c>
      <c r="G11" s="66" t="s">
        <v>252</v>
      </c>
      <c r="H11" s="85">
        <v>42086</v>
      </c>
      <c r="I11" s="85">
        <v>42091</v>
      </c>
      <c r="J11" s="77" t="s">
        <v>256</v>
      </c>
      <c r="K11" s="77"/>
      <c r="L11" s="68">
        <f t="shared" si="0"/>
        <v>14114.583333333334</v>
      </c>
      <c r="N11" s="85">
        <v>42100</v>
      </c>
      <c r="O11" s="85">
        <v>42105</v>
      </c>
    </row>
    <row r="12" spans="1:18" ht="47.25" customHeight="1" x14ac:dyDescent="0.25">
      <c r="A12" s="111">
        <v>10</v>
      </c>
      <c r="B12" s="112" t="s">
        <v>250</v>
      </c>
      <c r="C12" s="77"/>
      <c r="D12" s="77"/>
      <c r="E12" s="77"/>
      <c r="F12" s="77">
        <v>2</v>
      </c>
      <c r="G12" s="66" t="s">
        <v>252</v>
      </c>
      <c r="H12" s="85">
        <v>42091</v>
      </c>
      <c r="I12" s="85">
        <v>42100</v>
      </c>
      <c r="J12" s="77" t="s">
        <v>256</v>
      </c>
      <c r="K12" s="77" t="s">
        <v>257</v>
      </c>
      <c r="L12" s="68">
        <f t="shared" si="0"/>
        <v>14114.583333333334</v>
      </c>
      <c r="N12" s="85">
        <v>42107</v>
      </c>
      <c r="O12" s="85">
        <v>42112</v>
      </c>
    </row>
    <row r="13" spans="1:18" ht="34.5" x14ac:dyDescent="0.25">
      <c r="A13" s="111">
        <v>11</v>
      </c>
      <c r="B13" s="112" t="s">
        <v>223</v>
      </c>
      <c r="C13" s="77">
        <v>3</v>
      </c>
      <c r="D13" s="77">
        <v>10</v>
      </c>
      <c r="E13" s="77">
        <v>0</v>
      </c>
      <c r="F13" s="71">
        <f>D13*(C13*30 +E13*30)/60</f>
        <v>15</v>
      </c>
      <c r="G13" s="66" t="s">
        <v>252</v>
      </c>
      <c r="H13" s="85">
        <v>42091</v>
      </c>
      <c r="I13" s="85">
        <v>42104</v>
      </c>
      <c r="J13" s="77" t="s">
        <v>71</v>
      </c>
      <c r="K13" s="77" t="s">
        <v>258</v>
      </c>
      <c r="L13" s="68">
        <f>$O$6*F13</f>
        <v>105859.375</v>
      </c>
      <c r="N13" s="85">
        <v>42114</v>
      </c>
      <c r="O13" s="85">
        <v>42119</v>
      </c>
    </row>
    <row r="14" spans="1:18" ht="34.5" x14ac:dyDescent="0.25">
      <c r="A14" s="111">
        <v>12</v>
      </c>
      <c r="B14" s="112" t="s">
        <v>224</v>
      </c>
      <c r="C14" s="77"/>
      <c r="D14" s="77"/>
      <c r="E14" s="77"/>
      <c r="F14" s="77">
        <v>3</v>
      </c>
      <c r="G14" s="66" t="s">
        <v>252</v>
      </c>
      <c r="H14" s="85">
        <v>42091</v>
      </c>
      <c r="I14" s="85">
        <v>42104</v>
      </c>
      <c r="J14" s="77" t="s">
        <v>71</v>
      </c>
      <c r="K14" s="77" t="s">
        <v>258</v>
      </c>
      <c r="L14" s="68">
        <f t="shared" si="0"/>
        <v>21171.875</v>
      </c>
      <c r="N14" s="85">
        <v>42121</v>
      </c>
      <c r="O14" s="85">
        <v>42126</v>
      </c>
    </row>
    <row r="15" spans="1:18" ht="30" customHeight="1" x14ac:dyDescent="0.25">
      <c r="A15" s="111">
        <v>13</v>
      </c>
      <c r="B15" s="112" t="s">
        <v>225</v>
      </c>
      <c r="C15" s="77"/>
      <c r="D15" s="77"/>
      <c r="E15" s="77"/>
      <c r="F15" s="77">
        <v>3</v>
      </c>
      <c r="G15" s="66" t="s">
        <v>252</v>
      </c>
      <c r="H15" s="85">
        <v>42091</v>
      </c>
      <c r="I15" s="85">
        <v>42104</v>
      </c>
      <c r="J15" s="77" t="s">
        <v>192</v>
      </c>
      <c r="K15" s="77" t="s">
        <v>10</v>
      </c>
      <c r="L15" s="68">
        <f t="shared" si="0"/>
        <v>21171.875</v>
      </c>
      <c r="N15" s="85">
        <v>42128</v>
      </c>
      <c r="O15" s="85">
        <v>42133</v>
      </c>
    </row>
    <row r="16" spans="1:18" ht="30" customHeight="1" x14ac:dyDescent="0.25">
      <c r="A16" s="111">
        <v>14</v>
      </c>
      <c r="B16" s="92" t="s">
        <v>211</v>
      </c>
      <c r="C16" s="77"/>
      <c r="D16" s="77"/>
      <c r="E16" s="77"/>
      <c r="F16" s="77">
        <v>2</v>
      </c>
      <c r="G16" s="66" t="s">
        <v>252</v>
      </c>
      <c r="H16" s="85">
        <v>42105</v>
      </c>
      <c r="I16" s="85">
        <v>42105</v>
      </c>
      <c r="J16" s="66" t="s">
        <v>259</v>
      </c>
      <c r="K16" s="77" t="s">
        <v>261</v>
      </c>
      <c r="L16" s="68">
        <f t="shared" si="0"/>
        <v>14114.583333333334</v>
      </c>
      <c r="N16" s="67">
        <v>42135</v>
      </c>
      <c r="O16" s="67">
        <v>42140</v>
      </c>
    </row>
    <row r="17" spans="1:15" ht="34.5" x14ac:dyDescent="0.25">
      <c r="A17" s="122"/>
      <c r="B17" s="116"/>
      <c r="C17" s="116"/>
      <c r="D17" s="116"/>
      <c r="E17" s="116"/>
      <c r="F17" s="116"/>
      <c r="G17" s="117"/>
      <c r="H17" s="118"/>
      <c r="I17" s="118"/>
      <c r="J17" s="117"/>
      <c r="K17" s="114" t="s">
        <v>260</v>
      </c>
      <c r="L17" s="115">
        <f>SUM(L61:L67)+L59+L58+L57+L55+L54+L53+L52+L50+L49+L48+L47+L45+L44+L43+L42+L38+L37+L36+L33+L32+L31+L30+L29+L25+L24+L22+L21+L20+L19+L18+SUM(L3:L14)</f>
        <v>402265.625</v>
      </c>
      <c r="N17" s="85">
        <v>42142</v>
      </c>
      <c r="O17" s="85">
        <v>42147</v>
      </c>
    </row>
    <row r="18" spans="1:15" x14ac:dyDescent="0.25">
      <c r="A18" s="122"/>
      <c r="B18" s="116"/>
      <c r="C18" s="117"/>
      <c r="D18" s="117"/>
      <c r="E18" s="117"/>
      <c r="F18" s="117"/>
      <c r="G18" s="117"/>
      <c r="H18" s="118"/>
      <c r="I18" s="118"/>
      <c r="J18" s="117"/>
      <c r="K18" s="117"/>
      <c r="L18" s="119"/>
      <c r="N18" s="85">
        <v>42149</v>
      </c>
      <c r="O18" s="85">
        <v>42154</v>
      </c>
    </row>
    <row r="19" spans="1:15" x14ac:dyDescent="0.25">
      <c r="A19" s="122"/>
      <c r="B19" s="116"/>
      <c r="C19" s="117"/>
      <c r="D19" s="117"/>
      <c r="E19" s="117"/>
      <c r="F19" s="117"/>
      <c r="G19" s="117"/>
      <c r="H19" s="118"/>
      <c r="I19" s="118"/>
      <c r="J19" s="117"/>
      <c r="K19" s="117"/>
      <c r="L19" s="119"/>
    </row>
    <row r="20" spans="1:15" ht="18" thickBot="1" x14ac:dyDescent="0.3">
      <c r="A20" s="122"/>
      <c r="B20" s="120"/>
      <c r="C20" s="117"/>
      <c r="D20" s="117"/>
      <c r="E20" s="117"/>
      <c r="F20" s="117"/>
      <c r="G20" s="117"/>
      <c r="H20" s="118"/>
      <c r="I20" s="118"/>
      <c r="J20" s="117"/>
      <c r="K20" s="117"/>
      <c r="L20" s="119"/>
    </row>
    <row r="21" spans="1:15" ht="18" thickBot="1" x14ac:dyDescent="0.3">
      <c r="A21" s="122"/>
      <c r="B21" s="121"/>
      <c r="C21" s="117"/>
      <c r="D21" s="117"/>
      <c r="E21" s="117"/>
      <c r="F21" s="117"/>
      <c r="G21" s="117"/>
      <c r="H21" s="118"/>
      <c r="I21" s="118"/>
      <c r="J21" s="117"/>
      <c r="K21" s="117"/>
      <c r="L21" s="119"/>
      <c r="N21" s="64" t="s">
        <v>78</v>
      </c>
      <c r="O21" s="64" t="s">
        <v>72</v>
      </c>
    </row>
    <row r="22" spans="1:15" x14ac:dyDescent="0.25">
      <c r="A22" s="122"/>
      <c r="B22" s="121"/>
      <c r="C22" s="117"/>
      <c r="D22" s="117"/>
      <c r="E22" s="117"/>
      <c r="F22" s="117"/>
      <c r="G22" s="117"/>
      <c r="H22" s="118"/>
      <c r="I22" s="118"/>
      <c r="J22" s="117"/>
      <c r="K22" s="117"/>
      <c r="L22" s="119"/>
      <c r="N22" s="86" t="s">
        <v>71</v>
      </c>
      <c r="O22" s="70" t="s">
        <v>73</v>
      </c>
    </row>
    <row r="23" spans="1:15" ht="34.5" x14ac:dyDescent="0.25">
      <c r="A23" s="117"/>
      <c r="B23" s="121"/>
      <c r="C23" s="117"/>
      <c r="D23" s="117"/>
      <c r="E23" s="117"/>
      <c r="F23" s="117"/>
      <c r="G23" s="117"/>
      <c r="H23" s="118"/>
      <c r="I23" s="118"/>
      <c r="J23" s="117"/>
      <c r="K23" s="117"/>
      <c r="L23" s="119"/>
      <c r="N23" s="87" t="s">
        <v>75</v>
      </c>
      <c r="O23" s="88" t="s">
        <v>74</v>
      </c>
    </row>
    <row r="24" spans="1:15" x14ac:dyDescent="0.25">
      <c r="A24" s="117"/>
      <c r="B24" s="121"/>
      <c r="C24" s="117"/>
      <c r="D24" s="117"/>
      <c r="E24" s="117"/>
      <c r="F24" s="117"/>
      <c r="G24" s="117"/>
      <c r="H24" s="118"/>
      <c r="I24" s="118"/>
      <c r="J24" s="117"/>
      <c r="K24" s="117"/>
      <c r="L24" s="119"/>
      <c r="N24" s="87" t="s">
        <v>77</v>
      </c>
      <c r="O24" s="88" t="s">
        <v>76</v>
      </c>
    </row>
    <row r="25" spans="1:15" ht="18" thickBot="1" x14ac:dyDescent="0.3">
      <c r="A25" s="117"/>
      <c r="B25" s="121"/>
      <c r="C25" s="117"/>
      <c r="D25" s="117"/>
      <c r="E25" s="117"/>
      <c r="F25" s="117"/>
      <c r="G25" s="117"/>
      <c r="H25" s="118"/>
      <c r="I25" s="118"/>
      <c r="J25" s="117"/>
      <c r="K25" s="117"/>
      <c r="L25" s="119"/>
      <c r="N25" s="89" t="s">
        <v>85</v>
      </c>
      <c r="O25" s="90" t="s">
        <v>84</v>
      </c>
    </row>
    <row r="26" spans="1:15" x14ac:dyDescent="0.25">
      <c r="A26" s="117"/>
      <c r="B26" s="121"/>
      <c r="C26" s="117"/>
      <c r="D26" s="117"/>
      <c r="E26" s="117"/>
      <c r="F26" s="117"/>
      <c r="G26" s="117"/>
      <c r="H26" s="118"/>
      <c r="I26" s="118"/>
      <c r="J26" s="117"/>
      <c r="K26" s="117"/>
      <c r="L26" s="119"/>
    </row>
    <row r="27" spans="1:15" x14ac:dyDescent="0.25">
      <c r="A27" s="117"/>
      <c r="B27" s="121"/>
      <c r="C27" s="117"/>
      <c r="D27" s="117"/>
      <c r="E27" s="117"/>
      <c r="F27" s="117"/>
      <c r="G27" s="117"/>
      <c r="H27" s="118"/>
      <c r="I27" s="118"/>
      <c r="J27" s="117"/>
      <c r="K27" s="117"/>
      <c r="L27" s="119"/>
    </row>
    <row r="28" spans="1:15" x14ac:dyDescent="0.25">
      <c r="A28" s="117"/>
      <c r="B28" s="121"/>
      <c r="C28" s="117"/>
      <c r="D28" s="117"/>
      <c r="E28" s="117"/>
      <c r="F28" s="117"/>
      <c r="G28" s="117"/>
      <c r="H28" s="118"/>
      <c r="I28" s="118"/>
      <c r="J28" s="117"/>
      <c r="K28" s="117"/>
      <c r="L28" s="119"/>
    </row>
    <row r="29" spans="1:15" x14ac:dyDescent="0.25">
      <c r="A29" s="117"/>
      <c r="B29" s="121"/>
      <c r="C29" s="117"/>
      <c r="D29" s="117"/>
      <c r="E29" s="117"/>
      <c r="F29" s="117"/>
      <c r="G29" s="117"/>
      <c r="H29" s="118"/>
      <c r="I29" s="118"/>
      <c r="J29" s="117"/>
      <c r="K29" s="117"/>
      <c r="L29" s="119"/>
    </row>
    <row r="30" spans="1:15" x14ac:dyDescent="0.25">
      <c r="A30" s="117"/>
      <c r="B30" s="121"/>
      <c r="C30" s="117"/>
      <c r="D30" s="117"/>
      <c r="E30" s="117"/>
      <c r="F30" s="117"/>
      <c r="G30" s="117"/>
      <c r="H30" s="118"/>
      <c r="I30" s="118"/>
      <c r="J30" s="117"/>
      <c r="K30" s="117"/>
      <c r="L30" s="119"/>
    </row>
    <row r="31" spans="1:15" x14ac:dyDescent="0.25">
      <c r="A31" s="117"/>
      <c r="B31" s="121"/>
      <c r="C31" s="117"/>
      <c r="D31" s="117"/>
      <c r="E31" s="117"/>
      <c r="F31" s="117"/>
      <c r="G31" s="117"/>
      <c r="H31" s="118"/>
      <c r="I31" s="118"/>
      <c r="J31" s="117"/>
      <c r="K31" s="117"/>
      <c r="L31" s="119"/>
    </row>
    <row r="32" spans="1:15" x14ac:dyDescent="0.25">
      <c r="A32" s="117"/>
      <c r="B32" s="121"/>
      <c r="C32" s="117"/>
      <c r="D32" s="117"/>
      <c r="E32" s="117"/>
      <c r="F32" s="117"/>
      <c r="G32" s="117"/>
      <c r="H32" s="118"/>
      <c r="I32" s="118"/>
      <c r="J32" s="117"/>
      <c r="K32" s="117"/>
      <c r="L32" s="119"/>
    </row>
    <row r="33" spans="1:12" x14ac:dyDescent="0.25">
      <c r="A33" s="117"/>
      <c r="B33" s="121"/>
      <c r="C33" s="117"/>
      <c r="D33" s="117"/>
      <c r="E33" s="117"/>
      <c r="F33" s="117"/>
      <c r="G33" s="117"/>
      <c r="H33" s="118"/>
      <c r="I33" s="118"/>
      <c r="J33" s="117"/>
      <c r="K33" s="117"/>
      <c r="L33" s="119"/>
    </row>
    <row r="34" spans="1:12" x14ac:dyDescent="0.25">
      <c r="A34" s="117"/>
      <c r="B34" s="121"/>
      <c r="C34" s="117"/>
      <c r="D34" s="117"/>
      <c r="E34" s="117"/>
      <c r="F34" s="117"/>
      <c r="G34" s="117"/>
      <c r="H34" s="118"/>
      <c r="I34" s="118"/>
      <c r="J34" s="117"/>
      <c r="K34" s="117"/>
      <c r="L34" s="119"/>
    </row>
    <row r="35" spans="1:12" x14ac:dyDescent="0.25">
      <c r="A35" s="117"/>
      <c r="B35" s="120"/>
      <c r="C35" s="117"/>
      <c r="D35" s="117"/>
      <c r="E35" s="117"/>
      <c r="F35" s="117"/>
      <c r="G35" s="117"/>
      <c r="H35" s="118"/>
      <c r="I35" s="118"/>
      <c r="J35" s="117"/>
      <c r="K35" s="117"/>
      <c r="L35" s="119"/>
    </row>
    <row r="36" spans="1:12" x14ac:dyDescent="0.25">
      <c r="A36" s="117"/>
      <c r="B36" s="121"/>
      <c r="C36" s="117"/>
      <c r="D36" s="117"/>
      <c r="E36" s="117"/>
      <c r="F36" s="117"/>
      <c r="G36" s="117"/>
      <c r="H36" s="118"/>
      <c r="I36" s="118"/>
      <c r="J36" s="117"/>
      <c r="K36" s="117"/>
      <c r="L36" s="119"/>
    </row>
    <row r="37" spans="1:12" x14ac:dyDescent="0.25">
      <c r="A37" s="117"/>
      <c r="B37" s="121"/>
      <c r="C37" s="117"/>
      <c r="D37" s="117"/>
      <c r="E37" s="117"/>
      <c r="F37" s="117"/>
      <c r="G37" s="117"/>
      <c r="H37" s="118"/>
      <c r="I37" s="118"/>
      <c r="J37" s="117"/>
      <c r="K37" s="117"/>
      <c r="L37" s="119"/>
    </row>
    <row r="38" spans="1:12" x14ac:dyDescent="0.25">
      <c r="A38" s="117"/>
      <c r="B38" s="121"/>
      <c r="C38" s="117"/>
      <c r="D38" s="117"/>
      <c r="E38" s="117"/>
      <c r="F38" s="117"/>
      <c r="G38" s="117"/>
      <c r="H38" s="118"/>
      <c r="I38" s="118"/>
      <c r="J38" s="117"/>
      <c r="K38" s="117"/>
      <c r="L38" s="119"/>
    </row>
    <row r="39" spans="1:12" x14ac:dyDescent="0.25">
      <c r="A39" s="117"/>
      <c r="B39" s="121"/>
      <c r="C39" s="117"/>
      <c r="D39" s="117"/>
      <c r="E39" s="117"/>
      <c r="F39" s="117"/>
      <c r="G39" s="117"/>
      <c r="H39" s="118"/>
      <c r="I39" s="118"/>
      <c r="J39" s="117"/>
      <c r="K39" s="117"/>
      <c r="L39" s="119"/>
    </row>
    <row r="40" spans="1:12" x14ac:dyDescent="0.25">
      <c r="A40" s="117"/>
      <c r="B40" s="121"/>
      <c r="C40" s="117"/>
      <c r="D40" s="117"/>
      <c r="E40" s="117"/>
      <c r="F40" s="117"/>
      <c r="G40" s="117"/>
      <c r="H40" s="118"/>
      <c r="I40" s="118"/>
      <c r="J40" s="117"/>
      <c r="K40" s="117"/>
      <c r="L40" s="119"/>
    </row>
    <row r="41" spans="1:12" x14ac:dyDescent="0.25">
      <c r="A41" s="117"/>
      <c r="B41" s="121"/>
      <c r="C41" s="117"/>
      <c r="D41" s="117"/>
      <c r="E41" s="117"/>
      <c r="F41" s="117"/>
      <c r="G41" s="117"/>
      <c r="H41" s="118"/>
      <c r="I41" s="118"/>
      <c r="J41" s="117"/>
      <c r="K41" s="117"/>
      <c r="L41" s="119"/>
    </row>
    <row r="42" spans="1:12" x14ac:dyDescent="0.25">
      <c r="A42" s="117"/>
      <c r="B42" s="121"/>
      <c r="C42" s="117"/>
      <c r="D42" s="117"/>
      <c r="E42" s="117"/>
      <c r="F42" s="117"/>
      <c r="G42" s="117"/>
      <c r="H42" s="118"/>
      <c r="I42" s="118"/>
      <c r="J42" s="117"/>
      <c r="K42" s="117"/>
      <c r="L42" s="119"/>
    </row>
    <row r="43" spans="1:12" x14ac:dyDescent="0.25">
      <c r="A43" s="117"/>
      <c r="B43" s="121"/>
      <c r="C43" s="117"/>
      <c r="D43" s="117"/>
      <c r="E43" s="117"/>
      <c r="F43" s="117"/>
      <c r="G43" s="117"/>
      <c r="H43" s="118"/>
      <c r="I43" s="118"/>
      <c r="J43" s="117"/>
      <c r="K43" s="117"/>
      <c r="L43" s="119"/>
    </row>
    <row r="44" spans="1:12" x14ac:dyDescent="0.25">
      <c r="A44" s="117"/>
      <c r="B44" s="121"/>
      <c r="C44" s="117"/>
      <c r="D44" s="117"/>
      <c r="E44" s="117"/>
      <c r="F44" s="117"/>
      <c r="G44" s="117"/>
      <c r="H44" s="118"/>
      <c r="I44" s="118"/>
      <c r="J44" s="117"/>
      <c r="K44" s="117"/>
      <c r="L44" s="119"/>
    </row>
    <row r="45" spans="1:12" x14ac:dyDescent="0.25">
      <c r="A45" s="117"/>
      <c r="B45" s="121"/>
      <c r="C45" s="117"/>
      <c r="D45" s="117"/>
      <c r="E45" s="117"/>
      <c r="F45" s="117"/>
      <c r="G45" s="117"/>
      <c r="H45" s="118"/>
      <c r="I45" s="118"/>
      <c r="J45" s="117"/>
      <c r="K45" s="117"/>
      <c r="L45" s="119"/>
    </row>
    <row r="46" spans="1:12" x14ac:dyDescent="0.25">
      <c r="A46" s="117"/>
      <c r="B46" s="121"/>
      <c r="C46" s="117"/>
      <c r="D46" s="117"/>
      <c r="E46" s="117"/>
      <c r="F46" s="117"/>
      <c r="G46" s="117"/>
      <c r="H46" s="118"/>
      <c r="I46" s="118"/>
      <c r="J46" s="117"/>
      <c r="K46" s="117"/>
      <c r="L46" s="119"/>
    </row>
    <row r="47" spans="1:12" x14ac:dyDescent="0.25">
      <c r="A47" s="117"/>
      <c r="B47" s="121"/>
      <c r="C47" s="117"/>
      <c r="D47" s="117"/>
      <c r="E47" s="117"/>
      <c r="F47" s="117"/>
      <c r="G47" s="117"/>
      <c r="H47" s="118"/>
      <c r="I47" s="118"/>
      <c r="J47" s="117"/>
      <c r="K47" s="117"/>
      <c r="L47" s="119"/>
    </row>
    <row r="48" spans="1:12" x14ac:dyDescent="0.25">
      <c r="A48" s="117"/>
      <c r="B48" s="120"/>
      <c r="C48" s="117"/>
      <c r="D48" s="117"/>
      <c r="E48" s="117"/>
      <c r="F48" s="117"/>
      <c r="G48" s="117"/>
      <c r="H48" s="118"/>
      <c r="I48" s="118"/>
      <c r="J48" s="117"/>
      <c r="K48" s="117"/>
      <c r="L48" s="119"/>
    </row>
    <row r="49" spans="1:12" x14ac:dyDescent="0.25">
      <c r="A49" s="117"/>
      <c r="B49" s="121"/>
      <c r="C49" s="117"/>
      <c r="D49" s="117"/>
      <c r="E49" s="117"/>
      <c r="F49" s="117"/>
      <c r="G49" s="117"/>
      <c r="H49" s="118"/>
      <c r="I49" s="118"/>
      <c r="J49" s="117"/>
      <c r="K49" s="117"/>
      <c r="L49" s="119"/>
    </row>
    <row r="50" spans="1:12" x14ac:dyDescent="0.25">
      <c r="A50" s="117"/>
      <c r="B50" s="121"/>
      <c r="C50" s="117"/>
      <c r="D50" s="117"/>
      <c r="E50" s="117"/>
      <c r="F50" s="117"/>
      <c r="G50" s="117"/>
      <c r="H50" s="118"/>
      <c r="I50" s="118"/>
      <c r="J50" s="117"/>
      <c r="K50" s="117"/>
      <c r="L50" s="119"/>
    </row>
    <row r="51" spans="1:12" x14ac:dyDescent="0.25">
      <c r="A51" s="117"/>
      <c r="B51" s="121"/>
      <c r="C51" s="117"/>
      <c r="D51" s="117"/>
      <c r="E51" s="117"/>
      <c r="F51" s="117"/>
      <c r="G51" s="117"/>
      <c r="H51" s="118"/>
      <c r="I51" s="118"/>
      <c r="J51" s="117"/>
      <c r="K51" s="117"/>
      <c r="L51" s="119"/>
    </row>
    <row r="52" spans="1:12" x14ac:dyDescent="0.25">
      <c r="A52" s="117"/>
      <c r="B52" s="121"/>
      <c r="C52" s="117"/>
      <c r="D52" s="117"/>
      <c r="E52" s="117"/>
      <c r="F52" s="117"/>
      <c r="G52" s="117"/>
      <c r="H52" s="118"/>
      <c r="I52" s="118"/>
      <c r="J52" s="117"/>
      <c r="K52" s="117"/>
      <c r="L52" s="119"/>
    </row>
    <row r="53" spans="1:12" x14ac:dyDescent="0.25">
      <c r="A53" s="117"/>
      <c r="B53" s="121"/>
      <c r="C53" s="117"/>
      <c r="D53" s="117"/>
      <c r="E53" s="117"/>
      <c r="F53" s="117"/>
      <c r="G53" s="117"/>
      <c r="H53" s="118"/>
      <c r="I53" s="118"/>
      <c r="J53" s="117"/>
      <c r="K53" s="117"/>
      <c r="L53" s="119"/>
    </row>
    <row r="54" spans="1:12" x14ac:dyDescent="0.25">
      <c r="A54" s="117"/>
      <c r="B54" s="121"/>
      <c r="C54" s="117"/>
      <c r="D54" s="117"/>
      <c r="E54" s="117"/>
      <c r="F54" s="117"/>
      <c r="G54" s="117"/>
      <c r="H54" s="118"/>
      <c r="I54" s="118"/>
      <c r="J54" s="117"/>
      <c r="K54" s="117"/>
      <c r="L54" s="119"/>
    </row>
    <row r="55" spans="1:12" x14ac:dyDescent="0.25">
      <c r="A55" s="117"/>
      <c r="B55" s="121"/>
      <c r="C55" s="117"/>
      <c r="D55" s="117"/>
      <c r="E55" s="117"/>
      <c r="F55" s="117"/>
      <c r="G55" s="117"/>
      <c r="H55" s="118"/>
      <c r="I55" s="118"/>
      <c r="J55" s="117"/>
      <c r="K55" s="117"/>
      <c r="L55" s="119"/>
    </row>
    <row r="56" spans="1:12" x14ac:dyDescent="0.25">
      <c r="A56" s="117"/>
      <c r="B56" s="121"/>
      <c r="C56" s="117"/>
      <c r="D56" s="117"/>
      <c r="E56" s="117"/>
      <c r="F56" s="117"/>
      <c r="G56" s="117"/>
      <c r="H56" s="118"/>
      <c r="I56" s="118"/>
      <c r="J56" s="117"/>
      <c r="K56" s="117"/>
      <c r="L56" s="119"/>
    </row>
    <row r="57" spans="1:12" x14ac:dyDescent="0.25">
      <c r="A57" s="117"/>
      <c r="B57" s="121"/>
      <c r="C57" s="117"/>
      <c r="D57" s="117"/>
      <c r="E57" s="117"/>
      <c r="F57" s="117"/>
      <c r="G57" s="117"/>
      <c r="H57" s="118"/>
      <c r="I57" s="118"/>
      <c r="J57" s="117"/>
      <c r="K57" s="117"/>
      <c r="L57" s="119"/>
    </row>
    <row r="58" spans="1:12" x14ac:dyDescent="0.25">
      <c r="A58" s="117"/>
      <c r="B58" s="121"/>
      <c r="C58" s="117"/>
      <c r="D58" s="117"/>
      <c r="E58" s="117"/>
      <c r="F58" s="117"/>
      <c r="G58" s="117"/>
      <c r="H58" s="118"/>
      <c r="I58" s="118"/>
      <c r="J58" s="117"/>
      <c r="K58" s="117"/>
      <c r="L58" s="119"/>
    </row>
    <row r="59" spans="1:12" x14ac:dyDescent="0.25">
      <c r="A59" s="117"/>
      <c r="B59" s="121"/>
      <c r="C59" s="117"/>
      <c r="D59" s="117"/>
      <c r="E59" s="117"/>
      <c r="F59" s="117"/>
      <c r="G59" s="117"/>
      <c r="H59" s="118"/>
      <c r="I59" s="118"/>
      <c r="J59" s="117"/>
      <c r="K59" s="117"/>
      <c r="L59" s="119"/>
    </row>
    <row r="60" spans="1:12" x14ac:dyDescent="0.25">
      <c r="A60" s="117"/>
      <c r="B60" s="121"/>
      <c r="C60" s="117"/>
      <c r="D60" s="117"/>
      <c r="E60" s="117"/>
      <c r="F60" s="117"/>
      <c r="G60" s="117"/>
      <c r="H60" s="118"/>
      <c r="I60" s="118"/>
      <c r="J60" s="117"/>
      <c r="K60" s="117"/>
      <c r="L60" s="119"/>
    </row>
    <row r="61" spans="1:12" x14ac:dyDescent="0.25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9"/>
    </row>
    <row r="62" spans="1:12" x14ac:dyDescent="0.25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9"/>
    </row>
    <row r="63" spans="1:12" x14ac:dyDescent="0.25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9"/>
    </row>
    <row r="64" spans="1:12" x14ac:dyDescent="0.25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9"/>
    </row>
    <row r="65" spans="1:12" x14ac:dyDescent="0.2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9"/>
    </row>
    <row r="66" spans="1:12" x14ac:dyDescent="0.25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9"/>
    </row>
    <row r="67" spans="1:12" x14ac:dyDescent="0.25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9"/>
    </row>
    <row r="68" spans="1:12" x14ac:dyDescent="0.25">
      <c r="A68" s="117"/>
      <c r="B68" s="116"/>
    </row>
    <row r="69" spans="1:12" x14ac:dyDescent="0.25">
      <c r="A69" s="116"/>
      <c r="B69" s="116"/>
    </row>
    <row r="70" spans="1:12" x14ac:dyDescent="0.25">
      <c r="A70" s="116"/>
      <c r="B70" s="116"/>
    </row>
    <row r="71" spans="1:12" x14ac:dyDescent="0.25">
      <c r="A71" s="116"/>
      <c r="B71" s="116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H1" zoomScale="55" zoomScaleNormal="55" workbookViewId="0">
      <selection activeCell="K17" sqref="K17:L17"/>
    </sheetView>
  </sheetViews>
  <sheetFormatPr baseColWidth="10" defaultColWidth="11.5703125" defaultRowHeight="17.25" x14ac:dyDescent="0.25"/>
  <cols>
    <col min="1" max="1" width="4.5703125" style="65" bestFit="1" customWidth="1"/>
    <col min="2" max="2" width="68.140625" style="65" customWidth="1"/>
    <col min="3" max="3" width="12.5703125" style="65" customWidth="1"/>
    <col min="4" max="4" width="12.28515625" style="65" customWidth="1"/>
    <col min="5" max="6" width="16.5703125" style="65" customWidth="1"/>
    <col min="7" max="7" width="16" style="65" customWidth="1"/>
    <col min="8" max="9" width="18.42578125" style="65" bestFit="1" customWidth="1"/>
    <col min="10" max="10" width="29" style="65" bestFit="1" customWidth="1"/>
    <col min="11" max="11" width="57.28515625" style="65" bestFit="1" customWidth="1"/>
    <col min="12" max="12" width="29.42578125" style="65" customWidth="1"/>
    <col min="13" max="13" width="13.85546875" style="65" bestFit="1" customWidth="1"/>
    <col min="14" max="14" width="21.42578125" style="65" bestFit="1" customWidth="1"/>
    <col min="15" max="15" width="62.42578125" style="65" bestFit="1" customWidth="1"/>
    <col min="16" max="16" width="11.7109375" style="65" customWidth="1"/>
    <col min="17" max="17" width="9.7109375" style="65" bestFit="1" customWidth="1"/>
    <col min="18" max="18" width="31" style="65" bestFit="1" customWidth="1"/>
    <col min="19" max="16384" width="11.5703125" style="65"/>
  </cols>
  <sheetData>
    <row r="1" spans="1:18" ht="63.75" customHeight="1" thickBot="1" x14ac:dyDescent="0.3">
      <c r="A1" s="145" t="s">
        <v>203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8" ht="49.9" customHeight="1" thickBot="1" x14ac:dyDescent="0.3">
      <c r="A2" s="146" t="s">
        <v>0</v>
      </c>
      <c r="B2" s="146" t="s">
        <v>4</v>
      </c>
      <c r="C2" s="146" t="s">
        <v>106</v>
      </c>
      <c r="D2" s="146" t="s">
        <v>109</v>
      </c>
      <c r="E2" s="146" t="s">
        <v>107</v>
      </c>
      <c r="F2" s="146" t="s">
        <v>6</v>
      </c>
      <c r="G2" s="146" t="s">
        <v>103</v>
      </c>
      <c r="H2" s="146" t="s">
        <v>1</v>
      </c>
      <c r="I2" s="146" t="s">
        <v>2</v>
      </c>
      <c r="J2" s="146" t="s">
        <v>3</v>
      </c>
      <c r="K2" s="146" t="s">
        <v>92</v>
      </c>
      <c r="L2" s="146" t="s">
        <v>104</v>
      </c>
      <c r="Q2" s="64" t="s">
        <v>89</v>
      </c>
      <c r="R2" s="64" t="s">
        <v>90</v>
      </c>
    </row>
    <row r="3" spans="1:18" ht="30" customHeight="1" x14ac:dyDescent="0.25">
      <c r="A3" s="66">
        <v>1</v>
      </c>
      <c r="B3" s="152" t="s">
        <v>216</v>
      </c>
      <c r="C3" s="77"/>
      <c r="D3" s="77"/>
      <c r="E3" s="152"/>
      <c r="F3" s="77">
        <v>0.5</v>
      </c>
      <c r="G3" s="77" t="s">
        <v>252</v>
      </c>
      <c r="H3" s="85">
        <v>42105</v>
      </c>
      <c r="I3" s="85">
        <v>42107</v>
      </c>
      <c r="J3" s="77" t="s">
        <v>192</v>
      </c>
      <c r="K3" s="77"/>
      <c r="L3" s="78">
        <f>$O$6*F3</f>
        <v>3528.6458333333335</v>
      </c>
      <c r="N3" s="66" t="s">
        <v>99</v>
      </c>
      <c r="O3" s="66" t="s">
        <v>98</v>
      </c>
      <c r="Q3" s="69"/>
      <c r="R3" s="70"/>
    </row>
    <row r="4" spans="1:18" ht="30" customHeight="1" x14ac:dyDescent="0.25">
      <c r="A4" s="147">
        <v>2</v>
      </c>
      <c r="B4" s="153" t="s">
        <v>217</v>
      </c>
      <c r="C4" s="147"/>
      <c r="D4" s="147"/>
      <c r="E4" s="153"/>
      <c r="F4" s="147"/>
      <c r="G4" s="147" t="s">
        <v>252</v>
      </c>
      <c r="H4" s="154"/>
      <c r="I4" s="154"/>
      <c r="J4" s="147"/>
      <c r="K4" s="147"/>
      <c r="L4" s="151">
        <f>$O$6*F4</f>
        <v>0</v>
      </c>
      <c r="N4" s="66" t="s">
        <v>102</v>
      </c>
      <c r="O4" s="74">
        <v>1693750</v>
      </c>
      <c r="Q4" s="75"/>
      <c r="R4" s="76"/>
    </row>
    <row r="5" spans="1:18" ht="30" customHeight="1" x14ac:dyDescent="0.25">
      <c r="A5" s="111">
        <v>3</v>
      </c>
      <c r="B5" s="152" t="s">
        <v>227</v>
      </c>
      <c r="C5" s="77">
        <v>5</v>
      </c>
      <c r="D5" s="77">
        <v>2</v>
      </c>
      <c r="E5" s="152">
        <v>1</v>
      </c>
      <c r="F5" s="111">
        <f>D5*(C5*30 +E5*30)/60</f>
        <v>6</v>
      </c>
      <c r="G5" s="77" t="s">
        <v>252</v>
      </c>
      <c r="H5" s="85">
        <v>42107</v>
      </c>
      <c r="I5" s="85">
        <v>42112</v>
      </c>
      <c r="J5" s="77" t="s">
        <v>255</v>
      </c>
      <c r="K5" s="77" t="s">
        <v>263</v>
      </c>
      <c r="L5" s="78">
        <f>$O$6*F5</f>
        <v>42343.75</v>
      </c>
      <c r="N5" s="66" t="s">
        <v>100</v>
      </c>
      <c r="O5" s="74">
        <f>O4/30</f>
        <v>56458.333333333336</v>
      </c>
      <c r="Q5" s="79"/>
      <c r="R5" s="76"/>
    </row>
    <row r="6" spans="1:18" ht="30" customHeight="1" x14ac:dyDescent="0.25">
      <c r="A6" s="111">
        <v>4</v>
      </c>
      <c r="B6" s="152" t="s">
        <v>228</v>
      </c>
      <c r="C6" s="77">
        <v>20</v>
      </c>
      <c r="D6" s="77">
        <v>2</v>
      </c>
      <c r="E6" s="152">
        <v>3</v>
      </c>
      <c r="F6" s="77">
        <f t="shared" ref="F6:F16" si="0">D6*(C6*30 +E6*30)/60</f>
        <v>23</v>
      </c>
      <c r="G6" s="77" t="s">
        <v>252</v>
      </c>
      <c r="H6" s="85">
        <v>42107</v>
      </c>
      <c r="I6" s="85">
        <v>42114</v>
      </c>
      <c r="J6" s="77" t="s">
        <v>255</v>
      </c>
      <c r="K6" s="77" t="s">
        <v>263</v>
      </c>
      <c r="L6" s="78">
        <f>$O$6*F6</f>
        <v>162317.70833333334</v>
      </c>
      <c r="N6" s="66" t="s">
        <v>101</v>
      </c>
      <c r="O6" s="74">
        <f>O5/8</f>
        <v>7057.291666666667</v>
      </c>
      <c r="Q6" s="80"/>
      <c r="R6" s="81"/>
    </row>
    <row r="7" spans="1:18" ht="30" customHeight="1" thickBot="1" x14ac:dyDescent="0.3">
      <c r="A7" s="111">
        <v>5</v>
      </c>
      <c r="B7" s="152" t="s">
        <v>229</v>
      </c>
      <c r="C7" s="77">
        <v>3</v>
      </c>
      <c r="D7" s="77">
        <v>2</v>
      </c>
      <c r="E7" s="152">
        <v>0</v>
      </c>
      <c r="F7" s="77">
        <f t="shared" si="0"/>
        <v>3</v>
      </c>
      <c r="G7" s="77" t="s">
        <v>252</v>
      </c>
      <c r="H7" s="85">
        <v>42112</v>
      </c>
      <c r="I7" s="85">
        <v>42114</v>
      </c>
      <c r="J7" s="77" t="s">
        <v>255</v>
      </c>
      <c r="K7" s="77" t="s">
        <v>263</v>
      </c>
      <c r="L7" s="78">
        <f>$O$6*F7</f>
        <v>21171.875</v>
      </c>
      <c r="Q7" s="82"/>
      <c r="R7" s="83"/>
    </row>
    <row r="8" spans="1:18" ht="30" customHeight="1" x14ac:dyDescent="0.25">
      <c r="A8" s="147">
        <v>6</v>
      </c>
      <c r="B8" s="153" t="s">
        <v>230</v>
      </c>
      <c r="C8" s="147"/>
      <c r="D8" s="147"/>
      <c r="E8" s="153"/>
      <c r="F8" s="147">
        <f t="shared" si="0"/>
        <v>0</v>
      </c>
      <c r="G8" s="147" t="s">
        <v>252</v>
      </c>
      <c r="H8" s="154"/>
      <c r="I8" s="154"/>
      <c r="J8" s="147"/>
      <c r="K8" s="147"/>
      <c r="L8" s="151">
        <f>$O$6*F8</f>
        <v>0</v>
      </c>
      <c r="M8" s="84"/>
      <c r="N8" s="67">
        <v>42079</v>
      </c>
      <c r="O8" s="67">
        <v>42084</v>
      </c>
    </row>
    <row r="9" spans="1:18" ht="30" customHeight="1" x14ac:dyDescent="0.25">
      <c r="A9" s="111">
        <v>7</v>
      </c>
      <c r="B9" s="152" t="s">
        <v>231</v>
      </c>
      <c r="C9" s="77"/>
      <c r="D9" s="77"/>
      <c r="E9" s="152"/>
      <c r="F9" s="77">
        <v>2</v>
      </c>
      <c r="G9" s="77" t="s">
        <v>252</v>
      </c>
      <c r="H9" s="85">
        <v>42107</v>
      </c>
      <c r="I9" s="85">
        <v>42107</v>
      </c>
      <c r="J9" s="77" t="s">
        <v>256</v>
      </c>
      <c r="K9" s="77"/>
      <c r="L9" s="78">
        <f>$O$6*F9</f>
        <v>14114.583333333334</v>
      </c>
      <c r="N9" s="85">
        <v>42086</v>
      </c>
      <c r="O9" s="85">
        <v>42091</v>
      </c>
    </row>
    <row r="10" spans="1:18" ht="30" customHeight="1" x14ac:dyDescent="0.25">
      <c r="A10" s="111">
        <v>8</v>
      </c>
      <c r="B10" s="152" t="s">
        <v>232</v>
      </c>
      <c r="C10" s="77"/>
      <c r="D10" s="77"/>
      <c r="E10" s="77"/>
      <c r="F10" s="77">
        <v>2</v>
      </c>
      <c r="G10" s="77" t="s">
        <v>252</v>
      </c>
      <c r="H10" s="85">
        <v>42107</v>
      </c>
      <c r="I10" s="85">
        <v>42107</v>
      </c>
      <c r="J10" s="77" t="s">
        <v>256</v>
      </c>
      <c r="K10" s="77" t="s">
        <v>258</v>
      </c>
      <c r="L10" s="78">
        <f>$O$6*F10</f>
        <v>14114.583333333334</v>
      </c>
      <c r="N10" s="85">
        <v>42093</v>
      </c>
      <c r="O10" s="85">
        <v>42098</v>
      </c>
    </row>
    <row r="11" spans="1:18" ht="30" customHeight="1" x14ac:dyDescent="0.25">
      <c r="A11" s="111">
        <v>9</v>
      </c>
      <c r="B11" s="152" t="s">
        <v>222</v>
      </c>
      <c r="C11" s="77"/>
      <c r="D11" s="77"/>
      <c r="E11" s="77"/>
      <c r="F11" s="77">
        <v>2</v>
      </c>
      <c r="G11" s="77" t="s">
        <v>252</v>
      </c>
      <c r="H11" s="85">
        <v>42107</v>
      </c>
      <c r="I11" s="85">
        <v>42112</v>
      </c>
      <c r="J11" s="77" t="s">
        <v>256</v>
      </c>
      <c r="K11" s="77" t="s">
        <v>257</v>
      </c>
      <c r="L11" s="78">
        <f>$O$6*F11</f>
        <v>14114.583333333334</v>
      </c>
      <c r="N11" s="85">
        <v>42100</v>
      </c>
      <c r="O11" s="85">
        <v>42105</v>
      </c>
    </row>
    <row r="12" spans="1:18" ht="30" customHeight="1" x14ac:dyDescent="0.25">
      <c r="A12" s="111">
        <v>10</v>
      </c>
      <c r="B12" s="152" t="s">
        <v>233</v>
      </c>
      <c r="C12" s="77">
        <v>3</v>
      </c>
      <c r="D12" s="77">
        <v>10</v>
      </c>
      <c r="E12" s="77">
        <v>0</v>
      </c>
      <c r="F12" s="71">
        <f>D12*(C12*30 +E12*30)/60</f>
        <v>15</v>
      </c>
      <c r="G12" s="77" t="s">
        <v>252</v>
      </c>
      <c r="H12" s="85">
        <v>42107</v>
      </c>
      <c r="I12" s="85">
        <v>42114</v>
      </c>
      <c r="J12" s="77" t="s">
        <v>71</v>
      </c>
      <c r="K12" s="77" t="s">
        <v>258</v>
      </c>
      <c r="L12" s="78">
        <f>$O$6*F12</f>
        <v>105859.375</v>
      </c>
      <c r="N12" s="85">
        <v>42107</v>
      </c>
      <c r="O12" s="85">
        <v>42112</v>
      </c>
    </row>
    <row r="13" spans="1:18" ht="30" customHeight="1" x14ac:dyDescent="0.25">
      <c r="A13" s="111">
        <v>11</v>
      </c>
      <c r="B13" s="152" t="s">
        <v>224</v>
      </c>
      <c r="C13" s="77"/>
      <c r="D13" s="77"/>
      <c r="E13" s="77"/>
      <c r="F13" s="77">
        <v>3</v>
      </c>
      <c r="G13" s="77" t="s">
        <v>252</v>
      </c>
      <c r="H13" s="85">
        <v>42107</v>
      </c>
      <c r="I13" s="85">
        <v>42114</v>
      </c>
      <c r="J13" s="77" t="s">
        <v>262</v>
      </c>
      <c r="K13" s="77" t="s">
        <v>258</v>
      </c>
      <c r="L13" s="78">
        <f>$O$6*F13</f>
        <v>21171.875</v>
      </c>
      <c r="N13" s="85">
        <v>42114</v>
      </c>
      <c r="O13" s="85">
        <v>42119</v>
      </c>
    </row>
    <row r="14" spans="1:18" ht="30" customHeight="1" x14ac:dyDescent="0.25">
      <c r="A14" s="111">
        <v>12</v>
      </c>
      <c r="B14" s="152" t="s">
        <v>225</v>
      </c>
      <c r="C14" s="77"/>
      <c r="D14" s="77"/>
      <c r="E14" s="77"/>
      <c r="F14" s="77">
        <v>3</v>
      </c>
      <c r="G14" s="77" t="s">
        <v>252</v>
      </c>
      <c r="H14" s="85">
        <v>42107</v>
      </c>
      <c r="I14" s="85">
        <v>42114</v>
      </c>
      <c r="J14" s="77" t="s">
        <v>192</v>
      </c>
      <c r="K14" s="77" t="s">
        <v>10</v>
      </c>
      <c r="L14" s="78">
        <f>$O$6*F14</f>
        <v>21171.875</v>
      </c>
      <c r="N14" s="85">
        <v>42121</v>
      </c>
      <c r="O14" s="85">
        <v>42126</v>
      </c>
    </row>
    <row r="15" spans="1:18" ht="30" customHeight="1" x14ac:dyDescent="0.25">
      <c r="A15" s="147">
        <v>13</v>
      </c>
      <c r="B15" s="153" t="s">
        <v>70</v>
      </c>
      <c r="C15" s="147">
        <v>2</v>
      </c>
      <c r="D15" s="147">
        <v>2</v>
      </c>
      <c r="E15" s="147">
        <v>0</v>
      </c>
      <c r="F15" s="147">
        <v>3</v>
      </c>
      <c r="G15" s="147" t="s">
        <v>252</v>
      </c>
      <c r="H15" s="159">
        <v>42113</v>
      </c>
      <c r="I15" s="159">
        <v>42114</v>
      </c>
      <c r="J15" s="147" t="s">
        <v>85</v>
      </c>
      <c r="K15" s="147" t="s">
        <v>10</v>
      </c>
      <c r="L15" s="151">
        <f>$O$6*F15</f>
        <v>21171.875</v>
      </c>
      <c r="N15" s="85">
        <v>42128</v>
      </c>
      <c r="O15" s="85">
        <v>42133</v>
      </c>
    </row>
    <row r="16" spans="1:18" ht="30" customHeight="1" x14ac:dyDescent="0.25">
      <c r="A16" s="158">
        <v>14</v>
      </c>
      <c r="B16" s="153" t="s">
        <v>234</v>
      </c>
      <c r="C16" s="147"/>
      <c r="D16" s="147"/>
      <c r="E16" s="153"/>
      <c r="F16" s="147">
        <v>2</v>
      </c>
      <c r="G16" s="147" t="s">
        <v>252</v>
      </c>
      <c r="H16" s="159">
        <v>42115</v>
      </c>
      <c r="I16" s="159">
        <v>42115</v>
      </c>
      <c r="J16" s="147"/>
      <c r="K16" s="147" t="s">
        <v>261</v>
      </c>
      <c r="L16" s="151">
        <f>$O$6*F16</f>
        <v>14114.583333333334</v>
      </c>
      <c r="N16" s="67">
        <v>42135</v>
      </c>
      <c r="O16" s="67">
        <v>42140</v>
      </c>
    </row>
    <row r="17" spans="1:15" x14ac:dyDescent="0.25">
      <c r="A17" s="122"/>
      <c r="K17" s="160" t="s">
        <v>264</v>
      </c>
      <c r="L17" s="91">
        <f>SUM(L3:L16)</f>
        <v>455195.3125</v>
      </c>
      <c r="M17" s="126"/>
      <c r="N17" s="127">
        <v>42142</v>
      </c>
      <c r="O17" s="127">
        <v>42147</v>
      </c>
    </row>
    <row r="18" spans="1:15" x14ac:dyDescent="0.25">
      <c r="A18" s="122"/>
      <c r="B18" s="155"/>
      <c r="C18" s="122"/>
      <c r="D18" s="122"/>
      <c r="E18" s="155"/>
      <c r="F18" s="122"/>
      <c r="G18" s="122"/>
      <c r="H18" s="156"/>
      <c r="I18" s="156"/>
      <c r="J18" s="122"/>
      <c r="K18" s="122"/>
      <c r="L18" s="136"/>
      <c r="M18" s="122"/>
      <c r="N18" s="140">
        <v>42149</v>
      </c>
      <c r="O18" s="127">
        <v>42154</v>
      </c>
    </row>
    <row r="19" spans="1:15" x14ac:dyDescent="0.25">
      <c r="A19" s="122"/>
      <c r="B19" s="155"/>
      <c r="C19" s="122"/>
      <c r="D19" s="122"/>
      <c r="E19" s="155"/>
      <c r="F19" s="122"/>
      <c r="G19" s="122"/>
      <c r="H19" s="156"/>
      <c r="I19" s="156"/>
      <c r="J19" s="122"/>
      <c r="K19" s="122"/>
      <c r="L19" s="136"/>
      <c r="M19" s="122"/>
      <c r="N19" s="126"/>
      <c r="O19" s="126"/>
    </row>
    <row r="20" spans="1:15" ht="18" thickBot="1" x14ac:dyDescent="0.3">
      <c r="A20" s="122"/>
      <c r="B20" s="155"/>
      <c r="C20" s="122"/>
      <c r="D20" s="122"/>
      <c r="E20" s="155"/>
      <c r="F20" s="122"/>
      <c r="G20" s="122"/>
      <c r="H20" s="156"/>
      <c r="I20" s="156"/>
      <c r="J20" s="122"/>
      <c r="K20" s="122"/>
      <c r="L20" s="136"/>
      <c r="M20" s="122"/>
      <c r="N20" s="126"/>
      <c r="O20" s="126"/>
    </row>
    <row r="21" spans="1:15" ht="18" thickBot="1" x14ac:dyDescent="0.3">
      <c r="A21" s="122"/>
      <c r="B21" s="155"/>
      <c r="C21" s="122"/>
      <c r="D21" s="122"/>
      <c r="E21" s="155"/>
      <c r="F21" s="122"/>
      <c r="G21" s="122"/>
      <c r="H21" s="156"/>
      <c r="I21" s="156"/>
      <c r="J21" s="122"/>
      <c r="K21" s="122"/>
      <c r="L21" s="136"/>
      <c r="M21" s="122"/>
      <c r="N21" s="141" t="s">
        <v>78</v>
      </c>
      <c r="O21" s="128" t="s">
        <v>72</v>
      </c>
    </row>
    <row r="22" spans="1:15" x14ac:dyDescent="0.25">
      <c r="A22" s="122"/>
      <c r="B22" s="155"/>
      <c r="C22" s="122"/>
      <c r="D22" s="122"/>
      <c r="E22" s="155"/>
      <c r="F22" s="122"/>
      <c r="G22" s="122"/>
      <c r="H22" s="156"/>
      <c r="I22" s="156"/>
      <c r="J22" s="122"/>
      <c r="K22" s="122"/>
      <c r="L22" s="136"/>
      <c r="M22" s="122"/>
      <c r="N22" s="142" t="s">
        <v>71</v>
      </c>
      <c r="O22" s="129" t="s">
        <v>73</v>
      </c>
    </row>
    <row r="23" spans="1:15" ht="34.5" x14ac:dyDescent="0.25">
      <c r="A23" s="122"/>
      <c r="B23" s="155"/>
      <c r="C23" s="122"/>
      <c r="D23" s="122"/>
      <c r="E23" s="155"/>
      <c r="F23" s="122"/>
      <c r="G23" s="122"/>
      <c r="H23" s="156"/>
      <c r="I23" s="156"/>
      <c r="J23" s="122"/>
      <c r="K23" s="122"/>
      <c r="L23" s="136"/>
      <c r="M23" s="122"/>
      <c r="N23" s="143" t="s">
        <v>75</v>
      </c>
      <c r="O23" s="131" t="s">
        <v>74</v>
      </c>
    </row>
    <row r="24" spans="1:15" x14ac:dyDescent="0.25">
      <c r="A24" s="122"/>
      <c r="B24" s="155"/>
      <c r="C24" s="122"/>
      <c r="D24" s="122"/>
      <c r="E24" s="155"/>
      <c r="F24" s="122"/>
      <c r="G24" s="122"/>
      <c r="H24" s="156"/>
      <c r="I24" s="156"/>
      <c r="J24" s="122"/>
      <c r="K24" s="122"/>
      <c r="L24" s="136"/>
      <c r="M24" s="122"/>
      <c r="N24" s="143" t="s">
        <v>77</v>
      </c>
      <c r="O24" s="131" t="s">
        <v>76</v>
      </c>
    </row>
    <row r="25" spans="1:15" ht="18" thickBot="1" x14ac:dyDescent="0.3">
      <c r="A25" s="122"/>
      <c r="B25" s="155"/>
      <c r="C25" s="122"/>
      <c r="D25" s="122"/>
      <c r="E25" s="155"/>
      <c r="F25" s="122"/>
      <c r="G25" s="122"/>
      <c r="H25" s="156"/>
      <c r="I25" s="156"/>
      <c r="J25" s="122"/>
      <c r="K25" s="122"/>
      <c r="L25" s="136"/>
      <c r="M25" s="122"/>
      <c r="N25" s="144" t="s">
        <v>85</v>
      </c>
      <c r="O25" s="132" t="s">
        <v>84</v>
      </c>
    </row>
    <row r="26" spans="1:15" x14ac:dyDescent="0.25">
      <c r="A26" s="122"/>
      <c r="B26" s="155"/>
      <c r="C26" s="122"/>
      <c r="D26" s="122"/>
      <c r="E26" s="155"/>
      <c r="F26" s="122"/>
      <c r="G26" s="122"/>
      <c r="H26" s="156"/>
      <c r="I26" s="156"/>
      <c r="J26" s="122"/>
      <c r="K26" s="122"/>
      <c r="L26" s="136"/>
      <c r="M26" s="122"/>
      <c r="N26" s="126"/>
      <c r="O26" s="126"/>
    </row>
    <row r="27" spans="1:15" x14ac:dyDescent="0.25">
      <c r="A27" s="122"/>
      <c r="B27" s="155"/>
      <c r="C27" s="122"/>
      <c r="D27" s="122"/>
      <c r="E27" s="155"/>
      <c r="F27" s="122"/>
      <c r="G27" s="122"/>
      <c r="H27" s="156"/>
      <c r="I27" s="156"/>
      <c r="J27" s="122"/>
      <c r="K27" s="122"/>
      <c r="L27" s="136"/>
      <c r="M27" s="122"/>
      <c r="N27" s="126"/>
      <c r="O27" s="126"/>
    </row>
    <row r="28" spans="1:15" x14ac:dyDescent="0.25">
      <c r="A28" s="122"/>
      <c r="B28" s="155"/>
      <c r="C28" s="122"/>
      <c r="D28" s="122"/>
      <c r="E28" s="155"/>
      <c r="F28" s="122"/>
      <c r="G28" s="122"/>
      <c r="H28" s="156"/>
      <c r="I28" s="156"/>
      <c r="J28" s="122"/>
      <c r="K28" s="122"/>
      <c r="L28" s="136"/>
      <c r="M28" s="122"/>
      <c r="N28" s="126"/>
      <c r="O28" s="126"/>
    </row>
    <row r="29" spans="1:15" x14ac:dyDescent="0.25">
      <c r="A29" s="122"/>
      <c r="B29" s="155"/>
      <c r="C29" s="122"/>
      <c r="D29" s="122"/>
      <c r="E29" s="155"/>
      <c r="F29" s="122"/>
      <c r="G29" s="122"/>
      <c r="H29" s="156"/>
      <c r="I29" s="156"/>
      <c r="J29" s="122"/>
      <c r="K29" s="122"/>
      <c r="L29" s="136"/>
      <c r="M29" s="122"/>
      <c r="N29" s="126"/>
      <c r="O29" s="126"/>
    </row>
    <row r="30" spans="1:15" x14ac:dyDescent="0.25">
      <c r="A30" s="122"/>
      <c r="B30" s="155"/>
      <c r="C30" s="122"/>
      <c r="D30" s="122"/>
      <c r="E30" s="155"/>
      <c r="F30" s="122"/>
      <c r="G30" s="122"/>
      <c r="H30" s="156"/>
      <c r="I30" s="156"/>
      <c r="J30" s="122"/>
      <c r="K30" s="122"/>
      <c r="L30" s="136"/>
      <c r="M30" s="122"/>
      <c r="N30" s="126"/>
      <c r="O30" s="126"/>
    </row>
    <row r="31" spans="1:15" x14ac:dyDescent="0.25">
      <c r="A31" s="122"/>
      <c r="B31" s="155"/>
      <c r="C31" s="122"/>
      <c r="D31" s="122"/>
      <c r="E31" s="155"/>
      <c r="F31" s="122"/>
      <c r="G31" s="122"/>
      <c r="H31" s="156"/>
      <c r="I31" s="156"/>
      <c r="J31" s="122"/>
      <c r="K31" s="122"/>
      <c r="L31" s="136"/>
      <c r="M31" s="122"/>
      <c r="N31" s="126"/>
      <c r="O31" s="126"/>
    </row>
    <row r="32" spans="1:15" x14ac:dyDescent="0.25">
      <c r="A32" s="122"/>
      <c r="B32" s="155"/>
      <c r="C32" s="122"/>
      <c r="D32" s="122"/>
      <c r="E32" s="155"/>
      <c r="F32" s="122"/>
      <c r="G32" s="122"/>
      <c r="H32" s="156"/>
      <c r="I32" s="156"/>
      <c r="J32" s="122"/>
      <c r="K32" s="122"/>
      <c r="L32" s="136"/>
      <c r="M32" s="122"/>
      <c r="N32" s="126"/>
      <c r="O32" s="126"/>
    </row>
    <row r="33" spans="1:15" x14ac:dyDescent="0.25">
      <c r="A33" s="122"/>
      <c r="B33" s="155"/>
      <c r="C33" s="122"/>
      <c r="D33" s="122"/>
      <c r="E33" s="155"/>
      <c r="F33" s="122"/>
      <c r="G33" s="122"/>
      <c r="H33" s="156"/>
      <c r="I33" s="156"/>
      <c r="J33" s="122"/>
      <c r="K33" s="122"/>
      <c r="L33" s="136"/>
      <c r="M33" s="122"/>
      <c r="N33" s="126"/>
      <c r="O33" s="126"/>
    </row>
    <row r="34" spans="1:15" x14ac:dyDescent="0.25">
      <c r="A34" s="122"/>
      <c r="B34" s="155"/>
      <c r="C34" s="122"/>
      <c r="D34" s="122"/>
      <c r="E34" s="155"/>
      <c r="F34" s="122"/>
      <c r="G34" s="122"/>
      <c r="H34" s="156"/>
      <c r="I34" s="156"/>
      <c r="J34" s="122"/>
      <c r="K34" s="122"/>
      <c r="L34" s="136"/>
      <c r="M34" s="122"/>
      <c r="N34" s="126"/>
      <c r="O34" s="126"/>
    </row>
    <row r="35" spans="1:15" x14ac:dyDescent="0.25">
      <c r="A35" s="122"/>
      <c r="B35" s="155"/>
      <c r="C35" s="122"/>
      <c r="D35" s="122"/>
      <c r="E35" s="155"/>
      <c r="F35" s="122"/>
      <c r="G35" s="122"/>
      <c r="H35" s="156"/>
      <c r="I35" s="156"/>
      <c r="J35" s="122"/>
      <c r="K35" s="122"/>
      <c r="L35" s="136"/>
      <c r="M35" s="122"/>
      <c r="N35" s="126"/>
      <c r="O35" s="126"/>
    </row>
    <row r="36" spans="1:15" x14ac:dyDescent="0.25">
      <c r="A36" s="122"/>
      <c r="B36" s="155"/>
      <c r="C36" s="122"/>
      <c r="D36" s="122"/>
      <c r="E36" s="155"/>
      <c r="F36" s="122"/>
      <c r="G36" s="122"/>
      <c r="H36" s="156"/>
      <c r="I36" s="156"/>
      <c r="J36" s="122"/>
      <c r="K36" s="122"/>
      <c r="L36" s="136"/>
      <c r="M36" s="122"/>
      <c r="N36" s="126"/>
      <c r="O36" s="126"/>
    </row>
    <row r="37" spans="1:15" x14ac:dyDescent="0.25">
      <c r="A37" s="122"/>
      <c r="B37" s="155"/>
      <c r="C37" s="122"/>
      <c r="D37" s="122"/>
      <c r="E37" s="155"/>
      <c r="F37" s="122"/>
      <c r="G37" s="122"/>
      <c r="H37" s="156"/>
      <c r="I37" s="156"/>
      <c r="J37" s="122"/>
      <c r="K37" s="122"/>
      <c r="L37" s="136"/>
      <c r="M37" s="122"/>
      <c r="N37" s="126"/>
      <c r="O37" s="126"/>
    </row>
    <row r="38" spans="1:15" x14ac:dyDescent="0.25">
      <c r="A38" s="122"/>
      <c r="B38" s="155"/>
      <c r="C38" s="122"/>
      <c r="D38" s="122"/>
      <c r="E38" s="155"/>
      <c r="F38" s="122"/>
      <c r="G38" s="122"/>
      <c r="H38" s="156"/>
      <c r="I38" s="156"/>
      <c r="J38" s="122"/>
      <c r="K38" s="122"/>
      <c r="L38" s="136"/>
      <c r="M38" s="122"/>
      <c r="N38" s="126"/>
      <c r="O38" s="126"/>
    </row>
    <row r="39" spans="1:15" x14ac:dyDescent="0.25">
      <c r="A39" s="122"/>
      <c r="B39" s="155"/>
      <c r="C39" s="122"/>
      <c r="D39" s="122"/>
      <c r="E39" s="155"/>
      <c r="F39" s="122"/>
      <c r="G39" s="122"/>
      <c r="H39" s="156"/>
      <c r="I39" s="156"/>
      <c r="J39" s="122"/>
      <c r="K39" s="122"/>
      <c r="L39" s="136"/>
      <c r="M39" s="122"/>
      <c r="N39" s="126"/>
      <c r="O39" s="126"/>
    </row>
    <row r="40" spans="1:15" x14ac:dyDescent="0.25">
      <c r="A40" s="122"/>
      <c r="B40" s="155"/>
      <c r="C40" s="122"/>
      <c r="D40" s="122"/>
      <c r="E40" s="155"/>
      <c r="F40" s="122"/>
      <c r="G40" s="122"/>
      <c r="H40" s="156"/>
      <c r="I40" s="156"/>
      <c r="J40" s="122"/>
      <c r="K40" s="122"/>
      <c r="L40" s="136"/>
      <c r="M40" s="122"/>
      <c r="N40" s="126"/>
      <c r="O40" s="126"/>
    </row>
    <row r="41" spans="1:15" x14ac:dyDescent="0.25">
      <c r="A41" s="122"/>
      <c r="B41" s="155"/>
      <c r="C41" s="122"/>
      <c r="D41" s="122"/>
      <c r="E41" s="155"/>
      <c r="F41" s="122"/>
      <c r="G41" s="122"/>
      <c r="H41" s="156"/>
      <c r="I41" s="156"/>
      <c r="J41" s="122"/>
      <c r="K41" s="122"/>
      <c r="L41" s="136"/>
      <c r="M41" s="122"/>
      <c r="N41" s="126"/>
      <c r="O41" s="126"/>
    </row>
    <row r="42" spans="1:15" x14ac:dyDescent="0.25">
      <c r="A42" s="122"/>
      <c r="B42" s="155"/>
      <c r="C42" s="122"/>
      <c r="D42" s="122"/>
      <c r="E42" s="155"/>
      <c r="F42" s="122"/>
      <c r="G42" s="122"/>
      <c r="H42" s="156"/>
      <c r="I42" s="156"/>
      <c r="J42" s="122"/>
      <c r="K42" s="122"/>
      <c r="L42" s="136"/>
      <c r="M42" s="122"/>
      <c r="N42" s="126"/>
      <c r="O42" s="126"/>
    </row>
    <row r="43" spans="1:15" x14ac:dyDescent="0.25">
      <c r="A43" s="122"/>
      <c r="B43" s="155"/>
      <c r="C43" s="122"/>
      <c r="D43" s="122"/>
      <c r="E43" s="155"/>
      <c r="F43" s="122"/>
      <c r="G43" s="122"/>
      <c r="H43" s="156"/>
      <c r="I43" s="156"/>
      <c r="J43" s="122"/>
      <c r="K43" s="122"/>
      <c r="L43" s="136"/>
      <c r="M43" s="122"/>
      <c r="N43" s="126"/>
      <c r="O43" s="126"/>
    </row>
    <row r="44" spans="1:15" x14ac:dyDescent="0.25">
      <c r="A44" s="122"/>
      <c r="B44" s="155"/>
      <c r="C44" s="122"/>
      <c r="D44" s="122"/>
      <c r="E44" s="155"/>
      <c r="F44" s="122"/>
      <c r="G44" s="122"/>
      <c r="H44" s="156"/>
      <c r="I44" s="156"/>
      <c r="J44" s="122"/>
      <c r="K44" s="122"/>
      <c r="L44" s="136"/>
      <c r="M44" s="122"/>
      <c r="N44" s="126"/>
      <c r="O44" s="126"/>
    </row>
    <row r="45" spans="1:15" x14ac:dyDescent="0.25">
      <c r="A45" s="122"/>
      <c r="B45" s="155"/>
      <c r="C45" s="122"/>
      <c r="D45" s="122"/>
      <c r="E45" s="155"/>
      <c r="F45" s="122"/>
      <c r="G45" s="122"/>
      <c r="H45" s="156"/>
      <c r="I45" s="156"/>
      <c r="J45" s="122"/>
      <c r="K45" s="122"/>
      <c r="L45" s="136"/>
      <c r="M45" s="122"/>
      <c r="N45" s="126"/>
      <c r="O45" s="126"/>
    </row>
    <row r="46" spans="1:15" x14ac:dyDescent="0.25">
      <c r="A46" s="122"/>
      <c r="B46" s="155"/>
      <c r="C46" s="122"/>
      <c r="D46" s="122"/>
      <c r="E46" s="155"/>
      <c r="F46" s="122"/>
      <c r="G46" s="122"/>
      <c r="H46" s="156"/>
      <c r="I46" s="156"/>
      <c r="J46" s="122"/>
      <c r="K46" s="122"/>
      <c r="L46" s="136"/>
      <c r="M46" s="122"/>
      <c r="N46" s="126"/>
      <c r="O46" s="126"/>
    </row>
    <row r="47" spans="1:15" x14ac:dyDescent="0.25">
      <c r="A47" s="122"/>
      <c r="B47" s="155"/>
      <c r="C47" s="122"/>
      <c r="D47" s="122"/>
      <c r="E47" s="155"/>
      <c r="F47" s="122"/>
      <c r="G47" s="122"/>
      <c r="H47" s="156"/>
      <c r="I47" s="156"/>
      <c r="J47" s="122"/>
      <c r="K47" s="122"/>
      <c r="L47" s="136"/>
      <c r="M47" s="122"/>
      <c r="N47" s="126"/>
      <c r="O47" s="126"/>
    </row>
    <row r="48" spans="1:15" x14ac:dyDescent="0.25">
      <c r="A48" s="122"/>
      <c r="B48" s="155"/>
      <c r="C48" s="122"/>
      <c r="D48" s="122"/>
      <c r="E48" s="155"/>
      <c r="F48" s="122"/>
      <c r="G48" s="122"/>
      <c r="H48" s="156"/>
      <c r="I48" s="156"/>
      <c r="J48" s="122"/>
      <c r="K48" s="122"/>
      <c r="L48" s="136"/>
      <c r="M48" s="122"/>
      <c r="N48" s="126"/>
      <c r="O48" s="126"/>
    </row>
    <row r="49" spans="1:15" x14ac:dyDescent="0.25">
      <c r="A49" s="122"/>
      <c r="B49" s="155"/>
      <c r="C49" s="122"/>
      <c r="D49" s="122"/>
      <c r="E49" s="155"/>
      <c r="F49" s="122"/>
      <c r="G49" s="122"/>
      <c r="H49" s="156"/>
      <c r="I49" s="156"/>
      <c r="J49" s="122"/>
      <c r="K49" s="122"/>
      <c r="L49" s="136"/>
      <c r="M49" s="122"/>
      <c r="N49" s="126"/>
      <c r="O49" s="126"/>
    </row>
    <row r="50" spans="1:15" x14ac:dyDescent="0.25">
      <c r="A50" s="122"/>
      <c r="B50" s="155"/>
      <c r="C50" s="122"/>
      <c r="D50" s="122"/>
      <c r="E50" s="155"/>
      <c r="F50" s="122"/>
      <c r="G50" s="122"/>
      <c r="H50" s="156"/>
      <c r="I50" s="156"/>
      <c r="J50" s="122"/>
      <c r="K50" s="122"/>
      <c r="L50" s="136"/>
      <c r="M50" s="122"/>
      <c r="N50" s="126"/>
      <c r="O50" s="126"/>
    </row>
    <row r="51" spans="1:15" x14ac:dyDescent="0.25">
      <c r="A51" s="122"/>
      <c r="B51" s="155"/>
      <c r="C51" s="122"/>
      <c r="D51" s="122"/>
      <c r="E51" s="155"/>
      <c r="F51" s="122"/>
      <c r="G51" s="122"/>
      <c r="H51" s="156"/>
      <c r="I51" s="156"/>
      <c r="J51" s="122"/>
      <c r="K51" s="122"/>
      <c r="L51" s="136"/>
      <c r="M51" s="122"/>
      <c r="N51" s="126"/>
      <c r="O51" s="126"/>
    </row>
    <row r="52" spans="1:15" x14ac:dyDescent="0.25">
      <c r="A52" s="122"/>
      <c r="B52" s="155"/>
      <c r="C52" s="122"/>
      <c r="D52" s="122"/>
      <c r="E52" s="155"/>
      <c r="F52" s="122"/>
      <c r="G52" s="122"/>
      <c r="H52" s="156"/>
      <c r="I52" s="156"/>
      <c r="J52" s="122"/>
      <c r="K52" s="122"/>
      <c r="L52" s="136"/>
      <c r="M52" s="122"/>
      <c r="N52" s="126"/>
      <c r="O52" s="126"/>
    </row>
    <row r="53" spans="1:15" x14ac:dyDescent="0.25">
      <c r="A53" s="122"/>
      <c r="B53" s="155"/>
      <c r="C53" s="122"/>
      <c r="D53" s="122"/>
      <c r="E53" s="155"/>
      <c r="F53" s="122"/>
      <c r="G53" s="122"/>
      <c r="H53" s="156"/>
      <c r="I53" s="156"/>
      <c r="J53" s="122"/>
      <c r="K53" s="122"/>
      <c r="L53" s="136"/>
      <c r="M53" s="122"/>
      <c r="N53" s="126"/>
      <c r="O53" s="126"/>
    </row>
    <row r="54" spans="1:15" x14ac:dyDescent="0.25">
      <c r="A54" s="122"/>
      <c r="B54" s="155"/>
      <c r="C54" s="122"/>
      <c r="D54" s="122"/>
      <c r="E54" s="155"/>
      <c r="F54" s="122"/>
      <c r="G54" s="122"/>
      <c r="H54" s="156"/>
      <c r="I54" s="156"/>
      <c r="J54" s="122"/>
      <c r="K54" s="122"/>
      <c r="L54" s="136"/>
      <c r="M54" s="122"/>
      <c r="N54" s="126"/>
      <c r="O54" s="126"/>
    </row>
    <row r="55" spans="1:15" x14ac:dyDescent="0.25">
      <c r="A55" s="122"/>
      <c r="B55" s="155"/>
      <c r="C55" s="122"/>
      <c r="D55" s="122"/>
      <c r="E55" s="155"/>
      <c r="F55" s="122"/>
      <c r="G55" s="122"/>
      <c r="H55" s="156"/>
      <c r="I55" s="156"/>
      <c r="J55" s="122"/>
      <c r="K55" s="122"/>
      <c r="L55" s="136"/>
      <c r="M55" s="122"/>
      <c r="N55" s="126"/>
      <c r="O55" s="126"/>
    </row>
    <row r="56" spans="1:15" x14ac:dyDescent="0.25">
      <c r="A56" s="122"/>
      <c r="B56" s="155"/>
      <c r="C56" s="122"/>
      <c r="D56" s="122"/>
      <c r="E56" s="155"/>
      <c r="F56" s="122"/>
      <c r="G56" s="122"/>
      <c r="H56" s="156"/>
      <c r="I56" s="156"/>
      <c r="J56" s="122"/>
      <c r="K56" s="122"/>
      <c r="L56" s="136"/>
      <c r="M56" s="122"/>
      <c r="N56" s="126"/>
      <c r="O56" s="126"/>
    </row>
    <row r="57" spans="1:15" x14ac:dyDescent="0.25">
      <c r="A57" s="122"/>
      <c r="B57" s="155"/>
      <c r="C57" s="122"/>
      <c r="D57" s="122"/>
      <c r="E57" s="155"/>
      <c r="F57" s="122"/>
      <c r="G57" s="122"/>
      <c r="H57" s="156"/>
      <c r="I57" s="156"/>
      <c r="J57" s="122"/>
      <c r="K57" s="122"/>
      <c r="L57" s="136"/>
      <c r="M57" s="122"/>
      <c r="N57" s="126"/>
      <c r="O57" s="126"/>
    </row>
    <row r="58" spans="1:15" x14ac:dyDescent="0.25">
      <c r="A58" s="122"/>
      <c r="B58" s="155"/>
      <c r="C58" s="122"/>
      <c r="D58" s="122"/>
      <c r="E58" s="155"/>
      <c r="F58" s="122"/>
      <c r="G58" s="122"/>
      <c r="H58" s="156"/>
      <c r="I58" s="156"/>
      <c r="J58" s="122"/>
      <c r="K58" s="122"/>
      <c r="L58" s="136"/>
      <c r="M58" s="122"/>
      <c r="N58" s="126"/>
      <c r="O58" s="126"/>
    </row>
    <row r="59" spans="1:15" x14ac:dyDescent="0.25">
      <c r="A59" s="122"/>
      <c r="B59" s="155"/>
      <c r="C59" s="122"/>
      <c r="D59" s="122"/>
      <c r="E59" s="155"/>
      <c r="F59" s="122"/>
      <c r="G59" s="122"/>
      <c r="H59" s="156"/>
      <c r="I59" s="156"/>
      <c r="J59" s="122"/>
      <c r="K59" s="122"/>
      <c r="L59" s="136"/>
      <c r="M59" s="122"/>
      <c r="N59" s="126"/>
      <c r="O59" s="126"/>
    </row>
    <row r="60" spans="1:15" x14ac:dyDescent="0.25">
      <c r="A60" s="122"/>
      <c r="B60" s="155"/>
      <c r="C60" s="122"/>
      <c r="D60" s="122"/>
      <c r="E60" s="157"/>
      <c r="F60" s="122"/>
      <c r="G60" s="122"/>
      <c r="H60" s="156"/>
      <c r="I60" s="156"/>
      <c r="J60" s="122"/>
      <c r="K60" s="122"/>
      <c r="L60" s="136"/>
      <c r="M60" s="122"/>
      <c r="N60" s="126"/>
      <c r="O60" s="126"/>
    </row>
    <row r="61" spans="1:15" x14ac:dyDescent="0.25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36"/>
      <c r="M61" s="122"/>
      <c r="N61" s="126"/>
      <c r="O61" s="126"/>
    </row>
    <row r="62" spans="1:15" x14ac:dyDescent="0.25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36"/>
      <c r="M62" s="122"/>
      <c r="N62" s="126"/>
      <c r="O62" s="126"/>
    </row>
    <row r="63" spans="1:15" x14ac:dyDescent="0.25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36"/>
      <c r="M63" s="122"/>
      <c r="N63" s="126"/>
      <c r="O63" s="126"/>
    </row>
    <row r="64" spans="1:15" x14ac:dyDescent="0.25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36"/>
      <c r="M64" s="122"/>
      <c r="N64" s="126"/>
      <c r="O64" s="126"/>
    </row>
    <row r="65" spans="1:15" x14ac:dyDescent="0.2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36"/>
      <c r="M65" s="122"/>
      <c r="N65" s="126"/>
      <c r="O65" s="126"/>
    </row>
    <row r="66" spans="1:15" x14ac:dyDescent="0.25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36"/>
      <c r="M66" s="122"/>
      <c r="N66" s="126"/>
      <c r="O66" s="126"/>
    </row>
    <row r="67" spans="1:15" x14ac:dyDescent="0.25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36"/>
      <c r="M67" s="122"/>
      <c r="N67" s="126"/>
      <c r="O67" s="126"/>
    </row>
    <row r="68" spans="1:15" x14ac:dyDescent="0.25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39"/>
      <c r="M68" s="122"/>
      <c r="N68" s="126"/>
      <c r="O68" s="126"/>
    </row>
    <row r="69" spans="1:15" x14ac:dyDescent="0.25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6"/>
      <c r="O69" s="126"/>
    </row>
    <row r="70" spans="1:15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6"/>
      <c r="O70" s="126"/>
    </row>
    <row r="71" spans="1:15" x14ac:dyDescent="0.25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6"/>
      <c r="O71" s="126"/>
    </row>
    <row r="72" spans="1:15" x14ac:dyDescent="0.25">
      <c r="A72" s="122"/>
      <c r="B72" s="122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55" zoomScaleNormal="55" workbookViewId="0">
      <selection activeCell="K16" sqref="K16:L16"/>
    </sheetView>
  </sheetViews>
  <sheetFormatPr baseColWidth="10" defaultColWidth="11.5703125" defaultRowHeight="17.25" x14ac:dyDescent="0.25"/>
  <cols>
    <col min="1" max="1" width="4.5703125" style="65" bestFit="1" customWidth="1"/>
    <col min="2" max="2" width="68.140625" style="65" customWidth="1"/>
    <col min="3" max="3" width="20.140625" style="65" customWidth="1"/>
    <col min="4" max="4" width="19" style="65" customWidth="1"/>
    <col min="5" max="6" width="16.5703125" style="65" customWidth="1"/>
    <col min="7" max="7" width="16" style="65" customWidth="1"/>
    <col min="8" max="9" width="18.42578125" style="65" bestFit="1" customWidth="1"/>
    <col min="10" max="10" width="29" style="65" bestFit="1" customWidth="1"/>
    <col min="11" max="11" width="57.28515625" style="65" bestFit="1" customWidth="1"/>
    <col min="12" max="12" width="29.42578125" style="65" customWidth="1"/>
    <col min="13" max="13" width="13.85546875" style="65" bestFit="1" customWidth="1"/>
    <col min="14" max="14" width="21.42578125" style="65" bestFit="1" customWidth="1"/>
    <col min="15" max="15" width="62.42578125" style="65" bestFit="1" customWidth="1"/>
    <col min="16" max="16" width="11.7109375" style="65" customWidth="1"/>
    <col min="17" max="17" width="9.7109375" style="65" bestFit="1" customWidth="1"/>
    <col min="18" max="18" width="31" style="65" bestFit="1" customWidth="1"/>
    <col min="19" max="16384" width="11.5703125" style="65"/>
  </cols>
  <sheetData>
    <row r="1" spans="1:18" ht="63.75" customHeight="1" thickBot="1" x14ac:dyDescent="0.3">
      <c r="A1" s="95" t="s">
        <v>203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8" ht="86.25" customHeight="1" thickBot="1" x14ac:dyDescent="0.3">
      <c r="A2" s="98" t="s">
        <v>0</v>
      </c>
      <c r="B2" s="99" t="s">
        <v>4</v>
      </c>
      <c r="C2" s="100" t="s">
        <v>265</v>
      </c>
      <c r="D2" s="100" t="s">
        <v>109</v>
      </c>
      <c r="E2" s="100" t="s">
        <v>107</v>
      </c>
      <c r="F2" s="100" t="s">
        <v>6</v>
      </c>
      <c r="G2" s="100" t="s">
        <v>103</v>
      </c>
      <c r="H2" s="101" t="s">
        <v>1</v>
      </c>
      <c r="I2" s="98" t="s">
        <v>2</v>
      </c>
      <c r="J2" s="98" t="s">
        <v>3</v>
      </c>
      <c r="K2" s="99" t="s">
        <v>92</v>
      </c>
      <c r="L2" s="100" t="s">
        <v>104</v>
      </c>
      <c r="Q2" s="64" t="s">
        <v>89</v>
      </c>
      <c r="R2" s="64" t="s">
        <v>90</v>
      </c>
    </row>
    <row r="3" spans="1:18" ht="30" customHeight="1" x14ac:dyDescent="0.25">
      <c r="A3" s="66">
        <v>1</v>
      </c>
      <c r="B3" s="72" t="s">
        <v>216</v>
      </c>
      <c r="C3" s="66"/>
      <c r="D3" s="66"/>
      <c r="E3" s="93"/>
      <c r="F3" s="77">
        <v>2</v>
      </c>
      <c r="G3" s="77" t="s">
        <v>252</v>
      </c>
      <c r="H3" s="85">
        <v>42119</v>
      </c>
      <c r="I3" s="85">
        <v>42121</v>
      </c>
      <c r="J3" s="77" t="s">
        <v>192</v>
      </c>
      <c r="K3" s="77" t="s">
        <v>10</v>
      </c>
      <c r="L3" s="78">
        <f>$O$7*F3</f>
        <v>14114.583333333334</v>
      </c>
      <c r="N3" s="66" t="s">
        <v>99</v>
      </c>
      <c r="O3" s="66" t="s">
        <v>98</v>
      </c>
      <c r="Q3" s="69"/>
      <c r="R3" s="70"/>
    </row>
    <row r="4" spans="1:18" ht="30" customHeight="1" x14ac:dyDescent="0.25">
      <c r="A4" s="77">
        <v>2</v>
      </c>
      <c r="B4" s="72" t="s">
        <v>236</v>
      </c>
      <c r="C4" s="66">
        <v>3</v>
      </c>
      <c r="D4" s="66">
        <v>1</v>
      </c>
      <c r="E4" s="93">
        <v>1</v>
      </c>
      <c r="F4" s="77">
        <f t="shared" ref="F3:F15" si="0">D4*(C4*30 +E4*30)/60</f>
        <v>2</v>
      </c>
      <c r="G4" s="77" t="s">
        <v>252</v>
      </c>
      <c r="H4" s="85">
        <v>42121</v>
      </c>
      <c r="I4" s="85">
        <v>42126</v>
      </c>
      <c r="J4" s="77" t="s">
        <v>192</v>
      </c>
      <c r="K4" s="77" t="s">
        <v>10</v>
      </c>
      <c r="L4" s="78">
        <f>$O$7*F4</f>
        <v>14114.583333333334</v>
      </c>
      <c r="N4" s="66" t="s">
        <v>102</v>
      </c>
      <c r="O4" s="74">
        <v>1693750</v>
      </c>
      <c r="Q4" s="75"/>
      <c r="R4" s="76"/>
    </row>
    <row r="5" spans="1:18" ht="30" customHeight="1" x14ac:dyDescent="0.25">
      <c r="A5" s="147">
        <v>3</v>
      </c>
      <c r="B5" s="148" t="s">
        <v>237</v>
      </c>
      <c r="C5" s="147"/>
      <c r="D5" s="147"/>
      <c r="E5" s="149"/>
      <c r="F5" s="147">
        <f t="shared" si="0"/>
        <v>0</v>
      </c>
      <c r="G5" s="147" t="s">
        <v>252</v>
      </c>
      <c r="H5" s="150"/>
      <c r="I5" s="150"/>
      <c r="J5" s="147"/>
      <c r="K5" s="147" t="s">
        <v>10</v>
      </c>
      <c r="L5" s="151">
        <f>$O$7*F5</f>
        <v>0</v>
      </c>
      <c r="N5" s="66" t="s">
        <v>100</v>
      </c>
      <c r="O5" s="74">
        <f>O4/30</f>
        <v>56458.333333333336</v>
      </c>
      <c r="Q5" s="79"/>
      <c r="R5" s="76"/>
    </row>
    <row r="6" spans="1:18" s="126" customFormat="1" ht="30" customHeight="1" x14ac:dyDescent="0.25">
      <c r="A6" s="111">
        <v>4</v>
      </c>
      <c r="B6" s="123" t="s">
        <v>218</v>
      </c>
      <c r="C6" s="111">
        <v>3</v>
      </c>
      <c r="D6" s="111">
        <v>3</v>
      </c>
      <c r="E6" s="124">
        <v>0</v>
      </c>
      <c r="F6" s="77">
        <f t="shared" si="0"/>
        <v>4.5</v>
      </c>
      <c r="G6" s="111"/>
      <c r="H6" s="85">
        <v>42121</v>
      </c>
      <c r="I6" s="85">
        <v>42126</v>
      </c>
      <c r="J6" s="77" t="s">
        <v>255</v>
      </c>
      <c r="K6" s="111"/>
      <c r="L6" s="125"/>
      <c r="N6" s="111"/>
      <c r="O6" s="162"/>
      <c r="Q6" s="130"/>
      <c r="R6" s="131"/>
    </row>
    <row r="7" spans="1:18" ht="30" customHeight="1" x14ac:dyDescent="0.25">
      <c r="A7" s="77">
        <v>5</v>
      </c>
      <c r="B7" s="72" t="s">
        <v>238</v>
      </c>
      <c r="C7" s="66">
        <v>6</v>
      </c>
      <c r="D7" s="66">
        <v>3</v>
      </c>
      <c r="E7" s="93">
        <v>6</v>
      </c>
      <c r="F7" s="77">
        <f t="shared" si="0"/>
        <v>18</v>
      </c>
      <c r="G7" s="77" t="s">
        <v>252</v>
      </c>
      <c r="H7" s="85">
        <v>42121</v>
      </c>
      <c r="I7" s="85">
        <v>42107</v>
      </c>
      <c r="J7" s="77" t="s">
        <v>255</v>
      </c>
      <c r="K7" s="77" t="s">
        <v>10</v>
      </c>
      <c r="L7" s="78">
        <f>$O$7*F7</f>
        <v>127031.25</v>
      </c>
      <c r="N7" s="66" t="s">
        <v>101</v>
      </c>
      <c r="O7" s="74">
        <f>O5/8</f>
        <v>7057.291666666667</v>
      </c>
      <c r="Q7" s="80"/>
      <c r="R7" s="81"/>
    </row>
    <row r="8" spans="1:18" ht="30" customHeight="1" thickBot="1" x14ac:dyDescent="0.3">
      <c r="A8" s="147">
        <v>6</v>
      </c>
      <c r="B8" s="148" t="s">
        <v>239</v>
      </c>
      <c r="C8" s="147"/>
      <c r="D8" s="147"/>
      <c r="E8" s="149"/>
      <c r="F8" s="147">
        <f t="shared" si="0"/>
        <v>0</v>
      </c>
      <c r="G8" s="147" t="s">
        <v>252</v>
      </c>
      <c r="H8" s="150"/>
      <c r="I8" s="150"/>
      <c r="J8" s="147"/>
      <c r="K8" s="147" t="s">
        <v>10</v>
      </c>
      <c r="L8" s="151">
        <f>$O$7*F8</f>
        <v>0</v>
      </c>
      <c r="Q8" s="82"/>
      <c r="R8" s="83"/>
    </row>
    <row r="9" spans="1:18" ht="30" customHeight="1" x14ac:dyDescent="0.25">
      <c r="A9" s="77">
        <v>7</v>
      </c>
      <c r="B9" s="161" t="s">
        <v>231</v>
      </c>
      <c r="C9" s="77"/>
      <c r="D9" s="77"/>
      <c r="E9" s="152"/>
      <c r="F9" s="77">
        <v>2</v>
      </c>
      <c r="G9" s="77" t="s">
        <v>252</v>
      </c>
      <c r="H9" s="85">
        <v>42121</v>
      </c>
      <c r="I9" s="85">
        <v>42126</v>
      </c>
      <c r="J9" s="77" t="s">
        <v>256</v>
      </c>
      <c r="K9" s="77"/>
      <c r="L9" s="78">
        <f>$O$7*F9</f>
        <v>14114.583333333334</v>
      </c>
      <c r="M9" s="84"/>
      <c r="N9" s="67">
        <v>42079</v>
      </c>
      <c r="O9" s="67">
        <v>42084</v>
      </c>
    </row>
    <row r="10" spans="1:18" ht="30" customHeight="1" x14ac:dyDescent="0.25">
      <c r="A10" s="77">
        <v>8</v>
      </c>
      <c r="B10" s="161" t="s">
        <v>240</v>
      </c>
      <c r="C10" s="77"/>
      <c r="D10" s="77"/>
      <c r="E10" s="77"/>
      <c r="F10" s="77">
        <v>2</v>
      </c>
      <c r="G10" s="77" t="s">
        <v>252</v>
      </c>
      <c r="H10" s="85">
        <v>42121</v>
      </c>
      <c r="I10" s="85">
        <v>42126</v>
      </c>
      <c r="J10" s="77" t="s">
        <v>256</v>
      </c>
      <c r="K10" s="77" t="s">
        <v>258</v>
      </c>
      <c r="L10" s="78">
        <f>$O$7*F10</f>
        <v>14114.583333333334</v>
      </c>
      <c r="N10" s="85">
        <v>42086</v>
      </c>
      <c r="O10" s="85">
        <v>42091</v>
      </c>
    </row>
    <row r="11" spans="1:18" ht="30" customHeight="1" x14ac:dyDescent="0.25">
      <c r="A11" s="77">
        <v>9</v>
      </c>
      <c r="B11" s="161" t="s">
        <v>222</v>
      </c>
      <c r="C11" s="77"/>
      <c r="D11" s="77"/>
      <c r="E11" s="77"/>
      <c r="F11" s="77">
        <v>2</v>
      </c>
      <c r="G11" s="77" t="s">
        <v>252</v>
      </c>
      <c r="H11" s="85">
        <v>42121</v>
      </c>
      <c r="I11" s="85">
        <v>42128</v>
      </c>
      <c r="J11" s="77" t="s">
        <v>256</v>
      </c>
      <c r="K11" s="77" t="s">
        <v>257</v>
      </c>
      <c r="L11" s="78">
        <f>$O$7*F11</f>
        <v>14114.583333333334</v>
      </c>
      <c r="N11" s="85">
        <v>42093</v>
      </c>
      <c r="O11" s="85">
        <v>42098</v>
      </c>
    </row>
    <row r="12" spans="1:18" ht="30" customHeight="1" x14ac:dyDescent="0.25">
      <c r="A12" s="77">
        <v>10</v>
      </c>
      <c r="B12" s="161" t="s">
        <v>233</v>
      </c>
      <c r="C12" s="77">
        <v>5</v>
      </c>
      <c r="D12" s="77">
        <v>10</v>
      </c>
      <c r="E12" s="77">
        <v>0</v>
      </c>
      <c r="F12" s="71">
        <f>D12*(C12*30 +E12*30)/60</f>
        <v>25</v>
      </c>
      <c r="G12" s="77" t="s">
        <v>252</v>
      </c>
      <c r="H12" s="85">
        <v>42126</v>
      </c>
      <c r="I12" s="67">
        <v>42135</v>
      </c>
      <c r="J12" s="77" t="s">
        <v>71</v>
      </c>
      <c r="K12" s="77" t="s">
        <v>258</v>
      </c>
      <c r="L12" s="78">
        <f>$O$7*F12</f>
        <v>176432.29166666669</v>
      </c>
      <c r="N12" s="85">
        <v>42100</v>
      </c>
      <c r="O12" s="85">
        <v>42105</v>
      </c>
    </row>
    <row r="13" spans="1:18" ht="30" customHeight="1" x14ac:dyDescent="0.25">
      <c r="A13" s="77">
        <v>11</v>
      </c>
      <c r="B13" s="161" t="s">
        <v>224</v>
      </c>
      <c r="C13" s="77"/>
      <c r="D13" s="77"/>
      <c r="E13" s="77"/>
      <c r="F13" s="77">
        <v>3</v>
      </c>
      <c r="G13" s="77" t="s">
        <v>252</v>
      </c>
      <c r="H13" s="85">
        <v>42126</v>
      </c>
      <c r="I13" s="67">
        <v>42135</v>
      </c>
      <c r="J13" s="77" t="s">
        <v>262</v>
      </c>
      <c r="K13" s="77" t="s">
        <v>258</v>
      </c>
      <c r="L13" s="78">
        <f>$O$7*F13</f>
        <v>21171.875</v>
      </c>
      <c r="N13" s="85">
        <v>42107</v>
      </c>
      <c r="O13" s="85">
        <v>42112</v>
      </c>
    </row>
    <row r="14" spans="1:18" ht="30" customHeight="1" x14ac:dyDescent="0.25">
      <c r="A14" s="77">
        <v>12</v>
      </c>
      <c r="B14" s="161" t="s">
        <v>225</v>
      </c>
      <c r="C14" s="77"/>
      <c r="D14" s="77"/>
      <c r="E14" s="77"/>
      <c r="F14" s="77">
        <v>3</v>
      </c>
      <c r="G14" s="77" t="s">
        <v>252</v>
      </c>
      <c r="H14" s="85">
        <v>42126</v>
      </c>
      <c r="I14" s="67">
        <v>42135</v>
      </c>
      <c r="J14" s="77" t="s">
        <v>192</v>
      </c>
      <c r="K14" s="77" t="s">
        <v>10</v>
      </c>
      <c r="L14" s="78">
        <f>$O$7*F14</f>
        <v>21171.875</v>
      </c>
      <c r="N14" s="85">
        <v>42114</v>
      </c>
      <c r="O14" s="85">
        <v>42119</v>
      </c>
    </row>
    <row r="15" spans="1:18" ht="30" customHeight="1" x14ac:dyDescent="0.25">
      <c r="A15" s="147">
        <v>13</v>
      </c>
      <c r="B15" s="148" t="s">
        <v>241</v>
      </c>
      <c r="C15" s="147"/>
      <c r="D15" s="147"/>
      <c r="E15" s="149"/>
      <c r="F15" s="147">
        <v>2</v>
      </c>
      <c r="G15" s="147" t="s">
        <v>252</v>
      </c>
      <c r="H15" s="163">
        <v>42134</v>
      </c>
      <c r="I15" s="163">
        <v>42135</v>
      </c>
      <c r="J15" s="147" t="s">
        <v>85</v>
      </c>
      <c r="K15" s="147" t="s">
        <v>23</v>
      </c>
      <c r="L15" s="151">
        <f>$O$7*F15</f>
        <v>14114.583333333334</v>
      </c>
      <c r="N15" s="85">
        <v>42121</v>
      </c>
      <c r="O15" s="85">
        <v>42126</v>
      </c>
    </row>
    <row r="16" spans="1:18" ht="30" customHeight="1" x14ac:dyDescent="0.25">
      <c r="J16" s="122"/>
      <c r="K16" s="160" t="s">
        <v>264</v>
      </c>
      <c r="L16" s="91">
        <f>SUM(L2:L15)</f>
        <v>430494.79166666669</v>
      </c>
      <c r="N16" s="85">
        <v>42128</v>
      </c>
      <c r="O16" s="85">
        <v>42133</v>
      </c>
    </row>
    <row r="17" spans="1:15" ht="30" customHeight="1" x14ac:dyDescent="0.25">
      <c r="A17" s="122"/>
      <c r="B17" s="133"/>
      <c r="C17" s="122"/>
      <c r="D17" s="122"/>
      <c r="E17" s="134"/>
      <c r="F17" s="122"/>
      <c r="G17" s="122"/>
      <c r="H17" s="135"/>
      <c r="I17" s="135"/>
      <c r="J17" s="122"/>
      <c r="K17" s="122"/>
      <c r="L17" s="136"/>
      <c r="M17" s="94"/>
      <c r="N17" s="67">
        <v>42135</v>
      </c>
      <c r="O17" s="67">
        <v>42140</v>
      </c>
    </row>
    <row r="18" spans="1:15" x14ac:dyDescent="0.25">
      <c r="A18" s="122"/>
      <c r="B18" s="133"/>
      <c r="C18" s="122"/>
      <c r="D18" s="122"/>
      <c r="E18" s="134"/>
      <c r="F18" s="122"/>
      <c r="G18" s="122"/>
      <c r="H18" s="135"/>
      <c r="I18" s="135"/>
      <c r="J18" s="122"/>
      <c r="K18" s="122"/>
      <c r="L18" s="136"/>
      <c r="M18" s="94"/>
      <c r="N18" s="85">
        <v>42142</v>
      </c>
      <c r="O18" s="85">
        <v>42147</v>
      </c>
    </row>
    <row r="19" spans="1:15" x14ac:dyDescent="0.25">
      <c r="A19" s="122"/>
      <c r="B19" s="133"/>
      <c r="C19" s="122"/>
      <c r="D19" s="122"/>
      <c r="E19" s="134"/>
      <c r="F19" s="122"/>
      <c r="G19" s="122"/>
      <c r="H19" s="135"/>
      <c r="I19" s="135"/>
      <c r="J19" s="122"/>
      <c r="K19" s="122"/>
      <c r="L19" s="136"/>
      <c r="M19" s="94"/>
      <c r="N19" s="85">
        <v>42149</v>
      </c>
      <c r="O19" s="85">
        <v>42154</v>
      </c>
    </row>
    <row r="20" spans="1:15" x14ac:dyDescent="0.25">
      <c r="A20" s="122"/>
      <c r="B20" s="133"/>
      <c r="C20" s="122"/>
      <c r="D20" s="122"/>
      <c r="E20" s="134"/>
      <c r="F20" s="122"/>
      <c r="G20" s="122"/>
      <c r="H20" s="135"/>
      <c r="I20" s="135"/>
      <c r="J20" s="122"/>
      <c r="K20" s="122"/>
      <c r="L20" s="136"/>
      <c r="M20" s="94"/>
    </row>
    <row r="21" spans="1:15" ht="18" thickBot="1" x14ac:dyDescent="0.3">
      <c r="A21" s="122"/>
      <c r="B21" s="137"/>
      <c r="C21" s="122"/>
      <c r="D21" s="122"/>
      <c r="E21" s="134"/>
      <c r="F21" s="122"/>
      <c r="G21" s="122"/>
      <c r="H21" s="135"/>
      <c r="I21" s="135"/>
      <c r="J21" s="122"/>
      <c r="K21" s="122"/>
      <c r="L21" s="136"/>
      <c r="M21" s="94"/>
    </row>
    <row r="22" spans="1:15" ht="18" thickBot="1" x14ac:dyDescent="0.3">
      <c r="A22" s="122"/>
      <c r="B22" s="133"/>
      <c r="C22" s="122"/>
      <c r="D22" s="122"/>
      <c r="E22" s="134"/>
      <c r="F22" s="122"/>
      <c r="G22" s="122"/>
      <c r="H22" s="135"/>
      <c r="I22" s="135"/>
      <c r="J22" s="122"/>
      <c r="K22" s="122"/>
      <c r="L22" s="136"/>
      <c r="M22" s="94"/>
      <c r="N22" s="64" t="s">
        <v>78</v>
      </c>
      <c r="O22" s="64" t="s">
        <v>72</v>
      </c>
    </row>
    <row r="23" spans="1:15" x14ac:dyDescent="0.25">
      <c r="A23" s="122"/>
      <c r="B23" s="133"/>
      <c r="C23" s="122"/>
      <c r="D23" s="122"/>
      <c r="E23" s="134"/>
      <c r="F23" s="122"/>
      <c r="G23" s="122"/>
      <c r="H23" s="135"/>
      <c r="I23" s="135"/>
      <c r="J23" s="122"/>
      <c r="K23" s="122"/>
      <c r="L23" s="136"/>
      <c r="M23" s="94"/>
      <c r="N23" s="86" t="s">
        <v>71</v>
      </c>
      <c r="O23" s="70" t="s">
        <v>73</v>
      </c>
    </row>
    <row r="24" spans="1:15" ht="34.5" x14ac:dyDescent="0.25">
      <c r="A24" s="122"/>
      <c r="B24" s="133"/>
      <c r="C24" s="122"/>
      <c r="D24" s="122"/>
      <c r="E24" s="134"/>
      <c r="F24" s="122"/>
      <c r="G24" s="122"/>
      <c r="H24" s="135"/>
      <c r="I24" s="135"/>
      <c r="J24" s="122"/>
      <c r="K24" s="122"/>
      <c r="L24" s="136"/>
      <c r="M24" s="94"/>
      <c r="N24" s="87" t="s">
        <v>75</v>
      </c>
      <c r="O24" s="88" t="s">
        <v>74</v>
      </c>
    </row>
    <row r="25" spans="1:15" x14ac:dyDescent="0.25">
      <c r="A25" s="122"/>
      <c r="B25" s="133"/>
      <c r="C25" s="122"/>
      <c r="D25" s="122"/>
      <c r="E25" s="134"/>
      <c r="F25" s="122"/>
      <c r="G25" s="122"/>
      <c r="H25" s="135"/>
      <c r="I25" s="135"/>
      <c r="J25" s="122"/>
      <c r="K25" s="122"/>
      <c r="L25" s="136"/>
      <c r="M25" s="94"/>
      <c r="N25" s="87" t="s">
        <v>77</v>
      </c>
      <c r="O25" s="88" t="s">
        <v>76</v>
      </c>
    </row>
    <row r="26" spans="1:15" ht="18" thickBot="1" x14ac:dyDescent="0.3">
      <c r="A26" s="122"/>
      <c r="B26" s="133"/>
      <c r="C26" s="122"/>
      <c r="D26" s="122"/>
      <c r="E26" s="134"/>
      <c r="F26" s="122"/>
      <c r="G26" s="122"/>
      <c r="H26" s="135"/>
      <c r="I26" s="135"/>
      <c r="J26" s="122"/>
      <c r="K26" s="122"/>
      <c r="L26" s="136"/>
      <c r="M26" s="94"/>
      <c r="N26" s="89" t="s">
        <v>85</v>
      </c>
      <c r="O26" s="90" t="s">
        <v>84</v>
      </c>
    </row>
    <row r="27" spans="1:15" x14ac:dyDescent="0.25">
      <c r="A27" s="122"/>
      <c r="B27" s="133"/>
      <c r="C27" s="122"/>
      <c r="D27" s="122"/>
      <c r="E27" s="134"/>
      <c r="F27" s="122"/>
      <c r="G27" s="122"/>
      <c r="H27" s="135"/>
      <c r="I27" s="135"/>
      <c r="J27" s="122"/>
      <c r="K27" s="122"/>
      <c r="L27" s="136"/>
      <c r="M27" s="94"/>
    </row>
    <row r="28" spans="1:15" x14ac:dyDescent="0.25">
      <c r="A28" s="122"/>
      <c r="B28" s="133"/>
      <c r="C28" s="122"/>
      <c r="D28" s="122"/>
      <c r="E28" s="134"/>
      <c r="F28" s="122"/>
      <c r="G28" s="122"/>
      <c r="H28" s="135"/>
      <c r="I28" s="135"/>
      <c r="J28" s="122"/>
      <c r="K28" s="122"/>
      <c r="L28" s="136"/>
      <c r="M28" s="94"/>
    </row>
    <row r="29" spans="1:15" x14ac:dyDescent="0.25">
      <c r="A29" s="122"/>
      <c r="B29" s="133"/>
      <c r="C29" s="122"/>
      <c r="D29" s="122"/>
      <c r="E29" s="134"/>
      <c r="F29" s="122"/>
      <c r="G29" s="122"/>
      <c r="H29" s="135"/>
      <c r="I29" s="135"/>
      <c r="J29" s="122"/>
      <c r="K29" s="122"/>
      <c r="L29" s="136"/>
      <c r="M29" s="94"/>
    </row>
    <row r="30" spans="1:15" x14ac:dyDescent="0.25">
      <c r="A30" s="122"/>
      <c r="B30" s="133"/>
      <c r="C30" s="122"/>
      <c r="D30" s="122"/>
      <c r="E30" s="134"/>
      <c r="F30" s="122"/>
      <c r="G30" s="122"/>
      <c r="H30" s="135"/>
      <c r="I30" s="135"/>
      <c r="J30" s="122"/>
      <c r="K30" s="122"/>
      <c r="L30" s="136"/>
      <c r="M30" s="94"/>
    </row>
    <row r="31" spans="1:15" x14ac:dyDescent="0.25">
      <c r="A31" s="122"/>
      <c r="B31" s="133"/>
      <c r="C31" s="122"/>
      <c r="D31" s="122"/>
      <c r="E31" s="134"/>
      <c r="F31" s="122"/>
      <c r="G31" s="122"/>
      <c r="H31" s="135"/>
      <c r="I31" s="135"/>
      <c r="J31" s="122"/>
      <c r="K31" s="122"/>
      <c r="L31" s="136"/>
      <c r="M31" s="94"/>
    </row>
    <row r="32" spans="1:15" x14ac:dyDescent="0.25">
      <c r="A32" s="122"/>
      <c r="B32" s="133"/>
      <c r="C32" s="122"/>
      <c r="D32" s="122"/>
      <c r="E32" s="134"/>
      <c r="F32" s="122"/>
      <c r="G32" s="122"/>
      <c r="H32" s="135"/>
      <c r="I32" s="135"/>
      <c r="J32" s="122"/>
      <c r="K32" s="122"/>
      <c r="L32" s="136"/>
      <c r="M32" s="94"/>
    </row>
    <row r="33" spans="1:13" x14ac:dyDescent="0.25">
      <c r="A33" s="122"/>
      <c r="B33" s="133"/>
      <c r="C33" s="122"/>
      <c r="D33" s="122"/>
      <c r="E33" s="134"/>
      <c r="F33" s="122"/>
      <c r="G33" s="122"/>
      <c r="H33" s="135"/>
      <c r="I33" s="135"/>
      <c r="J33" s="122"/>
      <c r="K33" s="122"/>
      <c r="L33" s="136"/>
      <c r="M33" s="94"/>
    </row>
    <row r="34" spans="1:13" x14ac:dyDescent="0.25">
      <c r="A34" s="122"/>
      <c r="B34" s="133"/>
      <c r="C34" s="122"/>
      <c r="D34" s="122"/>
      <c r="E34" s="134"/>
      <c r="F34" s="122"/>
      <c r="G34" s="122"/>
      <c r="H34" s="135"/>
      <c r="I34" s="135"/>
      <c r="J34" s="122"/>
      <c r="K34" s="122"/>
      <c r="L34" s="136"/>
      <c r="M34" s="94"/>
    </row>
    <row r="35" spans="1:13" x14ac:dyDescent="0.25">
      <c r="A35" s="122"/>
      <c r="B35" s="133"/>
      <c r="C35" s="122"/>
      <c r="D35" s="122"/>
      <c r="E35" s="134"/>
      <c r="F35" s="122"/>
      <c r="G35" s="122"/>
      <c r="H35" s="135"/>
      <c r="I35" s="135"/>
      <c r="J35" s="122"/>
      <c r="K35" s="122"/>
      <c r="L35" s="136"/>
      <c r="M35" s="94"/>
    </row>
    <row r="36" spans="1:13" x14ac:dyDescent="0.25">
      <c r="A36" s="122"/>
      <c r="B36" s="137"/>
      <c r="C36" s="122"/>
      <c r="D36" s="122"/>
      <c r="E36" s="134"/>
      <c r="F36" s="122"/>
      <c r="G36" s="122"/>
      <c r="H36" s="135"/>
      <c r="I36" s="135"/>
      <c r="J36" s="122"/>
      <c r="K36" s="122"/>
      <c r="L36" s="136"/>
      <c r="M36" s="94"/>
    </row>
    <row r="37" spans="1:13" x14ac:dyDescent="0.25">
      <c r="A37" s="122"/>
      <c r="B37" s="133"/>
      <c r="C37" s="122"/>
      <c r="D37" s="122"/>
      <c r="E37" s="134"/>
      <c r="F37" s="122"/>
      <c r="G37" s="122"/>
      <c r="H37" s="135"/>
      <c r="I37" s="135"/>
      <c r="J37" s="122"/>
      <c r="K37" s="122"/>
      <c r="L37" s="136"/>
      <c r="M37" s="94"/>
    </row>
    <row r="38" spans="1:13" x14ac:dyDescent="0.25">
      <c r="A38" s="122"/>
      <c r="B38" s="133"/>
      <c r="C38" s="122"/>
      <c r="D38" s="122"/>
      <c r="E38" s="134"/>
      <c r="F38" s="122"/>
      <c r="G38" s="122"/>
      <c r="H38" s="135"/>
      <c r="I38" s="135"/>
      <c r="J38" s="122"/>
      <c r="K38" s="122"/>
      <c r="L38" s="136"/>
      <c r="M38" s="94"/>
    </row>
    <row r="39" spans="1:13" x14ac:dyDescent="0.25">
      <c r="A39" s="122"/>
      <c r="B39" s="133"/>
      <c r="C39" s="122"/>
      <c r="D39" s="122"/>
      <c r="E39" s="134"/>
      <c r="F39" s="122"/>
      <c r="G39" s="122"/>
      <c r="H39" s="135"/>
      <c r="I39" s="135"/>
      <c r="J39" s="122"/>
      <c r="K39" s="122"/>
      <c r="L39" s="136"/>
      <c r="M39" s="94"/>
    </row>
    <row r="40" spans="1:13" x14ac:dyDescent="0.25">
      <c r="A40" s="122"/>
      <c r="B40" s="133"/>
      <c r="C40" s="122"/>
      <c r="D40" s="122"/>
      <c r="E40" s="134"/>
      <c r="F40" s="122"/>
      <c r="G40" s="122"/>
      <c r="H40" s="135"/>
      <c r="I40" s="135"/>
      <c r="J40" s="122"/>
      <c r="K40" s="122"/>
      <c r="L40" s="136"/>
      <c r="M40" s="94"/>
    </row>
    <row r="41" spans="1:13" x14ac:dyDescent="0.25">
      <c r="A41" s="122"/>
      <c r="B41" s="133"/>
      <c r="C41" s="122"/>
      <c r="D41" s="122"/>
      <c r="E41" s="134"/>
      <c r="F41" s="122"/>
      <c r="G41" s="122"/>
      <c r="H41" s="135"/>
      <c r="I41" s="135"/>
      <c r="J41" s="122"/>
      <c r="K41" s="122"/>
      <c r="L41" s="136"/>
      <c r="M41" s="94"/>
    </row>
    <row r="42" spans="1:13" x14ac:dyDescent="0.25">
      <c r="A42" s="122"/>
      <c r="B42" s="133"/>
      <c r="C42" s="122"/>
      <c r="D42" s="122"/>
      <c r="E42" s="134"/>
      <c r="F42" s="122"/>
      <c r="G42" s="122"/>
      <c r="H42" s="135"/>
      <c r="I42" s="135"/>
      <c r="J42" s="122"/>
      <c r="K42" s="122"/>
      <c r="L42" s="136"/>
      <c r="M42" s="94"/>
    </row>
    <row r="43" spans="1:13" x14ac:dyDescent="0.25">
      <c r="A43" s="122"/>
      <c r="B43" s="133"/>
      <c r="C43" s="122"/>
      <c r="D43" s="122"/>
      <c r="E43" s="134"/>
      <c r="F43" s="122"/>
      <c r="G43" s="122"/>
      <c r="H43" s="135"/>
      <c r="I43" s="135"/>
      <c r="J43" s="122"/>
      <c r="K43" s="122"/>
      <c r="L43" s="136"/>
      <c r="M43" s="94"/>
    </row>
    <row r="44" spans="1:13" x14ac:dyDescent="0.25">
      <c r="A44" s="122"/>
      <c r="B44" s="133"/>
      <c r="C44" s="122"/>
      <c r="D44" s="122"/>
      <c r="E44" s="134"/>
      <c r="F44" s="122"/>
      <c r="G44" s="122"/>
      <c r="H44" s="135"/>
      <c r="I44" s="135"/>
      <c r="J44" s="122"/>
      <c r="K44" s="122"/>
      <c r="L44" s="136"/>
      <c r="M44" s="94"/>
    </row>
    <row r="45" spans="1:13" x14ac:dyDescent="0.25">
      <c r="A45" s="122"/>
      <c r="B45" s="133"/>
      <c r="C45" s="122"/>
      <c r="D45" s="122"/>
      <c r="E45" s="134"/>
      <c r="F45" s="122"/>
      <c r="G45" s="122"/>
      <c r="H45" s="135"/>
      <c r="I45" s="135"/>
      <c r="J45" s="122"/>
      <c r="K45" s="122"/>
      <c r="L45" s="136"/>
      <c r="M45" s="94"/>
    </row>
    <row r="46" spans="1:13" x14ac:dyDescent="0.25">
      <c r="A46" s="122"/>
      <c r="B46" s="133"/>
      <c r="C46" s="122"/>
      <c r="D46" s="122"/>
      <c r="E46" s="134"/>
      <c r="F46" s="122"/>
      <c r="G46" s="122"/>
      <c r="H46" s="135"/>
      <c r="I46" s="135"/>
      <c r="J46" s="122"/>
      <c r="K46" s="122"/>
      <c r="L46" s="136"/>
      <c r="M46" s="94"/>
    </row>
    <row r="47" spans="1:13" x14ac:dyDescent="0.25">
      <c r="A47" s="122"/>
      <c r="B47" s="133"/>
      <c r="C47" s="122"/>
      <c r="D47" s="122"/>
      <c r="E47" s="134"/>
      <c r="F47" s="122"/>
      <c r="G47" s="122"/>
      <c r="H47" s="135"/>
      <c r="I47" s="135"/>
      <c r="J47" s="122"/>
      <c r="K47" s="122"/>
      <c r="L47" s="136"/>
      <c r="M47" s="94"/>
    </row>
    <row r="48" spans="1:13" x14ac:dyDescent="0.25">
      <c r="A48" s="122"/>
      <c r="B48" s="133"/>
      <c r="C48" s="122"/>
      <c r="D48" s="122"/>
      <c r="E48" s="134"/>
      <c r="F48" s="122"/>
      <c r="G48" s="122"/>
      <c r="H48" s="135"/>
      <c r="I48" s="135"/>
      <c r="J48" s="122"/>
      <c r="K48" s="122"/>
      <c r="L48" s="136"/>
      <c r="M48" s="94"/>
    </row>
    <row r="49" spans="1:13" x14ac:dyDescent="0.25">
      <c r="A49" s="122"/>
      <c r="B49" s="137"/>
      <c r="C49" s="122"/>
      <c r="D49" s="122"/>
      <c r="E49" s="134"/>
      <c r="F49" s="122"/>
      <c r="G49" s="122"/>
      <c r="H49" s="135"/>
      <c r="I49" s="135"/>
      <c r="J49" s="122"/>
      <c r="K49" s="122"/>
      <c r="L49" s="136"/>
      <c r="M49" s="94"/>
    </row>
    <row r="50" spans="1:13" x14ac:dyDescent="0.25">
      <c r="A50" s="122"/>
      <c r="B50" s="133"/>
      <c r="C50" s="122"/>
      <c r="D50" s="122"/>
      <c r="E50" s="134"/>
      <c r="F50" s="122"/>
      <c r="G50" s="122"/>
      <c r="H50" s="135"/>
      <c r="I50" s="135"/>
      <c r="J50" s="122"/>
      <c r="K50" s="122"/>
      <c r="L50" s="136"/>
      <c r="M50" s="94"/>
    </row>
    <row r="51" spans="1:13" x14ac:dyDescent="0.25">
      <c r="A51" s="122"/>
      <c r="B51" s="133"/>
      <c r="C51" s="122"/>
      <c r="D51" s="122"/>
      <c r="E51" s="134"/>
      <c r="F51" s="122"/>
      <c r="G51" s="122"/>
      <c r="H51" s="135"/>
      <c r="I51" s="135"/>
      <c r="J51" s="122"/>
      <c r="K51" s="122"/>
      <c r="L51" s="136"/>
      <c r="M51" s="94"/>
    </row>
    <row r="52" spans="1:13" x14ac:dyDescent="0.25">
      <c r="A52" s="122"/>
      <c r="B52" s="133"/>
      <c r="C52" s="122"/>
      <c r="D52" s="122"/>
      <c r="E52" s="134"/>
      <c r="F52" s="122"/>
      <c r="G52" s="122"/>
      <c r="H52" s="135"/>
      <c r="I52" s="135"/>
      <c r="J52" s="122"/>
      <c r="K52" s="122"/>
      <c r="L52" s="136"/>
      <c r="M52" s="94"/>
    </row>
    <row r="53" spans="1:13" x14ac:dyDescent="0.25">
      <c r="A53" s="122"/>
      <c r="B53" s="133"/>
      <c r="C53" s="122"/>
      <c r="D53" s="122"/>
      <c r="E53" s="134"/>
      <c r="F53" s="122"/>
      <c r="G53" s="122"/>
      <c r="H53" s="135"/>
      <c r="I53" s="135"/>
      <c r="J53" s="122"/>
      <c r="K53" s="122"/>
      <c r="L53" s="136"/>
      <c r="M53" s="94"/>
    </row>
    <row r="54" spans="1:13" x14ac:dyDescent="0.25">
      <c r="A54" s="122"/>
      <c r="B54" s="133"/>
      <c r="C54" s="122"/>
      <c r="D54" s="122"/>
      <c r="E54" s="134"/>
      <c r="F54" s="122"/>
      <c r="G54" s="122"/>
      <c r="H54" s="135"/>
      <c r="I54" s="135"/>
      <c r="J54" s="122"/>
      <c r="K54" s="122"/>
      <c r="L54" s="136"/>
      <c r="M54" s="94"/>
    </row>
    <row r="55" spans="1:13" x14ac:dyDescent="0.25">
      <c r="A55" s="122"/>
      <c r="B55" s="133"/>
      <c r="C55" s="122"/>
      <c r="D55" s="122"/>
      <c r="E55" s="134"/>
      <c r="F55" s="122"/>
      <c r="G55" s="122"/>
      <c r="H55" s="135"/>
      <c r="I55" s="135"/>
      <c r="J55" s="122"/>
      <c r="K55" s="122"/>
      <c r="L55" s="136"/>
      <c r="M55" s="94"/>
    </row>
    <row r="56" spans="1:13" x14ac:dyDescent="0.25">
      <c r="A56" s="122"/>
      <c r="B56" s="133"/>
      <c r="C56" s="122"/>
      <c r="D56" s="122"/>
      <c r="E56" s="134"/>
      <c r="F56" s="122"/>
      <c r="G56" s="122"/>
      <c r="H56" s="135"/>
      <c r="I56" s="135"/>
      <c r="J56" s="122"/>
      <c r="K56" s="122"/>
      <c r="L56" s="136"/>
      <c r="M56" s="94"/>
    </row>
    <row r="57" spans="1:13" x14ac:dyDescent="0.25">
      <c r="A57" s="122"/>
      <c r="B57" s="133"/>
      <c r="C57" s="122"/>
      <c r="D57" s="122"/>
      <c r="E57" s="134"/>
      <c r="F57" s="122"/>
      <c r="G57" s="122"/>
      <c r="H57" s="135"/>
      <c r="I57" s="135"/>
      <c r="J57" s="122"/>
      <c r="K57" s="122"/>
      <c r="L57" s="136"/>
      <c r="M57" s="94"/>
    </row>
    <row r="58" spans="1:13" x14ac:dyDescent="0.25">
      <c r="A58" s="122"/>
      <c r="B58" s="133"/>
      <c r="C58" s="122"/>
      <c r="D58" s="122"/>
      <c r="E58" s="134"/>
      <c r="F58" s="122"/>
      <c r="G58" s="122"/>
      <c r="H58" s="135"/>
      <c r="I58" s="135"/>
      <c r="J58" s="122"/>
      <c r="K58" s="122"/>
      <c r="L58" s="136"/>
      <c r="M58" s="94"/>
    </row>
    <row r="59" spans="1:13" x14ac:dyDescent="0.25">
      <c r="A59" s="122"/>
      <c r="B59" s="133"/>
      <c r="C59" s="122"/>
      <c r="D59" s="122"/>
      <c r="E59" s="134"/>
      <c r="F59" s="122"/>
      <c r="G59" s="122"/>
      <c r="H59" s="135"/>
      <c r="I59" s="135"/>
      <c r="J59" s="122"/>
      <c r="K59" s="122"/>
      <c r="L59" s="136"/>
      <c r="M59" s="94"/>
    </row>
    <row r="60" spans="1:13" x14ac:dyDescent="0.25">
      <c r="A60" s="122"/>
      <c r="B60" s="133"/>
      <c r="C60" s="122"/>
      <c r="D60" s="122"/>
      <c r="E60" s="134"/>
      <c r="F60" s="122"/>
      <c r="G60" s="122"/>
      <c r="H60" s="135"/>
      <c r="I60" s="135"/>
      <c r="J60" s="122"/>
      <c r="K60" s="122"/>
      <c r="L60" s="136"/>
      <c r="M60" s="94"/>
    </row>
    <row r="61" spans="1:13" x14ac:dyDescent="0.3">
      <c r="A61" s="122"/>
      <c r="B61" s="133"/>
      <c r="C61" s="122"/>
      <c r="D61" s="122"/>
      <c r="E61" s="138"/>
      <c r="F61" s="122"/>
      <c r="G61" s="122"/>
      <c r="H61" s="135"/>
      <c r="I61" s="135"/>
      <c r="J61" s="122"/>
      <c r="K61" s="122"/>
      <c r="L61" s="136"/>
      <c r="M61" s="94"/>
    </row>
    <row r="62" spans="1:13" x14ac:dyDescent="0.25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36"/>
      <c r="M62" s="94"/>
    </row>
    <row r="63" spans="1:13" x14ac:dyDescent="0.25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36"/>
      <c r="M63" s="94"/>
    </row>
    <row r="64" spans="1:13" x14ac:dyDescent="0.25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36"/>
      <c r="M64" s="94"/>
    </row>
    <row r="65" spans="1:13" x14ac:dyDescent="0.2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36"/>
      <c r="M65" s="94"/>
    </row>
    <row r="66" spans="1:13" x14ac:dyDescent="0.25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36"/>
      <c r="M66" s="94"/>
    </row>
    <row r="67" spans="1:13" x14ac:dyDescent="0.25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36"/>
      <c r="M67" s="94"/>
    </row>
    <row r="68" spans="1:13" x14ac:dyDescent="0.25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36"/>
      <c r="M68" s="94"/>
    </row>
    <row r="69" spans="1:13" ht="34.5" x14ac:dyDescent="0.25">
      <c r="A69" s="94"/>
      <c r="B69" s="94"/>
      <c r="K69" s="114" t="s">
        <v>204</v>
      </c>
      <c r="L69" s="115">
        <f>SUM(L62:L68)+L60+L59+L58+L56+L55+L54+L53+L51+L50+L49+L48+L46+L45+L44+L43+L39+L38+L37+L34+L33+L32+L31+L30+L26+L25+L23+L22+L21+L20+L19+SUM(L3:L15)</f>
        <v>430494.79166666669</v>
      </c>
    </row>
    <row r="70" spans="1:13" x14ac:dyDescent="0.25">
      <c r="A70" s="94"/>
      <c r="B70" s="94"/>
    </row>
    <row r="71" spans="1:13" x14ac:dyDescent="0.25">
      <c r="A71" s="94"/>
      <c r="B71" s="94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D1" zoomScale="55" zoomScaleNormal="55" workbookViewId="0">
      <selection activeCell="F2" sqref="F2"/>
    </sheetView>
  </sheetViews>
  <sheetFormatPr baseColWidth="10" defaultColWidth="11.5703125" defaultRowHeight="15" x14ac:dyDescent="0.25"/>
  <cols>
    <col min="1" max="1" width="4.5703125" style="167" bestFit="1" customWidth="1"/>
    <col min="2" max="2" width="68.140625" style="167" customWidth="1"/>
    <col min="3" max="3" width="22.7109375" style="167" bestFit="1" customWidth="1"/>
    <col min="4" max="4" width="21.140625" style="167" bestFit="1" customWidth="1"/>
    <col min="5" max="6" width="16.5703125" style="167" customWidth="1"/>
    <col min="7" max="7" width="16" style="167" customWidth="1"/>
    <col min="8" max="9" width="18.42578125" style="167" bestFit="1" customWidth="1"/>
    <col min="10" max="10" width="29" style="167" bestFit="1" customWidth="1"/>
    <col min="11" max="11" width="29.42578125" style="167" bestFit="1" customWidth="1"/>
    <col min="12" max="12" width="29.42578125" style="167" customWidth="1"/>
    <col min="13" max="13" width="13.85546875" style="167" bestFit="1" customWidth="1"/>
    <col min="14" max="14" width="21.42578125" style="167" bestFit="1" customWidth="1"/>
    <col min="15" max="15" width="62.42578125" style="167" bestFit="1" customWidth="1"/>
    <col min="16" max="16" width="11.7109375" style="167" customWidth="1"/>
    <col min="17" max="17" width="9.7109375" style="167" bestFit="1" customWidth="1"/>
    <col min="18" max="18" width="31" style="167" bestFit="1" customWidth="1"/>
    <col min="19" max="16384" width="11.5703125" style="167"/>
  </cols>
  <sheetData>
    <row r="1" spans="1:18" ht="63.75" customHeight="1" thickBot="1" x14ac:dyDescent="0.3">
      <c r="A1" s="164" t="s">
        <v>203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6"/>
    </row>
    <row r="2" spans="1:18" ht="49.9" customHeight="1" thickBot="1" x14ac:dyDescent="0.3">
      <c r="A2" s="168" t="s">
        <v>0</v>
      </c>
      <c r="B2" s="169" t="s">
        <v>4</v>
      </c>
      <c r="C2" s="170" t="s">
        <v>106</v>
      </c>
      <c r="D2" s="170" t="s">
        <v>109</v>
      </c>
      <c r="E2" s="170" t="s">
        <v>107</v>
      </c>
      <c r="F2" s="170" t="s">
        <v>6</v>
      </c>
      <c r="G2" s="170" t="s">
        <v>103</v>
      </c>
      <c r="H2" s="171" t="s">
        <v>1</v>
      </c>
      <c r="I2" s="168" t="s">
        <v>2</v>
      </c>
      <c r="J2" s="168" t="s">
        <v>3</v>
      </c>
      <c r="K2" s="169" t="s">
        <v>92</v>
      </c>
      <c r="L2" s="170" t="s">
        <v>104</v>
      </c>
      <c r="Q2" s="2" t="s">
        <v>89</v>
      </c>
      <c r="R2" s="2" t="s">
        <v>90</v>
      </c>
    </row>
    <row r="3" spans="1:18" ht="30" customHeight="1" x14ac:dyDescent="0.25">
      <c r="A3" s="172">
        <v>1</v>
      </c>
      <c r="B3" s="173" t="s">
        <v>266</v>
      </c>
      <c r="C3" s="174"/>
      <c r="D3" s="174"/>
      <c r="E3" s="175"/>
      <c r="F3" s="174">
        <v>0.5</v>
      </c>
      <c r="G3" s="174" t="s">
        <v>252</v>
      </c>
      <c r="H3" s="176">
        <v>42135</v>
      </c>
      <c r="I3" s="176">
        <v>42135</v>
      </c>
      <c r="J3" s="174" t="s">
        <v>91</v>
      </c>
      <c r="K3" s="174" t="s">
        <v>10</v>
      </c>
      <c r="L3" s="177">
        <f>$O$6*F3</f>
        <v>3528.6458333333335</v>
      </c>
      <c r="N3" s="172" t="s">
        <v>99</v>
      </c>
      <c r="O3" s="172" t="s">
        <v>98</v>
      </c>
      <c r="Q3" s="178"/>
      <c r="R3" s="179"/>
    </row>
    <row r="4" spans="1:18" ht="30" customHeight="1" x14ac:dyDescent="0.25">
      <c r="A4" s="180">
        <v>2</v>
      </c>
      <c r="B4" s="181" t="s">
        <v>237</v>
      </c>
      <c r="C4" s="180"/>
      <c r="D4" s="180"/>
      <c r="E4" s="182"/>
      <c r="F4" s="180">
        <v>0.5</v>
      </c>
      <c r="G4" s="180" t="s">
        <v>252</v>
      </c>
      <c r="H4" s="183"/>
      <c r="I4" s="183"/>
      <c r="J4" s="180" t="s">
        <v>91</v>
      </c>
      <c r="K4" s="180" t="s">
        <v>10</v>
      </c>
      <c r="L4" s="184">
        <f>$O$6*F4</f>
        <v>3528.6458333333335</v>
      </c>
      <c r="M4" s="185"/>
      <c r="N4" s="174" t="s">
        <v>102</v>
      </c>
      <c r="O4" s="186">
        <v>1693750</v>
      </c>
      <c r="Q4" s="187"/>
      <c r="R4" s="188"/>
    </row>
    <row r="5" spans="1:18" ht="30" customHeight="1" x14ac:dyDescent="0.25">
      <c r="A5" s="174">
        <v>3</v>
      </c>
      <c r="B5" s="173" t="s">
        <v>244</v>
      </c>
      <c r="C5" s="174">
        <v>4</v>
      </c>
      <c r="D5" s="174">
        <v>2</v>
      </c>
      <c r="E5" s="175">
        <v>2</v>
      </c>
      <c r="F5" s="189">
        <f>D5*(C5*30 +E5*30)/60</f>
        <v>6</v>
      </c>
      <c r="G5" s="174" t="s">
        <v>252</v>
      </c>
      <c r="H5" s="176">
        <v>42135</v>
      </c>
      <c r="I5" s="190">
        <v>42140</v>
      </c>
      <c r="J5" s="174" t="s">
        <v>91</v>
      </c>
      <c r="K5" s="174" t="s">
        <v>10</v>
      </c>
      <c r="L5" s="177">
        <f>$O$6*F5</f>
        <v>42343.75</v>
      </c>
      <c r="M5" s="185"/>
      <c r="N5" s="174" t="s">
        <v>100</v>
      </c>
      <c r="O5" s="186">
        <f>O4/30</f>
        <v>56458.333333333336</v>
      </c>
      <c r="Q5" s="191"/>
      <c r="R5" s="188"/>
    </row>
    <row r="6" spans="1:18" ht="30" customHeight="1" x14ac:dyDescent="0.25">
      <c r="A6" s="174">
        <v>4</v>
      </c>
      <c r="B6" s="173" t="s">
        <v>245</v>
      </c>
      <c r="C6" s="174">
        <v>10</v>
      </c>
      <c r="D6" s="174">
        <v>3</v>
      </c>
      <c r="E6" s="175">
        <v>4</v>
      </c>
      <c r="F6" s="189">
        <f>D6*(C6*30 +E6*30)/60</f>
        <v>21</v>
      </c>
      <c r="G6" s="174" t="s">
        <v>252</v>
      </c>
      <c r="H6" s="176">
        <v>42135</v>
      </c>
      <c r="I6" s="190">
        <v>42140</v>
      </c>
      <c r="J6" s="174" t="s">
        <v>91</v>
      </c>
      <c r="K6" s="174" t="s">
        <v>10</v>
      </c>
      <c r="L6" s="177">
        <f t="shared" ref="L6:L13" si="0">$O$6*F6</f>
        <v>148203.125</v>
      </c>
      <c r="M6" s="185"/>
      <c r="N6" s="174" t="s">
        <v>101</v>
      </c>
      <c r="O6" s="186">
        <f>O5/8</f>
        <v>7057.291666666667</v>
      </c>
      <c r="Q6" s="192"/>
      <c r="R6" s="193"/>
    </row>
    <row r="7" spans="1:18" ht="30" customHeight="1" thickBot="1" x14ac:dyDescent="0.3">
      <c r="A7" s="180">
        <v>5</v>
      </c>
      <c r="B7" s="181" t="s">
        <v>246</v>
      </c>
      <c r="C7" s="180"/>
      <c r="D7" s="180"/>
      <c r="E7" s="182"/>
      <c r="F7" s="180"/>
      <c r="G7" s="180" t="s">
        <v>252</v>
      </c>
      <c r="H7" s="183"/>
      <c r="I7" s="183"/>
      <c r="J7" s="180" t="s">
        <v>91</v>
      </c>
      <c r="K7" s="180" t="s">
        <v>10</v>
      </c>
      <c r="L7" s="184">
        <f t="shared" si="0"/>
        <v>0</v>
      </c>
      <c r="M7" s="185"/>
      <c r="N7" s="185"/>
      <c r="Q7" s="194"/>
      <c r="R7" s="195"/>
    </row>
    <row r="8" spans="1:18" ht="30" customHeight="1" x14ac:dyDescent="0.25">
      <c r="A8" s="174">
        <v>6</v>
      </c>
      <c r="B8" s="196" t="s">
        <v>231</v>
      </c>
      <c r="C8" s="174"/>
      <c r="D8" s="174"/>
      <c r="E8" s="197"/>
      <c r="F8" s="174">
        <v>2</v>
      </c>
      <c r="G8" s="174" t="s">
        <v>252</v>
      </c>
      <c r="H8" s="198"/>
      <c r="I8" s="198"/>
      <c r="J8" s="174" t="s">
        <v>256</v>
      </c>
      <c r="K8" s="174"/>
      <c r="L8" s="177">
        <f t="shared" si="0"/>
        <v>14114.583333333334</v>
      </c>
      <c r="M8" s="199"/>
      <c r="N8" s="176">
        <v>42079</v>
      </c>
      <c r="O8" s="190">
        <v>42084</v>
      </c>
    </row>
    <row r="9" spans="1:18" ht="30" customHeight="1" x14ac:dyDescent="0.25">
      <c r="A9" s="174">
        <v>7</v>
      </c>
      <c r="B9" s="196" t="s">
        <v>240</v>
      </c>
      <c r="C9" s="174"/>
      <c r="D9" s="174"/>
      <c r="E9" s="174"/>
      <c r="F9" s="174">
        <v>2</v>
      </c>
      <c r="G9" s="174" t="s">
        <v>252</v>
      </c>
      <c r="H9" s="198"/>
      <c r="I9" s="198"/>
      <c r="J9" s="174" t="s">
        <v>256</v>
      </c>
      <c r="K9" s="174" t="s">
        <v>258</v>
      </c>
      <c r="L9" s="177">
        <f t="shared" si="0"/>
        <v>14114.583333333334</v>
      </c>
      <c r="M9" s="185"/>
      <c r="N9" s="200">
        <v>42086</v>
      </c>
      <c r="O9" s="198">
        <v>42091</v>
      </c>
    </row>
    <row r="10" spans="1:18" ht="30" customHeight="1" x14ac:dyDescent="0.25">
      <c r="A10" s="174">
        <v>8</v>
      </c>
      <c r="B10" s="196" t="s">
        <v>222</v>
      </c>
      <c r="C10" s="174"/>
      <c r="D10" s="174"/>
      <c r="E10" s="174"/>
      <c r="F10" s="174">
        <v>2</v>
      </c>
      <c r="G10" s="174" t="s">
        <v>252</v>
      </c>
      <c r="H10" s="198"/>
      <c r="I10" s="198"/>
      <c r="J10" s="174" t="s">
        <v>256</v>
      </c>
      <c r="K10" s="174" t="s">
        <v>257</v>
      </c>
      <c r="L10" s="177">
        <f t="shared" si="0"/>
        <v>14114.583333333334</v>
      </c>
      <c r="M10" s="185"/>
      <c r="N10" s="200">
        <v>42093</v>
      </c>
      <c r="O10" s="198">
        <v>42098</v>
      </c>
    </row>
    <row r="11" spans="1:18" ht="30" customHeight="1" x14ac:dyDescent="0.25">
      <c r="A11" s="174">
        <v>9</v>
      </c>
      <c r="B11" s="196" t="s">
        <v>233</v>
      </c>
      <c r="C11" s="174">
        <v>5</v>
      </c>
      <c r="D11" s="174">
        <v>10</v>
      </c>
      <c r="E11" s="174">
        <v>0</v>
      </c>
      <c r="F11" s="189">
        <f>D11*(C11*30 +E11*30)/60</f>
        <v>25</v>
      </c>
      <c r="G11" s="174" t="s">
        <v>252</v>
      </c>
      <c r="H11" s="198"/>
      <c r="I11" s="190"/>
      <c r="J11" s="174" t="s">
        <v>71</v>
      </c>
      <c r="K11" s="174" t="s">
        <v>258</v>
      </c>
      <c r="L11" s="177">
        <f t="shared" si="0"/>
        <v>176432.29166666669</v>
      </c>
      <c r="M11" s="185"/>
      <c r="N11" s="200">
        <v>42100</v>
      </c>
      <c r="O11" s="198">
        <v>42105</v>
      </c>
    </row>
    <row r="12" spans="1:18" ht="30" customHeight="1" x14ac:dyDescent="0.25">
      <c r="A12" s="174">
        <v>10</v>
      </c>
      <c r="B12" s="196" t="s">
        <v>224</v>
      </c>
      <c r="C12" s="174"/>
      <c r="D12" s="174"/>
      <c r="E12" s="174"/>
      <c r="F12" s="174">
        <v>3</v>
      </c>
      <c r="G12" s="174" t="s">
        <v>252</v>
      </c>
      <c r="H12" s="198"/>
      <c r="I12" s="190"/>
      <c r="J12" s="174" t="s">
        <v>262</v>
      </c>
      <c r="K12" s="174" t="s">
        <v>258</v>
      </c>
      <c r="L12" s="177">
        <f t="shared" si="0"/>
        <v>21171.875</v>
      </c>
      <c r="M12" s="185"/>
      <c r="N12" s="200">
        <v>42107</v>
      </c>
      <c r="O12" s="198">
        <v>42112</v>
      </c>
    </row>
    <row r="13" spans="1:18" ht="30" customHeight="1" x14ac:dyDescent="0.25">
      <c r="A13" s="174">
        <v>11</v>
      </c>
      <c r="B13" s="196" t="s">
        <v>225</v>
      </c>
      <c r="C13" s="174"/>
      <c r="D13" s="174"/>
      <c r="E13" s="174"/>
      <c r="F13" s="174">
        <v>3</v>
      </c>
      <c r="G13" s="174" t="s">
        <v>252</v>
      </c>
      <c r="H13" s="198"/>
      <c r="I13" s="190"/>
      <c r="J13" s="174" t="s">
        <v>192</v>
      </c>
      <c r="K13" s="174" t="s">
        <v>10</v>
      </c>
      <c r="L13" s="177">
        <f t="shared" si="0"/>
        <v>21171.875</v>
      </c>
      <c r="M13" s="185"/>
      <c r="N13" s="200">
        <v>42114</v>
      </c>
      <c r="O13" s="198">
        <v>42119</v>
      </c>
    </row>
    <row r="14" spans="1:18" ht="30" customHeight="1" x14ac:dyDescent="0.25">
      <c r="A14" s="180">
        <v>12</v>
      </c>
      <c r="B14" s="181" t="s">
        <v>247</v>
      </c>
      <c r="C14" s="180">
        <v>5</v>
      </c>
      <c r="D14" s="180">
        <v>5</v>
      </c>
      <c r="E14" s="182">
        <v>5</v>
      </c>
      <c r="F14" s="180">
        <f>D14*(C14*30 +E14*30)/60</f>
        <v>25</v>
      </c>
      <c r="G14" s="180" t="s">
        <v>252</v>
      </c>
      <c r="H14" s="183"/>
      <c r="I14" s="183"/>
      <c r="J14" s="180" t="s">
        <v>91</v>
      </c>
      <c r="K14" s="180" t="s">
        <v>23</v>
      </c>
      <c r="L14" s="184">
        <f>$O$6*F14</f>
        <v>176432.29166666669</v>
      </c>
      <c r="M14" s="185"/>
      <c r="N14" s="200">
        <v>42121</v>
      </c>
      <c r="O14" s="198">
        <v>42126</v>
      </c>
    </row>
    <row r="15" spans="1:18" ht="30" customHeight="1" x14ac:dyDescent="0.25">
      <c r="K15" s="201" t="s">
        <v>264</v>
      </c>
      <c r="L15" s="202">
        <f>SUM(L1:L14)</f>
        <v>635156.25</v>
      </c>
      <c r="M15" s="185"/>
      <c r="N15" s="200">
        <v>42128</v>
      </c>
      <c r="O15" s="198">
        <v>42133</v>
      </c>
    </row>
    <row r="16" spans="1:18" ht="30" customHeight="1" x14ac:dyDescent="0.25">
      <c r="A16" s="205"/>
      <c r="B16" s="206"/>
      <c r="C16" s="205"/>
      <c r="D16" s="205"/>
      <c r="E16" s="207"/>
      <c r="F16" s="205"/>
      <c r="G16" s="205"/>
      <c r="H16" s="208"/>
      <c r="I16" s="208"/>
      <c r="J16" s="205"/>
      <c r="K16" s="205"/>
      <c r="L16" s="209"/>
      <c r="M16" s="210"/>
      <c r="N16" s="211">
        <v>42135</v>
      </c>
      <c r="O16" s="190">
        <v>42140</v>
      </c>
    </row>
    <row r="17" spans="1:15" x14ac:dyDescent="0.25">
      <c r="A17" s="205"/>
      <c r="B17" s="206"/>
      <c r="C17" s="205"/>
      <c r="D17" s="205"/>
      <c r="E17" s="207"/>
      <c r="F17" s="205"/>
      <c r="G17" s="205"/>
      <c r="H17" s="208"/>
      <c r="I17" s="208"/>
      <c r="J17" s="205"/>
      <c r="K17" s="205"/>
      <c r="L17" s="209"/>
      <c r="M17" s="210"/>
      <c r="N17" s="212">
        <v>42142</v>
      </c>
      <c r="O17" s="198">
        <v>42147</v>
      </c>
    </row>
    <row r="18" spans="1:15" x14ac:dyDescent="0.25">
      <c r="A18" s="205"/>
      <c r="B18" s="206"/>
      <c r="C18" s="205"/>
      <c r="D18" s="205"/>
      <c r="E18" s="207"/>
      <c r="F18" s="205"/>
      <c r="G18" s="205"/>
      <c r="H18" s="208"/>
      <c r="I18" s="208"/>
      <c r="J18" s="205"/>
      <c r="K18" s="205"/>
      <c r="L18" s="209"/>
      <c r="M18" s="210"/>
      <c r="N18" s="212">
        <v>42149</v>
      </c>
      <c r="O18" s="198">
        <v>42154</v>
      </c>
    </row>
    <row r="19" spans="1:15" x14ac:dyDescent="0.25">
      <c r="A19" s="205"/>
      <c r="B19" s="206"/>
      <c r="C19" s="205"/>
      <c r="D19" s="205"/>
      <c r="E19" s="207"/>
      <c r="F19" s="205"/>
      <c r="G19" s="205"/>
      <c r="H19" s="208"/>
      <c r="I19" s="208"/>
      <c r="J19" s="205"/>
      <c r="K19" s="205"/>
      <c r="L19" s="209"/>
      <c r="M19" s="210"/>
      <c r="N19" s="210"/>
    </row>
    <row r="20" spans="1:15" ht="15.75" thickBot="1" x14ac:dyDescent="0.3">
      <c r="A20" s="205"/>
      <c r="B20" s="225" t="s">
        <v>267</v>
      </c>
      <c r="C20" s="225"/>
      <c r="D20" s="225"/>
      <c r="E20" s="207"/>
      <c r="F20" s="205"/>
      <c r="G20" s="205"/>
      <c r="H20" s="208"/>
      <c r="I20" s="208"/>
      <c r="J20" s="205"/>
      <c r="K20" s="205"/>
      <c r="L20" s="209"/>
      <c r="M20" s="210"/>
      <c r="N20" s="210"/>
    </row>
    <row r="21" spans="1:15" ht="15.75" thickBot="1" x14ac:dyDescent="0.3">
      <c r="A21" s="205"/>
      <c r="B21" s="226" t="s">
        <v>268</v>
      </c>
      <c r="C21" s="227" t="s">
        <v>269</v>
      </c>
      <c r="D21" s="227"/>
      <c r="E21" s="207"/>
      <c r="F21" s="205"/>
      <c r="G21" s="205"/>
      <c r="H21" s="208"/>
      <c r="I21" s="208"/>
      <c r="J21" s="205"/>
      <c r="K21" s="205"/>
      <c r="L21" s="209"/>
      <c r="M21" s="210"/>
      <c r="N21" s="213" t="s">
        <v>78</v>
      </c>
      <c r="O21" s="2" t="s">
        <v>72</v>
      </c>
    </row>
    <row r="22" spans="1:15" x14ac:dyDescent="0.25">
      <c r="A22" s="205"/>
      <c r="B22" s="221" t="s">
        <v>270</v>
      </c>
      <c r="C22" s="222">
        <f>'1° Inc - Recursos y Costos'!L68</f>
        <v>958027.34374999988</v>
      </c>
      <c r="D22" s="222"/>
      <c r="E22" s="207"/>
      <c r="F22" s="205"/>
      <c r="G22" s="205"/>
      <c r="H22" s="208"/>
      <c r="I22" s="208"/>
      <c r="J22" s="205"/>
      <c r="K22" s="205"/>
      <c r="L22" s="209"/>
      <c r="M22" s="210"/>
      <c r="N22" s="214" t="s">
        <v>71</v>
      </c>
      <c r="O22" s="179" t="s">
        <v>73</v>
      </c>
    </row>
    <row r="23" spans="1:15" ht="15" customHeight="1" x14ac:dyDescent="0.25">
      <c r="A23" s="205"/>
      <c r="B23" s="221" t="s">
        <v>213</v>
      </c>
      <c r="C23" s="222">
        <f>'2° Inc - Recursos y Costos'!L17</f>
        <v>402265.625</v>
      </c>
      <c r="D23" s="222"/>
      <c r="E23" s="207"/>
      <c r="F23" s="205"/>
      <c r="G23" s="205"/>
      <c r="H23" s="208"/>
      <c r="I23" s="208"/>
      <c r="J23" s="205"/>
      <c r="K23" s="205"/>
      <c r="L23" s="209"/>
      <c r="M23" s="210"/>
      <c r="N23" s="215" t="s">
        <v>75</v>
      </c>
      <c r="O23" s="203" t="s">
        <v>74</v>
      </c>
    </row>
    <row r="24" spans="1:15" x14ac:dyDescent="0.25">
      <c r="A24" s="205"/>
      <c r="B24" s="221" t="s">
        <v>226</v>
      </c>
      <c r="C24" s="222">
        <f>'3° Inc - Recursos y Costos'!L17</f>
        <v>455195.3125</v>
      </c>
      <c r="D24" s="222"/>
      <c r="E24" s="207"/>
      <c r="F24" s="205"/>
      <c r="G24" s="205"/>
      <c r="H24" s="208"/>
      <c r="I24" s="208"/>
      <c r="J24" s="205"/>
      <c r="K24" s="205"/>
      <c r="L24" s="209"/>
      <c r="M24" s="210"/>
      <c r="N24" s="215" t="s">
        <v>77</v>
      </c>
      <c r="O24" s="203" t="s">
        <v>76</v>
      </c>
    </row>
    <row r="25" spans="1:15" ht="15.75" thickBot="1" x14ac:dyDescent="0.3">
      <c r="A25" s="205"/>
      <c r="B25" s="221" t="s">
        <v>235</v>
      </c>
      <c r="C25" s="222">
        <f>'4° - Recursos y Costos'!L16</f>
        <v>430494.79166666669</v>
      </c>
      <c r="D25" s="222"/>
      <c r="E25" s="207"/>
      <c r="F25" s="205"/>
      <c r="G25" s="205"/>
      <c r="H25" s="208"/>
      <c r="I25" s="208"/>
      <c r="J25" s="205"/>
      <c r="K25" s="205"/>
      <c r="L25" s="209"/>
      <c r="M25" s="210"/>
      <c r="N25" s="216" t="s">
        <v>85</v>
      </c>
      <c r="O25" s="204" t="s">
        <v>84</v>
      </c>
    </row>
    <row r="26" spans="1:15" x14ac:dyDescent="0.25">
      <c r="A26" s="205"/>
      <c r="B26" s="221" t="s">
        <v>242</v>
      </c>
      <c r="C26" s="222">
        <f>L15</f>
        <v>635156.25</v>
      </c>
      <c r="D26" s="222"/>
      <c r="E26" s="207"/>
      <c r="F26" s="205"/>
      <c r="G26" s="205"/>
      <c r="H26" s="208"/>
      <c r="I26" s="208"/>
      <c r="J26" s="205"/>
      <c r="K26" s="205"/>
      <c r="L26" s="209"/>
      <c r="M26" s="210"/>
      <c r="N26" s="210"/>
    </row>
    <row r="27" spans="1:15" x14ac:dyDescent="0.25">
      <c r="A27" s="205"/>
      <c r="B27" s="223" t="s">
        <v>271</v>
      </c>
      <c r="C27" s="224">
        <f>SUM(C22:D26)</f>
        <v>2881139.3229166665</v>
      </c>
      <c r="D27" s="224"/>
      <c r="E27" s="207"/>
      <c r="F27" s="205"/>
      <c r="G27" s="205"/>
      <c r="H27" s="208"/>
      <c r="I27" s="208"/>
      <c r="J27" s="205"/>
      <c r="K27" s="205"/>
      <c r="L27" s="209"/>
      <c r="M27" s="210"/>
      <c r="N27" s="210"/>
    </row>
    <row r="28" spans="1:15" x14ac:dyDescent="0.25">
      <c r="A28" s="205"/>
      <c r="B28" s="206"/>
      <c r="C28" s="220"/>
      <c r="D28" s="220"/>
      <c r="E28" s="207"/>
      <c r="F28" s="205"/>
      <c r="G28" s="205"/>
      <c r="H28" s="208"/>
      <c r="I28" s="208"/>
      <c r="J28" s="205"/>
      <c r="K28" s="205"/>
      <c r="L28" s="209"/>
      <c r="M28" s="210"/>
      <c r="N28" s="210"/>
    </row>
    <row r="29" spans="1:15" x14ac:dyDescent="0.25">
      <c r="A29" s="205"/>
      <c r="B29" s="206"/>
      <c r="C29" s="220"/>
      <c r="D29" s="220"/>
      <c r="E29" s="207"/>
      <c r="F29" s="205"/>
      <c r="G29" s="205"/>
      <c r="H29" s="208"/>
      <c r="I29" s="208"/>
      <c r="J29" s="205"/>
      <c r="K29" s="205"/>
      <c r="L29" s="209"/>
      <c r="M29" s="210"/>
      <c r="N29" s="210"/>
    </row>
    <row r="30" spans="1:15" x14ac:dyDescent="0.25">
      <c r="A30" s="205"/>
      <c r="B30" s="206"/>
      <c r="C30" s="205"/>
      <c r="D30" s="205"/>
      <c r="E30" s="207"/>
      <c r="F30" s="205"/>
      <c r="G30" s="205"/>
      <c r="H30" s="208"/>
      <c r="I30" s="208"/>
      <c r="J30" s="205"/>
      <c r="K30" s="205"/>
      <c r="L30" s="209"/>
      <c r="M30" s="210"/>
      <c r="N30" s="210"/>
    </row>
    <row r="31" spans="1:15" x14ac:dyDescent="0.25">
      <c r="A31" s="205"/>
      <c r="B31" s="206"/>
      <c r="C31" s="205"/>
      <c r="D31" s="205"/>
      <c r="E31" s="207"/>
      <c r="F31" s="205"/>
      <c r="G31" s="205"/>
      <c r="H31" s="208"/>
      <c r="I31" s="208"/>
      <c r="J31" s="205"/>
      <c r="K31" s="205"/>
      <c r="L31" s="209"/>
      <c r="M31" s="210"/>
      <c r="N31" s="210"/>
    </row>
    <row r="32" spans="1:15" x14ac:dyDescent="0.25">
      <c r="A32" s="205"/>
      <c r="B32" s="206"/>
      <c r="C32" s="205"/>
      <c r="D32" s="205"/>
      <c r="E32" s="207"/>
      <c r="F32" s="205"/>
      <c r="G32" s="205"/>
      <c r="H32" s="208"/>
      <c r="I32" s="208"/>
      <c r="J32" s="205"/>
      <c r="K32" s="205"/>
      <c r="L32" s="209"/>
      <c r="M32" s="210"/>
      <c r="N32" s="210"/>
    </row>
    <row r="33" spans="1:14" x14ac:dyDescent="0.25">
      <c r="A33" s="205"/>
      <c r="B33" s="206"/>
      <c r="C33" s="205"/>
      <c r="D33" s="205"/>
      <c r="E33" s="207"/>
      <c r="F33" s="205"/>
      <c r="G33" s="205"/>
      <c r="H33" s="208"/>
      <c r="I33" s="208"/>
      <c r="J33" s="205"/>
      <c r="K33" s="205"/>
      <c r="L33" s="209"/>
      <c r="M33" s="210"/>
      <c r="N33" s="210"/>
    </row>
    <row r="34" spans="1:14" x14ac:dyDescent="0.25">
      <c r="A34" s="205"/>
      <c r="B34" s="206"/>
      <c r="C34" s="205"/>
      <c r="D34" s="205"/>
      <c r="E34" s="207"/>
      <c r="F34" s="205"/>
      <c r="G34" s="205"/>
      <c r="H34" s="208"/>
      <c r="I34" s="208"/>
      <c r="J34" s="205"/>
      <c r="K34" s="205"/>
      <c r="L34" s="209"/>
      <c r="M34" s="210"/>
      <c r="N34" s="210"/>
    </row>
    <row r="35" spans="1:14" x14ac:dyDescent="0.25">
      <c r="A35" s="205"/>
      <c r="B35" s="217"/>
      <c r="C35" s="205"/>
      <c r="D35" s="205"/>
      <c r="E35" s="207"/>
      <c r="F35" s="205"/>
      <c r="G35" s="205"/>
      <c r="H35" s="208"/>
      <c r="I35" s="208"/>
      <c r="J35" s="205"/>
      <c r="K35" s="205"/>
      <c r="L35" s="209"/>
      <c r="M35" s="210"/>
      <c r="N35" s="210"/>
    </row>
    <row r="36" spans="1:14" x14ac:dyDescent="0.25">
      <c r="A36" s="205"/>
      <c r="B36" s="206"/>
      <c r="C36" s="205"/>
      <c r="D36" s="205"/>
      <c r="E36" s="207"/>
      <c r="F36" s="205"/>
      <c r="G36" s="205"/>
      <c r="H36" s="208"/>
      <c r="I36" s="208"/>
      <c r="J36" s="205"/>
      <c r="K36" s="205"/>
      <c r="L36" s="209"/>
      <c r="M36" s="210"/>
      <c r="N36" s="210"/>
    </row>
    <row r="37" spans="1:14" x14ac:dyDescent="0.25">
      <c r="A37" s="205"/>
      <c r="B37" s="206"/>
      <c r="C37" s="205"/>
      <c r="D37" s="205"/>
      <c r="E37" s="207"/>
      <c r="F37" s="205"/>
      <c r="G37" s="205"/>
      <c r="H37" s="208"/>
      <c r="I37" s="208"/>
      <c r="J37" s="205"/>
      <c r="K37" s="205"/>
      <c r="L37" s="209"/>
      <c r="M37" s="210"/>
      <c r="N37" s="210"/>
    </row>
    <row r="38" spans="1:14" x14ac:dyDescent="0.25">
      <c r="A38" s="205"/>
      <c r="B38" s="206"/>
      <c r="C38" s="205"/>
      <c r="D38" s="205"/>
      <c r="E38" s="207"/>
      <c r="F38" s="205"/>
      <c r="G38" s="205"/>
      <c r="H38" s="208"/>
      <c r="I38" s="208"/>
      <c r="J38" s="205"/>
      <c r="K38" s="205"/>
      <c r="L38" s="209"/>
      <c r="M38" s="210"/>
      <c r="N38" s="210"/>
    </row>
    <row r="39" spans="1:14" x14ac:dyDescent="0.25">
      <c r="A39" s="205"/>
      <c r="B39" s="206"/>
      <c r="C39" s="205"/>
      <c r="D39" s="205"/>
      <c r="E39" s="207"/>
      <c r="F39" s="205"/>
      <c r="G39" s="205"/>
      <c r="H39" s="208"/>
      <c r="I39" s="208"/>
      <c r="J39" s="205"/>
      <c r="K39" s="205"/>
      <c r="L39" s="209"/>
      <c r="M39" s="210"/>
      <c r="N39" s="210"/>
    </row>
    <row r="40" spans="1:14" x14ac:dyDescent="0.25">
      <c r="A40" s="205"/>
      <c r="B40" s="206"/>
      <c r="C40" s="205"/>
      <c r="D40" s="205"/>
      <c r="E40" s="207"/>
      <c r="F40" s="205"/>
      <c r="G40" s="205"/>
      <c r="H40" s="208"/>
      <c r="I40" s="208"/>
      <c r="J40" s="205"/>
      <c r="K40" s="205"/>
      <c r="L40" s="209"/>
      <c r="M40" s="210"/>
      <c r="N40" s="210"/>
    </row>
    <row r="41" spans="1:14" x14ac:dyDescent="0.25">
      <c r="A41" s="205"/>
      <c r="B41" s="206"/>
      <c r="C41" s="205"/>
      <c r="D41" s="205"/>
      <c r="E41" s="207"/>
      <c r="F41" s="205"/>
      <c r="G41" s="205"/>
      <c r="H41" s="208"/>
      <c r="I41" s="208"/>
      <c r="J41" s="205"/>
      <c r="K41" s="205"/>
      <c r="L41" s="209"/>
      <c r="M41" s="210"/>
      <c r="N41" s="210"/>
    </row>
    <row r="42" spans="1:14" x14ac:dyDescent="0.25">
      <c r="A42" s="205"/>
      <c r="B42" s="206"/>
      <c r="C42" s="205"/>
      <c r="D42" s="205"/>
      <c r="E42" s="207"/>
      <c r="F42" s="205"/>
      <c r="G42" s="205"/>
      <c r="H42" s="208"/>
      <c r="I42" s="208"/>
      <c r="J42" s="205"/>
      <c r="K42" s="205"/>
      <c r="L42" s="209"/>
      <c r="M42" s="210"/>
      <c r="N42" s="210"/>
    </row>
    <row r="43" spans="1:14" x14ac:dyDescent="0.25">
      <c r="A43" s="205"/>
      <c r="B43" s="206"/>
      <c r="C43" s="205"/>
      <c r="D43" s="205"/>
      <c r="E43" s="207"/>
      <c r="F43" s="205"/>
      <c r="G43" s="205"/>
      <c r="H43" s="208"/>
      <c r="I43" s="208"/>
      <c r="J43" s="205"/>
      <c r="K43" s="205"/>
      <c r="L43" s="209"/>
      <c r="M43" s="210"/>
      <c r="N43" s="210"/>
    </row>
    <row r="44" spans="1:14" x14ac:dyDescent="0.25">
      <c r="A44" s="205"/>
      <c r="B44" s="206"/>
      <c r="C44" s="205"/>
      <c r="D44" s="205"/>
      <c r="E44" s="207"/>
      <c r="F44" s="205"/>
      <c r="G44" s="205"/>
      <c r="H44" s="208"/>
      <c r="I44" s="208"/>
      <c r="J44" s="205"/>
      <c r="K44" s="205"/>
      <c r="L44" s="209"/>
      <c r="M44" s="210"/>
      <c r="N44" s="210"/>
    </row>
    <row r="45" spans="1:14" x14ac:dyDescent="0.25">
      <c r="A45" s="205"/>
      <c r="B45" s="206"/>
      <c r="C45" s="205"/>
      <c r="D45" s="205"/>
      <c r="E45" s="207"/>
      <c r="F45" s="205"/>
      <c r="G45" s="205"/>
      <c r="H45" s="208"/>
      <c r="I45" s="208"/>
      <c r="J45" s="205"/>
      <c r="K45" s="205"/>
      <c r="L45" s="209"/>
      <c r="M45" s="210"/>
      <c r="N45" s="210"/>
    </row>
    <row r="46" spans="1:14" x14ac:dyDescent="0.25">
      <c r="A46" s="205"/>
      <c r="B46" s="206"/>
      <c r="C46" s="205"/>
      <c r="D46" s="205"/>
      <c r="E46" s="207"/>
      <c r="F46" s="205"/>
      <c r="G46" s="205"/>
      <c r="H46" s="208"/>
      <c r="I46" s="208"/>
      <c r="J46" s="205"/>
      <c r="K46" s="205"/>
      <c r="L46" s="209"/>
      <c r="M46" s="210"/>
      <c r="N46" s="210"/>
    </row>
    <row r="47" spans="1:14" x14ac:dyDescent="0.25">
      <c r="A47" s="205"/>
      <c r="B47" s="206"/>
      <c r="C47" s="205"/>
      <c r="D47" s="205"/>
      <c r="E47" s="207"/>
      <c r="F47" s="205"/>
      <c r="G47" s="205"/>
      <c r="H47" s="208"/>
      <c r="I47" s="208"/>
      <c r="J47" s="205"/>
      <c r="K47" s="205"/>
      <c r="L47" s="209"/>
      <c r="M47" s="210"/>
      <c r="N47" s="210"/>
    </row>
    <row r="48" spans="1:14" x14ac:dyDescent="0.25">
      <c r="A48" s="205"/>
      <c r="B48" s="217"/>
      <c r="C48" s="205"/>
      <c r="D48" s="205"/>
      <c r="E48" s="207"/>
      <c r="F48" s="205"/>
      <c r="G48" s="205"/>
      <c r="H48" s="208"/>
      <c r="I48" s="208"/>
      <c r="J48" s="205"/>
      <c r="K48" s="205"/>
      <c r="L48" s="209"/>
      <c r="M48" s="210"/>
      <c r="N48" s="210"/>
    </row>
    <row r="49" spans="1:14" x14ac:dyDescent="0.25">
      <c r="A49" s="205"/>
      <c r="B49" s="206"/>
      <c r="C49" s="205"/>
      <c r="D49" s="205"/>
      <c r="E49" s="207"/>
      <c r="F49" s="205"/>
      <c r="G49" s="205"/>
      <c r="H49" s="208"/>
      <c r="I49" s="208"/>
      <c r="J49" s="205"/>
      <c r="K49" s="205"/>
      <c r="L49" s="209"/>
      <c r="M49" s="210"/>
      <c r="N49" s="210"/>
    </row>
    <row r="50" spans="1:14" x14ac:dyDescent="0.25">
      <c r="A50" s="205"/>
      <c r="B50" s="206"/>
      <c r="C50" s="205"/>
      <c r="D50" s="205"/>
      <c r="E50" s="207"/>
      <c r="F50" s="205"/>
      <c r="G50" s="205"/>
      <c r="H50" s="208"/>
      <c r="I50" s="208"/>
      <c r="J50" s="205"/>
      <c r="K50" s="205"/>
      <c r="L50" s="209"/>
      <c r="M50" s="210"/>
      <c r="N50" s="210"/>
    </row>
    <row r="51" spans="1:14" x14ac:dyDescent="0.25">
      <c r="A51" s="205"/>
      <c r="B51" s="206"/>
      <c r="C51" s="205"/>
      <c r="D51" s="205"/>
      <c r="E51" s="207"/>
      <c r="F51" s="205"/>
      <c r="G51" s="205"/>
      <c r="H51" s="208"/>
      <c r="I51" s="208"/>
      <c r="J51" s="205"/>
      <c r="K51" s="205"/>
      <c r="L51" s="209"/>
      <c r="M51" s="210"/>
      <c r="N51" s="210"/>
    </row>
    <row r="52" spans="1:14" x14ac:dyDescent="0.25">
      <c r="A52" s="205"/>
      <c r="B52" s="206"/>
      <c r="C52" s="205"/>
      <c r="D52" s="205"/>
      <c r="E52" s="207"/>
      <c r="F52" s="205"/>
      <c r="G52" s="205"/>
      <c r="H52" s="208"/>
      <c r="I52" s="208"/>
      <c r="J52" s="205"/>
      <c r="K52" s="205"/>
      <c r="L52" s="209"/>
      <c r="M52" s="210"/>
      <c r="N52" s="210"/>
    </row>
    <row r="53" spans="1:14" x14ac:dyDescent="0.25">
      <c r="A53" s="205"/>
      <c r="B53" s="206"/>
      <c r="C53" s="205"/>
      <c r="D53" s="205"/>
      <c r="E53" s="207"/>
      <c r="F53" s="205"/>
      <c r="G53" s="205"/>
      <c r="H53" s="208"/>
      <c r="I53" s="208"/>
      <c r="J53" s="205"/>
      <c r="K53" s="205"/>
      <c r="L53" s="209"/>
      <c r="M53" s="210"/>
      <c r="N53" s="210"/>
    </row>
    <row r="54" spans="1:14" x14ac:dyDescent="0.25">
      <c r="A54" s="205"/>
      <c r="B54" s="206"/>
      <c r="C54" s="205"/>
      <c r="D54" s="205"/>
      <c r="E54" s="207"/>
      <c r="F54" s="205"/>
      <c r="G54" s="205"/>
      <c r="H54" s="208"/>
      <c r="I54" s="208"/>
      <c r="J54" s="205"/>
      <c r="K54" s="205"/>
      <c r="L54" s="209"/>
      <c r="M54" s="210"/>
      <c r="N54" s="210"/>
    </row>
    <row r="55" spans="1:14" x14ac:dyDescent="0.25">
      <c r="A55" s="205"/>
      <c r="B55" s="206"/>
      <c r="C55" s="205"/>
      <c r="D55" s="205"/>
      <c r="E55" s="207"/>
      <c r="F55" s="205"/>
      <c r="G55" s="205"/>
      <c r="H55" s="208"/>
      <c r="I55" s="208"/>
      <c r="J55" s="205"/>
      <c r="K55" s="205"/>
      <c r="L55" s="209"/>
      <c r="M55" s="210"/>
      <c r="N55" s="210"/>
    </row>
    <row r="56" spans="1:14" x14ac:dyDescent="0.25">
      <c r="A56" s="205"/>
      <c r="B56" s="206"/>
      <c r="C56" s="205"/>
      <c r="D56" s="205"/>
      <c r="E56" s="207"/>
      <c r="F56" s="205"/>
      <c r="G56" s="205"/>
      <c r="H56" s="208"/>
      <c r="I56" s="208"/>
      <c r="J56" s="205"/>
      <c r="K56" s="205"/>
      <c r="L56" s="209"/>
      <c r="M56" s="210"/>
      <c r="N56" s="210"/>
    </row>
    <row r="57" spans="1:14" x14ac:dyDescent="0.25">
      <c r="A57" s="205"/>
      <c r="B57" s="206"/>
      <c r="C57" s="205"/>
      <c r="D57" s="205"/>
      <c r="E57" s="207"/>
      <c r="F57" s="205"/>
      <c r="G57" s="205"/>
      <c r="H57" s="208"/>
      <c r="I57" s="208"/>
      <c r="J57" s="205"/>
      <c r="K57" s="205"/>
      <c r="L57" s="209"/>
      <c r="M57" s="210"/>
      <c r="N57" s="210"/>
    </row>
    <row r="58" spans="1:14" x14ac:dyDescent="0.25">
      <c r="A58" s="205"/>
      <c r="B58" s="206"/>
      <c r="C58" s="205"/>
      <c r="D58" s="205"/>
      <c r="E58" s="207"/>
      <c r="F58" s="205"/>
      <c r="G58" s="205"/>
      <c r="H58" s="208"/>
      <c r="I58" s="208"/>
      <c r="J58" s="205"/>
      <c r="K58" s="205"/>
      <c r="L58" s="209"/>
      <c r="M58" s="210"/>
      <c r="N58" s="210"/>
    </row>
    <row r="59" spans="1:14" x14ac:dyDescent="0.25">
      <c r="A59" s="205"/>
      <c r="B59" s="206"/>
      <c r="C59" s="205"/>
      <c r="D59" s="205"/>
      <c r="E59" s="207"/>
      <c r="F59" s="205"/>
      <c r="G59" s="205"/>
      <c r="H59" s="208"/>
      <c r="I59" s="208"/>
      <c r="J59" s="205"/>
      <c r="K59" s="205"/>
      <c r="L59" s="209"/>
      <c r="M59" s="210"/>
      <c r="N59" s="210"/>
    </row>
    <row r="60" spans="1:14" x14ac:dyDescent="0.2">
      <c r="A60" s="205"/>
      <c r="B60" s="206"/>
      <c r="C60" s="205"/>
      <c r="D60" s="205"/>
      <c r="E60" s="218"/>
      <c r="F60" s="205"/>
      <c r="G60" s="205"/>
      <c r="H60" s="208"/>
      <c r="I60" s="208"/>
      <c r="J60" s="205"/>
      <c r="K60" s="205"/>
      <c r="L60" s="209"/>
      <c r="M60" s="210"/>
      <c r="N60" s="210"/>
    </row>
    <row r="61" spans="1:14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9"/>
      <c r="M61" s="210"/>
      <c r="N61" s="210"/>
    </row>
    <row r="62" spans="1:14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9"/>
      <c r="M62" s="210"/>
      <c r="N62" s="210"/>
    </row>
    <row r="63" spans="1:14" x14ac:dyDescent="0.25">
      <c r="A63" s="205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9"/>
      <c r="M63" s="210"/>
      <c r="N63" s="210"/>
    </row>
    <row r="64" spans="1:14" x14ac:dyDescent="0.25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9"/>
      <c r="M64" s="210"/>
      <c r="N64" s="210"/>
    </row>
    <row r="65" spans="1:14" x14ac:dyDescent="0.25">
      <c r="A65" s="205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9"/>
      <c r="M65" s="210"/>
      <c r="N65" s="210"/>
    </row>
    <row r="66" spans="1:14" x14ac:dyDescent="0.25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9"/>
      <c r="M66" s="210"/>
      <c r="N66" s="210"/>
    </row>
    <row r="67" spans="1:14" x14ac:dyDescent="0.25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9"/>
      <c r="M67" s="210"/>
      <c r="N67" s="210"/>
    </row>
    <row r="68" spans="1:14" x14ac:dyDescent="0.25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19"/>
      <c r="M68" s="210"/>
      <c r="N68" s="210"/>
    </row>
    <row r="69" spans="1:14" x14ac:dyDescent="0.25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10"/>
      <c r="N69" s="210"/>
    </row>
    <row r="70" spans="1:14" x14ac:dyDescent="0.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10"/>
      <c r="N70" s="210"/>
    </row>
    <row r="71" spans="1:14" x14ac:dyDescent="0.25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10"/>
      <c r="N71" s="210"/>
    </row>
  </sheetData>
  <mergeCells count="11">
    <mergeCell ref="C24:D24"/>
    <mergeCell ref="C25:D25"/>
    <mergeCell ref="C26:D26"/>
    <mergeCell ref="C27:D27"/>
    <mergeCell ref="C28:D28"/>
    <mergeCell ref="C29:D29"/>
    <mergeCell ref="A1:L1"/>
    <mergeCell ref="B20:D20"/>
    <mergeCell ref="C21:D21"/>
    <mergeCell ref="C22:D22"/>
    <mergeCell ref="C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2015-03-08T23:15:22Z</dcterms:created>
  <dcterms:modified xsi:type="dcterms:W3CDTF">2015-03-12T13:33:09Z</dcterms:modified>
</cp:coreProperties>
</file>