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iukangping/Downloads/"/>
    </mc:Choice>
  </mc:AlternateContent>
  <xr:revisionPtr revIDLastSave="0" documentId="13_ncr:1_{39266B58-F9F3-1847-9E7B-CECA9BCFB3B5}" xr6:coauthVersionLast="47" xr6:coauthVersionMax="47" xr10:uidLastSave="{00000000-0000-0000-0000-000000000000}"/>
  <bookViews>
    <workbookView xWindow="-700" yWindow="-20040" windowWidth="33720" windowHeight="21100" xr2:uid="{00000000-000D-0000-FFFF-FFFF00000000}"/>
  </bookViews>
  <sheets>
    <sheet name="Data" sheetId="1" r:id="rId1"/>
  </sheets>
  <definedNames>
    <definedName name="_xlnm._FilterDatabase" localSheetId="0" hidden="1">Data!$A$1:$T$201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hBv4iWDFDyatYLRClAE1alxNFYQ=="/>
    </ext>
  </extLst>
</workbook>
</file>

<file path=xl/calcChain.xml><?xml version="1.0" encoding="utf-8"?>
<calcChain xmlns="http://schemas.openxmlformats.org/spreadsheetml/2006/main">
  <c r="AB1" i="1" l="1" a="1"/>
  <c r="AB1" i="1" s="1"/>
  <c r="AD1" i="1"/>
  <c r="AB2" i="1"/>
  <c r="AA7" i="1"/>
  <c r="AA6" i="1"/>
  <c r="AA5" i="1"/>
  <c r="AA4" i="1"/>
  <c r="AA3" i="1"/>
  <c r="AA2" i="1"/>
  <c r="AA1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2" i="1"/>
  <c r="Y1" i="1" a="1"/>
  <c r="Y1" i="1" s="1"/>
  <c r="X2" i="1"/>
  <c r="X1" i="1"/>
  <c r="V3" i="1"/>
  <c r="V2" i="1"/>
  <c r="V1" i="1"/>
  <c r="P2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Client number. Unique identifier for the customer holding the account</t>
        </r>
      </text>
    </comment>
    <comment ref="B1" authorId="0" shapeId="0" xr:uid="{00000000-0006-0000-0000-000004000000}">
      <text>
        <r>
          <rPr>
            <sz val="11"/>
            <color rgb="FF000000"/>
            <rFont val="Calibri"/>
            <family val="2"/>
          </rPr>
          <t>Demographic variable - Customer's Age in Years</t>
        </r>
      </text>
    </comment>
    <comment ref="C1" authorId="0" shapeId="0" xr:uid="{00000000-0006-0000-0000-000013000000}">
      <text>
        <r>
          <rPr>
            <sz val="11"/>
            <color rgb="FF000000"/>
            <rFont val="Calibri"/>
            <family val="2"/>
          </rPr>
          <t>Demographic variable - M=Male, F=Female</t>
        </r>
      </text>
    </comment>
    <comment ref="D1" authorId="0" shapeId="0" xr:uid="{00000000-0006-0000-0000-000005000000}">
      <text>
        <r>
          <rPr>
            <sz val="11"/>
            <color rgb="FF000000"/>
            <rFont val="Calibri"/>
            <family val="2"/>
          </rPr>
          <t>Demographic variable - Number of dependents</t>
        </r>
      </text>
    </comment>
    <comment ref="E1" authorId="0" shapeId="0" xr:uid="{00000000-0006-0000-0000-000002000000}">
      <text>
        <r>
          <rPr>
            <sz val="11"/>
            <color rgb="FF000000"/>
            <rFont val="Calibri"/>
            <family val="2"/>
          </rPr>
          <t>Demographic variable - Educational Qualification of the account holder (example: high school, college graduate, etc.)</t>
        </r>
      </text>
    </comment>
    <comment ref="F1" authorId="0" shapeId="0" xr:uid="{00000000-0006-0000-0000-00000F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>Demographic variable - Married, Single, Divorced, Unknown</t>
        </r>
      </text>
    </comment>
    <comment ref="G1" authorId="0" shapeId="0" xr:uid="{00000000-0006-0000-0000-00000E000000}">
      <text>
        <r>
          <rPr>
            <sz val="11"/>
            <color rgb="FF000000"/>
            <rFont val="Calibri"/>
            <family val="2"/>
          </rPr>
          <t>Demographic variable - Annual Income Category of the account holder (&lt; $40K, $40K - 60K, $60K - $80K, $80K-$120K, &gt;$120K, Unknown)</t>
        </r>
      </text>
    </comment>
    <comment ref="H1" authorId="0" shapeId="0" xr:uid="{00000000-0006-0000-0000-000001000000}">
      <text>
        <r>
          <rPr>
            <sz val="11"/>
            <color rgb="FF000000"/>
            <rFont val="Calibri"/>
            <family val="2"/>
          </rPr>
          <t>Period of relationship with bank</t>
        </r>
      </text>
    </comment>
    <comment ref="I1" authorId="0" shapeId="0" xr:uid="{00000000-0006-0000-0000-000006000000}">
      <text>
        <r>
          <rPr>
            <sz val="11"/>
            <color rgb="FF000000"/>
            <rFont val="Calibri"/>
            <family val="2"/>
          </rPr>
          <t>Total no. of products held by the customer</t>
        </r>
      </text>
    </comment>
    <comment ref="J1" authorId="0" shapeId="0" xr:uid="{00000000-0006-0000-0000-000011000000}">
      <text>
        <r>
          <rPr>
            <sz val="11"/>
            <color rgb="FF000000"/>
            <rFont val="Calibri"/>
            <family val="2"/>
          </rPr>
          <t>No. of months inactive in the last 12 months</t>
        </r>
      </text>
    </comment>
    <comment ref="K1" authorId="0" shapeId="0" xr:uid="{00000000-0006-0000-0000-00000D000000}">
      <text>
        <r>
          <rPr>
            <sz val="11"/>
            <color rgb="FF000000"/>
            <rFont val="Calibri"/>
            <family val="2"/>
          </rPr>
          <t>No. of Contacts in the last 12 months</t>
        </r>
      </text>
    </comment>
    <comment ref="L1" authorId="0" shapeId="0" xr:uid="{00000000-0006-0000-0000-000003000000}">
      <text>
        <r>
          <rPr>
            <sz val="11"/>
            <color rgb="FF000000"/>
            <rFont val="Calibri"/>
            <family val="2"/>
          </rPr>
          <t>Credit Limit on the Credit Card ($)</t>
        </r>
      </text>
    </comment>
    <comment ref="M1" authorId="0" shapeId="0" xr:uid="{00000000-0006-0000-0000-000010000000}">
      <text>
        <r>
          <rPr>
            <sz val="11"/>
            <color rgb="FF000000"/>
            <rFont val="Calibri"/>
            <family val="2"/>
          </rPr>
          <t>Total Revolving Balance on the Credit Card ($)</t>
        </r>
      </text>
    </comment>
    <comment ref="N1" authorId="0" shapeId="0" xr:uid="{00000000-0006-0000-0000-00000C000000}">
      <text>
        <r>
          <rPr>
            <sz val="11"/>
            <color rgb="FF000000"/>
            <rFont val="Calibri"/>
            <family val="2"/>
          </rPr>
          <t>Open to Buy Credit Line (Average of last 12 months) ($)</t>
        </r>
      </text>
    </comment>
    <comment ref="O1" authorId="0" shapeId="0" xr:uid="{00000000-0006-0000-0000-000012000000}">
      <text>
        <r>
          <rPr>
            <sz val="11"/>
            <color rgb="FF000000"/>
            <rFont val="Calibri"/>
            <family val="2"/>
          </rPr>
          <t>Change in Transaction Amount (Q4 over Q1)</t>
        </r>
      </text>
    </comment>
    <comment ref="P1" authorId="0" shapeId="0" xr:uid="{00000000-0006-0000-0000-000007000000}">
      <text>
        <r>
          <rPr>
            <sz val="11"/>
            <color rgb="FF000000"/>
            <rFont val="Calibri"/>
            <family val="2"/>
          </rPr>
          <t>Total Transaction Amount (Last 12 months) ($)</t>
        </r>
      </text>
    </comment>
    <comment ref="Q1" authorId="0" shapeId="0" xr:uid="{00000000-0006-0000-0000-000009000000}">
      <text>
        <r>
          <rPr>
            <sz val="11"/>
            <color rgb="FF000000"/>
            <rFont val="Calibri"/>
            <family val="2"/>
          </rPr>
          <t>Total Transaction Count (Last 12 months)</t>
        </r>
      </text>
    </comment>
    <comment ref="R1" authorId="0" shapeId="0" xr:uid="{00000000-0006-0000-0000-000014000000}">
      <text>
        <r>
          <rPr>
            <sz val="11"/>
            <color rgb="FF000000"/>
            <rFont val="Calibri"/>
            <family val="2"/>
          </rPr>
          <t>Change in Transaction Count (Q4 over Q1)</t>
        </r>
      </text>
    </comment>
    <comment ref="S1" authorId="0" shapeId="0" xr:uid="{00000000-0006-0000-0000-000008000000}">
      <text>
        <r>
          <rPr>
            <sz val="11"/>
            <color rgb="FF000000"/>
            <rFont val="Calibri"/>
            <family val="2"/>
          </rPr>
          <t>Average utilization ratio (AUR) is the percentage of credit currently being used compared to the total available credit. It is often used as an indicator of credit scores</t>
        </r>
      </text>
    </comment>
    <comment ref="T1" authorId="0" shapeId="0" xr:uid="{00000000-0006-0000-0000-00000B000000}">
      <text>
        <r>
          <rPr>
            <sz val="11"/>
            <color rgb="FF000000"/>
            <rFont val="Calibri"/>
            <family val="2"/>
          </rPr>
          <t xml:space="preserve">Average utilization ratio (AUR) is the percentage of credit currently being used compared to the total available credit. It is often used as an indicator of credit scores 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Good: 
</t>
        </r>
        <r>
          <rPr>
            <sz val="11"/>
            <color rgb="FF000000"/>
            <rFont val="Calibri"/>
            <family val="2"/>
          </rPr>
          <t xml:space="preserve">Average utilization ratio &lt;=30%
</t>
        </r>
        <r>
          <rPr>
            <sz val="11"/>
            <color rgb="FF000000"/>
            <rFont val="Calibri"/>
            <family val="2"/>
          </rPr>
          <t xml:space="preserve">Poor: 
</t>
        </r>
        <r>
          <rPr>
            <sz val="11"/>
            <color rgb="FF000000"/>
            <rFont val="Calibri"/>
            <family val="2"/>
          </rPr>
          <t>Average utilization ratio &gt;30%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ZFnp7abkwcpFaBi17eovU4uxrsA=="/>
    </ext>
  </extL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<sst xmlns="http://schemas.openxmlformats.org/spreadsheetml/2006/main" count="1027" uniqueCount="45">
  <si>
    <t>CLIENTNUM</t>
  </si>
  <si>
    <t>Customer_Age</t>
  </si>
  <si>
    <t>Gender</t>
  </si>
  <si>
    <t>Dependent_count</t>
  </si>
  <si>
    <t>Education_Level</t>
  </si>
  <si>
    <t>Marital_Status</t>
  </si>
  <si>
    <t>Income_Category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</si>
  <si>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</si>
  <si>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</si>
  <si>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</si>
  <si>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</si>
  <si>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</si>
  <si>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</si>
  <si>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</si>
  <si>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</si>
  <si>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</si>
  <si>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</si>
  <si>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</si>
  <si>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</si>
  <si>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M</t>
  </si>
  <si>
    <t>College</t>
  </si>
  <si>
    <t>Unknown</t>
  </si>
  <si>
    <t>$80K - $120K</t>
  </si>
  <si>
    <t>F</t>
  </si>
  <si>
    <t>Married</t>
  </si>
  <si>
    <t>Less than $40K</t>
  </si>
  <si>
    <t>Uneducated</t>
  </si>
  <si>
    <t>$40K - $60K</t>
  </si>
  <si>
    <t>Single</t>
  </si>
  <si>
    <t>Graduate</t>
  </si>
  <si>
    <t>High School</t>
  </si>
  <si>
    <t>Divorced</t>
  </si>
  <si>
    <t>$60K - $80K</t>
  </si>
  <si>
    <t>Doctorate</t>
  </si>
  <si>
    <t>Post-Graduate</t>
  </si>
  <si>
    <t>AUR_Category</t>
  </si>
  <si>
    <t>Good</t>
  </si>
  <si>
    <t>Poor</t>
  </si>
  <si>
    <t>Trans_Amt Category</t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</si>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</sst>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Scatter Plot of Total Transaction Amount vs. Total Transaction Count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Scatter Plot of Total Transaction Amount vs. Total Transaction Count 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Data!$Q$2:$Q$201</c:f>
              <c:numCache>
                <c:formatCode>General</c:formatCode>
                <c:ptCount val="200"/>
                <c:pt idx="0">
                  <c:v>27</c:v>
                </c:pt>
                <c:pt idx="1">
                  <c:v>67</c:v>
                </c:pt>
                <c:pt idx="2">
                  <c:v>43</c:v>
                </c:pt>
                <c:pt idx="3">
                  <c:v>70</c:v>
                </c:pt>
                <c:pt idx="4">
                  <c:v>41</c:v>
                </c:pt>
                <c:pt idx="5">
                  <c:v>76</c:v>
                </c:pt>
                <c:pt idx="6">
                  <c:v>69</c:v>
                </c:pt>
                <c:pt idx="7">
                  <c:v>75</c:v>
                </c:pt>
                <c:pt idx="8">
                  <c:v>82</c:v>
                </c:pt>
                <c:pt idx="9">
                  <c:v>94</c:v>
                </c:pt>
                <c:pt idx="10">
                  <c:v>85</c:v>
                </c:pt>
                <c:pt idx="11">
                  <c:v>43</c:v>
                </c:pt>
                <c:pt idx="12">
                  <c:v>33</c:v>
                </c:pt>
                <c:pt idx="13">
                  <c:v>38</c:v>
                </c:pt>
                <c:pt idx="14">
                  <c:v>81</c:v>
                </c:pt>
                <c:pt idx="15">
                  <c:v>71</c:v>
                </c:pt>
                <c:pt idx="16">
                  <c:v>60</c:v>
                </c:pt>
                <c:pt idx="17">
                  <c:v>77</c:v>
                </c:pt>
                <c:pt idx="18">
                  <c:v>70</c:v>
                </c:pt>
                <c:pt idx="19">
                  <c:v>76</c:v>
                </c:pt>
                <c:pt idx="20">
                  <c:v>76</c:v>
                </c:pt>
                <c:pt idx="21">
                  <c:v>75</c:v>
                </c:pt>
                <c:pt idx="22">
                  <c:v>67</c:v>
                </c:pt>
                <c:pt idx="23">
                  <c:v>71</c:v>
                </c:pt>
                <c:pt idx="24">
                  <c:v>64</c:v>
                </c:pt>
                <c:pt idx="25">
                  <c:v>73</c:v>
                </c:pt>
                <c:pt idx="26">
                  <c:v>77</c:v>
                </c:pt>
                <c:pt idx="27">
                  <c:v>22</c:v>
                </c:pt>
                <c:pt idx="28">
                  <c:v>81</c:v>
                </c:pt>
                <c:pt idx="29">
                  <c:v>61</c:v>
                </c:pt>
                <c:pt idx="30">
                  <c:v>82</c:v>
                </c:pt>
                <c:pt idx="31">
                  <c:v>66</c:v>
                </c:pt>
                <c:pt idx="32">
                  <c:v>70</c:v>
                </c:pt>
                <c:pt idx="33">
                  <c:v>71</c:v>
                </c:pt>
                <c:pt idx="34">
                  <c:v>85</c:v>
                </c:pt>
                <c:pt idx="35">
                  <c:v>77</c:v>
                </c:pt>
                <c:pt idx="36">
                  <c:v>83</c:v>
                </c:pt>
                <c:pt idx="37">
                  <c:v>69</c:v>
                </c:pt>
                <c:pt idx="38">
                  <c:v>73</c:v>
                </c:pt>
                <c:pt idx="39">
                  <c:v>77</c:v>
                </c:pt>
                <c:pt idx="40">
                  <c:v>67</c:v>
                </c:pt>
                <c:pt idx="41">
                  <c:v>35</c:v>
                </c:pt>
                <c:pt idx="42">
                  <c:v>33</c:v>
                </c:pt>
                <c:pt idx="43">
                  <c:v>92</c:v>
                </c:pt>
                <c:pt idx="44">
                  <c:v>61</c:v>
                </c:pt>
                <c:pt idx="45">
                  <c:v>78</c:v>
                </c:pt>
                <c:pt idx="46">
                  <c:v>70</c:v>
                </c:pt>
                <c:pt idx="47">
                  <c:v>79</c:v>
                </c:pt>
                <c:pt idx="48">
                  <c:v>32</c:v>
                </c:pt>
                <c:pt idx="49">
                  <c:v>87</c:v>
                </c:pt>
                <c:pt idx="50">
                  <c:v>81</c:v>
                </c:pt>
                <c:pt idx="51">
                  <c:v>72</c:v>
                </c:pt>
                <c:pt idx="52">
                  <c:v>63</c:v>
                </c:pt>
                <c:pt idx="53">
                  <c:v>74</c:v>
                </c:pt>
                <c:pt idx="54">
                  <c:v>66</c:v>
                </c:pt>
                <c:pt idx="55">
                  <c:v>93</c:v>
                </c:pt>
                <c:pt idx="56">
                  <c:v>43</c:v>
                </c:pt>
                <c:pt idx="57">
                  <c:v>67</c:v>
                </c:pt>
                <c:pt idx="58">
                  <c:v>47</c:v>
                </c:pt>
                <c:pt idx="59">
                  <c:v>29</c:v>
                </c:pt>
                <c:pt idx="60">
                  <c:v>64</c:v>
                </c:pt>
                <c:pt idx="61">
                  <c:v>59</c:v>
                </c:pt>
                <c:pt idx="62">
                  <c:v>76</c:v>
                </c:pt>
                <c:pt idx="63">
                  <c:v>64</c:v>
                </c:pt>
                <c:pt idx="64">
                  <c:v>59</c:v>
                </c:pt>
                <c:pt idx="65">
                  <c:v>77</c:v>
                </c:pt>
                <c:pt idx="66">
                  <c:v>76</c:v>
                </c:pt>
                <c:pt idx="67">
                  <c:v>74</c:v>
                </c:pt>
                <c:pt idx="68">
                  <c:v>61</c:v>
                </c:pt>
                <c:pt idx="69">
                  <c:v>90</c:v>
                </c:pt>
                <c:pt idx="70">
                  <c:v>70</c:v>
                </c:pt>
                <c:pt idx="71">
                  <c:v>17</c:v>
                </c:pt>
                <c:pt idx="72">
                  <c:v>76</c:v>
                </c:pt>
                <c:pt idx="73">
                  <c:v>82</c:v>
                </c:pt>
                <c:pt idx="74">
                  <c:v>73</c:v>
                </c:pt>
                <c:pt idx="75">
                  <c:v>89</c:v>
                </c:pt>
                <c:pt idx="76">
                  <c:v>78</c:v>
                </c:pt>
                <c:pt idx="77">
                  <c:v>81</c:v>
                </c:pt>
                <c:pt idx="78">
                  <c:v>70</c:v>
                </c:pt>
                <c:pt idx="79">
                  <c:v>89</c:v>
                </c:pt>
                <c:pt idx="80">
                  <c:v>75</c:v>
                </c:pt>
                <c:pt idx="81">
                  <c:v>73</c:v>
                </c:pt>
                <c:pt idx="82">
                  <c:v>89</c:v>
                </c:pt>
                <c:pt idx="83">
                  <c:v>86</c:v>
                </c:pt>
                <c:pt idx="84">
                  <c:v>92</c:v>
                </c:pt>
                <c:pt idx="85">
                  <c:v>82</c:v>
                </c:pt>
                <c:pt idx="86">
                  <c:v>48</c:v>
                </c:pt>
                <c:pt idx="87">
                  <c:v>79</c:v>
                </c:pt>
                <c:pt idx="88">
                  <c:v>70</c:v>
                </c:pt>
                <c:pt idx="89">
                  <c:v>81</c:v>
                </c:pt>
                <c:pt idx="90">
                  <c:v>91</c:v>
                </c:pt>
                <c:pt idx="91">
                  <c:v>76</c:v>
                </c:pt>
                <c:pt idx="92">
                  <c:v>76</c:v>
                </c:pt>
                <c:pt idx="93">
                  <c:v>58</c:v>
                </c:pt>
                <c:pt idx="94">
                  <c:v>91</c:v>
                </c:pt>
                <c:pt idx="95">
                  <c:v>69</c:v>
                </c:pt>
                <c:pt idx="96">
                  <c:v>82</c:v>
                </c:pt>
                <c:pt idx="97">
                  <c:v>79</c:v>
                </c:pt>
                <c:pt idx="98">
                  <c:v>65</c:v>
                </c:pt>
                <c:pt idx="99">
                  <c:v>64</c:v>
                </c:pt>
                <c:pt idx="100">
                  <c:v>67</c:v>
                </c:pt>
                <c:pt idx="101">
                  <c:v>90</c:v>
                </c:pt>
                <c:pt idx="102">
                  <c:v>35</c:v>
                </c:pt>
                <c:pt idx="103">
                  <c:v>87</c:v>
                </c:pt>
                <c:pt idx="104">
                  <c:v>59</c:v>
                </c:pt>
                <c:pt idx="105">
                  <c:v>76</c:v>
                </c:pt>
                <c:pt idx="106">
                  <c:v>82</c:v>
                </c:pt>
                <c:pt idx="107">
                  <c:v>27</c:v>
                </c:pt>
                <c:pt idx="108">
                  <c:v>42</c:v>
                </c:pt>
                <c:pt idx="109">
                  <c:v>84</c:v>
                </c:pt>
                <c:pt idx="110">
                  <c:v>90</c:v>
                </c:pt>
                <c:pt idx="111">
                  <c:v>86</c:v>
                </c:pt>
                <c:pt idx="112">
                  <c:v>60</c:v>
                </c:pt>
                <c:pt idx="113">
                  <c:v>24</c:v>
                </c:pt>
                <c:pt idx="114">
                  <c:v>70</c:v>
                </c:pt>
                <c:pt idx="115">
                  <c:v>28</c:v>
                </c:pt>
                <c:pt idx="116">
                  <c:v>79</c:v>
                </c:pt>
                <c:pt idx="117">
                  <c:v>83</c:v>
                </c:pt>
                <c:pt idx="118">
                  <c:v>92</c:v>
                </c:pt>
                <c:pt idx="119">
                  <c:v>90</c:v>
                </c:pt>
                <c:pt idx="120">
                  <c:v>54</c:v>
                </c:pt>
                <c:pt idx="121">
                  <c:v>55</c:v>
                </c:pt>
                <c:pt idx="122">
                  <c:v>78</c:v>
                </c:pt>
                <c:pt idx="123">
                  <c:v>73</c:v>
                </c:pt>
                <c:pt idx="124">
                  <c:v>81</c:v>
                </c:pt>
                <c:pt idx="125">
                  <c:v>65</c:v>
                </c:pt>
                <c:pt idx="126">
                  <c:v>62</c:v>
                </c:pt>
                <c:pt idx="127">
                  <c:v>88</c:v>
                </c:pt>
                <c:pt idx="128">
                  <c:v>80</c:v>
                </c:pt>
                <c:pt idx="129">
                  <c:v>76</c:v>
                </c:pt>
                <c:pt idx="130">
                  <c:v>60</c:v>
                </c:pt>
                <c:pt idx="131">
                  <c:v>58</c:v>
                </c:pt>
                <c:pt idx="132">
                  <c:v>88</c:v>
                </c:pt>
                <c:pt idx="133">
                  <c:v>76</c:v>
                </c:pt>
                <c:pt idx="134">
                  <c:v>92</c:v>
                </c:pt>
                <c:pt idx="135">
                  <c:v>40</c:v>
                </c:pt>
                <c:pt idx="136">
                  <c:v>43</c:v>
                </c:pt>
                <c:pt idx="137">
                  <c:v>63</c:v>
                </c:pt>
                <c:pt idx="138">
                  <c:v>70</c:v>
                </c:pt>
                <c:pt idx="139">
                  <c:v>86</c:v>
                </c:pt>
                <c:pt idx="140">
                  <c:v>63</c:v>
                </c:pt>
                <c:pt idx="141">
                  <c:v>24</c:v>
                </c:pt>
                <c:pt idx="142">
                  <c:v>80</c:v>
                </c:pt>
                <c:pt idx="143">
                  <c:v>55</c:v>
                </c:pt>
                <c:pt idx="144">
                  <c:v>64</c:v>
                </c:pt>
                <c:pt idx="145">
                  <c:v>43</c:v>
                </c:pt>
                <c:pt idx="146">
                  <c:v>87</c:v>
                </c:pt>
                <c:pt idx="147">
                  <c:v>24</c:v>
                </c:pt>
                <c:pt idx="148">
                  <c:v>81</c:v>
                </c:pt>
                <c:pt idx="149">
                  <c:v>55</c:v>
                </c:pt>
                <c:pt idx="150">
                  <c:v>62</c:v>
                </c:pt>
                <c:pt idx="151">
                  <c:v>58</c:v>
                </c:pt>
                <c:pt idx="152">
                  <c:v>77</c:v>
                </c:pt>
                <c:pt idx="153">
                  <c:v>61</c:v>
                </c:pt>
                <c:pt idx="154">
                  <c:v>73</c:v>
                </c:pt>
                <c:pt idx="155">
                  <c:v>81</c:v>
                </c:pt>
                <c:pt idx="156">
                  <c:v>36</c:v>
                </c:pt>
                <c:pt idx="157">
                  <c:v>84</c:v>
                </c:pt>
                <c:pt idx="158">
                  <c:v>76</c:v>
                </c:pt>
                <c:pt idx="159">
                  <c:v>80</c:v>
                </c:pt>
                <c:pt idx="160">
                  <c:v>83</c:v>
                </c:pt>
                <c:pt idx="161">
                  <c:v>77</c:v>
                </c:pt>
                <c:pt idx="162">
                  <c:v>49</c:v>
                </c:pt>
                <c:pt idx="163">
                  <c:v>88</c:v>
                </c:pt>
                <c:pt idx="164">
                  <c:v>70</c:v>
                </c:pt>
                <c:pt idx="165">
                  <c:v>52</c:v>
                </c:pt>
                <c:pt idx="166">
                  <c:v>73</c:v>
                </c:pt>
                <c:pt idx="167">
                  <c:v>96</c:v>
                </c:pt>
                <c:pt idx="168">
                  <c:v>91</c:v>
                </c:pt>
                <c:pt idx="169">
                  <c:v>65</c:v>
                </c:pt>
                <c:pt idx="170">
                  <c:v>44</c:v>
                </c:pt>
                <c:pt idx="171">
                  <c:v>73</c:v>
                </c:pt>
                <c:pt idx="172">
                  <c:v>76</c:v>
                </c:pt>
                <c:pt idx="173">
                  <c:v>64</c:v>
                </c:pt>
                <c:pt idx="174">
                  <c:v>92</c:v>
                </c:pt>
                <c:pt idx="175">
                  <c:v>39</c:v>
                </c:pt>
                <c:pt idx="176">
                  <c:v>76</c:v>
                </c:pt>
                <c:pt idx="177">
                  <c:v>73</c:v>
                </c:pt>
                <c:pt idx="178">
                  <c:v>88</c:v>
                </c:pt>
                <c:pt idx="179">
                  <c:v>83</c:v>
                </c:pt>
                <c:pt idx="180">
                  <c:v>72</c:v>
                </c:pt>
                <c:pt idx="181">
                  <c:v>83</c:v>
                </c:pt>
                <c:pt idx="182">
                  <c:v>74</c:v>
                </c:pt>
                <c:pt idx="183">
                  <c:v>90</c:v>
                </c:pt>
                <c:pt idx="184">
                  <c:v>73</c:v>
                </c:pt>
                <c:pt idx="185">
                  <c:v>68</c:v>
                </c:pt>
                <c:pt idx="186">
                  <c:v>73</c:v>
                </c:pt>
                <c:pt idx="187">
                  <c:v>87</c:v>
                </c:pt>
                <c:pt idx="188">
                  <c:v>83</c:v>
                </c:pt>
                <c:pt idx="189">
                  <c:v>96</c:v>
                </c:pt>
                <c:pt idx="190">
                  <c:v>68</c:v>
                </c:pt>
                <c:pt idx="191">
                  <c:v>25</c:v>
                </c:pt>
                <c:pt idx="192">
                  <c:v>75</c:v>
                </c:pt>
                <c:pt idx="193">
                  <c:v>80</c:v>
                </c:pt>
                <c:pt idx="194">
                  <c:v>82</c:v>
                </c:pt>
                <c:pt idx="195">
                  <c:v>44</c:v>
                </c:pt>
                <c:pt idx="196">
                  <c:v>76</c:v>
                </c:pt>
                <c:pt idx="197">
                  <c:v>66</c:v>
                </c:pt>
                <c:pt idx="198">
                  <c:v>96</c:v>
                </c:pt>
                <c:pt idx="199">
                  <c:v>67</c:v>
                </c:pt>
              </c:numCache>
            </c:numRef>
          </c:xVal>
          <c:yVal>
            <c:numRef>
              <c:f>Data!$P$2:$P$201</c:f>
              <c:numCache>
                <c:formatCode>General</c:formatCode>
                <c:ptCount val="200"/>
                <c:pt idx="0">
                  <c:v>1179</c:v>
                </c:pt>
                <c:pt idx="1">
                  <c:v>4373</c:v>
                </c:pt>
                <c:pt idx="2">
                  <c:v>1397</c:v>
                </c:pt>
                <c:pt idx="3">
                  <c:v>4397</c:v>
                </c:pt>
                <c:pt idx="4">
                  <c:v>2013</c:v>
                </c:pt>
                <c:pt idx="5">
                  <c:v>4515</c:v>
                </c:pt>
                <c:pt idx="6">
                  <c:v>4085</c:v>
                </c:pt>
                <c:pt idx="7">
                  <c:v>5116</c:v>
                </c:pt>
                <c:pt idx="8">
                  <c:v>4596</c:v>
                </c:pt>
                <c:pt idx="9">
                  <c:v>5225</c:v>
                </c:pt>
                <c:pt idx="10">
                  <c:v>4886</c:v>
                </c:pt>
                <c:pt idx="11">
                  <c:v>2389</c:v>
                </c:pt>
                <c:pt idx="12">
                  <c:v>1505</c:v>
                </c:pt>
                <c:pt idx="13">
                  <c:v>1587</c:v>
                </c:pt>
                <c:pt idx="14">
                  <c:v>4715</c:v>
                </c:pt>
                <c:pt idx="15">
                  <c:v>4838</c:v>
                </c:pt>
                <c:pt idx="16">
                  <c:v>4295</c:v>
                </c:pt>
                <c:pt idx="17">
                  <c:v>4152</c:v>
                </c:pt>
                <c:pt idx="18">
                  <c:v>3857</c:v>
                </c:pt>
                <c:pt idx="19">
                  <c:v>3764</c:v>
                </c:pt>
                <c:pt idx="20">
                  <c:v>4977</c:v>
                </c:pt>
                <c:pt idx="21">
                  <c:v>4462</c:v>
                </c:pt>
                <c:pt idx="22">
                  <c:v>3896</c:v>
                </c:pt>
                <c:pt idx="23">
                  <c:v>4598</c:v>
                </c:pt>
                <c:pt idx="24">
                  <c:v>4386</c:v>
                </c:pt>
                <c:pt idx="25">
                  <c:v>5575</c:v>
                </c:pt>
                <c:pt idx="26">
                  <c:v>5255</c:v>
                </c:pt>
                <c:pt idx="27">
                  <c:v>1093</c:v>
                </c:pt>
                <c:pt idx="28">
                  <c:v>5127</c:v>
                </c:pt>
                <c:pt idx="29">
                  <c:v>4022</c:v>
                </c:pt>
                <c:pt idx="30">
                  <c:v>3995</c:v>
                </c:pt>
                <c:pt idx="31">
                  <c:v>4804</c:v>
                </c:pt>
                <c:pt idx="32">
                  <c:v>4897</c:v>
                </c:pt>
                <c:pt idx="33">
                  <c:v>4471</c:v>
                </c:pt>
                <c:pt idx="34">
                  <c:v>4770</c:v>
                </c:pt>
                <c:pt idx="35">
                  <c:v>4338</c:v>
                </c:pt>
                <c:pt idx="36">
                  <c:v>4897</c:v>
                </c:pt>
                <c:pt idx="37">
                  <c:v>3778</c:v>
                </c:pt>
                <c:pt idx="38">
                  <c:v>5210</c:v>
                </c:pt>
                <c:pt idx="39">
                  <c:v>4462</c:v>
                </c:pt>
                <c:pt idx="40">
                  <c:v>4391</c:v>
                </c:pt>
                <c:pt idx="41">
                  <c:v>1615</c:v>
                </c:pt>
                <c:pt idx="42">
                  <c:v>1505</c:v>
                </c:pt>
                <c:pt idx="43">
                  <c:v>4432</c:v>
                </c:pt>
                <c:pt idx="44">
                  <c:v>2978</c:v>
                </c:pt>
                <c:pt idx="45">
                  <c:v>4885</c:v>
                </c:pt>
                <c:pt idx="46">
                  <c:v>4924</c:v>
                </c:pt>
                <c:pt idx="47">
                  <c:v>3698</c:v>
                </c:pt>
                <c:pt idx="48">
                  <c:v>1468</c:v>
                </c:pt>
                <c:pt idx="49">
                  <c:v>3832</c:v>
                </c:pt>
                <c:pt idx="50">
                  <c:v>5678</c:v>
                </c:pt>
                <c:pt idx="51">
                  <c:v>5156</c:v>
                </c:pt>
                <c:pt idx="52">
                  <c:v>3878</c:v>
                </c:pt>
                <c:pt idx="53">
                  <c:v>4509</c:v>
                </c:pt>
                <c:pt idx="54">
                  <c:v>3333</c:v>
                </c:pt>
                <c:pt idx="55">
                  <c:v>5401</c:v>
                </c:pt>
                <c:pt idx="56">
                  <c:v>1498</c:v>
                </c:pt>
                <c:pt idx="57">
                  <c:v>4617</c:v>
                </c:pt>
                <c:pt idx="58">
                  <c:v>2005</c:v>
                </c:pt>
                <c:pt idx="59">
                  <c:v>1731</c:v>
                </c:pt>
                <c:pt idx="60">
                  <c:v>4094</c:v>
                </c:pt>
                <c:pt idx="61">
                  <c:v>3959</c:v>
                </c:pt>
                <c:pt idx="62">
                  <c:v>4864</c:v>
                </c:pt>
                <c:pt idx="63">
                  <c:v>2118</c:v>
                </c:pt>
                <c:pt idx="64">
                  <c:v>2598</c:v>
                </c:pt>
                <c:pt idx="65">
                  <c:v>4664</c:v>
                </c:pt>
                <c:pt idx="66">
                  <c:v>4515</c:v>
                </c:pt>
                <c:pt idx="67">
                  <c:v>4965</c:v>
                </c:pt>
                <c:pt idx="68">
                  <c:v>3383</c:v>
                </c:pt>
                <c:pt idx="69">
                  <c:v>4628</c:v>
                </c:pt>
                <c:pt idx="70">
                  <c:v>3857</c:v>
                </c:pt>
                <c:pt idx="71">
                  <c:v>1670</c:v>
                </c:pt>
                <c:pt idx="72">
                  <c:v>4600</c:v>
                </c:pt>
                <c:pt idx="73">
                  <c:v>4802</c:v>
                </c:pt>
                <c:pt idx="74">
                  <c:v>4786</c:v>
                </c:pt>
                <c:pt idx="75">
                  <c:v>5245</c:v>
                </c:pt>
                <c:pt idx="76">
                  <c:v>5172</c:v>
                </c:pt>
                <c:pt idx="77">
                  <c:v>4439</c:v>
                </c:pt>
                <c:pt idx="78">
                  <c:v>3877</c:v>
                </c:pt>
                <c:pt idx="79">
                  <c:v>5187</c:v>
                </c:pt>
                <c:pt idx="80">
                  <c:v>4686</c:v>
                </c:pt>
                <c:pt idx="81">
                  <c:v>3769</c:v>
                </c:pt>
                <c:pt idx="82">
                  <c:v>2660</c:v>
                </c:pt>
                <c:pt idx="83">
                  <c:v>4446</c:v>
                </c:pt>
                <c:pt idx="84">
                  <c:v>4634</c:v>
                </c:pt>
                <c:pt idx="85">
                  <c:v>4551</c:v>
                </c:pt>
                <c:pt idx="86">
                  <c:v>1712</c:v>
                </c:pt>
                <c:pt idx="87">
                  <c:v>3916</c:v>
                </c:pt>
                <c:pt idx="88">
                  <c:v>4354</c:v>
                </c:pt>
                <c:pt idx="89">
                  <c:v>3675</c:v>
                </c:pt>
                <c:pt idx="90">
                  <c:v>5910</c:v>
                </c:pt>
                <c:pt idx="91">
                  <c:v>4075</c:v>
                </c:pt>
                <c:pt idx="92">
                  <c:v>5136</c:v>
                </c:pt>
                <c:pt idx="93">
                  <c:v>3521</c:v>
                </c:pt>
                <c:pt idx="94">
                  <c:v>4930</c:v>
                </c:pt>
                <c:pt idx="95">
                  <c:v>4085</c:v>
                </c:pt>
                <c:pt idx="96">
                  <c:v>4570</c:v>
                </c:pt>
                <c:pt idx="97">
                  <c:v>5653</c:v>
                </c:pt>
                <c:pt idx="98">
                  <c:v>4222</c:v>
                </c:pt>
                <c:pt idx="99">
                  <c:v>3782</c:v>
                </c:pt>
                <c:pt idx="100">
                  <c:v>3786</c:v>
                </c:pt>
                <c:pt idx="101">
                  <c:v>4553</c:v>
                </c:pt>
                <c:pt idx="102">
                  <c:v>1744</c:v>
                </c:pt>
                <c:pt idx="103">
                  <c:v>4534</c:v>
                </c:pt>
                <c:pt idx="104">
                  <c:v>2258</c:v>
                </c:pt>
                <c:pt idx="105">
                  <c:v>4600</c:v>
                </c:pt>
                <c:pt idx="106">
                  <c:v>4596</c:v>
                </c:pt>
                <c:pt idx="107">
                  <c:v>1267</c:v>
                </c:pt>
                <c:pt idx="108">
                  <c:v>1758</c:v>
                </c:pt>
                <c:pt idx="109">
                  <c:v>4769</c:v>
                </c:pt>
                <c:pt idx="110">
                  <c:v>4988</c:v>
                </c:pt>
                <c:pt idx="111">
                  <c:v>4528</c:v>
                </c:pt>
                <c:pt idx="112">
                  <c:v>4240</c:v>
                </c:pt>
                <c:pt idx="113">
                  <c:v>1305</c:v>
                </c:pt>
                <c:pt idx="114">
                  <c:v>4578</c:v>
                </c:pt>
                <c:pt idx="115">
                  <c:v>1338</c:v>
                </c:pt>
                <c:pt idx="116">
                  <c:v>4830</c:v>
                </c:pt>
                <c:pt idx="117">
                  <c:v>3766</c:v>
                </c:pt>
                <c:pt idx="118">
                  <c:v>4857</c:v>
                </c:pt>
                <c:pt idx="119">
                  <c:v>4628</c:v>
                </c:pt>
                <c:pt idx="120">
                  <c:v>4634</c:v>
                </c:pt>
                <c:pt idx="121">
                  <c:v>3576</c:v>
                </c:pt>
                <c:pt idx="122">
                  <c:v>4991</c:v>
                </c:pt>
                <c:pt idx="123">
                  <c:v>5750</c:v>
                </c:pt>
                <c:pt idx="124">
                  <c:v>5678</c:v>
                </c:pt>
                <c:pt idx="125">
                  <c:v>4891</c:v>
                </c:pt>
                <c:pt idx="126">
                  <c:v>4477</c:v>
                </c:pt>
                <c:pt idx="127">
                  <c:v>5293</c:v>
                </c:pt>
                <c:pt idx="128">
                  <c:v>3868</c:v>
                </c:pt>
                <c:pt idx="129">
                  <c:v>4279</c:v>
                </c:pt>
                <c:pt idx="130">
                  <c:v>3971</c:v>
                </c:pt>
                <c:pt idx="131">
                  <c:v>4587</c:v>
                </c:pt>
                <c:pt idx="132">
                  <c:v>4885</c:v>
                </c:pt>
                <c:pt idx="133">
                  <c:v>4028</c:v>
                </c:pt>
                <c:pt idx="134">
                  <c:v>4846</c:v>
                </c:pt>
                <c:pt idx="135">
                  <c:v>2250</c:v>
                </c:pt>
                <c:pt idx="136">
                  <c:v>1498</c:v>
                </c:pt>
                <c:pt idx="137">
                  <c:v>4095</c:v>
                </c:pt>
                <c:pt idx="138">
                  <c:v>2139</c:v>
                </c:pt>
                <c:pt idx="139">
                  <c:v>5490</c:v>
                </c:pt>
                <c:pt idx="140">
                  <c:v>4890</c:v>
                </c:pt>
                <c:pt idx="141">
                  <c:v>1354</c:v>
                </c:pt>
                <c:pt idx="142">
                  <c:v>4846</c:v>
                </c:pt>
                <c:pt idx="143">
                  <c:v>2492</c:v>
                </c:pt>
                <c:pt idx="144">
                  <c:v>4379</c:v>
                </c:pt>
                <c:pt idx="145">
                  <c:v>2243</c:v>
                </c:pt>
                <c:pt idx="146">
                  <c:v>4141</c:v>
                </c:pt>
                <c:pt idx="147">
                  <c:v>1354</c:v>
                </c:pt>
                <c:pt idx="148">
                  <c:v>4815</c:v>
                </c:pt>
                <c:pt idx="149">
                  <c:v>3576</c:v>
                </c:pt>
                <c:pt idx="150">
                  <c:v>4155</c:v>
                </c:pt>
                <c:pt idx="151">
                  <c:v>3754</c:v>
                </c:pt>
                <c:pt idx="152">
                  <c:v>3349</c:v>
                </c:pt>
                <c:pt idx="153">
                  <c:v>2978</c:v>
                </c:pt>
                <c:pt idx="154">
                  <c:v>3769</c:v>
                </c:pt>
                <c:pt idx="155">
                  <c:v>4191</c:v>
                </c:pt>
                <c:pt idx="156">
                  <c:v>1776</c:v>
                </c:pt>
                <c:pt idx="157">
                  <c:v>4551</c:v>
                </c:pt>
                <c:pt idx="158">
                  <c:v>4515</c:v>
                </c:pt>
                <c:pt idx="159">
                  <c:v>4996</c:v>
                </c:pt>
                <c:pt idx="160">
                  <c:v>4219</c:v>
                </c:pt>
                <c:pt idx="161">
                  <c:v>4152</c:v>
                </c:pt>
                <c:pt idx="162">
                  <c:v>1610</c:v>
                </c:pt>
                <c:pt idx="163">
                  <c:v>4797</c:v>
                </c:pt>
                <c:pt idx="164">
                  <c:v>4150</c:v>
                </c:pt>
                <c:pt idx="165">
                  <c:v>2229</c:v>
                </c:pt>
                <c:pt idx="166">
                  <c:v>4068</c:v>
                </c:pt>
                <c:pt idx="167">
                  <c:v>5350</c:v>
                </c:pt>
                <c:pt idx="168">
                  <c:v>7714</c:v>
                </c:pt>
                <c:pt idx="169">
                  <c:v>4797</c:v>
                </c:pt>
                <c:pt idx="170">
                  <c:v>2607</c:v>
                </c:pt>
                <c:pt idx="171">
                  <c:v>4434</c:v>
                </c:pt>
                <c:pt idx="172">
                  <c:v>4643</c:v>
                </c:pt>
                <c:pt idx="173">
                  <c:v>4386</c:v>
                </c:pt>
                <c:pt idx="174">
                  <c:v>4729</c:v>
                </c:pt>
                <c:pt idx="175">
                  <c:v>2028</c:v>
                </c:pt>
                <c:pt idx="176">
                  <c:v>5035</c:v>
                </c:pt>
                <c:pt idx="177">
                  <c:v>3292</c:v>
                </c:pt>
                <c:pt idx="178">
                  <c:v>4205</c:v>
                </c:pt>
                <c:pt idx="179">
                  <c:v>4037</c:v>
                </c:pt>
                <c:pt idx="180">
                  <c:v>4006</c:v>
                </c:pt>
                <c:pt idx="181">
                  <c:v>5102</c:v>
                </c:pt>
                <c:pt idx="182">
                  <c:v>4509</c:v>
                </c:pt>
                <c:pt idx="183">
                  <c:v>4628</c:v>
                </c:pt>
                <c:pt idx="184">
                  <c:v>4630</c:v>
                </c:pt>
                <c:pt idx="185">
                  <c:v>4891</c:v>
                </c:pt>
                <c:pt idx="186">
                  <c:v>4630</c:v>
                </c:pt>
                <c:pt idx="187">
                  <c:v>4643</c:v>
                </c:pt>
                <c:pt idx="188">
                  <c:v>4236</c:v>
                </c:pt>
                <c:pt idx="189">
                  <c:v>4498</c:v>
                </c:pt>
                <c:pt idx="190">
                  <c:v>3204</c:v>
                </c:pt>
                <c:pt idx="191">
                  <c:v>1848</c:v>
                </c:pt>
                <c:pt idx="192">
                  <c:v>4606</c:v>
                </c:pt>
                <c:pt idx="193">
                  <c:v>7265</c:v>
                </c:pt>
                <c:pt idx="194">
                  <c:v>4898</c:v>
                </c:pt>
                <c:pt idx="195">
                  <c:v>1951</c:v>
                </c:pt>
                <c:pt idx="196">
                  <c:v>5136</c:v>
                </c:pt>
                <c:pt idx="197">
                  <c:v>4715</c:v>
                </c:pt>
                <c:pt idx="198">
                  <c:v>4498</c:v>
                </c:pt>
                <c:pt idx="199">
                  <c:v>3560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F5-804A-96B5-038367C1A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230560"/>
        <c:axId val="460232832"/>
      </c:scatterChart>
      <c:valAx>
        <c:axId val="46023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0232832"/>
        <c:crosses val="autoZero"/>
        <c:crossBetween val="midCat"/>
      </c:valAx>
      <c:valAx>
        <c:axId val="46023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023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647700</xdr:colOff>
      <xdr:row>173</xdr:row>
      <xdr:rowOff>12700</xdr:rowOff>
    </xdr:from>
    <xdr:to>
      <xdr:col>29</xdr:col>
      <xdr:colOff>584200</xdr:colOff>
      <xdr:row>188</xdr:row>
      <xdr:rowOff>88900</xdr:rowOff>
    </xdr:to>
    <xdr:graphicFrame macro="">
      <xdr:nvGraphicFramePr>
        <xdr:cNvPr id="23" name="图表 22">
          <a:extLst>
            <a:ext uri="{FF2B5EF4-FFF2-40B4-BE49-F238E27FC236}">
              <a16:creationId xmlns:a16="http://schemas.microsoft.com/office/drawing/2014/main" id="{5D0B2A72-A7C2-CBD6-B90A-2B227ADEA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topLeftCell="J1" workbookViewId="0">
      <selection activeCell="AB1" sqref="AB1"/>
    </sheetView>
  </sheetViews>
  <sheetFormatPr baseColWidth="10" defaultColWidth="14.5" defaultRowHeight="15" customHeight="1" x14ac:dyDescent="0.2"/>
  <cols>
    <col min="1" max="1" width="10.83203125" customWidth="1"/>
    <col min="2" max="26" width="8.6640625" customWidth="1"/>
  </cols>
  <sheetData>
    <row r="1" spans="1:30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35</v>
      </c>
      <c r="U1" t="s">
        <v>38</v>
      </c>
      <c r="V1">
        <f>SUMIF(T2:T201, "Poor", P2:P201)</f>
        <v>457820</v>
      </c>
      <c r="W1">
        <v>116</v>
      </c>
      <c r="X1">
        <f>V1/W1</f>
        <v>3946.7241379310344</v>
      </c>
      <c r="Y1" s="2" cm="1">
        <f t="array" ref="Y1:Y116">_xlfn._xlws.FILTER(P:P,T:T="Poor")</f>
        <v>4373</v>
      </c>
      <c r="Z1" s="2" t="s">
        <v>39</v>
      </c>
      <c r="AA1">
        <f>COUNTIFS(U:U, "Low", T:T, "Good")</f>
        <v>7</v>
      </c>
      <c r="AB1" s="2" cm="1">
        <f t="array" ref="AB1:AC1">LINEST(P2:P201, Q2:Q201)</f>
        <v>57.786053023769</v>
      </c>
      <c r="AC1">
        <v>4.7768978388780852</v>
      </c>
      <c r="AD1">
        <f>RSQ(P2:P201, Q2:Q201)</f>
        <v>0.68294280574379507</v>
      </c>
    </row>
    <row r="2" spans="1:30" ht="14.25" customHeight="1" x14ac:dyDescent="0.2">
      <c r="A2" s="3">
        <v>720179883</v>
      </c>
      <c r="B2" s="3">
        <v>40</v>
      </c>
      <c r="C2" s="3" t="s">
        <v>19</v>
      </c>
      <c r="D2" s="3">
        <v>4</v>
      </c>
      <c r="E2" s="3" t="s">
        <v>20</v>
      </c>
      <c r="F2" s="3" t="s">
        <v>21</v>
      </c>
      <c r="G2" s="3" t="s">
        <v>22</v>
      </c>
      <c r="H2" s="3">
        <v>25</v>
      </c>
      <c r="I2" s="3">
        <v>3</v>
      </c>
      <c r="J2" s="3">
        <v>3</v>
      </c>
      <c r="K2" s="3">
        <v>1</v>
      </c>
      <c r="L2" s="3">
        <v>1962</v>
      </c>
      <c r="M2" s="3">
        <v>0</v>
      </c>
      <c r="N2" s="3">
        <v>1962</v>
      </c>
      <c r="O2" s="3">
        <v>0.68400000000000005</v>
      </c>
      <c r="P2" s="3">
        <v>1179</v>
      </c>
      <c r="Q2" s="3">
        <v>27</v>
      </c>
      <c r="R2" s="3">
        <v>0.68799999999999994</v>
      </c>
      <c r="S2" s="3">
        <v>0</v>
      </c>
      <c r="T2" s="4" t="s">
        <v>36</v>
      </c>
      <c r="U2" t="str">
        <f>IF(P2&lt;=2000, "Low", IF(P2&gt;5000, "High", "Medium"))</f>
        <v>Low</v>
      </c>
      <c r="V2">
        <f>SUMIF(T2:T201, "Good", P2:P201)</f>
        <v>343530</v>
      </c>
      <c r="W2">
        <v>84</v>
      </c>
      <c r="X2">
        <f>V2/W2</f>
        <v>4089.6428571428573</v>
      </c>
      <c r="Y2">
        <v>1397</v>
      </c>
      <c r="Z2" s="2" t="s">
        <v>40</v>
      </c>
      <c r="AA2">
        <f>COUNTIFS(U:U, "Low", T:T, "Poor")</f>
        <v>17</v>
      </c>
      <c r="AB2">
        <f>INDEX(LINEST(P2:P201, Q2:Q201), 1, 2)</f>
        <v>4.7768978388780852</v>
      </c>
    </row>
    <row r="3" spans="1:30" ht="14.25" customHeight="1" x14ac:dyDescent="0.2">
      <c r="A3" s="3">
        <v>711766758</v>
      </c>
      <c r="B3" s="3">
        <v>42</v>
      </c>
      <c r="C3" s="3" t="s">
        <v>23</v>
      </c>
      <c r="D3" s="3">
        <v>4</v>
      </c>
      <c r="E3" s="3" t="s">
        <v>21</v>
      </c>
      <c r="F3" s="3" t="s">
        <v>24</v>
      </c>
      <c r="G3" s="3" t="s">
        <v>25</v>
      </c>
      <c r="H3" s="3">
        <v>30</v>
      </c>
      <c r="I3" s="3">
        <v>3</v>
      </c>
      <c r="J3" s="3">
        <v>2</v>
      </c>
      <c r="K3" s="3">
        <v>1</v>
      </c>
      <c r="L3" s="3">
        <v>1531</v>
      </c>
      <c r="M3" s="3">
        <v>987</v>
      </c>
      <c r="N3" s="3">
        <v>544</v>
      </c>
      <c r="O3" s="3">
        <v>0.83099999999999996</v>
      </c>
      <c r="P3" s="3">
        <v>4373</v>
      </c>
      <c r="Q3" s="3">
        <v>67</v>
      </c>
      <c r="R3" s="3">
        <v>0.81100000000000005</v>
      </c>
      <c r="S3" s="3">
        <v>0.64500000000000002</v>
      </c>
      <c r="T3" s="4" t="s">
        <v>37</v>
      </c>
      <c r="U3" t="str">
        <f t="shared" ref="U3:U66" si="0">IF(P3&lt;=2000, "Low", IF(P3&gt;5000, "High", "Medium"))</f>
        <v>Medium</v>
      </c>
      <c r="V3">
        <f>SUM(V1:V2)</f>
        <v>801350</v>
      </c>
      <c r="Y3">
        <v>2013</v>
      </c>
      <c r="Z3" s="2" t="s">
        <v>41</v>
      </c>
      <c r="AA3">
        <f>COUNTIFS(U:U, "Medium", T:T, "Good")</f>
        <v>68</v>
      </c>
    </row>
    <row r="4" spans="1:30" ht="14.25" customHeight="1" x14ac:dyDescent="0.2">
      <c r="A4" s="3">
        <v>713511108</v>
      </c>
      <c r="B4" s="3">
        <v>61</v>
      </c>
      <c r="C4" s="3" t="s">
        <v>19</v>
      </c>
      <c r="D4" s="3">
        <v>1</v>
      </c>
      <c r="E4" s="3" t="s">
        <v>26</v>
      </c>
      <c r="F4" s="3" t="s">
        <v>24</v>
      </c>
      <c r="G4" s="3" t="s">
        <v>27</v>
      </c>
      <c r="H4" s="3">
        <v>47</v>
      </c>
      <c r="I4" s="3">
        <v>5</v>
      </c>
      <c r="J4" s="3">
        <v>3</v>
      </c>
      <c r="K4" s="3">
        <v>4</v>
      </c>
      <c r="L4" s="3">
        <v>1438.3</v>
      </c>
      <c r="M4" s="3">
        <v>847</v>
      </c>
      <c r="N4" s="3">
        <v>591.29999999999995</v>
      </c>
      <c r="O4" s="3">
        <v>0.436</v>
      </c>
      <c r="P4" s="3">
        <v>1397</v>
      </c>
      <c r="Q4" s="3">
        <v>43</v>
      </c>
      <c r="R4" s="3">
        <v>0.48299999999999998</v>
      </c>
      <c r="S4" s="3">
        <v>0.58899999999999997</v>
      </c>
      <c r="T4" s="4" t="s">
        <v>37</v>
      </c>
      <c r="U4" t="str">
        <f t="shared" si="0"/>
        <v>Low</v>
      </c>
      <c r="Y4">
        <v>4515</v>
      </c>
      <c r="Z4" s="2" t="s">
        <v>42</v>
      </c>
      <c r="AA4">
        <f>COUNTIFS(U:U, "Medium", T:T, "Poor")</f>
        <v>83</v>
      </c>
    </row>
    <row r="5" spans="1:30" ht="14.25" customHeight="1" x14ac:dyDescent="0.2">
      <c r="A5" s="3">
        <v>716915133</v>
      </c>
      <c r="B5" s="3">
        <v>42</v>
      </c>
      <c r="C5" s="3" t="s">
        <v>23</v>
      </c>
      <c r="D5" s="3">
        <v>2</v>
      </c>
      <c r="E5" s="3" t="s">
        <v>21</v>
      </c>
      <c r="F5" s="3" t="s">
        <v>28</v>
      </c>
      <c r="G5" s="3" t="s">
        <v>25</v>
      </c>
      <c r="H5" s="3">
        <v>36</v>
      </c>
      <c r="I5" s="3">
        <v>5</v>
      </c>
      <c r="J5" s="3">
        <v>3</v>
      </c>
      <c r="K5" s="3">
        <v>4</v>
      </c>
      <c r="L5" s="3">
        <v>1696</v>
      </c>
      <c r="M5" s="3">
        <v>0</v>
      </c>
      <c r="N5" s="3">
        <v>1696</v>
      </c>
      <c r="O5" s="3">
        <v>0.66600000000000004</v>
      </c>
      <c r="P5" s="3">
        <v>4397</v>
      </c>
      <c r="Q5" s="3">
        <v>70</v>
      </c>
      <c r="R5" s="3">
        <v>0.628</v>
      </c>
      <c r="S5" s="3">
        <v>0</v>
      </c>
      <c r="T5" s="4" t="s">
        <v>36</v>
      </c>
      <c r="U5" t="str">
        <f t="shared" si="0"/>
        <v>Medium</v>
      </c>
      <c r="Y5">
        <v>4085</v>
      </c>
      <c r="Z5" s="2" t="s">
        <v>43</v>
      </c>
      <c r="AA5">
        <f>COUNTIFS(U:U, "High", T:T, "Good")</f>
        <v>9</v>
      </c>
    </row>
    <row r="6" spans="1:30" ht="14.25" customHeight="1" x14ac:dyDescent="0.2">
      <c r="A6" s="3">
        <v>785328408</v>
      </c>
      <c r="B6" s="3">
        <v>37</v>
      </c>
      <c r="C6" s="3" t="s">
        <v>23</v>
      </c>
      <c r="D6" s="3">
        <v>4</v>
      </c>
      <c r="E6" s="3" t="s">
        <v>29</v>
      </c>
      <c r="F6" s="3" t="s">
        <v>24</v>
      </c>
      <c r="G6" s="3" t="s">
        <v>25</v>
      </c>
      <c r="H6" s="3">
        <v>31</v>
      </c>
      <c r="I6" s="3">
        <v>5</v>
      </c>
      <c r="J6" s="3">
        <v>2</v>
      </c>
      <c r="K6" s="3">
        <v>3</v>
      </c>
      <c r="L6" s="3">
        <v>1758</v>
      </c>
      <c r="M6" s="3">
        <v>1180</v>
      </c>
      <c r="N6" s="3">
        <v>578</v>
      </c>
      <c r="O6" s="3">
        <v>0.74399999999999999</v>
      </c>
      <c r="P6" s="3">
        <v>2013</v>
      </c>
      <c r="Q6" s="3">
        <v>41</v>
      </c>
      <c r="R6" s="3">
        <v>0.36699999999999999</v>
      </c>
      <c r="S6" s="3">
        <v>0.67100000000000004</v>
      </c>
      <c r="T6" s="4" t="s">
        <v>37</v>
      </c>
      <c r="U6" t="str">
        <f t="shared" si="0"/>
        <v>Medium</v>
      </c>
      <c r="Y6">
        <v>5116</v>
      </c>
      <c r="Z6" s="2" t="s">
        <v>44</v>
      </c>
      <c r="AA6">
        <f>COUNTIFS(U:U, "High", T:T, "Poor")</f>
        <v>16</v>
      </c>
    </row>
    <row r="7" spans="1:30" ht="14.25" customHeight="1" x14ac:dyDescent="0.2">
      <c r="A7" s="3">
        <v>717856983</v>
      </c>
      <c r="B7" s="3">
        <v>42</v>
      </c>
      <c r="C7" s="3" t="s">
        <v>23</v>
      </c>
      <c r="D7" s="3">
        <v>5</v>
      </c>
      <c r="E7" s="3" t="s">
        <v>26</v>
      </c>
      <c r="F7" s="3" t="s">
        <v>24</v>
      </c>
      <c r="G7" s="3" t="s">
        <v>21</v>
      </c>
      <c r="H7" s="3">
        <v>29</v>
      </c>
      <c r="I7" s="3">
        <v>3</v>
      </c>
      <c r="J7" s="3">
        <v>2</v>
      </c>
      <c r="K7" s="3">
        <v>3</v>
      </c>
      <c r="L7" s="3">
        <v>1840</v>
      </c>
      <c r="M7" s="3">
        <v>1267</v>
      </c>
      <c r="N7" s="3">
        <v>573</v>
      </c>
      <c r="O7" s="3">
        <v>0.60499999999999998</v>
      </c>
      <c r="P7" s="3">
        <v>4515</v>
      </c>
      <c r="Q7" s="3">
        <v>76</v>
      </c>
      <c r="R7" s="3">
        <v>0.49</v>
      </c>
      <c r="S7" s="3">
        <v>0.68899999999999995</v>
      </c>
      <c r="T7" s="4" t="s">
        <v>37</v>
      </c>
      <c r="U7" t="str">
        <f t="shared" si="0"/>
        <v>Medium</v>
      </c>
      <c r="Y7">
        <v>5225</v>
      </c>
      <c r="AA7">
        <f>SUM(AA1:AA6)</f>
        <v>200</v>
      </c>
    </row>
    <row r="8" spans="1:30" ht="14.25" customHeight="1" x14ac:dyDescent="0.2">
      <c r="A8" s="3">
        <v>719130558</v>
      </c>
      <c r="B8" s="3">
        <v>55</v>
      </c>
      <c r="C8" s="3" t="s">
        <v>23</v>
      </c>
      <c r="D8" s="3">
        <v>2</v>
      </c>
      <c r="E8" s="3" t="s">
        <v>26</v>
      </c>
      <c r="F8" s="3" t="s">
        <v>24</v>
      </c>
      <c r="G8" s="3" t="s">
        <v>25</v>
      </c>
      <c r="H8" s="3">
        <v>44</v>
      </c>
      <c r="I8" s="3">
        <v>5</v>
      </c>
      <c r="J8" s="3">
        <v>2</v>
      </c>
      <c r="K8" s="3">
        <v>3</v>
      </c>
      <c r="L8" s="3">
        <v>1669</v>
      </c>
      <c r="M8" s="3">
        <v>1000</v>
      </c>
      <c r="N8" s="3">
        <v>669</v>
      </c>
      <c r="O8" s="3">
        <v>0.71699999999999997</v>
      </c>
      <c r="P8" s="3">
        <v>4085</v>
      </c>
      <c r="Q8" s="3">
        <v>69</v>
      </c>
      <c r="R8" s="3">
        <v>0.97099999999999997</v>
      </c>
      <c r="S8" s="3">
        <v>0.59899999999999998</v>
      </c>
      <c r="T8" s="4" t="s">
        <v>37</v>
      </c>
      <c r="U8" t="str">
        <f t="shared" si="0"/>
        <v>Medium</v>
      </c>
      <c r="Y8">
        <v>2389</v>
      </c>
    </row>
    <row r="9" spans="1:30" ht="14.25" customHeight="1" x14ac:dyDescent="0.2">
      <c r="A9" s="3">
        <v>713789883</v>
      </c>
      <c r="B9" s="3">
        <v>50</v>
      </c>
      <c r="C9" s="3" t="s">
        <v>23</v>
      </c>
      <c r="D9" s="3">
        <v>4</v>
      </c>
      <c r="E9" s="3" t="s">
        <v>30</v>
      </c>
      <c r="F9" s="3" t="s">
        <v>24</v>
      </c>
      <c r="G9" s="3" t="s">
        <v>27</v>
      </c>
      <c r="H9" s="3">
        <v>36</v>
      </c>
      <c r="I9" s="3">
        <v>6</v>
      </c>
      <c r="J9" s="3">
        <v>1</v>
      </c>
      <c r="K9" s="3">
        <v>1</v>
      </c>
      <c r="L9" s="3">
        <v>1479</v>
      </c>
      <c r="M9" s="3">
        <v>1004</v>
      </c>
      <c r="N9" s="3">
        <v>475</v>
      </c>
      <c r="O9" s="3">
        <v>0.82699999999999996</v>
      </c>
      <c r="P9" s="3">
        <v>5116</v>
      </c>
      <c r="Q9" s="3">
        <v>75</v>
      </c>
      <c r="R9" s="3">
        <v>0.97399999999999998</v>
      </c>
      <c r="S9" s="3">
        <v>0.67900000000000005</v>
      </c>
      <c r="T9" s="4" t="s">
        <v>37</v>
      </c>
      <c r="U9" t="str">
        <f t="shared" si="0"/>
        <v>High</v>
      </c>
      <c r="Y9">
        <v>1505</v>
      </c>
    </row>
    <row r="10" spans="1:30" ht="14.25" customHeight="1" x14ac:dyDescent="0.2">
      <c r="A10" s="3">
        <v>715117008</v>
      </c>
      <c r="B10" s="3">
        <v>39</v>
      </c>
      <c r="C10" s="3" t="s">
        <v>19</v>
      </c>
      <c r="D10" s="3">
        <v>5</v>
      </c>
      <c r="E10" s="3" t="s">
        <v>26</v>
      </c>
      <c r="F10" s="3" t="s">
        <v>24</v>
      </c>
      <c r="G10" s="3" t="s">
        <v>27</v>
      </c>
      <c r="H10" s="3">
        <v>36</v>
      </c>
      <c r="I10" s="3">
        <v>4</v>
      </c>
      <c r="J10" s="3">
        <v>2</v>
      </c>
      <c r="K10" s="3">
        <v>3</v>
      </c>
      <c r="L10" s="3">
        <v>1438.3</v>
      </c>
      <c r="M10" s="3">
        <v>0</v>
      </c>
      <c r="N10" s="3">
        <v>1438.3</v>
      </c>
      <c r="O10" s="3">
        <v>0.67700000000000005</v>
      </c>
      <c r="P10" s="3">
        <v>4596</v>
      </c>
      <c r="Q10" s="3">
        <v>82</v>
      </c>
      <c r="R10" s="3">
        <v>0.745</v>
      </c>
      <c r="S10" s="3">
        <v>0</v>
      </c>
      <c r="T10" s="4" t="s">
        <v>36</v>
      </c>
      <c r="U10" t="str">
        <f t="shared" si="0"/>
        <v>Medium</v>
      </c>
      <c r="Y10">
        <v>1587</v>
      </c>
    </row>
    <row r="11" spans="1:30" ht="14.25" customHeight="1" x14ac:dyDescent="0.2">
      <c r="A11" s="3">
        <v>716160708</v>
      </c>
      <c r="B11" s="3">
        <v>64</v>
      </c>
      <c r="C11" s="3" t="s">
        <v>19</v>
      </c>
      <c r="D11" s="3">
        <v>1</v>
      </c>
      <c r="E11" s="3" t="s">
        <v>29</v>
      </c>
      <c r="F11" s="3" t="s">
        <v>28</v>
      </c>
      <c r="G11" s="3" t="s">
        <v>25</v>
      </c>
      <c r="H11" s="3">
        <v>36</v>
      </c>
      <c r="I11" s="3">
        <v>4</v>
      </c>
      <c r="J11" s="3">
        <v>3</v>
      </c>
      <c r="K11" s="3">
        <v>1</v>
      </c>
      <c r="L11" s="3">
        <v>1861</v>
      </c>
      <c r="M11" s="3">
        <v>1677</v>
      </c>
      <c r="N11" s="3">
        <v>184</v>
      </c>
      <c r="O11" s="3">
        <v>0.74199999999999999</v>
      </c>
      <c r="P11" s="3">
        <v>5225</v>
      </c>
      <c r="Q11" s="3">
        <v>94</v>
      </c>
      <c r="R11" s="3">
        <v>0.67900000000000005</v>
      </c>
      <c r="S11" s="3">
        <v>0.90100000000000002</v>
      </c>
      <c r="T11" s="4" t="s">
        <v>37</v>
      </c>
      <c r="U11" t="str">
        <f t="shared" si="0"/>
        <v>High</v>
      </c>
      <c r="Y11">
        <v>4838</v>
      </c>
    </row>
    <row r="12" spans="1:30" ht="14.25" customHeight="1" x14ac:dyDescent="0.2">
      <c r="A12" s="3">
        <v>712673283</v>
      </c>
      <c r="B12" s="3">
        <v>36</v>
      </c>
      <c r="C12" s="3" t="s">
        <v>23</v>
      </c>
      <c r="D12" s="3">
        <v>4</v>
      </c>
      <c r="E12" s="3" t="s">
        <v>21</v>
      </c>
      <c r="F12" s="3" t="s">
        <v>28</v>
      </c>
      <c r="G12" s="3" t="s">
        <v>25</v>
      </c>
      <c r="H12" s="3">
        <v>26</v>
      </c>
      <c r="I12" s="3">
        <v>3</v>
      </c>
      <c r="J12" s="3">
        <v>2</v>
      </c>
      <c r="K12" s="3">
        <v>3</v>
      </c>
      <c r="L12" s="3">
        <v>1438.3</v>
      </c>
      <c r="M12" s="3">
        <v>0</v>
      </c>
      <c r="N12" s="3">
        <v>1438.3</v>
      </c>
      <c r="O12" s="3">
        <v>0.82699999999999996</v>
      </c>
      <c r="P12" s="3">
        <v>4886</v>
      </c>
      <c r="Q12" s="3">
        <v>85</v>
      </c>
      <c r="R12" s="3">
        <v>0.77100000000000002</v>
      </c>
      <c r="S12" s="3">
        <v>0</v>
      </c>
      <c r="T12" s="4" t="s">
        <v>36</v>
      </c>
      <c r="U12" t="str">
        <f t="shared" si="0"/>
        <v>Medium</v>
      </c>
      <c r="Y12">
        <v>4295</v>
      </c>
    </row>
    <row r="13" spans="1:30" ht="14.25" customHeight="1" x14ac:dyDescent="0.2">
      <c r="A13" s="3">
        <v>708595158</v>
      </c>
      <c r="B13" s="3">
        <v>27</v>
      </c>
      <c r="C13" s="3" t="s">
        <v>23</v>
      </c>
      <c r="D13" s="3">
        <v>0</v>
      </c>
      <c r="E13" s="3" t="s">
        <v>29</v>
      </c>
      <c r="F13" s="3" t="s">
        <v>28</v>
      </c>
      <c r="G13" s="3" t="s">
        <v>25</v>
      </c>
      <c r="H13" s="3">
        <v>36</v>
      </c>
      <c r="I13" s="3">
        <v>6</v>
      </c>
      <c r="J13" s="3">
        <v>1</v>
      </c>
      <c r="K13" s="3">
        <v>2</v>
      </c>
      <c r="L13" s="3">
        <v>1677</v>
      </c>
      <c r="M13" s="3">
        <v>1598</v>
      </c>
      <c r="N13" s="3">
        <v>79</v>
      </c>
      <c r="O13" s="3">
        <v>0.99399999999999999</v>
      </c>
      <c r="P13" s="3">
        <v>2389</v>
      </c>
      <c r="Q13" s="3">
        <v>43</v>
      </c>
      <c r="R13" s="3">
        <v>0.53600000000000003</v>
      </c>
      <c r="S13" s="3">
        <v>0.95299999999999996</v>
      </c>
      <c r="T13" s="4" t="s">
        <v>37</v>
      </c>
      <c r="U13" t="str">
        <f t="shared" si="0"/>
        <v>Medium</v>
      </c>
      <c r="Y13">
        <v>3857</v>
      </c>
    </row>
    <row r="14" spans="1:30" ht="14.25" customHeight="1" x14ac:dyDescent="0.2">
      <c r="A14" s="3">
        <v>721059033</v>
      </c>
      <c r="B14" s="3">
        <v>48</v>
      </c>
      <c r="C14" s="3" t="s">
        <v>23</v>
      </c>
      <c r="D14" s="3">
        <v>3</v>
      </c>
      <c r="E14" s="3" t="s">
        <v>30</v>
      </c>
      <c r="F14" s="3" t="s">
        <v>31</v>
      </c>
      <c r="G14" s="3" t="s">
        <v>27</v>
      </c>
      <c r="H14" s="3">
        <v>40</v>
      </c>
      <c r="I14" s="3">
        <v>4</v>
      </c>
      <c r="J14" s="3">
        <v>1</v>
      </c>
      <c r="K14" s="3">
        <v>2</v>
      </c>
      <c r="L14" s="3">
        <v>1919</v>
      </c>
      <c r="M14" s="3">
        <v>774</v>
      </c>
      <c r="N14" s="3">
        <v>1145</v>
      </c>
      <c r="O14" s="3">
        <v>0.96499999999999997</v>
      </c>
      <c r="P14" s="3">
        <v>1505</v>
      </c>
      <c r="Q14" s="3">
        <v>33</v>
      </c>
      <c r="R14" s="3">
        <v>0.73699999999999999</v>
      </c>
      <c r="S14" s="3">
        <v>0.40300000000000002</v>
      </c>
      <c r="T14" s="4" t="s">
        <v>37</v>
      </c>
      <c r="U14" t="str">
        <f t="shared" si="0"/>
        <v>Low</v>
      </c>
      <c r="Y14">
        <v>4977</v>
      </c>
    </row>
    <row r="15" spans="1:30" ht="14.25" customHeight="1" x14ac:dyDescent="0.2">
      <c r="A15" s="3">
        <v>714631833</v>
      </c>
      <c r="B15" s="3">
        <v>53</v>
      </c>
      <c r="C15" s="3" t="s">
        <v>19</v>
      </c>
      <c r="D15" s="3">
        <v>4</v>
      </c>
      <c r="E15" s="3" t="s">
        <v>29</v>
      </c>
      <c r="F15" s="3" t="s">
        <v>24</v>
      </c>
      <c r="G15" s="3" t="s">
        <v>32</v>
      </c>
      <c r="H15" s="3">
        <v>44</v>
      </c>
      <c r="I15" s="3">
        <v>3</v>
      </c>
      <c r="J15" s="3">
        <v>2</v>
      </c>
      <c r="K15" s="3">
        <v>4</v>
      </c>
      <c r="L15" s="3">
        <v>1973</v>
      </c>
      <c r="M15" s="3">
        <v>1324</v>
      </c>
      <c r="N15" s="3">
        <v>649</v>
      </c>
      <c r="O15" s="3">
        <v>0.80500000000000005</v>
      </c>
      <c r="P15" s="3">
        <v>1587</v>
      </c>
      <c r="Q15" s="3">
        <v>38</v>
      </c>
      <c r="R15" s="3">
        <v>0.52</v>
      </c>
      <c r="S15" s="3">
        <v>0.67100000000000004</v>
      </c>
      <c r="T15" s="4" t="s">
        <v>37</v>
      </c>
      <c r="U15" t="str">
        <f t="shared" si="0"/>
        <v>Low</v>
      </c>
      <c r="Y15">
        <v>3896</v>
      </c>
    </row>
    <row r="16" spans="1:30" ht="14.25" customHeight="1" x14ac:dyDescent="0.2">
      <c r="A16" s="3">
        <v>717443658</v>
      </c>
      <c r="B16" s="3">
        <v>37</v>
      </c>
      <c r="C16" s="3" t="s">
        <v>23</v>
      </c>
      <c r="D16" s="3">
        <v>0</v>
      </c>
      <c r="E16" s="3" t="s">
        <v>29</v>
      </c>
      <c r="F16" s="3" t="s">
        <v>31</v>
      </c>
      <c r="G16" s="3" t="s">
        <v>27</v>
      </c>
      <c r="H16" s="3">
        <v>28</v>
      </c>
      <c r="I16" s="3">
        <v>4</v>
      </c>
      <c r="J16" s="3">
        <v>3</v>
      </c>
      <c r="K16" s="3">
        <v>1</v>
      </c>
      <c r="L16" s="3">
        <v>1920</v>
      </c>
      <c r="M16" s="3">
        <v>0</v>
      </c>
      <c r="N16" s="3">
        <v>1920</v>
      </c>
      <c r="O16" s="3">
        <v>0.68799999999999994</v>
      </c>
      <c r="P16" s="3">
        <v>4715</v>
      </c>
      <c r="Q16" s="3">
        <v>81</v>
      </c>
      <c r="R16" s="3">
        <v>0.84099999999999997</v>
      </c>
      <c r="S16" s="3">
        <v>0</v>
      </c>
      <c r="T16" s="4" t="s">
        <v>36</v>
      </c>
      <c r="U16" t="str">
        <f t="shared" si="0"/>
        <v>Medium</v>
      </c>
      <c r="Y16">
        <v>4598</v>
      </c>
    </row>
    <row r="17" spans="1:25" ht="14.25" customHeight="1" x14ac:dyDescent="0.2">
      <c r="A17" s="3">
        <v>711409833</v>
      </c>
      <c r="B17" s="3">
        <v>45</v>
      </c>
      <c r="C17" s="3" t="s">
        <v>23</v>
      </c>
      <c r="D17" s="3">
        <v>5</v>
      </c>
      <c r="E17" s="3" t="s">
        <v>26</v>
      </c>
      <c r="F17" s="3" t="s">
        <v>24</v>
      </c>
      <c r="G17" s="3" t="s">
        <v>25</v>
      </c>
      <c r="H17" s="3">
        <v>33</v>
      </c>
      <c r="I17" s="3">
        <v>3</v>
      </c>
      <c r="J17" s="3">
        <v>1</v>
      </c>
      <c r="K17" s="3">
        <v>3</v>
      </c>
      <c r="L17" s="3">
        <v>1830</v>
      </c>
      <c r="M17" s="3">
        <v>650</v>
      </c>
      <c r="N17" s="3">
        <v>1180</v>
      </c>
      <c r="O17" s="3">
        <v>0.72399999999999998</v>
      </c>
      <c r="P17" s="3">
        <v>4838</v>
      </c>
      <c r="Q17" s="3">
        <v>71</v>
      </c>
      <c r="R17" s="3">
        <v>0.97199999999999998</v>
      </c>
      <c r="S17" s="3">
        <v>0.35499999999999998</v>
      </c>
      <c r="T17" s="4" t="s">
        <v>37</v>
      </c>
      <c r="U17" t="str">
        <f t="shared" si="0"/>
        <v>Medium</v>
      </c>
      <c r="Y17">
        <v>4386</v>
      </c>
    </row>
    <row r="18" spans="1:25" ht="14.25" customHeight="1" x14ac:dyDescent="0.2">
      <c r="A18" s="3">
        <v>714405183</v>
      </c>
      <c r="B18" s="3">
        <v>47</v>
      </c>
      <c r="C18" s="3" t="s">
        <v>23</v>
      </c>
      <c r="D18" s="3">
        <v>3</v>
      </c>
      <c r="E18" s="3" t="s">
        <v>29</v>
      </c>
      <c r="F18" s="3" t="s">
        <v>24</v>
      </c>
      <c r="G18" s="3" t="s">
        <v>25</v>
      </c>
      <c r="H18" s="3">
        <v>36</v>
      </c>
      <c r="I18" s="3">
        <v>4</v>
      </c>
      <c r="J18" s="3">
        <v>2</v>
      </c>
      <c r="K18" s="3">
        <v>2</v>
      </c>
      <c r="L18" s="3">
        <v>1776</v>
      </c>
      <c r="M18" s="3">
        <v>1519</v>
      </c>
      <c r="N18" s="3">
        <v>257</v>
      </c>
      <c r="O18" s="3">
        <v>0.91700000000000004</v>
      </c>
      <c r="P18" s="3">
        <v>4295</v>
      </c>
      <c r="Q18" s="3">
        <v>60</v>
      </c>
      <c r="R18" s="3">
        <v>0.622</v>
      </c>
      <c r="S18" s="3">
        <v>0.85499999999999998</v>
      </c>
      <c r="T18" s="4" t="s">
        <v>37</v>
      </c>
      <c r="U18" t="str">
        <f t="shared" si="0"/>
        <v>Medium</v>
      </c>
      <c r="Y18">
        <v>5575</v>
      </c>
    </row>
    <row r="19" spans="1:25" ht="14.25" customHeight="1" x14ac:dyDescent="0.2">
      <c r="A19" s="3">
        <v>718399233</v>
      </c>
      <c r="B19" s="3">
        <v>43</v>
      </c>
      <c r="C19" s="3" t="s">
        <v>23</v>
      </c>
      <c r="D19" s="3">
        <v>4</v>
      </c>
      <c r="E19" s="3" t="s">
        <v>20</v>
      </c>
      <c r="F19" s="3" t="s">
        <v>28</v>
      </c>
      <c r="G19" s="3" t="s">
        <v>27</v>
      </c>
      <c r="H19" s="3">
        <v>36</v>
      </c>
      <c r="I19" s="3">
        <v>6</v>
      </c>
      <c r="J19" s="3">
        <v>3</v>
      </c>
      <c r="K19" s="3">
        <v>1</v>
      </c>
      <c r="L19" s="3">
        <v>1531</v>
      </c>
      <c r="M19" s="3">
        <v>0</v>
      </c>
      <c r="N19" s="3">
        <v>1531</v>
      </c>
      <c r="O19" s="3">
        <v>0.70399999999999996</v>
      </c>
      <c r="P19" s="3">
        <v>4152</v>
      </c>
      <c r="Q19" s="3">
        <v>77</v>
      </c>
      <c r="R19" s="3">
        <v>0.54</v>
      </c>
      <c r="S19" s="3">
        <v>0</v>
      </c>
      <c r="T19" s="4" t="s">
        <v>36</v>
      </c>
      <c r="U19" t="str">
        <f t="shared" si="0"/>
        <v>Medium</v>
      </c>
      <c r="Y19">
        <v>5255</v>
      </c>
    </row>
    <row r="20" spans="1:25" ht="14.25" customHeight="1" x14ac:dyDescent="0.2">
      <c r="A20" s="3">
        <v>721254858</v>
      </c>
      <c r="B20" s="3">
        <v>42</v>
      </c>
      <c r="C20" s="3" t="s">
        <v>23</v>
      </c>
      <c r="D20" s="3">
        <v>5</v>
      </c>
      <c r="E20" s="3" t="s">
        <v>29</v>
      </c>
      <c r="F20" s="3" t="s">
        <v>24</v>
      </c>
      <c r="G20" s="3" t="s">
        <v>25</v>
      </c>
      <c r="H20" s="3">
        <v>18</v>
      </c>
      <c r="I20" s="3">
        <v>6</v>
      </c>
      <c r="J20" s="3">
        <v>1</v>
      </c>
      <c r="K20" s="3">
        <v>1</v>
      </c>
      <c r="L20" s="3">
        <v>1694</v>
      </c>
      <c r="M20" s="3">
        <v>1074</v>
      </c>
      <c r="N20" s="3">
        <v>620</v>
      </c>
      <c r="O20" s="3">
        <v>0.78</v>
      </c>
      <c r="P20" s="3">
        <v>3857</v>
      </c>
      <c r="Q20" s="3">
        <v>70</v>
      </c>
      <c r="R20" s="3">
        <v>0.75</v>
      </c>
      <c r="S20" s="3">
        <v>0.63400000000000001</v>
      </c>
      <c r="T20" s="4" t="s">
        <v>37</v>
      </c>
      <c r="U20" t="str">
        <f t="shared" si="0"/>
        <v>Medium</v>
      </c>
      <c r="Y20">
        <v>5127</v>
      </c>
    </row>
    <row r="21" spans="1:25" ht="14.25" customHeight="1" x14ac:dyDescent="0.2">
      <c r="A21" s="3">
        <v>717346833</v>
      </c>
      <c r="B21" s="3">
        <v>44</v>
      </c>
      <c r="C21" s="3" t="s">
        <v>23</v>
      </c>
      <c r="D21" s="3">
        <v>3</v>
      </c>
      <c r="E21" s="3" t="s">
        <v>29</v>
      </c>
      <c r="F21" s="3" t="s">
        <v>24</v>
      </c>
      <c r="G21" s="3" t="s">
        <v>25</v>
      </c>
      <c r="H21" s="3">
        <v>33</v>
      </c>
      <c r="I21" s="3">
        <v>3</v>
      </c>
      <c r="J21" s="3">
        <v>2</v>
      </c>
      <c r="K21" s="3">
        <v>2</v>
      </c>
      <c r="L21" s="3">
        <v>1621</v>
      </c>
      <c r="M21" s="3">
        <v>0</v>
      </c>
      <c r="N21" s="3">
        <v>1621</v>
      </c>
      <c r="O21" s="3">
        <v>0.60299999999999998</v>
      </c>
      <c r="P21" s="3">
        <v>3764</v>
      </c>
      <c r="Q21" s="3">
        <v>76</v>
      </c>
      <c r="R21" s="3">
        <v>0.52</v>
      </c>
      <c r="S21" s="3">
        <v>0</v>
      </c>
      <c r="T21" s="4" t="s">
        <v>36</v>
      </c>
      <c r="U21" t="str">
        <f t="shared" si="0"/>
        <v>Medium</v>
      </c>
      <c r="Y21">
        <v>4804</v>
      </c>
    </row>
    <row r="22" spans="1:25" ht="14.25" customHeight="1" x14ac:dyDescent="0.2">
      <c r="A22" s="3">
        <v>718829358</v>
      </c>
      <c r="B22" s="3">
        <v>40</v>
      </c>
      <c r="C22" s="3" t="s">
        <v>23</v>
      </c>
      <c r="D22" s="3">
        <v>3</v>
      </c>
      <c r="E22" s="3" t="s">
        <v>26</v>
      </c>
      <c r="F22" s="3" t="s">
        <v>31</v>
      </c>
      <c r="G22" s="3" t="s">
        <v>27</v>
      </c>
      <c r="H22" s="3">
        <v>32</v>
      </c>
      <c r="I22" s="3">
        <v>3</v>
      </c>
      <c r="J22" s="3">
        <v>1</v>
      </c>
      <c r="K22" s="3">
        <v>2</v>
      </c>
      <c r="L22" s="3">
        <v>1956</v>
      </c>
      <c r="M22" s="3">
        <v>958</v>
      </c>
      <c r="N22" s="3">
        <v>998</v>
      </c>
      <c r="O22" s="3">
        <v>0.78900000000000003</v>
      </c>
      <c r="P22" s="3">
        <v>4977</v>
      </c>
      <c r="Q22" s="3">
        <v>76</v>
      </c>
      <c r="R22" s="3">
        <v>0.85399999999999998</v>
      </c>
      <c r="S22" s="3">
        <v>0.49</v>
      </c>
      <c r="T22" s="4" t="s">
        <v>37</v>
      </c>
      <c r="U22" t="str">
        <f t="shared" si="0"/>
        <v>Medium</v>
      </c>
      <c r="Y22">
        <v>4897</v>
      </c>
    </row>
    <row r="23" spans="1:25" ht="14.25" customHeight="1" x14ac:dyDescent="0.2">
      <c r="A23" s="3">
        <v>715380483</v>
      </c>
      <c r="B23" s="3">
        <v>54</v>
      </c>
      <c r="C23" s="3" t="s">
        <v>23</v>
      </c>
      <c r="D23" s="3">
        <v>5</v>
      </c>
      <c r="E23" s="3" t="s">
        <v>21</v>
      </c>
      <c r="F23" s="3" t="s">
        <v>28</v>
      </c>
      <c r="G23" s="3" t="s">
        <v>25</v>
      </c>
      <c r="H23" s="3">
        <v>49</v>
      </c>
      <c r="I23" s="3">
        <v>2</v>
      </c>
      <c r="J23" s="3">
        <v>3</v>
      </c>
      <c r="K23" s="3">
        <v>2</v>
      </c>
      <c r="L23" s="3">
        <v>1476</v>
      </c>
      <c r="M23" s="3">
        <v>0</v>
      </c>
      <c r="N23" s="3">
        <v>1476</v>
      </c>
      <c r="O23" s="3">
        <v>0.69899999999999995</v>
      </c>
      <c r="P23" s="3">
        <v>4462</v>
      </c>
      <c r="Q23" s="3">
        <v>75</v>
      </c>
      <c r="R23" s="3">
        <v>0.78600000000000003</v>
      </c>
      <c r="S23" s="3">
        <v>0</v>
      </c>
      <c r="T23" s="4" t="s">
        <v>36</v>
      </c>
      <c r="U23" t="str">
        <f t="shared" si="0"/>
        <v>Medium</v>
      </c>
      <c r="Y23">
        <v>4471</v>
      </c>
    </row>
    <row r="24" spans="1:25" ht="14.25" customHeight="1" x14ac:dyDescent="0.2">
      <c r="A24" s="3">
        <v>771204108</v>
      </c>
      <c r="B24" s="3">
        <v>36</v>
      </c>
      <c r="C24" s="3" t="s">
        <v>23</v>
      </c>
      <c r="D24" s="3">
        <v>2</v>
      </c>
      <c r="E24" s="3" t="s">
        <v>26</v>
      </c>
      <c r="F24" s="3" t="s">
        <v>28</v>
      </c>
      <c r="G24" s="3" t="s">
        <v>21</v>
      </c>
      <c r="H24" s="3">
        <v>23</v>
      </c>
      <c r="I24" s="3">
        <v>3</v>
      </c>
      <c r="J24" s="3">
        <v>1</v>
      </c>
      <c r="K24" s="3">
        <v>0</v>
      </c>
      <c r="L24" s="3">
        <v>1954</v>
      </c>
      <c r="M24" s="3">
        <v>1179</v>
      </c>
      <c r="N24" s="3">
        <v>775</v>
      </c>
      <c r="O24" s="3">
        <v>0.86699999999999999</v>
      </c>
      <c r="P24" s="3">
        <v>3896</v>
      </c>
      <c r="Q24" s="3">
        <v>67</v>
      </c>
      <c r="R24" s="3">
        <v>0.71799999999999997</v>
      </c>
      <c r="S24" s="3">
        <v>0.60299999999999998</v>
      </c>
      <c r="T24" s="4" t="s">
        <v>37</v>
      </c>
      <c r="U24" t="str">
        <f t="shared" si="0"/>
        <v>Medium</v>
      </c>
      <c r="Y24">
        <v>4897</v>
      </c>
    </row>
    <row r="25" spans="1:25" ht="14.25" customHeight="1" x14ac:dyDescent="0.2">
      <c r="A25" s="3">
        <v>719267283</v>
      </c>
      <c r="B25" s="3">
        <v>35</v>
      </c>
      <c r="C25" s="3" t="s">
        <v>23</v>
      </c>
      <c r="D25" s="3">
        <v>2</v>
      </c>
      <c r="E25" s="3" t="s">
        <v>33</v>
      </c>
      <c r="F25" s="3" t="s">
        <v>24</v>
      </c>
      <c r="G25" s="3" t="s">
        <v>27</v>
      </c>
      <c r="H25" s="3">
        <v>27</v>
      </c>
      <c r="I25" s="3">
        <v>6</v>
      </c>
      <c r="J25" s="3">
        <v>1</v>
      </c>
      <c r="K25" s="3">
        <v>0</v>
      </c>
      <c r="L25" s="3">
        <v>1953</v>
      </c>
      <c r="M25" s="3">
        <v>1554</v>
      </c>
      <c r="N25" s="3">
        <v>399</v>
      </c>
      <c r="O25" s="3">
        <v>0.58099999999999996</v>
      </c>
      <c r="P25" s="3">
        <v>4598</v>
      </c>
      <c r="Q25" s="3">
        <v>71</v>
      </c>
      <c r="R25" s="3">
        <v>0.65100000000000002</v>
      </c>
      <c r="S25" s="3">
        <v>0.79600000000000004</v>
      </c>
      <c r="T25" s="4" t="s">
        <v>37</v>
      </c>
      <c r="U25" t="str">
        <f t="shared" si="0"/>
        <v>Medium</v>
      </c>
      <c r="Y25">
        <v>5210</v>
      </c>
    </row>
    <row r="26" spans="1:25" ht="14.25" customHeight="1" x14ac:dyDescent="0.2">
      <c r="A26" s="3">
        <v>790139583</v>
      </c>
      <c r="B26" s="3">
        <v>39</v>
      </c>
      <c r="C26" s="3" t="s">
        <v>23</v>
      </c>
      <c r="D26" s="3">
        <v>0</v>
      </c>
      <c r="E26" s="3" t="s">
        <v>29</v>
      </c>
      <c r="F26" s="3" t="s">
        <v>31</v>
      </c>
      <c r="G26" s="3" t="s">
        <v>25</v>
      </c>
      <c r="H26" s="3">
        <v>32</v>
      </c>
      <c r="I26" s="3">
        <v>2</v>
      </c>
      <c r="J26" s="3">
        <v>2</v>
      </c>
      <c r="K26" s="3">
        <v>1</v>
      </c>
      <c r="L26" s="3">
        <v>1438.3</v>
      </c>
      <c r="M26" s="3">
        <v>801</v>
      </c>
      <c r="N26" s="3">
        <v>637.29999999999995</v>
      </c>
      <c r="O26" s="3">
        <v>1.155</v>
      </c>
      <c r="P26" s="3">
        <v>4386</v>
      </c>
      <c r="Q26" s="3">
        <v>64</v>
      </c>
      <c r="R26" s="3">
        <v>0.77800000000000002</v>
      </c>
      <c r="S26" s="3">
        <v>0.55700000000000005</v>
      </c>
      <c r="T26" s="4" t="s">
        <v>37</v>
      </c>
      <c r="U26" t="str">
        <f t="shared" si="0"/>
        <v>Medium</v>
      </c>
      <c r="Y26">
        <v>4391</v>
      </c>
    </row>
    <row r="27" spans="1:25" ht="14.25" customHeight="1" x14ac:dyDescent="0.2">
      <c r="A27" s="3">
        <v>814989933</v>
      </c>
      <c r="B27" s="3">
        <v>45</v>
      </c>
      <c r="C27" s="3" t="s">
        <v>23</v>
      </c>
      <c r="D27" s="3">
        <v>4</v>
      </c>
      <c r="E27" s="3" t="s">
        <v>20</v>
      </c>
      <c r="F27" s="3" t="s">
        <v>21</v>
      </c>
      <c r="G27" s="3" t="s">
        <v>25</v>
      </c>
      <c r="H27" s="3">
        <v>40</v>
      </c>
      <c r="I27" s="3">
        <v>1</v>
      </c>
      <c r="J27" s="3">
        <v>2</v>
      </c>
      <c r="K27" s="3">
        <v>1</v>
      </c>
      <c r="L27" s="3">
        <v>1795</v>
      </c>
      <c r="M27" s="3">
        <v>1058</v>
      </c>
      <c r="N27" s="3">
        <v>737</v>
      </c>
      <c r="O27" s="3">
        <v>0.77800000000000002</v>
      </c>
      <c r="P27" s="3">
        <v>5575</v>
      </c>
      <c r="Q27" s="3">
        <v>73</v>
      </c>
      <c r="R27" s="3">
        <v>0.73799999999999999</v>
      </c>
      <c r="S27" s="3">
        <v>0.58899999999999997</v>
      </c>
      <c r="T27" s="4" t="s">
        <v>37</v>
      </c>
      <c r="U27" t="str">
        <f t="shared" si="0"/>
        <v>High</v>
      </c>
      <c r="Y27">
        <v>1615</v>
      </c>
    </row>
    <row r="28" spans="1:25" ht="14.25" customHeight="1" x14ac:dyDescent="0.2">
      <c r="A28" s="3">
        <v>714979383</v>
      </c>
      <c r="B28" s="3">
        <v>56</v>
      </c>
      <c r="C28" s="3" t="s">
        <v>19</v>
      </c>
      <c r="D28" s="3">
        <v>3</v>
      </c>
      <c r="E28" s="3" t="s">
        <v>29</v>
      </c>
      <c r="F28" s="3" t="s">
        <v>28</v>
      </c>
      <c r="G28" s="3" t="s">
        <v>32</v>
      </c>
      <c r="H28" s="3">
        <v>46</v>
      </c>
      <c r="I28" s="3">
        <v>1</v>
      </c>
      <c r="J28" s="3">
        <v>2</v>
      </c>
      <c r="K28" s="3">
        <v>2</v>
      </c>
      <c r="L28" s="3">
        <v>1891</v>
      </c>
      <c r="M28" s="3">
        <v>1134</v>
      </c>
      <c r="N28" s="3">
        <v>757</v>
      </c>
      <c r="O28" s="3">
        <v>0.63600000000000001</v>
      </c>
      <c r="P28" s="3">
        <v>5255</v>
      </c>
      <c r="Q28" s="3">
        <v>77</v>
      </c>
      <c r="R28" s="3">
        <v>0.83299999999999996</v>
      </c>
      <c r="S28" s="3">
        <v>0.6</v>
      </c>
      <c r="T28" s="4" t="s">
        <v>37</v>
      </c>
      <c r="U28" t="str">
        <f t="shared" si="0"/>
        <v>High</v>
      </c>
      <c r="Y28">
        <v>1505</v>
      </c>
    </row>
    <row r="29" spans="1:25" ht="14.25" customHeight="1" x14ac:dyDescent="0.2">
      <c r="A29" s="3">
        <v>753606108</v>
      </c>
      <c r="B29" s="3">
        <v>56</v>
      </c>
      <c r="C29" s="3" t="s">
        <v>19</v>
      </c>
      <c r="D29" s="3">
        <v>3</v>
      </c>
      <c r="E29" s="3" t="s">
        <v>21</v>
      </c>
      <c r="F29" s="3" t="s">
        <v>28</v>
      </c>
      <c r="G29" s="3" t="s">
        <v>32</v>
      </c>
      <c r="H29" s="3">
        <v>49</v>
      </c>
      <c r="I29" s="3">
        <v>3</v>
      </c>
      <c r="J29" s="3">
        <v>1</v>
      </c>
      <c r="K29" s="3">
        <v>3</v>
      </c>
      <c r="L29" s="3">
        <v>1438.3</v>
      </c>
      <c r="M29" s="3">
        <v>0</v>
      </c>
      <c r="N29" s="3">
        <v>1438.3</v>
      </c>
      <c r="O29" s="3">
        <v>0.503</v>
      </c>
      <c r="P29" s="3">
        <v>1093</v>
      </c>
      <c r="Q29" s="3">
        <v>22</v>
      </c>
      <c r="R29" s="3">
        <v>0.83299999999999996</v>
      </c>
      <c r="S29" s="3">
        <v>0</v>
      </c>
      <c r="T29" s="4" t="s">
        <v>36</v>
      </c>
      <c r="U29" t="str">
        <f t="shared" si="0"/>
        <v>Low</v>
      </c>
      <c r="Y29">
        <v>4432</v>
      </c>
    </row>
    <row r="30" spans="1:25" ht="14.25" customHeight="1" x14ac:dyDescent="0.2">
      <c r="A30" s="3">
        <v>709836258</v>
      </c>
      <c r="B30" s="3">
        <v>45</v>
      </c>
      <c r="C30" s="3" t="s">
        <v>23</v>
      </c>
      <c r="D30" s="3">
        <v>4</v>
      </c>
      <c r="E30" s="3" t="s">
        <v>29</v>
      </c>
      <c r="F30" s="3" t="s">
        <v>24</v>
      </c>
      <c r="G30" s="3" t="s">
        <v>25</v>
      </c>
      <c r="H30" s="3">
        <v>41</v>
      </c>
      <c r="I30" s="3">
        <v>5</v>
      </c>
      <c r="J30" s="3">
        <v>1</v>
      </c>
      <c r="K30" s="3">
        <v>2</v>
      </c>
      <c r="L30" s="3">
        <v>1927</v>
      </c>
      <c r="M30" s="3">
        <v>1337</v>
      </c>
      <c r="N30" s="3">
        <v>590</v>
      </c>
      <c r="O30" s="3">
        <v>0.66700000000000004</v>
      </c>
      <c r="P30" s="3">
        <v>5127</v>
      </c>
      <c r="Q30" s="3">
        <v>81</v>
      </c>
      <c r="R30" s="3">
        <v>0.65300000000000002</v>
      </c>
      <c r="S30" s="3">
        <v>0.69399999999999995</v>
      </c>
      <c r="T30" s="4" t="s">
        <v>37</v>
      </c>
      <c r="U30" t="str">
        <f t="shared" si="0"/>
        <v>High</v>
      </c>
      <c r="Y30">
        <v>2978</v>
      </c>
    </row>
    <row r="31" spans="1:25" ht="14.25" customHeight="1" x14ac:dyDescent="0.2">
      <c r="A31" s="3">
        <v>778747608</v>
      </c>
      <c r="B31" s="3">
        <v>65</v>
      </c>
      <c r="C31" s="3" t="s">
        <v>23</v>
      </c>
      <c r="D31" s="3">
        <v>1</v>
      </c>
      <c r="E31" s="3" t="s">
        <v>21</v>
      </c>
      <c r="F31" s="3" t="s">
        <v>28</v>
      </c>
      <c r="G31" s="3" t="s">
        <v>21</v>
      </c>
      <c r="H31" s="3">
        <v>46</v>
      </c>
      <c r="I31" s="3">
        <v>3</v>
      </c>
      <c r="J31" s="3">
        <v>3</v>
      </c>
      <c r="K31" s="3">
        <v>2</v>
      </c>
      <c r="L31" s="3">
        <v>1438.3</v>
      </c>
      <c r="M31" s="3">
        <v>0</v>
      </c>
      <c r="N31" s="3">
        <v>1438.3</v>
      </c>
      <c r="O31" s="3">
        <v>0.90700000000000003</v>
      </c>
      <c r="P31" s="3">
        <v>4022</v>
      </c>
      <c r="Q31" s="3">
        <v>61</v>
      </c>
      <c r="R31" s="3">
        <v>0.64900000000000002</v>
      </c>
      <c r="S31" s="3">
        <v>0</v>
      </c>
      <c r="T31" s="4" t="s">
        <v>36</v>
      </c>
      <c r="U31" t="str">
        <f t="shared" si="0"/>
        <v>Medium</v>
      </c>
      <c r="Y31">
        <v>4885</v>
      </c>
    </row>
    <row r="32" spans="1:25" ht="14.25" customHeight="1" x14ac:dyDescent="0.2">
      <c r="A32" s="3">
        <v>709169133</v>
      </c>
      <c r="B32" s="3">
        <v>35</v>
      </c>
      <c r="C32" s="3" t="s">
        <v>23</v>
      </c>
      <c r="D32" s="3">
        <v>1</v>
      </c>
      <c r="E32" s="3" t="s">
        <v>30</v>
      </c>
      <c r="F32" s="3" t="s">
        <v>24</v>
      </c>
      <c r="G32" s="3" t="s">
        <v>21</v>
      </c>
      <c r="H32" s="3">
        <v>23</v>
      </c>
      <c r="I32" s="3">
        <v>3</v>
      </c>
      <c r="J32" s="3">
        <v>3</v>
      </c>
      <c r="K32" s="3">
        <v>1</v>
      </c>
      <c r="L32" s="3">
        <v>1438.3</v>
      </c>
      <c r="M32" s="3">
        <v>0</v>
      </c>
      <c r="N32" s="3">
        <v>1438.3</v>
      </c>
      <c r="O32" s="3">
        <v>0.751</v>
      </c>
      <c r="P32" s="3">
        <v>3995</v>
      </c>
      <c r="Q32" s="3">
        <v>82</v>
      </c>
      <c r="R32" s="3">
        <v>0.60799999999999998</v>
      </c>
      <c r="S32" s="3">
        <v>0</v>
      </c>
      <c r="T32" s="4" t="s">
        <v>36</v>
      </c>
      <c r="U32" t="str">
        <f t="shared" si="0"/>
        <v>Medium</v>
      </c>
      <c r="Y32">
        <v>4924</v>
      </c>
    </row>
    <row r="33" spans="1:25" ht="14.25" customHeight="1" x14ac:dyDescent="0.2">
      <c r="A33" s="3">
        <v>721143258</v>
      </c>
      <c r="B33" s="3">
        <v>46</v>
      </c>
      <c r="C33" s="3" t="s">
        <v>19</v>
      </c>
      <c r="D33" s="3">
        <v>1</v>
      </c>
      <c r="E33" s="3" t="s">
        <v>30</v>
      </c>
      <c r="F33" s="3" t="s">
        <v>28</v>
      </c>
      <c r="G33" s="3" t="s">
        <v>27</v>
      </c>
      <c r="H33" s="3">
        <v>33</v>
      </c>
      <c r="I33" s="3">
        <v>6</v>
      </c>
      <c r="J33" s="3">
        <v>4</v>
      </c>
      <c r="K33" s="3">
        <v>3</v>
      </c>
      <c r="L33" s="3">
        <v>1664</v>
      </c>
      <c r="M33" s="3">
        <v>798</v>
      </c>
      <c r="N33" s="3">
        <v>866</v>
      </c>
      <c r="O33" s="3">
        <v>0.70299999999999996</v>
      </c>
      <c r="P33" s="3">
        <v>4804</v>
      </c>
      <c r="Q33" s="3">
        <v>66</v>
      </c>
      <c r="R33" s="3">
        <v>0.53500000000000003</v>
      </c>
      <c r="S33" s="3">
        <v>0.48</v>
      </c>
      <c r="T33" s="4" t="s">
        <v>37</v>
      </c>
      <c r="U33" t="str">
        <f t="shared" si="0"/>
        <v>Medium</v>
      </c>
      <c r="Y33">
        <v>3698</v>
      </c>
    </row>
    <row r="34" spans="1:25" ht="14.25" customHeight="1" x14ac:dyDescent="0.2">
      <c r="A34" s="3">
        <v>794567133</v>
      </c>
      <c r="B34" s="3">
        <v>52</v>
      </c>
      <c r="C34" s="3" t="s">
        <v>23</v>
      </c>
      <c r="D34" s="3">
        <v>2</v>
      </c>
      <c r="E34" s="3" t="s">
        <v>30</v>
      </c>
      <c r="F34" s="3" t="s">
        <v>28</v>
      </c>
      <c r="G34" s="3" t="s">
        <v>25</v>
      </c>
      <c r="H34" s="3">
        <v>35</v>
      </c>
      <c r="I34" s="3">
        <v>5</v>
      </c>
      <c r="J34" s="3">
        <v>2</v>
      </c>
      <c r="K34" s="3">
        <v>3</v>
      </c>
      <c r="L34" s="3">
        <v>1954</v>
      </c>
      <c r="M34" s="3">
        <v>808</v>
      </c>
      <c r="N34" s="3">
        <v>1146</v>
      </c>
      <c r="O34" s="3">
        <v>0.82599999999999996</v>
      </c>
      <c r="P34" s="3">
        <v>4897</v>
      </c>
      <c r="Q34" s="3">
        <v>70</v>
      </c>
      <c r="R34" s="3">
        <v>0.79500000000000004</v>
      </c>
      <c r="S34" s="3">
        <v>0.41399999999999998</v>
      </c>
      <c r="T34" s="4" t="s">
        <v>37</v>
      </c>
      <c r="U34" t="str">
        <f t="shared" si="0"/>
        <v>Medium</v>
      </c>
      <c r="Y34">
        <v>1468</v>
      </c>
    </row>
    <row r="35" spans="1:25" ht="14.25" customHeight="1" x14ac:dyDescent="0.2">
      <c r="A35" s="3">
        <v>813967983</v>
      </c>
      <c r="B35" s="3">
        <v>44</v>
      </c>
      <c r="C35" s="3" t="s">
        <v>23</v>
      </c>
      <c r="D35" s="3">
        <v>2</v>
      </c>
      <c r="E35" s="3" t="s">
        <v>20</v>
      </c>
      <c r="F35" s="3" t="s">
        <v>24</v>
      </c>
      <c r="G35" s="3" t="s">
        <v>27</v>
      </c>
      <c r="H35" s="3">
        <v>39</v>
      </c>
      <c r="I35" s="3">
        <v>4</v>
      </c>
      <c r="J35" s="3">
        <v>1</v>
      </c>
      <c r="K35" s="3">
        <v>2</v>
      </c>
      <c r="L35" s="3">
        <v>1701</v>
      </c>
      <c r="M35" s="3">
        <v>775</v>
      </c>
      <c r="N35" s="3">
        <v>926</v>
      </c>
      <c r="O35" s="3">
        <v>0.84699999999999998</v>
      </c>
      <c r="P35" s="3">
        <v>4471</v>
      </c>
      <c r="Q35" s="3">
        <v>71</v>
      </c>
      <c r="R35" s="3">
        <v>0.61399999999999999</v>
      </c>
      <c r="S35" s="3">
        <v>0.45600000000000002</v>
      </c>
      <c r="T35" s="4" t="s">
        <v>37</v>
      </c>
      <c r="U35" t="str">
        <f t="shared" si="0"/>
        <v>Medium</v>
      </c>
      <c r="Y35">
        <v>3333</v>
      </c>
    </row>
    <row r="36" spans="1:25" ht="14.25" customHeight="1" x14ac:dyDescent="0.2">
      <c r="A36" s="3">
        <v>751350558</v>
      </c>
      <c r="B36" s="3">
        <v>57</v>
      </c>
      <c r="C36" s="3" t="s">
        <v>23</v>
      </c>
      <c r="D36" s="3">
        <v>1</v>
      </c>
      <c r="E36" s="3" t="s">
        <v>30</v>
      </c>
      <c r="F36" s="3" t="s">
        <v>24</v>
      </c>
      <c r="G36" s="3" t="s">
        <v>25</v>
      </c>
      <c r="H36" s="3">
        <v>50</v>
      </c>
      <c r="I36" s="3">
        <v>3</v>
      </c>
      <c r="J36" s="3">
        <v>2</v>
      </c>
      <c r="K36" s="3">
        <v>2</v>
      </c>
      <c r="L36" s="3">
        <v>1609</v>
      </c>
      <c r="M36" s="3">
        <v>0</v>
      </c>
      <c r="N36" s="3">
        <v>1609</v>
      </c>
      <c r="O36" s="3">
        <v>0.66900000000000004</v>
      </c>
      <c r="P36" s="3">
        <v>4770</v>
      </c>
      <c r="Q36" s="3">
        <v>85</v>
      </c>
      <c r="R36" s="3">
        <v>0.7</v>
      </c>
      <c r="S36" s="3">
        <v>0</v>
      </c>
      <c r="T36" s="4" t="s">
        <v>36</v>
      </c>
      <c r="U36" t="str">
        <f t="shared" si="0"/>
        <v>Medium</v>
      </c>
      <c r="Y36">
        <v>5401</v>
      </c>
    </row>
    <row r="37" spans="1:25" ht="14.25" customHeight="1" x14ac:dyDescent="0.2">
      <c r="A37" s="3">
        <v>710779083</v>
      </c>
      <c r="B37" s="3">
        <v>59</v>
      </c>
      <c r="C37" s="3" t="s">
        <v>23</v>
      </c>
      <c r="D37" s="3">
        <v>0</v>
      </c>
      <c r="E37" s="3" t="s">
        <v>29</v>
      </c>
      <c r="F37" s="3" t="s">
        <v>24</v>
      </c>
      <c r="G37" s="3" t="s">
        <v>25</v>
      </c>
      <c r="H37" s="3">
        <v>48</v>
      </c>
      <c r="I37" s="3">
        <v>3</v>
      </c>
      <c r="J37" s="3">
        <v>3</v>
      </c>
      <c r="K37" s="3">
        <v>4</v>
      </c>
      <c r="L37" s="3">
        <v>1661</v>
      </c>
      <c r="M37" s="3">
        <v>0</v>
      </c>
      <c r="N37" s="3">
        <v>1661</v>
      </c>
      <c r="O37" s="3">
        <v>0.67200000000000004</v>
      </c>
      <c r="P37" s="3">
        <v>4338</v>
      </c>
      <c r="Q37" s="3">
        <v>77</v>
      </c>
      <c r="R37" s="3">
        <v>0.92500000000000004</v>
      </c>
      <c r="S37" s="3">
        <v>0</v>
      </c>
      <c r="T37" s="4" t="s">
        <v>36</v>
      </c>
      <c r="U37" t="str">
        <f t="shared" si="0"/>
        <v>Medium</v>
      </c>
      <c r="Y37">
        <v>1498</v>
      </c>
    </row>
    <row r="38" spans="1:25" ht="14.25" customHeight="1" x14ac:dyDescent="0.2">
      <c r="A38" s="3">
        <v>778932633</v>
      </c>
      <c r="B38" s="3">
        <v>57</v>
      </c>
      <c r="C38" s="3" t="s">
        <v>23</v>
      </c>
      <c r="D38" s="3">
        <v>2</v>
      </c>
      <c r="E38" s="3" t="s">
        <v>29</v>
      </c>
      <c r="F38" s="3" t="s">
        <v>24</v>
      </c>
      <c r="G38" s="3" t="s">
        <v>25</v>
      </c>
      <c r="H38" s="3">
        <v>40</v>
      </c>
      <c r="I38" s="3">
        <v>5</v>
      </c>
      <c r="J38" s="3">
        <v>3</v>
      </c>
      <c r="K38" s="3">
        <v>2</v>
      </c>
      <c r="L38" s="3">
        <v>1629</v>
      </c>
      <c r="M38" s="3">
        <v>1185</v>
      </c>
      <c r="N38" s="3">
        <v>444</v>
      </c>
      <c r="O38" s="3">
        <v>0.76600000000000001</v>
      </c>
      <c r="P38" s="3">
        <v>4897</v>
      </c>
      <c r="Q38" s="3">
        <v>83</v>
      </c>
      <c r="R38" s="3">
        <v>0.88600000000000001</v>
      </c>
      <c r="S38" s="3">
        <v>0.72699999999999998</v>
      </c>
      <c r="T38" s="4" t="s">
        <v>37</v>
      </c>
      <c r="U38" t="str">
        <f t="shared" si="0"/>
        <v>Medium</v>
      </c>
      <c r="Y38">
        <v>4094</v>
      </c>
    </row>
    <row r="39" spans="1:25" ht="14.25" customHeight="1" x14ac:dyDescent="0.2">
      <c r="A39" s="3">
        <v>771431133</v>
      </c>
      <c r="B39" s="3">
        <v>47</v>
      </c>
      <c r="C39" s="3" t="s">
        <v>23</v>
      </c>
      <c r="D39" s="3">
        <v>4</v>
      </c>
      <c r="E39" s="3" t="s">
        <v>29</v>
      </c>
      <c r="F39" s="3" t="s">
        <v>21</v>
      </c>
      <c r="G39" s="3" t="s">
        <v>25</v>
      </c>
      <c r="H39" s="3">
        <v>35</v>
      </c>
      <c r="I39" s="3">
        <v>4</v>
      </c>
      <c r="J39" s="3">
        <v>2</v>
      </c>
      <c r="K39" s="3">
        <v>4</v>
      </c>
      <c r="L39" s="3">
        <v>1438.3</v>
      </c>
      <c r="M39" s="3">
        <v>0</v>
      </c>
      <c r="N39" s="3">
        <v>1438.3</v>
      </c>
      <c r="O39" s="3">
        <v>0.57099999999999995</v>
      </c>
      <c r="P39" s="3">
        <v>3778</v>
      </c>
      <c r="Q39" s="3">
        <v>69</v>
      </c>
      <c r="R39" s="3">
        <v>0.81599999999999995</v>
      </c>
      <c r="S39" s="3">
        <v>0</v>
      </c>
      <c r="T39" s="4" t="s">
        <v>36</v>
      </c>
      <c r="U39" t="str">
        <f t="shared" si="0"/>
        <v>Medium</v>
      </c>
      <c r="Y39">
        <v>3959</v>
      </c>
    </row>
    <row r="40" spans="1:25" ht="14.25" customHeight="1" x14ac:dyDescent="0.2">
      <c r="A40" s="3">
        <v>718481283</v>
      </c>
      <c r="B40" s="3">
        <v>51</v>
      </c>
      <c r="C40" s="3" t="s">
        <v>23</v>
      </c>
      <c r="D40" s="3">
        <v>1</v>
      </c>
      <c r="E40" s="3" t="s">
        <v>30</v>
      </c>
      <c r="F40" s="3" t="s">
        <v>24</v>
      </c>
      <c r="G40" s="3" t="s">
        <v>25</v>
      </c>
      <c r="H40" s="3">
        <v>43</v>
      </c>
      <c r="I40" s="3">
        <v>5</v>
      </c>
      <c r="J40" s="3">
        <v>1</v>
      </c>
      <c r="K40" s="3">
        <v>3</v>
      </c>
      <c r="L40" s="3">
        <v>1822</v>
      </c>
      <c r="M40" s="3">
        <v>1114</v>
      </c>
      <c r="N40" s="3">
        <v>708</v>
      </c>
      <c r="O40" s="3">
        <v>0.53900000000000003</v>
      </c>
      <c r="P40" s="3">
        <v>5210</v>
      </c>
      <c r="Q40" s="3">
        <v>73</v>
      </c>
      <c r="R40" s="3">
        <v>0.55300000000000005</v>
      </c>
      <c r="S40" s="3">
        <v>0.61099999999999999</v>
      </c>
      <c r="T40" s="4" t="s">
        <v>37</v>
      </c>
      <c r="U40" t="str">
        <f t="shared" si="0"/>
        <v>High</v>
      </c>
      <c r="Y40">
        <v>4864</v>
      </c>
    </row>
    <row r="41" spans="1:25" ht="14.25" customHeight="1" x14ac:dyDescent="0.2">
      <c r="A41" s="3">
        <v>708753633</v>
      </c>
      <c r="B41" s="3">
        <v>45</v>
      </c>
      <c r="C41" s="3" t="s">
        <v>23</v>
      </c>
      <c r="D41" s="3">
        <v>3</v>
      </c>
      <c r="E41" s="3" t="s">
        <v>33</v>
      </c>
      <c r="F41" s="3" t="s">
        <v>24</v>
      </c>
      <c r="G41" s="3" t="s">
        <v>27</v>
      </c>
      <c r="H41" s="3">
        <v>32</v>
      </c>
      <c r="I41" s="3">
        <v>2</v>
      </c>
      <c r="J41" s="3">
        <v>1</v>
      </c>
      <c r="K41" s="3">
        <v>1</v>
      </c>
      <c r="L41" s="3">
        <v>1438.3</v>
      </c>
      <c r="M41" s="3">
        <v>0</v>
      </c>
      <c r="N41" s="3">
        <v>1438.3</v>
      </c>
      <c r="O41" s="3">
        <v>0.71199999999999997</v>
      </c>
      <c r="P41" s="3">
        <v>4462</v>
      </c>
      <c r="Q41" s="3">
        <v>77</v>
      </c>
      <c r="R41" s="3">
        <v>0.63800000000000001</v>
      </c>
      <c r="S41" s="3">
        <v>0</v>
      </c>
      <c r="T41" s="4" t="s">
        <v>36</v>
      </c>
      <c r="U41" t="str">
        <f t="shared" si="0"/>
        <v>Medium</v>
      </c>
      <c r="Y41">
        <v>4664</v>
      </c>
    </row>
    <row r="42" spans="1:25" ht="14.25" customHeight="1" x14ac:dyDescent="0.2">
      <c r="A42" s="3">
        <v>806652483</v>
      </c>
      <c r="B42" s="3">
        <v>41</v>
      </c>
      <c r="C42" s="3" t="s">
        <v>23</v>
      </c>
      <c r="D42" s="3">
        <v>2</v>
      </c>
      <c r="E42" s="3" t="s">
        <v>30</v>
      </c>
      <c r="F42" s="3" t="s">
        <v>28</v>
      </c>
      <c r="G42" s="3" t="s">
        <v>27</v>
      </c>
      <c r="H42" s="3">
        <v>36</v>
      </c>
      <c r="I42" s="3">
        <v>4</v>
      </c>
      <c r="J42" s="3">
        <v>5</v>
      </c>
      <c r="K42" s="3">
        <v>3</v>
      </c>
      <c r="L42" s="3">
        <v>1561</v>
      </c>
      <c r="M42" s="3">
        <v>1169</v>
      </c>
      <c r="N42" s="3">
        <v>392</v>
      </c>
      <c r="O42" s="3">
        <v>0.57299999999999995</v>
      </c>
      <c r="P42" s="3">
        <v>4391</v>
      </c>
      <c r="Q42" s="3">
        <v>67</v>
      </c>
      <c r="R42" s="3">
        <v>0.59499999999999997</v>
      </c>
      <c r="S42" s="3">
        <v>0.749</v>
      </c>
      <c r="T42" s="4" t="s">
        <v>37</v>
      </c>
      <c r="U42" t="str">
        <f t="shared" si="0"/>
        <v>Medium</v>
      </c>
      <c r="Y42">
        <v>4515</v>
      </c>
    </row>
    <row r="43" spans="1:25" ht="14.25" customHeight="1" x14ac:dyDescent="0.2">
      <c r="A43" s="3">
        <v>709121283</v>
      </c>
      <c r="B43" s="3">
        <v>54</v>
      </c>
      <c r="C43" s="3" t="s">
        <v>19</v>
      </c>
      <c r="D43" s="3">
        <v>3</v>
      </c>
      <c r="E43" s="3" t="s">
        <v>26</v>
      </c>
      <c r="F43" s="3" t="s">
        <v>24</v>
      </c>
      <c r="G43" s="3" t="s">
        <v>25</v>
      </c>
      <c r="H43" s="3">
        <v>36</v>
      </c>
      <c r="I43" s="3">
        <v>3</v>
      </c>
      <c r="J43" s="3">
        <v>3</v>
      </c>
      <c r="K43" s="3">
        <v>2</v>
      </c>
      <c r="L43" s="3">
        <v>1556</v>
      </c>
      <c r="M43" s="3">
        <v>1278</v>
      </c>
      <c r="N43" s="3">
        <v>278</v>
      </c>
      <c r="O43" s="3">
        <v>0.46</v>
      </c>
      <c r="P43" s="3">
        <v>1615</v>
      </c>
      <c r="Q43" s="3">
        <v>35</v>
      </c>
      <c r="R43" s="3">
        <v>0.59099999999999997</v>
      </c>
      <c r="S43" s="3">
        <v>0.82099999999999995</v>
      </c>
      <c r="T43" s="4" t="s">
        <v>37</v>
      </c>
      <c r="U43" t="str">
        <f t="shared" si="0"/>
        <v>Low</v>
      </c>
      <c r="Y43">
        <v>3857</v>
      </c>
    </row>
    <row r="44" spans="1:25" ht="14.25" customHeight="1" x14ac:dyDescent="0.2">
      <c r="A44" s="3">
        <v>721059033</v>
      </c>
      <c r="B44" s="3">
        <v>48</v>
      </c>
      <c r="C44" s="3" t="s">
        <v>23</v>
      </c>
      <c r="D44" s="3">
        <v>3</v>
      </c>
      <c r="E44" s="3" t="s">
        <v>30</v>
      </c>
      <c r="F44" s="3" t="s">
        <v>31</v>
      </c>
      <c r="G44" s="3" t="s">
        <v>27</v>
      </c>
      <c r="H44" s="3">
        <v>40</v>
      </c>
      <c r="I44" s="3">
        <v>4</v>
      </c>
      <c r="J44" s="3">
        <v>1</v>
      </c>
      <c r="K44" s="3">
        <v>2</v>
      </c>
      <c r="L44" s="3">
        <v>1919</v>
      </c>
      <c r="M44" s="3">
        <v>774</v>
      </c>
      <c r="N44" s="3">
        <v>1145</v>
      </c>
      <c r="O44" s="3">
        <v>0.96499999999999997</v>
      </c>
      <c r="P44" s="3">
        <v>1505</v>
      </c>
      <c r="Q44" s="3">
        <v>33</v>
      </c>
      <c r="R44" s="3">
        <v>0.73699999999999999</v>
      </c>
      <c r="S44" s="3">
        <v>0.40300000000000002</v>
      </c>
      <c r="T44" s="4" t="s">
        <v>37</v>
      </c>
      <c r="U44" t="str">
        <f t="shared" si="0"/>
        <v>Low</v>
      </c>
      <c r="Y44">
        <v>1670</v>
      </c>
    </row>
    <row r="45" spans="1:25" ht="14.25" customHeight="1" x14ac:dyDescent="0.2">
      <c r="A45" s="3">
        <v>782555058</v>
      </c>
      <c r="B45" s="3">
        <v>35</v>
      </c>
      <c r="C45" s="3" t="s">
        <v>23</v>
      </c>
      <c r="D45" s="3">
        <v>1</v>
      </c>
      <c r="E45" s="3" t="s">
        <v>21</v>
      </c>
      <c r="F45" s="3" t="s">
        <v>24</v>
      </c>
      <c r="G45" s="3" t="s">
        <v>25</v>
      </c>
      <c r="H45" s="3">
        <v>29</v>
      </c>
      <c r="I45" s="3">
        <v>4</v>
      </c>
      <c r="J45" s="3">
        <v>2</v>
      </c>
      <c r="K45" s="3">
        <v>3</v>
      </c>
      <c r="L45" s="3">
        <v>1438.3</v>
      </c>
      <c r="M45" s="3">
        <v>856</v>
      </c>
      <c r="N45" s="3">
        <v>582.29999999999995</v>
      </c>
      <c r="O45" s="3">
        <v>0.79200000000000004</v>
      </c>
      <c r="P45" s="3">
        <v>4432</v>
      </c>
      <c r="Q45" s="3">
        <v>92</v>
      </c>
      <c r="R45" s="3">
        <v>0.73599999999999999</v>
      </c>
      <c r="S45" s="3">
        <v>0.59499999999999997</v>
      </c>
      <c r="T45" s="4" t="s">
        <v>37</v>
      </c>
      <c r="U45" t="str">
        <f t="shared" si="0"/>
        <v>Medium</v>
      </c>
      <c r="Y45">
        <v>4600</v>
      </c>
    </row>
    <row r="46" spans="1:25" ht="14.25" customHeight="1" x14ac:dyDescent="0.2">
      <c r="A46" s="3">
        <v>715411608</v>
      </c>
      <c r="B46" s="3">
        <v>45</v>
      </c>
      <c r="C46" s="3" t="s">
        <v>23</v>
      </c>
      <c r="D46" s="3">
        <v>3</v>
      </c>
      <c r="E46" s="3" t="s">
        <v>30</v>
      </c>
      <c r="F46" s="3" t="s">
        <v>28</v>
      </c>
      <c r="G46" s="3" t="s">
        <v>27</v>
      </c>
      <c r="H46" s="3">
        <v>36</v>
      </c>
      <c r="I46" s="3">
        <v>3</v>
      </c>
      <c r="J46" s="3">
        <v>1</v>
      </c>
      <c r="K46" s="3">
        <v>1</v>
      </c>
      <c r="L46" s="3">
        <v>1663</v>
      </c>
      <c r="M46" s="3">
        <v>1112</v>
      </c>
      <c r="N46" s="3">
        <v>551</v>
      </c>
      <c r="O46" s="3">
        <v>0.58799999999999997</v>
      </c>
      <c r="P46" s="3">
        <v>2978</v>
      </c>
      <c r="Q46" s="3">
        <v>61</v>
      </c>
      <c r="R46" s="3">
        <v>0.90600000000000003</v>
      </c>
      <c r="S46" s="3">
        <v>0.66900000000000004</v>
      </c>
      <c r="T46" s="4" t="s">
        <v>37</v>
      </c>
      <c r="U46" t="str">
        <f t="shared" si="0"/>
        <v>Medium</v>
      </c>
      <c r="Y46">
        <v>5187</v>
      </c>
    </row>
    <row r="47" spans="1:25" ht="14.25" customHeight="1" x14ac:dyDescent="0.2">
      <c r="A47" s="3">
        <v>720895533</v>
      </c>
      <c r="B47" s="3">
        <v>32</v>
      </c>
      <c r="C47" s="3" t="s">
        <v>23</v>
      </c>
      <c r="D47" s="3">
        <v>4</v>
      </c>
      <c r="E47" s="3" t="s">
        <v>21</v>
      </c>
      <c r="F47" s="3" t="s">
        <v>24</v>
      </c>
      <c r="G47" s="3" t="s">
        <v>25</v>
      </c>
      <c r="H47" s="3">
        <v>22</v>
      </c>
      <c r="I47" s="3">
        <v>6</v>
      </c>
      <c r="J47" s="3">
        <v>3</v>
      </c>
      <c r="K47" s="3">
        <v>3</v>
      </c>
      <c r="L47" s="3">
        <v>1438.3</v>
      </c>
      <c r="M47" s="3">
        <v>1056</v>
      </c>
      <c r="N47" s="3">
        <v>382.3</v>
      </c>
      <c r="O47" s="3">
        <v>0.98599999999999999</v>
      </c>
      <c r="P47" s="3">
        <v>4885</v>
      </c>
      <c r="Q47" s="3">
        <v>78</v>
      </c>
      <c r="R47" s="3">
        <v>1.0529999999999999</v>
      </c>
      <c r="S47" s="3">
        <v>0.73399999999999999</v>
      </c>
      <c r="T47" s="4" t="s">
        <v>37</v>
      </c>
      <c r="U47" t="str">
        <f t="shared" si="0"/>
        <v>Medium</v>
      </c>
      <c r="Y47">
        <v>4686</v>
      </c>
    </row>
    <row r="48" spans="1:25" ht="14.25" customHeight="1" x14ac:dyDescent="0.2">
      <c r="A48" s="3">
        <v>716680983</v>
      </c>
      <c r="B48" s="3">
        <v>41</v>
      </c>
      <c r="C48" s="3" t="s">
        <v>23</v>
      </c>
      <c r="D48" s="3">
        <v>3</v>
      </c>
      <c r="E48" s="3" t="s">
        <v>33</v>
      </c>
      <c r="F48" s="3" t="s">
        <v>24</v>
      </c>
      <c r="G48" s="3" t="s">
        <v>25</v>
      </c>
      <c r="H48" s="3">
        <v>36</v>
      </c>
      <c r="I48" s="3">
        <v>3</v>
      </c>
      <c r="J48" s="3">
        <v>1</v>
      </c>
      <c r="K48" s="3">
        <v>1</v>
      </c>
      <c r="L48" s="3">
        <v>1956</v>
      </c>
      <c r="M48" s="3">
        <v>1053</v>
      </c>
      <c r="N48" s="3">
        <v>903</v>
      </c>
      <c r="O48" s="3">
        <v>0.94099999999999995</v>
      </c>
      <c r="P48" s="3">
        <v>4924</v>
      </c>
      <c r="Q48" s="3">
        <v>70</v>
      </c>
      <c r="R48" s="3">
        <v>0.79500000000000004</v>
      </c>
      <c r="S48" s="3">
        <v>0.53800000000000003</v>
      </c>
      <c r="T48" s="4" t="s">
        <v>37</v>
      </c>
      <c r="U48" t="str">
        <f t="shared" si="0"/>
        <v>Medium</v>
      </c>
      <c r="Y48">
        <v>4446</v>
      </c>
    </row>
    <row r="49" spans="1:25" ht="14.25" customHeight="1" x14ac:dyDescent="0.2">
      <c r="A49" s="3">
        <v>721115733</v>
      </c>
      <c r="B49" s="3">
        <v>47</v>
      </c>
      <c r="C49" s="3" t="s">
        <v>19</v>
      </c>
      <c r="D49" s="3">
        <v>3</v>
      </c>
      <c r="E49" s="3" t="s">
        <v>21</v>
      </c>
      <c r="F49" s="3" t="s">
        <v>24</v>
      </c>
      <c r="G49" s="3" t="s">
        <v>32</v>
      </c>
      <c r="H49" s="3">
        <v>36</v>
      </c>
      <c r="I49" s="3">
        <v>5</v>
      </c>
      <c r="J49" s="3">
        <v>3</v>
      </c>
      <c r="K49" s="3">
        <v>2</v>
      </c>
      <c r="L49" s="3">
        <v>1591</v>
      </c>
      <c r="M49" s="3">
        <v>894</v>
      </c>
      <c r="N49" s="3">
        <v>697</v>
      </c>
      <c r="O49" s="3">
        <v>0.78600000000000003</v>
      </c>
      <c r="P49" s="3">
        <v>3698</v>
      </c>
      <c r="Q49" s="3">
        <v>79</v>
      </c>
      <c r="R49" s="3">
        <v>1.026</v>
      </c>
      <c r="S49" s="3">
        <v>0.56200000000000006</v>
      </c>
      <c r="T49" s="4" t="s">
        <v>37</v>
      </c>
      <c r="U49" t="str">
        <f t="shared" si="0"/>
        <v>Medium</v>
      </c>
      <c r="Y49">
        <v>4551</v>
      </c>
    </row>
    <row r="50" spans="1:25" ht="14.25" customHeight="1" x14ac:dyDescent="0.2">
      <c r="A50" s="3">
        <v>779209083</v>
      </c>
      <c r="B50" s="3">
        <v>56</v>
      </c>
      <c r="C50" s="3" t="s">
        <v>19</v>
      </c>
      <c r="D50" s="3">
        <v>3</v>
      </c>
      <c r="E50" s="3" t="s">
        <v>21</v>
      </c>
      <c r="F50" s="3" t="s">
        <v>24</v>
      </c>
      <c r="G50" s="3" t="s">
        <v>27</v>
      </c>
      <c r="H50" s="3">
        <v>45</v>
      </c>
      <c r="I50" s="3">
        <v>6</v>
      </c>
      <c r="J50" s="3">
        <v>2</v>
      </c>
      <c r="K50" s="3">
        <v>4</v>
      </c>
      <c r="L50" s="3">
        <v>1813</v>
      </c>
      <c r="M50" s="3">
        <v>1387</v>
      </c>
      <c r="N50" s="3">
        <v>426</v>
      </c>
      <c r="O50" s="3">
        <v>0.40600000000000003</v>
      </c>
      <c r="P50" s="3">
        <v>1468</v>
      </c>
      <c r="Q50" s="3">
        <v>32</v>
      </c>
      <c r="R50" s="3">
        <v>0.23100000000000001</v>
      </c>
      <c r="S50" s="3">
        <v>0.76500000000000001</v>
      </c>
      <c r="T50" s="4" t="s">
        <v>37</v>
      </c>
      <c r="U50" t="str">
        <f t="shared" si="0"/>
        <v>Low</v>
      </c>
      <c r="Y50">
        <v>1712</v>
      </c>
    </row>
    <row r="51" spans="1:25" ht="14.25" customHeight="1" x14ac:dyDescent="0.2">
      <c r="A51" s="3">
        <v>712102983</v>
      </c>
      <c r="B51" s="3">
        <v>47</v>
      </c>
      <c r="C51" s="3" t="s">
        <v>23</v>
      </c>
      <c r="D51" s="3">
        <v>2</v>
      </c>
      <c r="E51" s="3" t="s">
        <v>20</v>
      </c>
      <c r="F51" s="3" t="s">
        <v>24</v>
      </c>
      <c r="G51" s="3" t="s">
        <v>25</v>
      </c>
      <c r="H51" s="3">
        <v>36</v>
      </c>
      <c r="I51" s="3">
        <v>6</v>
      </c>
      <c r="J51" s="3">
        <v>3</v>
      </c>
      <c r="K51" s="3">
        <v>3</v>
      </c>
      <c r="L51" s="3">
        <v>1438.3</v>
      </c>
      <c r="M51" s="3">
        <v>0</v>
      </c>
      <c r="N51" s="3">
        <v>1438.3</v>
      </c>
      <c r="O51" s="3">
        <v>0.63400000000000001</v>
      </c>
      <c r="P51" s="3">
        <v>3832</v>
      </c>
      <c r="Q51" s="3">
        <v>87</v>
      </c>
      <c r="R51" s="3">
        <v>0.67300000000000004</v>
      </c>
      <c r="S51" s="3">
        <v>0</v>
      </c>
      <c r="T51" s="4" t="s">
        <v>36</v>
      </c>
      <c r="U51" t="str">
        <f t="shared" si="0"/>
        <v>Medium</v>
      </c>
      <c r="Y51">
        <v>3916</v>
      </c>
    </row>
    <row r="52" spans="1:25" ht="14.25" customHeight="1" x14ac:dyDescent="0.2">
      <c r="A52" s="3">
        <v>709052883</v>
      </c>
      <c r="B52" s="3">
        <v>47</v>
      </c>
      <c r="C52" s="3" t="s">
        <v>23</v>
      </c>
      <c r="D52" s="3">
        <v>4</v>
      </c>
      <c r="E52" s="3" t="s">
        <v>30</v>
      </c>
      <c r="F52" s="3" t="s">
        <v>28</v>
      </c>
      <c r="G52" s="3" t="s">
        <v>27</v>
      </c>
      <c r="H52" s="3">
        <v>36</v>
      </c>
      <c r="I52" s="3">
        <v>3</v>
      </c>
      <c r="J52" s="3">
        <v>1</v>
      </c>
      <c r="K52" s="3">
        <v>1</v>
      </c>
      <c r="L52" s="3">
        <v>1596</v>
      </c>
      <c r="M52" s="3">
        <v>0</v>
      </c>
      <c r="N52" s="3">
        <v>1596</v>
      </c>
      <c r="O52" s="3">
        <v>0.78800000000000003</v>
      </c>
      <c r="P52" s="3">
        <v>5678</v>
      </c>
      <c r="Q52" s="3">
        <v>81</v>
      </c>
      <c r="R52" s="3">
        <v>0.8</v>
      </c>
      <c r="S52" s="3">
        <v>0</v>
      </c>
      <c r="T52" s="4" t="s">
        <v>36</v>
      </c>
      <c r="U52" t="str">
        <f t="shared" si="0"/>
        <v>High</v>
      </c>
      <c r="Y52">
        <v>4354</v>
      </c>
    </row>
    <row r="53" spans="1:25" ht="14.25" customHeight="1" x14ac:dyDescent="0.2">
      <c r="A53" s="3">
        <v>714087258</v>
      </c>
      <c r="B53" s="3">
        <v>49</v>
      </c>
      <c r="C53" s="3" t="s">
        <v>23</v>
      </c>
      <c r="D53" s="3">
        <v>1</v>
      </c>
      <c r="E53" s="3" t="s">
        <v>26</v>
      </c>
      <c r="F53" s="3" t="s">
        <v>31</v>
      </c>
      <c r="G53" s="3" t="s">
        <v>25</v>
      </c>
      <c r="H53" s="3">
        <v>36</v>
      </c>
      <c r="I53" s="3">
        <v>2</v>
      </c>
      <c r="J53" s="3">
        <v>3</v>
      </c>
      <c r="K53" s="3">
        <v>2</v>
      </c>
      <c r="L53" s="3">
        <v>1838</v>
      </c>
      <c r="M53" s="3">
        <v>0</v>
      </c>
      <c r="N53" s="3">
        <v>1838</v>
      </c>
      <c r="O53" s="3">
        <v>0.65</v>
      </c>
      <c r="P53" s="3">
        <v>5156</v>
      </c>
      <c r="Q53" s="3">
        <v>72</v>
      </c>
      <c r="R53" s="3">
        <v>0.89500000000000002</v>
      </c>
      <c r="S53" s="3">
        <v>0</v>
      </c>
      <c r="T53" s="4" t="s">
        <v>36</v>
      </c>
      <c r="U53" t="str">
        <f t="shared" si="0"/>
        <v>High</v>
      </c>
      <c r="Y53">
        <v>3675</v>
      </c>
    </row>
    <row r="54" spans="1:25" ht="14.25" customHeight="1" x14ac:dyDescent="0.2">
      <c r="A54" s="3">
        <v>718184883</v>
      </c>
      <c r="B54" s="3">
        <v>48</v>
      </c>
      <c r="C54" s="3" t="s">
        <v>23</v>
      </c>
      <c r="D54" s="3">
        <v>3</v>
      </c>
      <c r="E54" s="3" t="s">
        <v>30</v>
      </c>
      <c r="F54" s="3" t="s">
        <v>24</v>
      </c>
      <c r="G54" s="3" t="s">
        <v>25</v>
      </c>
      <c r="H54" s="3">
        <v>34</v>
      </c>
      <c r="I54" s="3">
        <v>5</v>
      </c>
      <c r="J54" s="3">
        <v>2</v>
      </c>
      <c r="K54" s="3">
        <v>2</v>
      </c>
      <c r="L54" s="3">
        <v>1495</v>
      </c>
      <c r="M54" s="3">
        <v>0</v>
      </c>
      <c r="N54" s="3">
        <v>1495</v>
      </c>
      <c r="O54" s="3">
        <v>0.80200000000000005</v>
      </c>
      <c r="P54" s="3">
        <v>3878</v>
      </c>
      <c r="Q54" s="3">
        <v>63</v>
      </c>
      <c r="R54" s="3">
        <v>0.70299999999999996</v>
      </c>
      <c r="S54" s="3">
        <v>0</v>
      </c>
      <c r="T54" s="4" t="s">
        <v>36</v>
      </c>
      <c r="U54" t="str">
        <f t="shared" si="0"/>
        <v>Medium</v>
      </c>
      <c r="Y54">
        <v>5136</v>
      </c>
    </row>
    <row r="55" spans="1:25" ht="14.25" customHeight="1" x14ac:dyDescent="0.2">
      <c r="A55" s="3">
        <v>709285683</v>
      </c>
      <c r="B55" s="3">
        <v>48</v>
      </c>
      <c r="C55" s="3" t="s">
        <v>19</v>
      </c>
      <c r="D55" s="3">
        <v>4</v>
      </c>
      <c r="E55" s="3" t="s">
        <v>21</v>
      </c>
      <c r="F55" s="3" t="s">
        <v>31</v>
      </c>
      <c r="G55" s="3" t="s">
        <v>32</v>
      </c>
      <c r="H55" s="3">
        <v>31</v>
      </c>
      <c r="I55" s="3">
        <v>4</v>
      </c>
      <c r="J55" s="3">
        <v>1</v>
      </c>
      <c r="K55" s="3">
        <v>1</v>
      </c>
      <c r="L55" s="3">
        <v>1438.3</v>
      </c>
      <c r="M55" s="3">
        <v>0</v>
      </c>
      <c r="N55" s="3">
        <v>1438.3</v>
      </c>
      <c r="O55" s="3">
        <v>0.83599999999999997</v>
      </c>
      <c r="P55" s="3">
        <v>4509</v>
      </c>
      <c r="Q55" s="3">
        <v>74</v>
      </c>
      <c r="R55" s="3">
        <v>0.45100000000000001</v>
      </c>
      <c r="S55" s="3">
        <v>0</v>
      </c>
      <c r="T55" s="4" t="s">
        <v>36</v>
      </c>
      <c r="U55" t="str">
        <f t="shared" si="0"/>
        <v>Medium</v>
      </c>
      <c r="Y55">
        <v>3521</v>
      </c>
    </row>
    <row r="56" spans="1:25" ht="14.25" customHeight="1" x14ac:dyDescent="0.2">
      <c r="A56" s="3">
        <v>712545183</v>
      </c>
      <c r="B56" s="3">
        <v>51</v>
      </c>
      <c r="C56" s="3" t="s">
        <v>23</v>
      </c>
      <c r="D56" s="3">
        <v>4</v>
      </c>
      <c r="E56" s="3" t="s">
        <v>26</v>
      </c>
      <c r="F56" s="3" t="s">
        <v>28</v>
      </c>
      <c r="G56" s="3" t="s">
        <v>25</v>
      </c>
      <c r="H56" s="3">
        <v>37</v>
      </c>
      <c r="I56" s="3">
        <v>4</v>
      </c>
      <c r="J56" s="3">
        <v>4</v>
      </c>
      <c r="K56" s="3">
        <v>2</v>
      </c>
      <c r="L56" s="3">
        <v>1765</v>
      </c>
      <c r="M56" s="3">
        <v>1487</v>
      </c>
      <c r="N56" s="3">
        <v>278</v>
      </c>
      <c r="O56" s="3">
        <v>0.73799999999999999</v>
      </c>
      <c r="P56" s="3">
        <v>3333</v>
      </c>
      <c r="Q56" s="3">
        <v>66</v>
      </c>
      <c r="R56" s="3">
        <v>1</v>
      </c>
      <c r="S56" s="3">
        <v>0.84199999999999997</v>
      </c>
      <c r="T56" s="4" t="s">
        <v>37</v>
      </c>
      <c r="U56" t="str">
        <f t="shared" si="0"/>
        <v>Medium</v>
      </c>
      <c r="Y56">
        <v>4085</v>
      </c>
    </row>
    <row r="57" spans="1:25" ht="14.25" customHeight="1" x14ac:dyDescent="0.2">
      <c r="A57" s="3">
        <v>711944733</v>
      </c>
      <c r="B57" s="3">
        <v>45</v>
      </c>
      <c r="C57" s="3" t="s">
        <v>23</v>
      </c>
      <c r="D57" s="3">
        <v>2</v>
      </c>
      <c r="E57" s="3" t="s">
        <v>30</v>
      </c>
      <c r="F57" s="3" t="s">
        <v>24</v>
      </c>
      <c r="G57" s="3" t="s">
        <v>25</v>
      </c>
      <c r="H57" s="3">
        <v>36</v>
      </c>
      <c r="I57" s="3">
        <v>1</v>
      </c>
      <c r="J57" s="3">
        <v>2</v>
      </c>
      <c r="K57" s="3">
        <v>2</v>
      </c>
      <c r="L57" s="3">
        <v>1457</v>
      </c>
      <c r="M57" s="3">
        <v>828</v>
      </c>
      <c r="N57" s="3">
        <v>629</v>
      </c>
      <c r="O57" s="3">
        <v>0.85199999999999998</v>
      </c>
      <c r="P57" s="3">
        <v>5401</v>
      </c>
      <c r="Q57" s="3">
        <v>93</v>
      </c>
      <c r="R57" s="3">
        <v>0.66100000000000003</v>
      </c>
      <c r="S57" s="3">
        <v>0.56799999999999995</v>
      </c>
      <c r="T57" s="4" t="s">
        <v>37</v>
      </c>
      <c r="U57" t="str">
        <f t="shared" si="0"/>
        <v>High</v>
      </c>
      <c r="Y57">
        <v>5653</v>
      </c>
    </row>
    <row r="58" spans="1:25" ht="14.25" customHeight="1" x14ac:dyDescent="0.2">
      <c r="A58" s="3">
        <v>711697158</v>
      </c>
      <c r="B58" s="3">
        <v>60</v>
      </c>
      <c r="C58" s="3" t="s">
        <v>19</v>
      </c>
      <c r="D58" s="3">
        <v>0</v>
      </c>
      <c r="E58" s="3" t="s">
        <v>29</v>
      </c>
      <c r="F58" s="3" t="s">
        <v>24</v>
      </c>
      <c r="G58" s="3" t="s">
        <v>25</v>
      </c>
      <c r="H58" s="3">
        <v>36</v>
      </c>
      <c r="I58" s="3">
        <v>6</v>
      </c>
      <c r="J58" s="3">
        <v>2</v>
      </c>
      <c r="K58" s="3">
        <v>2</v>
      </c>
      <c r="L58" s="3">
        <v>1976</v>
      </c>
      <c r="M58" s="3">
        <v>1311</v>
      </c>
      <c r="N58" s="3">
        <v>665</v>
      </c>
      <c r="O58" s="3">
        <v>0.995</v>
      </c>
      <c r="P58" s="3">
        <v>1498</v>
      </c>
      <c r="Q58" s="3">
        <v>43</v>
      </c>
      <c r="R58" s="3">
        <v>0.53600000000000003</v>
      </c>
      <c r="S58" s="3">
        <v>0.66300000000000003</v>
      </c>
      <c r="T58" s="4" t="s">
        <v>37</v>
      </c>
      <c r="U58" t="str">
        <f t="shared" si="0"/>
        <v>Low</v>
      </c>
      <c r="Y58">
        <v>4222</v>
      </c>
    </row>
    <row r="59" spans="1:25" ht="14.25" customHeight="1" x14ac:dyDescent="0.2">
      <c r="A59" s="3">
        <v>711657783</v>
      </c>
      <c r="B59" s="3">
        <v>50</v>
      </c>
      <c r="C59" s="3" t="s">
        <v>23</v>
      </c>
      <c r="D59" s="3">
        <v>2</v>
      </c>
      <c r="E59" s="3" t="s">
        <v>20</v>
      </c>
      <c r="F59" s="3" t="s">
        <v>28</v>
      </c>
      <c r="G59" s="3" t="s">
        <v>25</v>
      </c>
      <c r="H59" s="3">
        <v>41</v>
      </c>
      <c r="I59" s="3">
        <v>6</v>
      </c>
      <c r="J59" s="3">
        <v>3</v>
      </c>
      <c r="K59" s="3">
        <v>4</v>
      </c>
      <c r="L59" s="3">
        <v>1438.3</v>
      </c>
      <c r="M59" s="3">
        <v>0</v>
      </c>
      <c r="N59" s="3">
        <v>1438.3</v>
      </c>
      <c r="O59" s="3">
        <v>0.872</v>
      </c>
      <c r="P59" s="3">
        <v>4617</v>
      </c>
      <c r="Q59" s="3">
        <v>67</v>
      </c>
      <c r="R59" s="3">
        <v>0.63400000000000001</v>
      </c>
      <c r="S59" s="3">
        <v>0</v>
      </c>
      <c r="T59" s="4" t="s">
        <v>36</v>
      </c>
      <c r="U59" t="str">
        <f t="shared" si="0"/>
        <v>Medium</v>
      </c>
      <c r="Y59">
        <v>3782</v>
      </c>
    </row>
    <row r="60" spans="1:25" ht="14.25" customHeight="1" x14ac:dyDescent="0.2">
      <c r="A60" s="3">
        <v>809342208</v>
      </c>
      <c r="B60" s="3">
        <v>26</v>
      </c>
      <c r="C60" s="3" t="s">
        <v>19</v>
      </c>
      <c r="D60" s="3">
        <v>0</v>
      </c>
      <c r="E60" s="3" t="s">
        <v>29</v>
      </c>
      <c r="F60" s="3" t="s">
        <v>28</v>
      </c>
      <c r="G60" s="3" t="s">
        <v>21</v>
      </c>
      <c r="H60" s="3">
        <v>19</v>
      </c>
      <c r="I60" s="3">
        <v>4</v>
      </c>
      <c r="J60" s="3">
        <v>1</v>
      </c>
      <c r="K60" s="3">
        <v>2</v>
      </c>
      <c r="L60" s="3">
        <v>1438.3</v>
      </c>
      <c r="M60" s="3">
        <v>0</v>
      </c>
      <c r="N60" s="3">
        <v>1438.3</v>
      </c>
      <c r="O60" s="3">
        <v>0.47199999999999998</v>
      </c>
      <c r="P60" s="3">
        <v>2005</v>
      </c>
      <c r="Q60" s="3">
        <v>47</v>
      </c>
      <c r="R60" s="3">
        <v>0.46899999999999997</v>
      </c>
      <c r="S60" s="3">
        <v>0</v>
      </c>
      <c r="T60" s="4" t="s">
        <v>36</v>
      </c>
      <c r="U60" t="str">
        <f t="shared" si="0"/>
        <v>Medium</v>
      </c>
      <c r="Y60">
        <v>4553</v>
      </c>
    </row>
    <row r="61" spans="1:25" ht="14.25" customHeight="1" x14ac:dyDescent="0.2">
      <c r="A61" s="3">
        <v>715702758</v>
      </c>
      <c r="B61" s="3">
        <v>38</v>
      </c>
      <c r="C61" s="3" t="s">
        <v>23</v>
      </c>
      <c r="D61" s="3">
        <v>4</v>
      </c>
      <c r="E61" s="3" t="s">
        <v>29</v>
      </c>
      <c r="F61" s="3" t="s">
        <v>24</v>
      </c>
      <c r="G61" s="3" t="s">
        <v>25</v>
      </c>
      <c r="H61" s="3">
        <v>36</v>
      </c>
      <c r="I61" s="3">
        <v>4</v>
      </c>
      <c r="J61" s="3">
        <v>3</v>
      </c>
      <c r="K61" s="3">
        <v>3</v>
      </c>
      <c r="L61" s="3">
        <v>1860</v>
      </c>
      <c r="M61" s="3">
        <v>0</v>
      </c>
      <c r="N61" s="3">
        <v>1860</v>
      </c>
      <c r="O61" s="3">
        <v>0.99199999999999999</v>
      </c>
      <c r="P61" s="3">
        <v>1731</v>
      </c>
      <c r="Q61" s="3">
        <v>29</v>
      </c>
      <c r="R61" s="3">
        <v>0.61099999999999999</v>
      </c>
      <c r="S61" s="3">
        <v>0</v>
      </c>
      <c r="T61" s="4" t="s">
        <v>36</v>
      </c>
      <c r="U61" t="str">
        <f t="shared" si="0"/>
        <v>Low</v>
      </c>
      <c r="Y61">
        <v>1744</v>
      </c>
    </row>
    <row r="62" spans="1:25" ht="14.25" customHeight="1" x14ac:dyDescent="0.2">
      <c r="A62" s="3">
        <v>767574108</v>
      </c>
      <c r="B62" s="3">
        <v>49</v>
      </c>
      <c r="C62" s="3" t="s">
        <v>23</v>
      </c>
      <c r="D62" s="3">
        <v>1</v>
      </c>
      <c r="E62" s="3" t="s">
        <v>20</v>
      </c>
      <c r="F62" s="3" t="s">
        <v>24</v>
      </c>
      <c r="G62" s="3" t="s">
        <v>25</v>
      </c>
      <c r="H62" s="3">
        <v>43</v>
      </c>
      <c r="I62" s="3">
        <v>4</v>
      </c>
      <c r="J62" s="3">
        <v>3</v>
      </c>
      <c r="K62" s="3">
        <v>2</v>
      </c>
      <c r="L62" s="3">
        <v>1438.3</v>
      </c>
      <c r="M62" s="3">
        <v>786</v>
      </c>
      <c r="N62" s="3">
        <v>652.29999999999995</v>
      </c>
      <c r="O62" s="3">
        <v>0.60899999999999999</v>
      </c>
      <c r="P62" s="3">
        <v>4094</v>
      </c>
      <c r="Q62" s="3">
        <v>64</v>
      </c>
      <c r="R62" s="3">
        <v>0.56100000000000005</v>
      </c>
      <c r="S62" s="3">
        <v>0.54600000000000004</v>
      </c>
      <c r="T62" s="4" t="s">
        <v>37</v>
      </c>
      <c r="U62" t="str">
        <f t="shared" si="0"/>
        <v>Medium</v>
      </c>
      <c r="Y62">
        <v>4534</v>
      </c>
    </row>
    <row r="63" spans="1:25" ht="14.25" customHeight="1" x14ac:dyDescent="0.2">
      <c r="A63" s="3">
        <v>713556033</v>
      </c>
      <c r="B63" s="3">
        <v>36</v>
      </c>
      <c r="C63" s="3" t="s">
        <v>23</v>
      </c>
      <c r="D63" s="3">
        <v>1</v>
      </c>
      <c r="E63" s="3" t="s">
        <v>29</v>
      </c>
      <c r="F63" s="3" t="s">
        <v>24</v>
      </c>
      <c r="G63" s="3" t="s">
        <v>25</v>
      </c>
      <c r="H63" s="3">
        <v>22</v>
      </c>
      <c r="I63" s="3">
        <v>5</v>
      </c>
      <c r="J63" s="3">
        <v>2</v>
      </c>
      <c r="K63" s="3">
        <v>3</v>
      </c>
      <c r="L63" s="3">
        <v>1438.3</v>
      </c>
      <c r="M63" s="3">
        <v>790</v>
      </c>
      <c r="N63" s="3">
        <v>648.29999999999995</v>
      </c>
      <c r="O63" s="3">
        <v>0.61499999999999999</v>
      </c>
      <c r="P63" s="3">
        <v>3959</v>
      </c>
      <c r="Q63" s="3">
        <v>59</v>
      </c>
      <c r="R63" s="3">
        <v>0.73499999999999999</v>
      </c>
      <c r="S63" s="3">
        <v>0.54900000000000004</v>
      </c>
      <c r="T63" s="4" t="s">
        <v>37</v>
      </c>
      <c r="U63" t="str">
        <f t="shared" si="0"/>
        <v>Medium</v>
      </c>
      <c r="Y63">
        <v>4600</v>
      </c>
    </row>
    <row r="64" spans="1:25" ht="14.25" customHeight="1" x14ac:dyDescent="0.2">
      <c r="A64" s="3">
        <v>812501358</v>
      </c>
      <c r="B64" s="3">
        <v>46</v>
      </c>
      <c r="C64" s="3" t="s">
        <v>23</v>
      </c>
      <c r="D64" s="3">
        <v>4</v>
      </c>
      <c r="E64" s="3" t="s">
        <v>34</v>
      </c>
      <c r="F64" s="3" t="s">
        <v>31</v>
      </c>
      <c r="G64" s="3" t="s">
        <v>25</v>
      </c>
      <c r="H64" s="3">
        <v>41</v>
      </c>
      <c r="I64" s="3">
        <v>4</v>
      </c>
      <c r="J64" s="3">
        <v>1</v>
      </c>
      <c r="K64" s="3">
        <v>1</v>
      </c>
      <c r="L64" s="3">
        <v>1752</v>
      </c>
      <c r="M64" s="3">
        <v>611</v>
      </c>
      <c r="N64" s="3">
        <v>1141</v>
      </c>
      <c r="O64" s="3">
        <v>0.46500000000000002</v>
      </c>
      <c r="P64" s="3">
        <v>4864</v>
      </c>
      <c r="Q64" s="3">
        <v>76</v>
      </c>
      <c r="R64" s="3">
        <v>0.46200000000000002</v>
      </c>
      <c r="S64" s="3">
        <v>0.34899999999999998</v>
      </c>
      <c r="T64" s="4" t="s">
        <v>37</v>
      </c>
      <c r="U64" t="str">
        <f t="shared" si="0"/>
        <v>Medium</v>
      </c>
      <c r="Y64">
        <v>4596</v>
      </c>
    </row>
    <row r="65" spans="1:25" ht="14.25" customHeight="1" x14ac:dyDescent="0.2">
      <c r="A65" s="3">
        <v>778574283</v>
      </c>
      <c r="B65" s="3">
        <v>53</v>
      </c>
      <c r="C65" s="3" t="s">
        <v>23</v>
      </c>
      <c r="D65" s="3">
        <v>1</v>
      </c>
      <c r="E65" s="3" t="s">
        <v>26</v>
      </c>
      <c r="F65" s="3" t="s">
        <v>24</v>
      </c>
      <c r="G65" s="3" t="s">
        <v>27</v>
      </c>
      <c r="H65" s="3">
        <v>46</v>
      </c>
      <c r="I65" s="3">
        <v>5</v>
      </c>
      <c r="J65" s="3">
        <v>2</v>
      </c>
      <c r="K65" s="3">
        <v>3</v>
      </c>
      <c r="L65" s="3">
        <v>1438.3</v>
      </c>
      <c r="M65" s="3">
        <v>0</v>
      </c>
      <c r="N65" s="3">
        <v>1438.3</v>
      </c>
      <c r="O65" s="3">
        <v>0.74299999999999999</v>
      </c>
      <c r="P65" s="3">
        <v>2118</v>
      </c>
      <c r="Q65" s="3">
        <v>64</v>
      </c>
      <c r="R65" s="3">
        <v>0.45500000000000002</v>
      </c>
      <c r="S65" s="3">
        <v>0</v>
      </c>
      <c r="T65" s="4" t="s">
        <v>36</v>
      </c>
      <c r="U65" t="str">
        <f t="shared" si="0"/>
        <v>Medium</v>
      </c>
      <c r="Y65">
        <v>1267</v>
      </c>
    </row>
    <row r="66" spans="1:25" ht="14.25" customHeight="1" x14ac:dyDescent="0.2">
      <c r="A66" s="3">
        <v>779331558</v>
      </c>
      <c r="B66" s="3">
        <v>45</v>
      </c>
      <c r="C66" s="3" t="s">
        <v>23</v>
      </c>
      <c r="D66" s="3">
        <v>2</v>
      </c>
      <c r="E66" s="3" t="s">
        <v>21</v>
      </c>
      <c r="F66" s="3" t="s">
        <v>28</v>
      </c>
      <c r="G66" s="3" t="s">
        <v>25</v>
      </c>
      <c r="H66" s="3">
        <v>27</v>
      </c>
      <c r="I66" s="3">
        <v>6</v>
      </c>
      <c r="J66" s="3">
        <v>3</v>
      </c>
      <c r="K66" s="3">
        <v>3</v>
      </c>
      <c r="L66" s="3">
        <v>1438.3</v>
      </c>
      <c r="M66" s="3">
        <v>0</v>
      </c>
      <c r="N66" s="3">
        <v>1438.3</v>
      </c>
      <c r="O66" s="3">
        <v>0.68300000000000005</v>
      </c>
      <c r="P66" s="3">
        <v>2598</v>
      </c>
      <c r="Q66" s="3">
        <v>59</v>
      </c>
      <c r="R66" s="3">
        <v>0.59499999999999997</v>
      </c>
      <c r="S66" s="3">
        <v>0</v>
      </c>
      <c r="T66" s="4" t="s">
        <v>36</v>
      </c>
      <c r="U66" t="str">
        <f t="shared" si="0"/>
        <v>Medium</v>
      </c>
      <c r="Y66">
        <v>1758</v>
      </c>
    </row>
    <row r="67" spans="1:25" ht="14.25" customHeight="1" x14ac:dyDescent="0.2">
      <c r="A67" s="3">
        <v>711631158</v>
      </c>
      <c r="B67" s="3">
        <v>52</v>
      </c>
      <c r="C67" s="3" t="s">
        <v>23</v>
      </c>
      <c r="D67" s="3">
        <v>2</v>
      </c>
      <c r="E67" s="3" t="s">
        <v>30</v>
      </c>
      <c r="F67" s="3" t="s">
        <v>28</v>
      </c>
      <c r="G67" s="3" t="s">
        <v>25</v>
      </c>
      <c r="H67" s="3">
        <v>42</v>
      </c>
      <c r="I67" s="3">
        <v>6</v>
      </c>
      <c r="J67" s="3">
        <v>2</v>
      </c>
      <c r="K67" s="3">
        <v>2</v>
      </c>
      <c r="L67" s="3">
        <v>1438.3</v>
      </c>
      <c r="M67" s="3">
        <v>869</v>
      </c>
      <c r="N67" s="3">
        <v>569.29999999999995</v>
      </c>
      <c r="O67" s="3">
        <v>0.82099999999999995</v>
      </c>
      <c r="P67" s="3">
        <v>4664</v>
      </c>
      <c r="Q67" s="3">
        <v>77</v>
      </c>
      <c r="R67" s="3">
        <v>0.878</v>
      </c>
      <c r="S67" s="3">
        <v>0.60399999999999998</v>
      </c>
      <c r="T67" s="4" t="s">
        <v>37</v>
      </c>
      <c r="U67" t="str">
        <f t="shared" ref="U67:U130" si="1">IF(P67&lt;=2000, "Low", IF(P67&gt;5000, "High", "Medium"))</f>
        <v>Medium</v>
      </c>
      <c r="Y67">
        <v>4988</v>
      </c>
    </row>
    <row r="68" spans="1:25" ht="14.25" customHeight="1" x14ac:dyDescent="0.2">
      <c r="A68" s="3">
        <v>717856983</v>
      </c>
      <c r="B68" s="3">
        <v>42</v>
      </c>
      <c r="C68" s="3" t="s">
        <v>23</v>
      </c>
      <c r="D68" s="3">
        <v>5</v>
      </c>
      <c r="E68" s="3" t="s">
        <v>26</v>
      </c>
      <c r="F68" s="3" t="s">
        <v>24</v>
      </c>
      <c r="G68" s="3" t="s">
        <v>21</v>
      </c>
      <c r="H68" s="3">
        <v>29</v>
      </c>
      <c r="I68" s="3">
        <v>3</v>
      </c>
      <c r="J68" s="3">
        <v>2</v>
      </c>
      <c r="K68" s="3">
        <v>3</v>
      </c>
      <c r="L68" s="3">
        <v>1840</v>
      </c>
      <c r="M68" s="3">
        <v>1267</v>
      </c>
      <c r="N68" s="3">
        <v>573</v>
      </c>
      <c r="O68" s="3">
        <v>0.60499999999999998</v>
      </c>
      <c r="P68" s="3">
        <v>4515</v>
      </c>
      <c r="Q68" s="3">
        <v>76</v>
      </c>
      <c r="R68" s="3">
        <v>0.49</v>
      </c>
      <c r="S68" s="3">
        <v>0.68899999999999995</v>
      </c>
      <c r="T68" s="4" t="s">
        <v>37</v>
      </c>
      <c r="U68" t="str">
        <f t="shared" si="1"/>
        <v>Medium</v>
      </c>
      <c r="Y68">
        <v>1305</v>
      </c>
    </row>
    <row r="69" spans="1:25" ht="14.25" customHeight="1" x14ac:dyDescent="0.2">
      <c r="A69" s="3">
        <v>766628733</v>
      </c>
      <c r="B69" s="3">
        <v>56</v>
      </c>
      <c r="C69" s="3" t="s">
        <v>19</v>
      </c>
      <c r="D69" s="3">
        <v>3</v>
      </c>
      <c r="E69" s="3" t="s">
        <v>26</v>
      </c>
      <c r="F69" s="3" t="s">
        <v>28</v>
      </c>
      <c r="G69" s="3" t="s">
        <v>32</v>
      </c>
      <c r="H69" s="3">
        <v>49</v>
      </c>
      <c r="I69" s="3">
        <v>3</v>
      </c>
      <c r="J69" s="3">
        <v>3</v>
      </c>
      <c r="K69" s="3">
        <v>3</v>
      </c>
      <c r="L69" s="3">
        <v>1623</v>
      </c>
      <c r="M69" s="3">
        <v>0</v>
      </c>
      <c r="N69" s="3">
        <v>1623</v>
      </c>
      <c r="O69" s="3">
        <v>1.0580000000000001</v>
      </c>
      <c r="P69" s="3">
        <v>4965</v>
      </c>
      <c r="Q69" s="3">
        <v>74</v>
      </c>
      <c r="R69" s="3">
        <v>0.80500000000000005</v>
      </c>
      <c r="S69" s="3">
        <v>0</v>
      </c>
      <c r="T69" s="4" t="s">
        <v>36</v>
      </c>
      <c r="U69" t="str">
        <f t="shared" si="1"/>
        <v>Medium</v>
      </c>
      <c r="Y69">
        <v>4578</v>
      </c>
    </row>
    <row r="70" spans="1:25" ht="14.25" customHeight="1" x14ac:dyDescent="0.2">
      <c r="A70" s="3">
        <v>788866983</v>
      </c>
      <c r="B70" s="3">
        <v>63</v>
      </c>
      <c r="C70" s="3" t="s">
        <v>23</v>
      </c>
      <c r="D70" s="3">
        <v>0</v>
      </c>
      <c r="E70" s="3" t="s">
        <v>21</v>
      </c>
      <c r="F70" s="3" t="s">
        <v>28</v>
      </c>
      <c r="G70" s="3" t="s">
        <v>25</v>
      </c>
      <c r="H70" s="3">
        <v>48</v>
      </c>
      <c r="I70" s="3">
        <v>5</v>
      </c>
      <c r="J70" s="3">
        <v>2</v>
      </c>
      <c r="K70" s="3">
        <v>1</v>
      </c>
      <c r="L70" s="3">
        <v>1438.3</v>
      </c>
      <c r="M70" s="3">
        <v>0</v>
      </c>
      <c r="N70" s="3">
        <v>1438.3</v>
      </c>
      <c r="O70" s="3">
        <v>0.92300000000000004</v>
      </c>
      <c r="P70" s="3">
        <v>3383</v>
      </c>
      <c r="Q70" s="3">
        <v>61</v>
      </c>
      <c r="R70" s="3">
        <v>1.103</v>
      </c>
      <c r="S70" s="3">
        <v>0</v>
      </c>
      <c r="T70" s="4" t="s">
        <v>36</v>
      </c>
      <c r="U70" t="str">
        <f t="shared" si="1"/>
        <v>Medium</v>
      </c>
      <c r="Y70">
        <v>4830</v>
      </c>
    </row>
    <row r="71" spans="1:25" ht="14.25" customHeight="1" x14ac:dyDescent="0.2">
      <c r="A71" s="3">
        <v>719723658</v>
      </c>
      <c r="B71" s="3">
        <v>49</v>
      </c>
      <c r="C71" s="3" t="s">
        <v>23</v>
      </c>
      <c r="D71" s="3">
        <v>2</v>
      </c>
      <c r="E71" s="3" t="s">
        <v>26</v>
      </c>
      <c r="F71" s="3" t="s">
        <v>28</v>
      </c>
      <c r="G71" s="3" t="s">
        <v>25</v>
      </c>
      <c r="H71" s="3">
        <v>39</v>
      </c>
      <c r="I71" s="3">
        <v>6</v>
      </c>
      <c r="J71" s="3">
        <v>1</v>
      </c>
      <c r="K71" s="3">
        <v>3</v>
      </c>
      <c r="L71" s="3">
        <v>1768</v>
      </c>
      <c r="M71" s="3">
        <v>0</v>
      </c>
      <c r="N71" s="3">
        <v>1768</v>
      </c>
      <c r="O71" s="3">
        <v>0.78800000000000003</v>
      </c>
      <c r="P71" s="3">
        <v>4628</v>
      </c>
      <c r="Q71" s="3">
        <v>90</v>
      </c>
      <c r="R71" s="3">
        <v>0.83699999999999997</v>
      </c>
      <c r="S71" s="3">
        <v>0</v>
      </c>
      <c r="T71" s="4" t="s">
        <v>36</v>
      </c>
      <c r="U71" t="str">
        <f t="shared" si="1"/>
        <v>Medium</v>
      </c>
      <c r="Y71">
        <v>3766</v>
      </c>
    </row>
    <row r="72" spans="1:25" ht="14.25" customHeight="1" x14ac:dyDescent="0.2">
      <c r="A72" s="3">
        <v>721254858</v>
      </c>
      <c r="B72" s="3">
        <v>42</v>
      </c>
      <c r="C72" s="3" t="s">
        <v>23</v>
      </c>
      <c r="D72" s="3">
        <v>5</v>
      </c>
      <c r="E72" s="3" t="s">
        <v>29</v>
      </c>
      <c r="F72" s="3" t="s">
        <v>24</v>
      </c>
      <c r="G72" s="3" t="s">
        <v>25</v>
      </c>
      <c r="H72" s="3">
        <v>18</v>
      </c>
      <c r="I72" s="3">
        <v>6</v>
      </c>
      <c r="J72" s="3">
        <v>1</v>
      </c>
      <c r="K72" s="3">
        <v>1</v>
      </c>
      <c r="L72" s="3">
        <v>1694</v>
      </c>
      <c r="M72" s="3">
        <v>1074</v>
      </c>
      <c r="N72" s="3">
        <v>620</v>
      </c>
      <c r="O72" s="3">
        <v>0.78</v>
      </c>
      <c r="P72" s="3">
        <v>3857</v>
      </c>
      <c r="Q72" s="3">
        <v>70</v>
      </c>
      <c r="R72" s="3">
        <v>0.75</v>
      </c>
      <c r="S72" s="3">
        <v>0.63400000000000001</v>
      </c>
      <c r="T72" s="4" t="s">
        <v>37</v>
      </c>
      <c r="U72" t="str">
        <f t="shared" si="1"/>
        <v>Medium</v>
      </c>
      <c r="Y72">
        <v>4634</v>
      </c>
    </row>
    <row r="73" spans="1:25" ht="14.25" customHeight="1" x14ac:dyDescent="0.2">
      <c r="A73" s="3">
        <v>711314058</v>
      </c>
      <c r="B73" s="3">
        <v>49</v>
      </c>
      <c r="C73" s="3" t="s">
        <v>19</v>
      </c>
      <c r="D73" s="3">
        <v>2</v>
      </c>
      <c r="E73" s="3" t="s">
        <v>29</v>
      </c>
      <c r="F73" s="3" t="s">
        <v>24</v>
      </c>
      <c r="G73" s="3" t="s">
        <v>32</v>
      </c>
      <c r="H73" s="3">
        <v>32</v>
      </c>
      <c r="I73" s="3">
        <v>2</v>
      </c>
      <c r="J73" s="3">
        <v>2</v>
      </c>
      <c r="K73" s="3">
        <v>2</v>
      </c>
      <c r="L73" s="3">
        <v>1687</v>
      </c>
      <c r="M73" s="3">
        <v>1107</v>
      </c>
      <c r="N73" s="3">
        <v>580</v>
      </c>
      <c r="O73" s="3">
        <v>1.7150000000000001</v>
      </c>
      <c r="P73" s="3">
        <v>1670</v>
      </c>
      <c r="Q73" s="3">
        <v>17</v>
      </c>
      <c r="R73" s="3">
        <v>2.4</v>
      </c>
      <c r="S73" s="3">
        <v>0.65600000000000003</v>
      </c>
      <c r="T73" s="4" t="s">
        <v>37</v>
      </c>
      <c r="U73" t="str">
        <f t="shared" si="1"/>
        <v>Low</v>
      </c>
      <c r="Y73">
        <v>4991</v>
      </c>
    </row>
    <row r="74" spans="1:25" ht="14.25" customHeight="1" x14ac:dyDescent="0.2">
      <c r="A74" s="3">
        <v>717107808</v>
      </c>
      <c r="B74" s="3">
        <v>48</v>
      </c>
      <c r="C74" s="3" t="s">
        <v>23</v>
      </c>
      <c r="D74" s="3">
        <v>1</v>
      </c>
      <c r="E74" s="3" t="s">
        <v>26</v>
      </c>
      <c r="F74" s="3" t="s">
        <v>21</v>
      </c>
      <c r="G74" s="3" t="s">
        <v>27</v>
      </c>
      <c r="H74" s="3">
        <v>39</v>
      </c>
      <c r="I74" s="3">
        <v>6</v>
      </c>
      <c r="J74" s="3">
        <v>4</v>
      </c>
      <c r="K74" s="3">
        <v>2</v>
      </c>
      <c r="L74" s="3">
        <v>1438.3</v>
      </c>
      <c r="M74" s="3">
        <v>1218</v>
      </c>
      <c r="N74" s="3">
        <v>220.3</v>
      </c>
      <c r="O74" s="3">
        <v>0.752</v>
      </c>
      <c r="P74" s="3">
        <v>4600</v>
      </c>
      <c r="Q74" s="3">
        <v>76</v>
      </c>
      <c r="R74" s="3">
        <v>0.61699999999999999</v>
      </c>
      <c r="S74" s="3">
        <v>0.84699999999999998</v>
      </c>
      <c r="T74" s="4" t="s">
        <v>37</v>
      </c>
      <c r="U74" t="str">
        <f t="shared" si="1"/>
        <v>Medium</v>
      </c>
      <c r="Y74">
        <v>4477</v>
      </c>
    </row>
    <row r="75" spans="1:25" ht="14.25" customHeight="1" x14ac:dyDescent="0.2">
      <c r="A75" s="3">
        <v>708507483</v>
      </c>
      <c r="B75" s="3">
        <v>43</v>
      </c>
      <c r="C75" s="3" t="s">
        <v>23</v>
      </c>
      <c r="D75" s="3">
        <v>3</v>
      </c>
      <c r="E75" s="3" t="s">
        <v>20</v>
      </c>
      <c r="F75" s="3" t="s">
        <v>31</v>
      </c>
      <c r="G75" s="3" t="s">
        <v>25</v>
      </c>
      <c r="H75" s="3">
        <v>31</v>
      </c>
      <c r="I75" s="3">
        <v>6</v>
      </c>
      <c r="J75" s="3">
        <v>4</v>
      </c>
      <c r="K75" s="3">
        <v>3</v>
      </c>
      <c r="L75" s="3">
        <v>1477</v>
      </c>
      <c r="M75" s="3">
        <v>0</v>
      </c>
      <c r="N75" s="3">
        <v>1477</v>
      </c>
      <c r="O75" s="3">
        <v>0.75600000000000001</v>
      </c>
      <c r="P75" s="3">
        <v>4802</v>
      </c>
      <c r="Q75" s="3">
        <v>82</v>
      </c>
      <c r="R75" s="3">
        <v>0.86399999999999999</v>
      </c>
      <c r="S75" s="3">
        <v>0</v>
      </c>
      <c r="T75" s="4" t="s">
        <v>36</v>
      </c>
      <c r="U75" t="str">
        <f t="shared" si="1"/>
        <v>Medium</v>
      </c>
      <c r="Y75">
        <v>5293</v>
      </c>
    </row>
    <row r="76" spans="1:25" ht="14.25" customHeight="1" x14ac:dyDescent="0.2">
      <c r="A76" s="3">
        <v>710862258</v>
      </c>
      <c r="B76" s="3">
        <v>41</v>
      </c>
      <c r="C76" s="3" t="s">
        <v>23</v>
      </c>
      <c r="D76" s="3">
        <v>2</v>
      </c>
      <c r="E76" s="3" t="s">
        <v>26</v>
      </c>
      <c r="F76" s="3" t="s">
        <v>24</v>
      </c>
      <c r="G76" s="3" t="s">
        <v>25</v>
      </c>
      <c r="H76" s="3">
        <v>36</v>
      </c>
      <c r="I76" s="3">
        <v>3</v>
      </c>
      <c r="J76" s="3">
        <v>2</v>
      </c>
      <c r="K76" s="3">
        <v>2</v>
      </c>
      <c r="L76" s="3">
        <v>1755</v>
      </c>
      <c r="M76" s="3">
        <v>0</v>
      </c>
      <c r="N76" s="3">
        <v>1755</v>
      </c>
      <c r="O76" s="3">
        <v>0.77</v>
      </c>
      <c r="P76" s="3">
        <v>4786</v>
      </c>
      <c r="Q76" s="3">
        <v>73</v>
      </c>
      <c r="R76" s="3">
        <v>0.55300000000000005</v>
      </c>
      <c r="S76" s="3">
        <v>0</v>
      </c>
      <c r="T76" s="4" t="s">
        <v>36</v>
      </c>
      <c r="U76" t="str">
        <f t="shared" si="1"/>
        <v>Medium</v>
      </c>
      <c r="Y76">
        <v>3868</v>
      </c>
    </row>
    <row r="77" spans="1:25" ht="14.25" customHeight="1" x14ac:dyDescent="0.2">
      <c r="A77" s="3">
        <v>720087708</v>
      </c>
      <c r="B77" s="3">
        <v>38</v>
      </c>
      <c r="C77" s="3" t="s">
        <v>23</v>
      </c>
      <c r="D77" s="3">
        <v>3</v>
      </c>
      <c r="E77" s="3" t="s">
        <v>30</v>
      </c>
      <c r="F77" s="3" t="s">
        <v>24</v>
      </c>
      <c r="G77" s="3" t="s">
        <v>25</v>
      </c>
      <c r="H77" s="3">
        <v>31</v>
      </c>
      <c r="I77" s="3">
        <v>4</v>
      </c>
      <c r="J77" s="3">
        <v>3</v>
      </c>
      <c r="K77" s="3">
        <v>2</v>
      </c>
      <c r="L77" s="3">
        <v>1854</v>
      </c>
      <c r="M77" s="3">
        <v>0</v>
      </c>
      <c r="N77" s="3">
        <v>1854</v>
      </c>
      <c r="O77" s="3">
        <v>0.88500000000000001</v>
      </c>
      <c r="P77" s="3">
        <v>5245</v>
      </c>
      <c r="Q77" s="3">
        <v>89</v>
      </c>
      <c r="R77" s="3">
        <v>0.71199999999999997</v>
      </c>
      <c r="S77" s="3">
        <v>0</v>
      </c>
      <c r="T77" s="4" t="s">
        <v>36</v>
      </c>
      <c r="U77" t="str">
        <f t="shared" si="1"/>
        <v>High</v>
      </c>
      <c r="Y77">
        <v>4587</v>
      </c>
    </row>
    <row r="78" spans="1:25" ht="14.25" customHeight="1" x14ac:dyDescent="0.2">
      <c r="A78" s="3">
        <v>778669608</v>
      </c>
      <c r="B78" s="3">
        <v>49</v>
      </c>
      <c r="C78" s="3" t="s">
        <v>23</v>
      </c>
      <c r="D78" s="3">
        <v>4</v>
      </c>
      <c r="E78" s="3" t="s">
        <v>21</v>
      </c>
      <c r="F78" s="3" t="s">
        <v>24</v>
      </c>
      <c r="G78" s="3" t="s">
        <v>27</v>
      </c>
      <c r="H78" s="3">
        <v>29</v>
      </c>
      <c r="I78" s="3">
        <v>6</v>
      </c>
      <c r="J78" s="3">
        <v>3</v>
      </c>
      <c r="K78" s="3">
        <v>2</v>
      </c>
      <c r="L78" s="3">
        <v>1564</v>
      </c>
      <c r="M78" s="3">
        <v>0</v>
      </c>
      <c r="N78" s="3">
        <v>1564</v>
      </c>
      <c r="O78" s="3">
        <v>1.1140000000000001</v>
      </c>
      <c r="P78" s="3">
        <v>5172</v>
      </c>
      <c r="Q78" s="3">
        <v>78</v>
      </c>
      <c r="R78" s="3">
        <v>0.73299999999999998</v>
      </c>
      <c r="S78" s="3">
        <v>0</v>
      </c>
      <c r="T78" s="4" t="s">
        <v>36</v>
      </c>
      <c r="U78" t="str">
        <f t="shared" si="1"/>
        <v>High</v>
      </c>
      <c r="Y78">
        <v>4028</v>
      </c>
    </row>
    <row r="79" spans="1:25" ht="14.25" customHeight="1" x14ac:dyDescent="0.2">
      <c r="A79" s="3">
        <v>779041983</v>
      </c>
      <c r="B79" s="3">
        <v>41</v>
      </c>
      <c r="C79" s="3" t="s">
        <v>19</v>
      </c>
      <c r="D79" s="3">
        <v>5</v>
      </c>
      <c r="E79" s="3" t="s">
        <v>30</v>
      </c>
      <c r="F79" s="3" t="s">
        <v>28</v>
      </c>
      <c r="G79" s="3" t="s">
        <v>27</v>
      </c>
      <c r="H79" s="3">
        <v>22</v>
      </c>
      <c r="I79" s="3">
        <v>6</v>
      </c>
      <c r="J79" s="3">
        <v>2</v>
      </c>
      <c r="K79" s="3">
        <v>2</v>
      </c>
      <c r="L79" s="3">
        <v>1438.3</v>
      </c>
      <c r="M79" s="3">
        <v>0</v>
      </c>
      <c r="N79" s="3">
        <v>1438.3</v>
      </c>
      <c r="O79" s="3">
        <v>0.56000000000000005</v>
      </c>
      <c r="P79" s="3">
        <v>4439</v>
      </c>
      <c r="Q79" s="3">
        <v>81</v>
      </c>
      <c r="R79" s="3">
        <v>1.0249999999999999</v>
      </c>
      <c r="S79" s="3">
        <v>0</v>
      </c>
      <c r="T79" s="4" t="s">
        <v>36</v>
      </c>
      <c r="U79" t="str">
        <f t="shared" si="1"/>
        <v>Medium</v>
      </c>
      <c r="Y79">
        <v>2250</v>
      </c>
    </row>
    <row r="80" spans="1:25" ht="14.25" customHeight="1" x14ac:dyDescent="0.2">
      <c r="A80" s="3">
        <v>719309133</v>
      </c>
      <c r="B80" s="3">
        <v>56</v>
      </c>
      <c r="C80" s="3" t="s">
        <v>23</v>
      </c>
      <c r="D80" s="3">
        <v>1</v>
      </c>
      <c r="E80" s="3" t="s">
        <v>29</v>
      </c>
      <c r="F80" s="3" t="s">
        <v>24</v>
      </c>
      <c r="G80" s="3" t="s">
        <v>25</v>
      </c>
      <c r="H80" s="3">
        <v>51</v>
      </c>
      <c r="I80" s="3">
        <v>3</v>
      </c>
      <c r="J80" s="3">
        <v>3</v>
      </c>
      <c r="K80" s="3">
        <v>4</v>
      </c>
      <c r="L80" s="3">
        <v>1438.3</v>
      </c>
      <c r="M80" s="3">
        <v>0</v>
      </c>
      <c r="N80" s="3">
        <v>1438.3</v>
      </c>
      <c r="O80" s="3">
        <v>0.79800000000000004</v>
      </c>
      <c r="P80" s="3">
        <v>3877</v>
      </c>
      <c r="Q80" s="3">
        <v>70</v>
      </c>
      <c r="R80" s="3">
        <v>0.55600000000000005</v>
      </c>
      <c r="S80" s="3">
        <v>0</v>
      </c>
      <c r="T80" s="4" t="s">
        <v>36</v>
      </c>
      <c r="U80" t="str">
        <f t="shared" si="1"/>
        <v>Medium</v>
      </c>
      <c r="Y80">
        <v>1498</v>
      </c>
    </row>
    <row r="81" spans="1:25" ht="14.25" customHeight="1" x14ac:dyDescent="0.2">
      <c r="A81" s="3">
        <v>718141983</v>
      </c>
      <c r="B81" s="3">
        <v>49</v>
      </c>
      <c r="C81" s="3" t="s">
        <v>19</v>
      </c>
      <c r="D81" s="3">
        <v>0</v>
      </c>
      <c r="E81" s="3" t="s">
        <v>30</v>
      </c>
      <c r="F81" s="3" t="s">
        <v>28</v>
      </c>
      <c r="G81" s="3" t="s">
        <v>22</v>
      </c>
      <c r="H81" s="3">
        <v>43</v>
      </c>
      <c r="I81" s="3">
        <v>6</v>
      </c>
      <c r="J81" s="3">
        <v>3</v>
      </c>
      <c r="K81" s="3">
        <v>1</v>
      </c>
      <c r="L81" s="3">
        <v>1883</v>
      </c>
      <c r="M81" s="3">
        <v>1295</v>
      </c>
      <c r="N81" s="3">
        <v>588</v>
      </c>
      <c r="O81" s="3">
        <v>0.81</v>
      </c>
      <c r="P81" s="3">
        <v>5187</v>
      </c>
      <c r="Q81" s="3">
        <v>89</v>
      </c>
      <c r="R81" s="3">
        <v>0.71199999999999997</v>
      </c>
      <c r="S81" s="3">
        <v>0.68799999999999994</v>
      </c>
      <c r="T81" s="4" t="s">
        <v>37</v>
      </c>
      <c r="U81" t="str">
        <f t="shared" si="1"/>
        <v>High</v>
      </c>
      <c r="Y81">
        <v>2139</v>
      </c>
    </row>
    <row r="82" spans="1:25" ht="14.25" customHeight="1" x14ac:dyDescent="0.2">
      <c r="A82" s="3">
        <v>753118533</v>
      </c>
      <c r="B82" s="3">
        <v>38</v>
      </c>
      <c r="C82" s="3" t="s">
        <v>23</v>
      </c>
      <c r="D82" s="3">
        <v>2</v>
      </c>
      <c r="E82" s="3" t="s">
        <v>33</v>
      </c>
      <c r="F82" s="3" t="s">
        <v>28</v>
      </c>
      <c r="G82" s="3" t="s">
        <v>25</v>
      </c>
      <c r="H82" s="3">
        <v>31</v>
      </c>
      <c r="I82" s="3">
        <v>6</v>
      </c>
      <c r="J82" s="3">
        <v>3</v>
      </c>
      <c r="K82" s="3">
        <v>2</v>
      </c>
      <c r="L82" s="3">
        <v>1555</v>
      </c>
      <c r="M82" s="3">
        <v>986</v>
      </c>
      <c r="N82" s="3">
        <v>569</v>
      </c>
      <c r="O82" s="3">
        <v>0.86499999999999999</v>
      </c>
      <c r="P82" s="3">
        <v>4686</v>
      </c>
      <c r="Q82" s="3">
        <v>75</v>
      </c>
      <c r="R82" s="3">
        <v>0.66700000000000004</v>
      </c>
      <c r="S82" s="3">
        <v>0.63400000000000001</v>
      </c>
      <c r="T82" s="4" t="s">
        <v>37</v>
      </c>
      <c r="U82" t="str">
        <f t="shared" si="1"/>
        <v>Medium</v>
      </c>
      <c r="Y82">
        <v>5490</v>
      </c>
    </row>
    <row r="83" spans="1:25" ht="14.25" customHeight="1" x14ac:dyDescent="0.2">
      <c r="A83" s="3">
        <v>822112383</v>
      </c>
      <c r="B83" s="3">
        <v>52</v>
      </c>
      <c r="C83" s="3" t="s">
        <v>19</v>
      </c>
      <c r="D83" s="3">
        <v>3</v>
      </c>
      <c r="E83" s="3" t="s">
        <v>20</v>
      </c>
      <c r="F83" s="3" t="s">
        <v>24</v>
      </c>
      <c r="G83" s="3" t="s">
        <v>32</v>
      </c>
      <c r="H83" s="3">
        <v>48</v>
      </c>
      <c r="I83" s="3">
        <v>5</v>
      </c>
      <c r="J83" s="3">
        <v>1</v>
      </c>
      <c r="K83" s="3">
        <v>2</v>
      </c>
      <c r="L83" s="3">
        <v>1438.3</v>
      </c>
      <c r="M83" s="3">
        <v>0</v>
      </c>
      <c r="N83" s="3">
        <v>1438.3</v>
      </c>
      <c r="O83" s="3">
        <v>0.61799999999999999</v>
      </c>
      <c r="P83" s="3">
        <v>3769</v>
      </c>
      <c r="Q83" s="3">
        <v>73</v>
      </c>
      <c r="R83" s="3">
        <v>0.65900000000000003</v>
      </c>
      <c r="S83" s="3">
        <v>0</v>
      </c>
      <c r="T83" s="4" t="s">
        <v>36</v>
      </c>
      <c r="U83" t="str">
        <f t="shared" si="1"/>
        <v>Medium</v>
      </c>
      <c r="Y83">
        <v>4890</v>
      </c>
    </row>
    <row r="84" spans="1:25" ht="14.25" customHeight="1" x14ac:dyDescent="0.2">
      <c r="A84" s="3">
        <v>812441358</v>
      </c>
      <c r="B84" s="3">
        <v>26</v>
      </c>
      <c r="C84" s="3" t="s">
        <v>19</v>
      </c>
      <c r="D84" s="3">
        <v>1</v>
      </c>
      <c r="E84" s="3" t="s">
        <v>20</v>
      </c>
      <c r="F84" s="3" t="s">
        <v>31</v>
      </c>
      <c r="G84" s="3" t="s">
        <v>27</v>
      </c>
      <c r="H84" s="3">
        <v>21</v>
      </c>
      <c r="I84" s="3">
        <v>3</v>
      </c>
      <c r="J84" s="3">
        <v>3</v>
      </c>
      <c r="K84" s="3">
        <v>2</v>
      </c>
      <c r="L84" s="3">
        <v>1438.3</v>
      </c>
      <c r="M84" s="3">
        <v>0</v>
      </c>
      <c r="N84" s="3">
        <v>1438.3</v>
      </c>
      <c r="O84" s="3">
        <v>0.745</v>
      </c>
      <c r="P84" s="3">
        <v>2660</v>
      </c>
      <c r="Q84" s="3">
        <v>89</v>
      </c>
      <c r="R84" s="3">
        <v>0.71199999999999997</v>
      </c>
      <c r="S84" s="3">
        <v>0</v>
      </c>
      <c r="T84" s="4" t="s">
        <v>36</v>
      </c>
      <c r="U84" t="str">
        <f t="shared" si="1"/>
        <v>Medium</v>
      </c>
      <c r="Y84">
        <v>4379</v>
      </c>
    </row>
    <row r="85" spans="1:25" ht="14.25" customHeight="1" x14ac:dyDescent="0.2">
      <c r="A85" s="3">
        <v>709736658</v>
      </c>
      <c r="B85" s="3">
        <v>37</v>
      </c>
      <c r="C85" s="3" t="s">
        <v>19</v>
      </c>
      <c r="D85" s="3">
        <v>4</v>
      </c>
      <c r="E85" s="3" t="s">
        <v>26</v>
      </c>
      <c r="F85" s="3" t="s">
        <v>24</v>
      </c>
      <c r="G85" s="3" t="s">
        <v>27</v>
      </c>
      <c r="H85" s="3">
        <v>27</v>
      </c>
      <c r="I85" s="3">
        <v>6</v>
      </c>
      <c r="J85" s="3">
        <v>3</v>
      </c>
      <c r="K85" s="3">
        <v>2</v>
      </c>
      <c r="L85" s="3">
        <v>1438.3</v>
      </c>
      <c r="M85" s="3">
        <v>759</v>
      </c>
      <c r="N85" s="3">
        <v>679.3</v>
      </c>
      <c r="O85" s="3">
        <v>0.85799999999999998</v>
      </c>
      <c r="P85" s="3">
        <v>4446</v>
      </c>
      <c r="Q85" s="3">
        <v>86</v>
      </c>
      <c r="R85" s="3">
        <v>0.72</v>
      </c>
      <c r="S85" s="3">
        <v>0.52800000000000002</v>
      </c>
      <c r="T85" s="4" t="s">
        <v>37</v>
      </c>
      <c r="U85" t="str">
        <f t="shared" si="1"/>
        <v>Medium</v>
      </c>
      <c r="Y85">
        <v>2243</v>
      </c>
    </row>
    <row r="86" spans="1:25" ht="14.25" customHeight="1" x14ac:dyDescent="0.2">
      <c r="A86" s="3">
        <v>779839758</v>
      </c>
      <c r="B86" s="3">
        <v>47</v>
      </c>
      <c r="C86" s="3" t="s">
        <v>23</v>
      </c>
      <c r="D86" s="3">
        <v>2</v>
      </c>
      <c r="E86" s="3" t="s">
        <v>34</v>
      </c>
      <c r="F86" s="3" t="s">
        <v>28</v>
      </c>
      <c r="G86" s="3" t="s">
        <v>21</v>
      </c>
      <c r="H86" s="3">
        <v>31</v>
      </c>
      <c r="I86" s="3">
        <v>3</v>
      </c>
      <c r="J86" s="3">
        <v>2</v>
      </c>
      <c r="K86" s="3">
        <v>3</v>
      </c>
      <c r="L86" s="3">
        <v>1491</v>
      </c>
      <c r="M86" s="3">
        <v>0</v>
      </c>
      <c r="N86" s="3">
        <v>1491</v>
      </c>
      <c r="O86" s="3">
        <v>0.71599999999999997</v>
      </c>
      <c r="P86" s="3">
        <v>4634</v>
      </c>
      <c r="Q86" s="3">
        <v>92</v>
      </c>
      <c r="R86" s="3">
        <v>0.80400000000000005</v>
      </c>
      <c r="S86" s="3">
        <v>0</v>
      </c>
      <c r="T86" s="4" t="s">
        <v>36</v>
      </c>
      <c r="U86" t="str">
        <f t="shared" si="1"/>
        <v>Medium</v>
      </c>
      <c r="Y86">
        <v>3754</v>
      </c>
    </row>
    <row r="87" spans="1:25" ht="14.25" customHeight="1" x14ac:dyDescent="0.2">
      <c r="A87" s="3">
        <v>720322008</v>
      </c>
      <c r="B87" s="3">
        <v>35</v>
      </c>
      <c r="C87" s="3" t="s">
        <v>23</v>
      </c>
      <c r="D87" s="3">
        <v>2</v>
      </c>
      <c r="E87" s="3" t="s">
        <v>21</v>
      </c>
      <c r="F87" s="3" t="s">
        <v>24</v>
      </c>
      <c r="G87" s="3" t="s">
        <v>27</v>
      </c>
      <c r="H87" s="3">
        <v>15</v>
      </c>
      <c r="I87" s="3">
        <v>4</v>
      </c>
      <c r="J87" s="3">
        <v>2</v>
      </c>
      <c r="K87" s="3">
        <v>1</v>
      </c>
      <c r="L87" s="3">
        <v>1438.3</v>
      </c>
      <c r="M87" s="3">
        <v>834</v>
      </c>
      <c r="N87" s="3">
        <v>604.29999999999995</v>
      </c>
      <c r="O87" s="3">
        <v>0.68400000000000005</v>
      </c>
      <c r="P87" s="3">
        <v>4551</v>
      </c>
      <c r="Q87" s="3">
        <v>82</v>
      </c>
      <c r="R87" s="3">
        <v>0.64</v>
      </c>
      <c r="S87" s="3">
        <v>0.57999999999999996</v>
      </c>
      <c r="T87" s="4" t="s">
        <v>37</v>
      </c>
      <c r="U87" t="str">
        <f t="shared" si="1"/>
        <v>Medium</v>
      </c>
      <c r="Y87">
        <v>3349</v>
      </c>
    </row>
    <row r="88" spans="1:25" ht="14.25" customHeight="1" x14ac:dyDescent="0.2">
      <c r="A88" s="3">
        <v>716773533</v>
      </c>
      <c r="B88" s="3">
        <v>33</v>
      </c>
      <c r="C88" s="3" t="s">
        <v>19</v>
      </c>
      <c r="D88" s="3">
        <v>3</v>
      </c>
      <c r="E88" s="3" t="s">
        <v>29</v>
      </c>
      <c r="F88" s="3" t="s">
        <v>24</v>
      </c>
      <c r="G88" s="3" t="s">
        <v>32</v>
      </c>
      <c r="H88" s="3">
        <v>36</v>
      </c>
      <c r="I88" s="3">
        <v>5</v>
      </c>
      <c r="J88" s="3">
        <v>1</v>
      </c>
      <c r="K88" s="3">
        <v>3</v>
      </c>
      <c r="L88" s="3">
        <v>1726</v>
      </c>
      <c r="M88" s="3">
        <v>1215</v>
      </c>
      <c r="N88" s="3">
        <v>511</v>
      </c>
      <c r="O88" s="3">
        <v>1.175</v>
      </c>
      <c r="P88" s="3">
        <v>1712</v>
      </c>
      <c r="Q88" s="3">
        <v>48</v>
      </c>
      <c r="R88" s="3">
        <v>0.54800000000000004</v>
      </c>
      <c r="S88" s="3">
        <v>0.70399999999999996</v>
      </c>
      <c r="T88" s="4" t="s">
        <v>37</v>
      </c>
      <c r="U88" t="str">
        <f t="shared" si="1"/>
        <v>Low</v>
      </c>
      <c r="Y88">
        <v>2978</v>
      </c>
    </row>
    <row r="89" spans="1:25" ht="14.25" customHeight="1" x14ac:dyDescent="0.2">
      <c r="A89" s="3">
        <v>714658233</v>
      </c>
      <c r="B89" s="3">
        <v>46</v>
      </c>
      <c r="C89" s="3" t="s">
        <v>23</v>
      </c>
      <c r="D89" s="3">
        <v>5</v>
      </c>
      <c r="E89" s="3" t="s">
        <v>30</v>
      </c>
      <c r="F89" s="3" t="s">
        <v>21</v>
      </c>
      <c r="G89" s="3" t="s">
        <v>25</v>
      </c>
      <c r="H89" s="3">
        <v>37</v>
      </c>
      <c r="I89" s="3">
        <v>4</v>
      </c>
      <c r="J89" s="3">
        <v>3</v>
      </c>
      <c r="K89" s="3">
        <v>3</v>
      </c>
      <c r="L89" s="3">
        <v>1438.3</v>
      </c>
      <c r="M89" s="3">
        <v>725</v>
      </c>
      <c r="N89" s="3">
        <v>713.3</v>
      </c>
      <c r="O89" s="3">
        <v>0.71499999999999997</v>
      </c>
      <c r="P89" s="3">
        <v>3916</v>
      </c>
      <c r="Q89" s="3">
        <v>79</v>
      </c>
      <c r="R89" s="3">
        <v>0.79500000000000004</v>
      </c>
      <c r="S89" s="3">
        <v>0.504</v>
      </c>
      <c r="T89" s="4" t="s">
        <v>37</v>
      </c>
      <c r="U89" t="str">
        <f t="shared" si="1"/>
        <v>Medium</v>
      </c>
      <c r="Y89">
        <v>4191</v>
      </c>
    </row>
    <row r="90" spans="1:25" ht="14.25" customHeight="1" x14ac:dyDescent="0.2">
      <c r="A90" s="3">
        <v>788771733</v>
      </c>
      <c r="B90" s="3">
        <v>49</v>
      </c>
      <c r="C90" s="3" t="s">
        <v>19</v>
      </c>
      <c r="D90" s="3">
        <v>4</v>
      </c>
      <c r="E90" s="3" t="s">
        <v>30</v>
      </c>
      <c r="F90" s="3" t="s">
        <v>28</v>
      </c>
      <c r="G90" s="3" t="s">
        <v>32</v>
      </c>
      <c r="H90" s="3">
        <v>30</v>
      </c>
      <c r="I90" s="3">
        <v>5</v>
      </c>
      <c r="J90" s="3">
        <v>3</v>
      </c>
      <c r="K90" s="3">
        <v>3</v>
      </c>
      <c r="L90" s="3">
        <v>1579</v>
      </c>
      <c r="M90" s="3">
        <v>900</v>
      </c>
      <c r="N90" s="3">
        <v>679</v>
      </c>
      <c r="O90" s="3">
        <v>0.59199999999999997</v>
      </c>
      <c r="P90" s="3">
        <v>4354</v>
      </c>
      <c r="Q90" s="3">
        <v>70</v>
      </c>
      <c r="R90" s="3">
        <v>0.70699999999999996</v>
      </c>
      <c r="S90" s="3">
        <v>0.56999999999999995</v>
      </c>
      <c r="T90" s="4" t="s">
        <v>37</v>
      </c>
      <c r="U90" t="str">
        <f t="shared" si="1"/>
        <v>Medium</v>
      </c>
      <c r="Y90">
        <v>1776</v>
      </c>
    </row>
    <row r="91" spans="1:25" ht="14.25" customHeight="1" x14ac:dyDescent="0.2">
      <c r="A91" s="3">
        <v>712653183</v>
      </c>
      <c r="B91" s="3">
        <v>49</v>
      </c>
      <c r="C91" s="3" t="s">
        <v>23</v>
      </c>
      <c r="D91" s="3">
        <v>4</v>
      </c>
      <c r="E91" s="3" t="s">
        <v>21</v>
      </c>
      <c r="F91" s="3" t="s">
        <v>28</v>
      </c>
      <c r="G91" s="3" t="s">
        <v>25</v>
      </c>
      <c r="H91" s="3">
        <v>36</v>
      </c>
      <c r="I91" s="3">
        <v>4</v>
      </c>
      <c r="J91" s="3">
        <v>1</v>
      </c>
      <c r="K91" s="3">
        <v>4</v>
      </c>
      <c r="L91" s="3">
        <v>1976</v>
      </c>
      <c r="M91" s="3">
        <v>1694</v>
      </c>
      <c r="N91" s="3">
        <v>282</v>
      </c>
      <c r="O91" s="3">
        <v>1.054</v>
      </c>
      <c r="P91" s="3">
        <v>3675</v>
      </c>
      <c r="Q91" s="3">
        <v>81</v>
      </c>
      <c r="R91" s="3">
        <v>0.84099999999999997</v>
      </c>
      <c r="S91" s="3">
        <v>0.85699999999999998</v>
      </c>
      <c r="T91" s="4" t="s">
        <v>37</v>
      </c>
      <c r="U91" t="str">
        <f t="shared" si="1"/>
        <v>Medium</v>
      </c>
      <c r="Y91">
        <v>4551</v>
      </c>
    </row>
    <row r="92" spans="1:25" ht="14.25" customHeight="1" x14ac:dyDescent="0.2">
      <c r="A92" s="3">
        <v>714811533</v>
      </c>
      <c r="B92" s="3">
        <v>39</v>
      </c>
      <c r="C92" s="3" t="s">
        <v>19</v>
      </c>
      <c r="D92" s="3">
        <v>2</v>
      </c>
      <c r="E92" s="3" t="s">
        <v>30</v>
      </c>
      <c r="F92" s="3" t="s">
        <v>21</v>
      </c>
      <c r="G92" s="3" t="s">
        <v>32</v>
      </c>
      <c r="H92" s="3">
        <v>32</v>
      </c>
      <c r="I92" s="3">
        <v>3</v>
      </c>
      <c r="J92" s="3">
        <v>2</v>
      </c>
      <c r="K92" s="3">
        <v>2</v>
      </c>
      <c r="L92" s="3">
        <v>1715</v>
      </c>
      <c r="M92" s="3">
        <v>0</v>
      </c>
      <c r="N92" s="3">
        <v>1715</v>
      </c>
      <c r="O92" s="3">
        <v>0.89600000000000002</v>
      </c>
      <c r="P92" s="3">
        <v>5910</v>
      </c>
      <c r="Q92" s="3">
        <v>91</v>
      </c>
      <c r="R92" s="3">
        <v>0.51700000000000002</v>
      </c>
      <c r="S92" s="3">
        <v>0</v>
      </c>
      <c r="T92" s="4" t="s">
        <v>36</v>
      </c>
      <c r="U92" t="str">
        <f t="shared" si="1"/>
        <v>High</v>
      </c>
      <c r="Y92">
        <v>4515</v>
      </c>
    </row>
    <row r="93" spans="1:25" ht="14.25" customHeight="1" x14ac:dyDescent="0.2">
      <c r="A93" s="3">
        <v>710958033</v>
      </c>
      <c r="B93" s="3">
        <v>49</v>
      </c>
      <c r="C93" s="3" t="s">
        <v>23</v>
      </c>
      <c r="D93" s="3">
        <v>5</v>
      </c>
      <c r="E93" s="3" t="s">
        <v>26</v>
      </c>
      <c r="F93" s="3" t="s">
        <v>28</v>
      </c>
      <c r="G93" s="3" t="s">
        <v>25</v>
      </c>
      <c r="H93" s="3">
        <v>39</v>
      </c>
      <c r="I93" s="3">
        <v>3</v>
      </c>
      <c r="J93" s="3">
        <v>2</v>
      </c>
      <c r="K93" s="3">
        <v>2</v>
      </c>
      <c r="L93" s="3">
        <v>1993</v>
      </c>
      <c r="M93" s="3">
        <v>0</v>
      </c>
      <c r="N93" s="3">
        <v>1993</v>
      </c>
      <c r="O93" s="3">
        <v>0.53900000000000003</v>
      </c>
      <c r="P93" s="3">
        <v>4075</v>
      </c>
      <c r="Q93" s="3">
        <v>76</v>
      </c>
      <c r="R93" s="3">
        <v>0.68899999999999995</v>
      </c>
      <c r="S93" s="3">
        <v>0</v>
      </c>
      <c r="T93" s="4" t="s">
        <v>36</v>
      </c>
      <c r="U93" t="str">
        <f t="shared" si="1"/>
        <v>Medium</v>
      </c>
      <c r="Y93">
        <v>4996</v>
      </c>
    </row>
    <row r="94" spans="1:25" ht="14.25" customHeight="1" x14ac:dyDescent="0.2">
      <c r="A94" s="3">
        <v>711126483</v>
      </c>
      <c r="B94" s="3">
        <v>37</v>
      </c>
      <c r="C94" s="3" t="s">
        <v>23</v>
      </c>
      <c r="D94" s="3">
        <v>1</v>
      </c>
      <c r="E94" s="3" t="s">
        <v>29</v>
      </c>
      <c r="F94" s="3" t="s">
        <v>28</v>
      </c>
      <c r="G94" s="3" t="s">
        <v>25</v>
      </c>
      <c r="H94" s="3">
        <v>28</v>
      </c>
      <c r="I94" s="3">
        <v>4</v>
      </c>
      <c r="J94" s="3">
        <v>3</v>
      </c>
      <c r="K94" s="3">
        <v>3</v>
      </c>
      <c r="L94" s="3">
        <v>1438.3</v>
      </c>
      <c r="M94" s="3">
        <v>599</v>
      </c>
      <c r="N94" s="3">
        <v>839.3</v>
      </c>
      <c r="O94" s="3">
        <v>0.89700000000000002</v>
      </c>
      <c r="P94" s="3">
        <v>5136</v>
      </c>
      <c r="Q94" s="3">
        <v>76</v>
      </c>
      <c r="R94" s="3">
        <v>0.9</v>
      </c>
      <c r="S94" s="3">
        <v>0.41599999999999998</v>
      </c>
      <c r="T94" s="4" t="s">
        <v>37</v>
      </c>
      <c r="U94" t="str">
        <f t="shared" si="1"/>
        <v>High</v>
      </c>
      <c r="Y94">
        <v>4219</v>
      </c>
    </row>
    <row r="95" spans="1:25" ht="14.25" customHeight="1" x14ac:dyDescent="0.2">
      <c r="A95" s="3">
        <v>780307233</v>
      </c>
      <c r="B95" s="3">
        <v>44</v>
      </c>
      <c r="C95" s="3" t="s">
        <v>23</v>
      </c>
      <c r="D95" s="3">
        <v>2</v>
      </c>
      <c r="E95" s="3" t="s">
        <v>34</v>
      </c>
      <c r="F95" s="3" t="s">
        <v>24</v>
      </c>
      <c r="G95" s="3" t="s">
        <v>25</v>
      </c>
      <c r="H95" s="3">
        <v>30</v>
      </c>
      <c r="I95" s="3">
        <v>5</v>
      </c>
      <c r="J95" s="3">
        <v>2</v>
      </c>
      <c r="K95" s="3">
        <v>3</v>
      </c>
      <c r="L95" s="3">
        <v>1924</v>
      </c>
      <c r="M95" s="3">
        <v>1471</v>
      </c>
      <c r="N95" s="3">
        <v>453</v>
      </c>
      <c r="O95" s="3">
        <v>1.4850000000000001</v>
      </c>
      <c r="P95" s="3">
        <v>3521</v>
      </c>
      <c r="Q95" s="3">
        <v>58</v>
      </c>
      <c r="R95" s="3">
        <v>1</v>
      </c>
      <c r="S95" s="3">
        <v>0.76500000000000001</v>
      </c>
      <c r="T95" s="4" t="s">
        <v>37</v>
      </c>
      <c r="U95" t="str">
        <f t="shared" si="1"/>
        <v>Medium</v>
      </c>
      <c r="Y95">
        <v>1610</v>
      </c>
    </row>
    <row r="96" spans="1:25" ht="14.25" customHeight="1" x14ac:dyDescent="0.2">
      <c r="A96" s="3">
        <v>711733308</v>
      </c>
      <c r="B96" s="3">
        <v>45</v>
      </c>
      <c r="C96" s="3" t="s">
        <v>23</v>
      </c>
      <c r="D96" s="3">
        <v>2</v>
      </c>
      <c r="E96" s="3" t="s">
        <v>26</v>
      </c>
      <c r="F96" s="3" t="s">
        <v>28</v>
      </c>
      <c r="G96" s="3" t="s">
        <v>25</v>
      </c>
      <c r="H96" s="3">
        <v>36</v>
      </c>
      <c r="I96" s="3">
        <v>2</v>
      </c>
      <c r="J96" s="3">
        <v>2</v>
      </c>
      <c r="K96" s="3">
        <v>2</v>
      </c>
      <c r="L96" s="3">
        <v>1839</v>
      </c>
      <c r="M96" s="3">
        <v>0</v>
      </c>
      <c r="N96" s="3">
        <v>1839</v>
      </c>
      <c r="O96" s="3">
        <v>0.78200000000000003</v>
      </c>
      <c r="P96" s="3">
        <v>4930</v>
      </c>
      <c r="Q96" s="3">
        <v>91</v>
      </c>
      <c r="R96" s="3">
        <v>0.78400000000000003</v>
      </c>
      <c r="S96" s="3">
        <v>0</v>
      </c>
      <c r="T96" s="4" t="s">
        <v>36</v>
      </c>
      <c r="U96" t="str">
        <f t="shared" si="1"/>
        <v>Medium</v>
      </c>
      <c r="Y96">
        <v>4150</v>
      </c>
    </row>
    <row r="97" spans="1:25" ht="14.25" customHeight="1" x14ac:dyDescent="0.2">
      <c r="A97" s="3">
        <v>719130558</v>
      </c>
      <c r="B97" s="3">
        <v>55</v>
      </c>
      <c r="C97" s="3" t="s">
        <v>23</v>
      </c>
      <c r="D97" s="3">
        <v>2</v>
      </c>
      <c r="E97" s="3" t="s">
        <v>26</v>
      </c>
      <c r="F97" s="3" t="s">
        <v>24</v>
      </c>
      <c r="G97" s="3" t="s">
        <v>25</v>
      </c>
      <c r="H97" s="3">
        <v>44</v>
      </c>
      <c r="I97" s="3">
        <v>5</v>
      </c>
      <c r="J97" s="3">
        <v>2</v>
      </c>
      <c r="K97" s="3">
        <v>3</v>
      </c>
      <c r="L97" s="3">
        <v>1669</v>
      </c>
      <c r="M97" s="3">
        <v>1000</v>
      </c>
      <c r="N97" s="3">
        <v>669</v>
      </c>
      <c r="O97" s="3">
        <v>0.71699999999999997</v>
      </c>
      <c r="P97" s="3">
        <v>4085</v>
      </c>
      <c r="Q97" s="3">
        <v>69</v>
      </c>
      <c r="R97" s="3">
        <v>0.97099999999999997</v>
      </c>
      <c r="S97" s="3">
        <v>0.59899999999999998</v>
      </c>
      <c r="T97" s="4" t="s">
        <v>37</v>
      </c>
      <c r="U97" t="str">
        <f t="shared" si="1"/>
        <v>Medium</v>
      </c>
      <c r="Y97">
        <v>2229</v>
      </c>
    </row>
    <row r="98" spans="1:25" ht="14.25" customHeight="1" x14ac:dyDescent="0.2">
      <c r="A98" s="3">
        <v>789491058</v>
      </c>
      <c r="B98" s="3">
        <v>43</v>
      </c>
      <c r="C98" s="3" t="s">
        <v>23</v>
      </c>
      <c r="D98" s="3">
        <v>4</v>
      </c>
      <c r="E98" s="3" t="s">
        <v>29</v>
      </c>
      <c r="F98" s="3" t="s">
        <v>24</v>
      </c>
      <c r="G98" s="3" t="s">
        <v>25</v>
      </c>
      <c r="H98" s="3">
        <v>34</v>
      </c>
      <c r="I98" s="3">
        <v>2</v>
      </c>
      <c r="J98" s="3">
        <v>3</v>
      </c>
      <c r="K98" s="3">
        <v>1</v>
      </c>
      <c r="L98" s="3">
        <v>1620</v>
      </c>
      <c r="M98" s="3">
        <v>0</v>
      </c>
      <c r="N98" s="3">
        <v>1620</v>
      </c>
      <c r="O98" s="3">
        <v>0.73</v>
      </c>
      <c r="P98" s="3">
        <v>4570</v>
      </c>
      <c r="Q98" s="3">
        <v>82</v>
      </c>
      <c r="R98" s="3">
        <v>0.95199999999999996</v>
      </c>
      <c r="S98" s="3">
        <v>0</v>
      </c>
      <c r="T98" s="4" t="s">
        <v>36</v>
      </c>
      <c r="U98" t="str">
        <f t="shared" si="1"/>
        <v>Medium</v>
      </c>
      <c r="Y98">
        <v>5350</v>
      </c>
    </row>
    <row r="99" spans="1:25" ht="14.25" customHeight="1" x14ac:dyDescent="0.2">
      <c r="A99" s="3">
        <v>720003558</v>
      </c>
      <c r="B99" s="3">
        <v>43</v>
      </c>
      <c r="C99" s="3" t="s">
        <v>23</v>
      </c>
      <c r="D99" s="3">
        <v>1</v>
      </c>
      <c r="E99" s="3" t="s">
        <v>29</v>
      </c>
      <c r="F99" s="3" t="s">
        <v>21</v>
      </c>
      <c r="G99" s="3" t="s">
        <v>25</v>
      </c>
      <c r="H99" s="3">
        <v>32</v>
      </c>
      <c r="I99" s="3">
        <v>4</v>
      </c>
      <c r="J99" s="3">
        <v>4</v>
      </c>
      <c r="K99" s="3">
        <v>3</v>
      </c>
      <c r="L99" s="3">
        <v>1834</v>
      </c>
      <c r="M99" s="3">
        <v>1416</v>
      </c>
      <c r="N99" s="3">
        <v>418</v>
      </c>
      <c r="O99" s="3">
        <v>0.86799999999999999</v>
      </c>
      <c r="P99" s="3">
        <v>5653</v>
      </c>
      <c r="Q99" s="3">
        <v>79</v>
      </c>
      <c r="R99" s="3">
        <v>0.92700000000000005</v>
      </c>
      <c r="S99" s="3">
        <v>0.77200000000000002</v>
      </c>
      <c r="T99" s="4" t="s">
        <v>37</v>
      </c>
      <c r="U99" t="str">
        <f t="shared" si="1"/>
        <v>High</v>
      </c>
      <c r="Y99">
        <v>4797</v>
      </c>
    </row>
    <row r="100" spans="1:25" ht="14.25" customHeight="1" x14ac:dyDescent="0.2">
      <c r="A100" s="3">
        <v>799486158</v>
      </c>
      <c r="B100" s="3">
        <v>39</v>
      </c>
      <c r="C100" s="3" t="s">
        <v>23</v>
      </c>
      <c r="D100" s="3">
        <v>1</v>
      </c>
      <c r="E100" s="3" t="s">
        <v>29</v>
      </c>
      <c r="F100" s="3" t="s">
        <v>24</v>
      </c>
      <c r="G100" s="3" t="s">
        <v>25</v>
      </c>
      <c r="H100" s="3">
        <v>29</v>
      </c>
      <c r="I100" s="3">
        <v>4</v>
      </c>
      <c r="J100" s="3">
        <v>2</v>
      </c>
      <c r="K100" s="3">
        <v>4</v>
      </c>
      <c r="L100" s="3">
        <v>1438.3</v>
      </c>
      <c r="M100" s="3">
        <v>949</v>
      </c>
      <c r="N100" s="3">
        <v>489.3</v>
      </c>
      <c r="O100" s="3">
        <v>0.73599999999999999</v>
      </c>
      <c r="P100" s="3">
        <v>4222</v>
      </c>
      <c r="Q100" s="3">
        <v>65</v>
      </c>
      <c r="R100" s="3">
        <v>0.66700000000000004</v>
      </c>
      <c r="S100" s="3">
        <v>0.66</v>
      </c>
      <c r="T100" s="4" t="s">
        <v>37</v>
      </c>
      <c r="U100" t="str">
        <f t="shared" si="1"/>
        <v>Medium</v>
      </c>
      <c r="Y100">
        <v>2607</v>
      </c>
    </row>
    <row r="101" spans="1:25" ht="14.25" customHeight="1" x14ac:dyDescent="0.2">
      <c r="A101" s="3">
        <v>711787383</v>
      </c>
      <c r="B101" s="3">
        <v>52</v>
      </c>
      <c r="C101" s="3" t="s">
        <v>23</v>
      </c>
      <c r="D101" s="3">
        <v>2</v>
      </c>
      <c r="E101" s="3" t="s">
        <v>30</v>
      </c>
      <c r="F101" s="3" t="s">
        <v>28</v>
      </c>
      <c r="G101" s="3" t="s">
        <v>25</v>
      </c>
      <c r="H101" s="3">
        <v>40</v>
      </c>
      <c r="I101" s="3">
        <v>3</v>
      </c>
      <c r="J101" s="3">
        <v>1</v>
      </c>
      <c r="K101" s="3">
        <v>3</v>
      </c>
      <c r="L101" s="3">
        <v>1960</v>
      </c>
      <c r="M101" s="3">
        <v>1428</v>
      </c>
      <c r="N101" s="3">
        <v>532</v>
      </c>
      <c r="O101" s="3">
        <v>0.56999999999999995</v>
      </c>
      <c r="P101" s="3">
        <v>3782</v>
      </c>
      <c r="Q101" s="3">
        <v>64</v>
      </c>
      <c r="R101" s="3">
        <v>0.64100000000000001</v>
      </c>
      <c r="S101" s="3">
        <v>0.72899999999999998</v>
      </c>
      <c r="T101" s="4" t="s">
        <v>37</v>
      </c>
      <c r="U101" t="str">
        <f t="shared" si="1"/>
        <v>Medium</v>
      </c>
      <c r="Y101">
        <v>4386</v>
      </c>
    </row>
    <row r="102" spans="1:25" ht="14.25" customHeight="1" x14ac:dyDescent="0.2">
      <c r="A102" s="3">
        <v>713372583</v>
      </c>
      <c r="B102" s="3">
        <v>42</v>
      </c>
      <c r="C102" s="3" t="s">
        <v>23</v>
      </c>
      <c r="D102" s="3">
        <v>4</v>
      </c>
      <c r="E102" s="3" t="s">
        <v>30</v>
      </c>
      <c r="F102" s="3" t="s">
        <v>28</v>
      </c>
      <c r="G102" s="3" t="s">
        <v>25</v>
      </c>
      <c r="H102" s="3">
        <v>19</v>
      </c>
      <c r="I102" s="3">
        <v>3</v>
      </c>
      <c r="J102" s="3">
        <v>2</v>
      </c>
      <c r="K102" s="3">
        <v>0</v>
      </c>
      <c r="L102" s="3">
        <v>1438.3</v>
      </c>
      <c r="M102" s="3">
        <v>0</v>
      </c>
      <c r="N102" s="3">
        <v>1438.3</v>
      </c>
      <c r="O102" s="3">
        <v>0.67600000000000005</v>
      </c>
      <c r="P102" s="3">
        <v>3786</v>
      </c>
      <c r="Q102" s="3">
        <v>67</v>
      </c>
      <c r="R102" s="3">
        <v>0.52300000000000002</v>
      </c>
      <c r="S102" s="3">
        <v>0</v>
      </c>
      <c r="T102" s="4" t="s">
        <v>36</v>
      </c>
      <c r="U102" t="str">
        <f t="shared" si="1"/>
        <v>Medium</v>
      </c>
      <c r="Y102">
        <v>4729</v>
      </c>
    </row>
    <row r="103" spans="1:25" ht="14.25" customHeight="1" x14ac:dyDescent="0.2">
      <c r="A103" s="3">
        <v>771518658</v>
      </c>
      <c r="B103" s="3">
        <v>58</v>
      </c>
      <c r="C103" s="3" t="s">
        <v>23</v>
      </c>
      <c r="D103" s="3">
        <v>1</v>
      </c>
      <c r="E103" s="3" t="s">
        <v>30</v>
      </c>
      <c r="F103" s="3" t="s">
        <v>24</v>
      </c>
      <c r="G103" s="3" t="s">
        <v>27</v>
      </c>
      <c r="H103" s="3">
        <v>46</v>
      </c>
      <c r="I103" s="3">
        <v>5</v>
      </c>
      <c r="J103" s="3">
        <v>3</v>
      </c>
      <c r="K103" s="3">
        <v>1</v>
      </c>
      <c r="L103" s="3">
        <v>1871</v>
      </c>
      <c r="M103" s="3">
        <v>1339</v>
      </c>
      <c r="N103" s="3">
        <v>532</v>
      </c>
      <c r="O103" s="3">
        <v>0.79</v>
      </c>
      <c r="P103" s="3">
        <v>4553</v>
      </c>
      <c r="Q103" s="3">
        <v>90</v>
      </c>
      <c r="R103" s="3">
        <v>0.73099999999999998</v>
      </c>
      <c r="S103" s="3">
        <v>0.71599999999999997</v>
      </c>
      <c r="T103" s="4" t="s">
        <v>37</v>
      </c>
      <c r="U103" t="str">
        <f t="shared" si="1"/>
        <v>Medium</v>
      </c>
      <c r="Y103">
        <v>2028</v>
      </c>
    </row>
    <row r="104" spans="1:25" ht="14.25" customHeight="1" x14ac:dyDescent="0.2">
      <c r="A104" s="3">
        <v>716362008</v>
      </c>
      <c r="B104" s="3">
        <v>37</v>
      </c>
      <c r="C104" s="3" t="s">
        <v>19</v>
      </c>
      <c r="D104" s="3">
        <v>2</v>
      </c>
      <c r="E104" s="3" t="s">
        <v>33</v>
      </c>
      <c r="F104" s="3" t="s">
        <v>24</v>
      </c>
      <c r="G104" s="3" t="s">
        <v>27</v>
      </c>
      <c r="H104" s="3">
        <v>29</v>
      </c>
      <c r="I104" s="3">
        <v>3</v>
      </c>
      <c r="J104" s="3">
        <v>3</v>
      </c>
      <c r="K104" s="3">
        <v>2</v>
      </c>
      <c r="L104" s="3">
        <v>1808</v>
      </c>
      <c r="M104" s="3">
        <v>1009</v>
      </c>
      <c r="N104" s="3">
        <v>799</v>
      </c>
      <c r="O104" s="3">
        <v>0.79600000000000004</v>
      </c>
      <c r="P104" s="3">
        <v>1744</v>
      </c>
      <c r="Q104" s="3">
        <v>35</v>
      </c>
      <c r="R104" s="3">
        <v>0.94399999999999995</v>
      </c>
      <c r="S104" s="3">
        <v>0.55800000000000005</v>
      </c>
      <c r="T104" s="4" t="s">
        <v>37</v>
      </c>
      <c r="U104" t="str">
        <f t="shared" si="1"/>
        <v>Low</v>
      </c>
      <c r="Y104">
        <v>3292</v>
      </c>
    </row>
    <row r="105" spans="1:25" ht="14.25" customHeight="1" x14ac:dyDescent="0.2">
      <c r="A105" s="3">
        <v>709061658</v>
      </c>
      <c r="B105" s="3">
        <v>44</v>
      </c>
      <c r="C105" s="3" t="s">
        <v>23</v>
      </c>
      <c r="D105" s="3">
        <v>1</v>
      </c>
      <c r="E105" s="3" t="s">
        <v>29</v>
      </c>
      <c r="F105" s="3" t="s">
        <v>28</v>
      </c>
      <c r="G105" s="3" t="s">
        <v>25</v>
      </c>
      <c r="H105" s="3">
        <v>31</v>
      </c>
      <c r="I105" s="3">
        <v>2</v>
      </c>
      <c r="J105" s="3">
        <v>2</v>
      </c>
      <c r="K105" s="3">
        <v>3</v>
      </c>
      <c r="L105" s="3">
        <v>1550</v>
      </c>
      <c r="M105" s="3">
        <v>716</v>
      </c>
      <c r="N105" s="3">
        <v>834</v>
      </c>
      <c r="O105" s="3">
        <v>0.749</v>
      </c>
      <c r="P105" s="3">
        <v>4534</v>
      </c>
      <c r="Q105" s="3">
        <v>87</v>
      </c>
      <c r="R105" s="3">
        <v>0.97699999999999998</v>
      </c>
      <c r="S105" s="3">
        <v>0.46200000000000002</v>
      </c>
      <c r="T105" s="4" t="s">
        <v>37</v>
      </c>
      <c r="U105" t="str">
        <f t="shared" si="1"/>
        <v>Medium</v>
      </c>
      <c r="Y105">
        <v>5102</v>
      </c>
    </row>
    <row r="106" spans="1:25" ht="14.25" customHeight="1" x14ac:dyDescent="0.2">
      <c r="A106" s="3">
        <v>712579983</v>
      </c>
      <c r="B106" s="3">
        <v>40</v>
      </c>
      <c r="C106" s="3" t="s">
        <v>23</v>
      </c>
      <c r="D106" s="3">
        <v>2</v>
      </c>
      <c r="E106" s="3" t="s">
        <v>29</v>
      </c>
      <c r="F106" s="3" t="s">
        <v>28</v>
      </c>
      <c r="G106" s="3" t="s">
        <v>21</v>
      </c>
      <c r="H106" s="3">
        <v>30</v>
      </c>
      <c r="I106" s="3">
        <v>5</v>
      </c>
      <c r="J106" s="3">
        <v>2</v>
      </c>
      <c r="K106" s="3">
        <v>3</v>
      </c>
      <c r="L106" s="3">
        <v>1438.3</v>
      </c>
      <c r="M106" s="3">
        <v>0</v>
      </c>
      <c r="N106" s="3">
        <v>1438.3</v>
      </c>
      <c r="O106" s="3">
        <v>0.54200000000000004</v>
      </c>
      <c r="P106" s="3">
        <v>2258</v>
      </c>
      <c r="Q106" s="3">
        <v>59</v>
      </c>
      <c r="R106" s="3">
        <v>0.78800000000000003</v>
      </c>
      <c r="S106" s="3">
        <v>0</v>
      </c>
      <c r="T106" s="4" t="s">
        <v>36</v>
      </c>
      <c r="U106" t="str">
        <f t="shared" si="1"/>
        <v>Medium</v>
      </c>
      <c r="Y106">
        <v>4630</v>
      </c>
    </row>
    <row r="107" spans="1:25" ht="14.25" customHeight="1" x14ac:dyDescent="0.2">
      <c r="A107" s="3">
        <v>717107808</v>
      </c>
      <c r="B107" s="3">
        <v>48</v>
      </c>
      <c r="C107" s="3" t="s">
        <v>23</v>
      </c>
      <c r="D107" s="3">
        <v>1</v>
      </c>
      <c r="E107" s="3" t="s">
        <v>26</v>
      </c>
      <c r="F107" s="3" t="s">
        <v>21</v>
      </c>
      <c r="G107" s="3" t="s">
        <v>27</v>
      </c>
      <c r="H107" s="3">
        <v>39</v>
      </c>
      <c r="I107" s="3">
        <v>6</v>
      </c>
      <c r="J107" s="3">
        <v>4</v>
      </c>
      <c r="K107" s="3">
        <v>2</v>
      </c>
      <c r="L107" s="3">
        <v>1438.3</v>
      </c>
      <c r="M107" s="3">
        <v>1218</v>
      </c>
      <c r="N107" s="3">
        <v>220.3</v>
      </c>
      <c r="O107" s="3">
        <v>0.752</v>
      </c>
      <c r="P107" s="3">
        <v>4600</v>
      </c>
      <c r="Q107" s="3">
        <v>76</v>
      </c>
      <c r="R107" s="3">
        <v>0.61699999999999999</v>
      </c>
      <c r="S107" s="3">
        <v>0.84699999999999998</v>
      </c>
      <c r="T107" s="4" t="s">
        <v>37</v>
      </c>
      <c r="U107" t="str">
        <f t="shared" si="1"/>
        <v>Medium</v>
      </c>
      <c r="Y107">
        <v>4891</v>
      </c>
    </row>
    <row r="108" spans="1:25" ht="14.25" customHeight="1" x14ac:dyDescent="0.2">
      <c r="A108" s="3">
        <v>720989133</v>
      </c>
      <c r="B108" s="3">
        <v>41</v>
      </c>
      <c r="C108" s="3" t="s">
        <v>23</v>
      </c>
      <c r="D108" s="3">
        <v>2</v>
      </c>
      <c r="E108" s="3" t="s">
        <v>20</v>
      </c>
      <c r="F108" s="3" t="s">
        <v>24</v>
      </c>
      <c r="G108" s="3" t="s">
        <v>25</v>
      </c>
      <c r="H108" s="3">
        <v>36</v>
      </c>
      <c r="I108" s="3">
        <v>2</v>
      </c>
      <c r="J108" s="3">
        <v>1</v>
      </c>
      <c r="K108" s="3">
        <v>2</v>
      </c>
      <c r="L108" s="3">
        <v>1654</v>
      </c>
      <c r="M108" s="3">
        <v>1093</v>
      </c>
      <c r="N108" s="3">
        <v>561</v>
      </c>
      <c r="O108" s="3">
        <v>0.65</v>
      </c>
      <c r="P108" s="3">
        <v>4596</v>
      </c>
      <c r="Q108" s="3">
        <v>82</v>
      </c>
      <c r="R108" s="3">
        <v>0.82199999999999995</v>
      </c>
      <c r="S108" s="3">
        <v>0.66100000000000003</v>
      </c>
      <c r="T108" s="4" t="s">
        <v>37</v>
      </c>
      <c r="U108" t="str">
        <f t="shared" si="1"/>
        <v>Medium</v>
      </c>
      <c r="Y108">
        <v>4630</v>
      </c>
    </row>
    <row r="109" spans="1:25" ht="14.25" customHeight="1" x14ac:dyDescent="0.2">
      <c r="A109" s="3">
        <v>778942233</v>
      </c>
      <c r="B109" s="3">
        <v>60</v>
      </c>
      <c r="C109" s="3" t="s">
        <v>23</v>
      </c>
      <c r="D109" s="3">
        <v>0</v>
      </c>
      <c r="E109" s="3" t="s">
        <v>33</v>
      </c>
      <c r="F109" s="3" t="s">
        <v>24</v>
      </c>
      <c r="G109" s="3" t="s">
        <v>25</v>
      </c>
      <c r="H109" s="3">
        <v>45</v>
      </c>
      <c r="I109" s="3">
        <v>5</v>
      </c>
      <c r="J109" s="3">
        <v>2</v>
      </c>
      <c r="K109" s="3">
        <v>4</v>
      </c>
      <c r="L109" s="3">
        <v>1438.3</v>
      </c>
      <c r="M109" s="3">
        <v>648</v>
      </c>
      <c r="N109" s="3">
        <v>790.3</v>
      </c>
      <c r="O109" s="3">
        <v>0.47699999999999998</v>
      </c>
      <c r="P109" s="3">
        <v>1267</v>
      </c>
      <c r="Q109" s="3">
        <v>27</v>
      </c>
      <c r="R109" s="3">
        <v>1.077</v>
      </c>
      <c r="S109" s="3">
        <v>0.45100000000000001</v>
      </c>
      <c r="T109" s="4" t="s">
        <v>37</v>
      </c>
      <c r="U109" t="str">
        <f t="shared" si="1"/>
        <v>Low</v>
      </c>
      <c r="Y109">
        <v>4643</v>
      </c>
    </row>
    <row r="110" spans="1:25" ht="14.25" customHeight="1" x14ac:dyDescent="0.2">
      <c r="A110" s="3">
        <v>778734108</v>
      </c>
      <c r="B110" s="3">
        <v>36</v>
      </c>
      <c r="C110" s="3" t="s">
        <v>19</v>
      </c>
      <c r="D110" s="3">
        <v>3</v>
      </c>
      <c r="E110" s="3" t="s">
        <v>26</v>
      </c>
      <c r="F110" s="3" t="s">
        <v>24</v>
      </c>
      <c r="G110" s="3" t="s">
        <v>32</v>
      </c>
      <c r="H110" s="3">
        <v>16</v>
      </c>
      <c r="I110" s="3">
        <v>4</v>
      </c>
      <c r="J110" s="3">
        <v>5</v>
      </c>
      <c r="K110" s="3">
        <v>4</v>
      </c>
      <c r="L110" s="3">
        <v>1686</v>
      </c>
      <c r="M110" s="3">
        <v>1252</v>
      </c>
      <c r="N110" s="3">
        <v>434</v>
      </c>
      <c r="O110" s="3">
        <v>0.57499999999999996</v>
      </c>
      <c r="P110" s="3">
        <v>1758</v>
      </c>
      <c r="Q110" s="3">
        <v>42</v>
      </c>
      <c r="R110" s="3">
        <v>1.1000000000000001</v>
      </c>
      <c r="S110" s="3">
        <v>0.74299999999999999</v>
      </c>
      <c r="T110" s="4" t="s">
        <v>37</v>
      </c>
      <c r="U110" t="str">
        <f t="shared" si="1"/>
        <v>Low</v>
      </c>
      <c r="Y110">
        <v>4498</v>
      </c>
    </row>
    <row r="111" spans="1:25" ht="14.25" customHeight="1" x14ac:dyDescent="0.2">
      <c r="A111" s="3">
        <v>715549158</v>
      </c>
      <c r="B111" s="3">
        <v>29</v>
      </c>
      <c r="C111" s="3" t="s">
        <v>23</v>
      </c>
      <c r="D111" s="3">
        <v>1</v>
      </c>
      <c r="E111" s="3" t="s">
        <v>29</v>
      </c>
      <c r="F111" s="3" t="s">
        <v>24</v>
      </c>
      <c r="G111" s="3" t="s">
        <v>25</v>
      </c>
      <c r="H111" s="3">
        <v>36</v>
      </c>
      <c r="I111" s="3">
        <v>2</v>
      </c>
      <c r="J111" s="3">
        <v>2</v>
      </c>
      <c r="K111" s="3">
        <v>0</v>
      </c>
      <c r="L111" s="3">
        <v>1438.3</v>
      </c>
      <c r="M111" s="3">
        <v>0</v>
      </c>
      <c r="N111" s="3">
        <v>1438.3</v>
      </c>
      <c r="O111" s="3">
        <v>0.73399999999999999</v>
      </c>
      <c r="P111" s="3">
        <v>4769</v>
      </c>
      <c r="Q111" s="3">
        <v>84</v>
      </c>
      <c r="R111" s="3">
        <v>0.82599999999999996</v>
      </c>
      <c r="S111" s="3">
        <v>0</v>
      </c>
      <c r="T111" s="4" t="s">
        <v>36</v>
      </c>
      <c r="U111" t="str">
        <f t="shared" si="1"/>
        <v>Medium</v>
      </c>
      <c r="Y111">
        <v>1848</v>
      </c>
    </row>
    <row r="112" spans="1:25" ht="14.25" customHeight="1" x14ac:dyDescent="0.2">
      <c r="A112" s="3">
        <v>789417708</v>
      </c>
      <c r="B112" s="3">
        <v>44</v>
      </c>
      <c r="C112" s="3" t="s">
        <v>23</v>
      </c>
      <c r="D112" s="3">
        <v>2</v>
      </c>
      <c r="E112" s="3" t="s">
        <v>26</v>
      </c>
      <c r="F112" s="3" t="s">
        <v>24</v>
      </c>
      <c r="G112" s="3" t="s">
        <v>27</v>
      </c>
      <c r="H112" s="3">
        <v>35</v>
      </c>
      <c r="I112" s="3">
        <v>3</v>
      </c>
      <c r="J112" s="3">
        <v>2</v>
      </c>
      <c r="K112" s="3">
        <v>1</v>
      </c>
      <c r="L112" s="3">
        <v>1438.3</v>
      </c>
      <c r="M112" s="3">
        <v>1091</v>
      </c>
      <c r="N112" s="3">
        <v>347.3</v>
      </c>
      <c r="O112" s="3">
        <v>0.70199999999999996</v>
      </c>
      <c r="P112" s="3">
        <v>4988</v>
      </c>
      <c r="Q112" s="3">
        <v>90</v>
      </c>
      <c r="R112" s="3">
        <v>0.73099999999999998</v>
      </c>
      <c r="S112" s="3">
        <v>0.75900000000000001</v>
      </c>
      <c r="T112" s="4" t="s">
        <v>37</v>
      </c>
      <c r="U112" t="str">
        <f t="shared" si="1"/>
        <v>Medium</v>
      </c>
      <c r="Y112">
        <v>4606</v>
      </c>
    </row>
    <row r="113" spans="1:25" ht="14.25" customHeight="1" x14ac:dyDescent="0.2">
      <c r="A113" s="3">
        <v>789218433</v>
      </c>
      <c r="B113" s="3">
        <v>33</v>
      </c>
      <c r="C113" s="3" t="s">
        <v>23</v>
      </c>
      <c r="D113" s="3">
        <v>3</v>
      </c>
      <c r="E113" s="3" t="s">
        <v>21</v>
      </c>
      <c r="F113" s="3" t="s">
        <v>24</v>
      </c>
      <c r="G113" s="3" t="s">
        <v>27</v>
      </c>
      <c r="H113" s="3">
        <v>22</v>
      </c>
      <c r="I113" s="3">
        <v>2</v>
      </c>
      <c r="J113" s="3">
        <v>3</v>
      </c>
      <c r="K113" s="3">
        <v>2</v>
      </c>
      <c r="L113" s="3">
        <v>1438.3</v>
      </c>
      <c r="M113" s="3">
        <v>0</v>
      </c>
      <c r="N113" s="3">
        <v>1438.3</v>
      </c>
      <c r="O113" s="3">
        <v>0.76100000000000001</v>
      </c>
      <c r="P113" s="3">
        <v>4528</v>
      </c>
      <c r="Q113" s="3">
        <v>86</v>
      </c>
      <c r="R113" s="3">
        <v>0.68600000000000005</v>
      </c>
      <c r="S113" s="3">
        <v>0</v>
      </c>
      <c r="T113" s="4" t="s">
        <v>36</v>
      </c>
      <c r="U113" t="str">
        <f t="shared" si="1"/>
        <v>Medium</v>
      </c>
      <c r="Y113">
        <v>7265</v>
      </c>
    </row>
    <row r="114" spans="1:25" ht="14.25" customHeight="1" x14ac:dyDescent="0.2">
      <c r="A114" s="3">
        <v>715227633</v>
      </c>
      <c r="B114" s="3">
        <v>36</v>
      </c>
      <c r="C114" s="3" t="s">
        <v>23</v>
      </c>
      <c r="D114" s="3">
        <v>3</v>
      </c>
      <c r="E114" s="3" t="s">
        <v>20</v>
      </c>
      <c r="F114" s="3" t="s">
        <v>28</v>
      </c>
      <c r="G114" s="3" t="s">
        <v>25</v>
      </c>
      <c r="H114" s="3">
        <v>36</v>
      </c>
      <c r="I114" s="3">
        <v>5</v>
      </c>
      <c r="J114" s="3">
        <v>2</v>
      </c>
      <c r="K114" s="3">
        <v>3</v>
      </c>
      <c r="L114" s="3">
        <v>1964</v>
      </c>
      <c r="M114" s="3">
        <v>0</v>
      </c>
      <c r="N114" s="3">
        <v>1964</v>
      </c>
      <c r="O114" s="3">
        <v>0.77600000000000002</v>
      </c>
      <c r="P114" s="3">
        <v>4240</v>
      </c>
      <c r="Q114" s="3">
        <v>60</v>
      </c>
      <c r="R114" s="3">
        <v>0.622</v>
      </c>
      <c r="S114" s="3">
        <v>0</v>
      </c>
      <c r="T114" s="4" t="s">
        <v>36</v>
      </c>
      <c r="U114" t="str">
        <f t="shared" si="1"/>
        <v>Medium</v>
      </c>
      <c r="Y114">
        <v>5136</v>
      </c>
    </row>
    <row r="115" spans="1:25" ht="14.25" customHeight="1" x14ac:dyDescent="0.2">
      <c r="A115" s="3">
        <v>718619883</v>
      </c>
      <c r="B115" s="3">
        <v>54</v>
      </c>
      <c r="C115" s="3" t="s">
        <v>23</v>
      </c>
      <c r="D115" s="3">
        <v>0</v>
      </c>
      <c r="E115" s="3" t="s">
        <v>26</v>
      </c>
      <c r="F115" s="3" t="s">
        <v>24</v>
      </c>
      <c r="G115" s="3" t="s">
        <v>25</v>
      </c>
      <c r="H115" s="3">
        <v>36</v>
      </c>
      <c r="I115" s="3">
        <v>2</v>
      </c>
      <c r="J115" s="3">
        <v>2</v>
      </c>
      <c r="K115" s="3">
        <v>2</v>
      </c>
      <c r="L115" s="3">
        <v>1494</v>
      </c>
      <c r="M115" s="3">
        <v>706</v>
      </c>
      <c r="N115" s="3">
        <v>788</v>
      </c>
      <c r="O115" s="3">
        <v>1.6739999999999999</v>
      </c>
      <c r="P115" s="3">
        <v>1305</v>
      </c>
      <c r="Q115" s="3">
        <v>24</v>
      </c>
      <c r="R115" s="3">
        <v>3</v>
      </c>
      <c r="S115" s="3">
        <v>0.47299999999999998</v>
      </c>
      <c r="T115" s="4" t="s">
        <v>37</v>
      </c>
      <c r="U115" t="str">
        <f t="shared" si="1"/>
        <v>Low</v>
      </c>
      <c r="Y115">
        <v>4715</v>
      </c>
    </row>
    <row r="116" spans="1:25" ht="14.25" customHeight="1" x14ac:dyDescent="0.2">
      <c r="A116" s="3">
        <v>715705683</v>
      </c>
      <c r="B116" s="3">
        <v>56</v>
      </c>
      <c r="C116" s="3" t="s">
        <v>23</v>
      </c>
      <c r="D116" s="3">
        <v>1</v>
      </c>
      <c r="E116" s="3" t="s">
        <v>29</v>
      </c>
      <c r="F116" s="3" t="s">
        <v>28</v>
      </c>
      <c r="G116" s="3" t="s">
        <v>25</v>
      </c>
      <c r="H116" s="3">
        <v>36</v>
      </c>
      <c r="I116" s="3">
        <v>4</v>
      </c>
      <c r="J116" s="3">
        <v>3</v>
      </c>
      <c r="K116" s="3">
        <v>2</v>
      </c>
      <c r="L116" s="3">
        <v>1936</v>
      </c>
      <c r="M116" s="3">
        <v>1101</v>
      </c>
      <c r="N116" s="3">
        <v>835</v>
      </c>
      <c r="O116" s="3">
        <v>0.98399999999999999</v>
      </c>
      <c r="P116" s="3">
        <v>4578</v>
      </c>
      <c r="Q116" s="3">
        <v>70</v>
      </c>
      <c r="R116" s="3">
        <v>0.89200000000000002</v>
      </c>
      <c r="S116" s="3">
        <v>0.56899999999999995</v>
      </c>
      <c r="T116" s="4" t="s">
        <v>37</v>
      </c>
      <c r="U116" t="str">
        <f t="shared" si="1"/>
        <v>Medium</v>
      </c>
      <c r="Y116">
        <v>4498</v>
      </c>
    </row>
    <row r="117" spans="1:25" ht="14.25" customHeight="1" x14ac:dyDescent="0.2">
      <c r="A117" s="3">
        <v>716383683</v>
      </c>
      <c r="B117" s="3">
        <v>39</v>
      </c>
      <c r="C117" s="3" t="s">
        <v>23</v>
      </c>
      <c r="D117" s="3">
        <v>2</v>
      </c>
      <c r="E117" s="3" t="s">
        <v>34</v>
      </c>
      <c r="F117" s="3" t="s">
        <v>21</v>
      </c>
      <c r="G117" s="3" t="s">
        <v>25</v>
      </c>
      <c r="H117" s="3">
        <v>36</v>
      </c>
      <c r="I117" s="3">
        <v>4</v>
      </c>
      <c r="J117" s="3">
        <v>3</v>
      </c>
      <c r="K117" s="3">
        <v>4</v>
      </c>
      <c r="L117" s="3">
        <v>1438.3</v>
      </c>
      <c r="M117" s="3">
        <v>0</v>
      </c>
      <c r="N117" s="3">
        <v>1438.3</v>
      </c>
      <c r="O117" s="3">
        <v>0.7</v>
      </c>
      <c r="P117" s="3">
        <v>1338</v>
      </c>
      <c r="Q117" s="3">
        <v>28</v>
      </c>
      <c r="R117" s="3">
        <v>0.86699999999999999</v>
      </c>
      <c r="S117" s="3">
        <v>0</v>
      </c>
      <c r="T117" s="4" t="s">
        <v>36</v>
      </c>
      <c r="U117" t="str">
        <f t="shared" si="1"/>
        <v>Low</v>
      </c>
    </row>
    <row r="118" spans="1:25" ht="14.25" customHeight="1" x14ac:dyDescent="0.2">
      <c r="A118" s="3">
        <v>713070033</v>
      </c>
      <c r="B118" s="3">
        <v>56</v>
      </c>
      <c r="C118" s="3" t="s">
        <v>23</v>
      </c>
      <c r="D118" s="3">
        <v>2</v>
      </c>
      <c r="E118" s="3" t="s">
        <v>29</v>
      </c>
      <c r="F118" s="3" t="s">
        <v>28</v>
      </c>
      <c r="G118" s="3" t="s">
        <v>25</v>
      </c>
      <c r="H118" s="3">
        <v>43</v>
      </c>
      <c r="I118" s="3">
        <v>5</v>
      </c>
      <c r="J118" s="3">
        <v>3</v>
      </c>
      <c r="K118" s="3">
        <v>2</v>
      </c>
      <c r="L118" s="3">
        <v>1438.3</v>
      </c>
      <c r="M118" s="3">
        <v>787</v>
      </c>
      <c r="N118" s="3">
        <v>651.29999999999995</v>
      </c>
      <c r="O118" s="3">
        <v>0.73699999999999999</v>
      </c>
      <c r="P118" s="3">
        <v>4830</v>
      </c>
      <c r="Q118" s="3">
        <v>79</v>
      </c>
      <c r="R118" s="3">
        <v>0.75600000000000001</v>
      </c>
      <c r="S118" s="3">
        <v>0.54700000000000004</v>
      </c>
      <c r="T118" s="4" t="s">
        <v>37</v>
      </c>
      <c r="U118" t="str">
        <f t="shared" si="1"/>
        <v>Medium</v>
      </c>
    </row>
    <row r="119" spans="1:25" ht="14.25" customHeight="1" x14ac:dyDescent="0.2">
      <c r="A119" s="3">
        <v>719570733</v>
      </c>
      <c r="B119" s="3">
        <v>52</v>
      </c>
      <c r="C119" s="3" t="s">
        <v>19</v>
      </c>
      <c r="D119" s="3">
        <v>2</v>
      </c>
      <c r="E119" s="3" t="s">
        <v>21</v>
      </c>
      <c r="F119" s="3" t="s">
        <v>28</v>
      </c>
      <c r="G119" s="3" t="s">
        <v>32</v>
      </c>
      <c r="H119" s="3">
        <v>39</v>
      </c>
      <c r="I119" s="3">
        <v>3</v>
      </c>
      <c r="J119" s="3">
        <v>2</v>
      </c>
      <c r="K119" s="3">
        <v>3</v>
      </c>
      <c r="L119" s="3">
        <v>1629</v>
      </c>
      <c r="M119" s="3">
        <v>978</v>
      </c>
      <c r="N119" s="3">
        <v>651</v>
      </c>
      <c r="O119" s="3">
        <v>0.55200000000000005</v>
      </c>
      <c r="P119" s="3">
        <v>3766</v>
      </c>
      <c r="Q119" s="3">
        <v>83</v>
      </c>
      <c r="R119" s="3">
        <v>0.69399999999999995</v>
      </c>
      <c r="S119" s="3">
        <v>0.6</v>
      </c>
      <c r="T119" s="4" t="s">
        <v>37</v>
      </c>
      <c r="U119" t="str">
        <f t="shared" si="1"/>
        <v>Medium</v>
      </c>
    </row>
    <row r="120" spans="1:25" ht="14.25" customHeight="1" x14ac:dyDescent="0.2">
      <c r="A120" s="3">
        <v>779551533</v>
      </c>
      <c r="B120" s="3">
        <v>54</v>
      </c>
      <c r="C120" s="3" t="s">
        <v>23</v>
      </c>
      <c r="D120" s="3">
        <v>3</v>
      </c>
      <c r="E120" s="3" t="s">
        <v>33</v>
      </c>
      <c r="F120" s="3" t="s">
        <v>28</v>
      </c>
      <c r="G120" s="3" t="s">
        <v>25</v>
      </c>
      <c r="H120" s="3">
        <v>39</v>
      </c>
      <c r="I120" s="3">
        <v>4</v>
      </c>
      <c r="J120" s="3">
        <v>3</v>
      </c>
      <c r="K120" s="3">
        <v>3</v>
      </c>
      <c r="L120" s="3">
        <v>1764</v>
      </c>
      <c r="M120" s="3">
        <v>0</v>
      </c>
      <c r="N120" s="3">
        <v>1764</v>
      </c>
      <c r="O120" s="3">
        <v>0.65100000000000002</v>
      </c>
      <c r="P120" s="3">
        <v>4857</v>
      </c>
      <c r="Q120" s="3">
        <v>92</v>
      </c>
      <c r="R120" s="3">
        <v>0.80400000000000005</v>
      </c>
      <c r="S120" s="3">
        <v>0</v>
      </c>
      <c r="T120" s="4" t="s">
        <v>36</v>
      </c>
      <c r="U120" t="str">
        <f t="shared" si="1"/>
        <v>Medium</v>
      </c>
    </row>
    <row r="121" spans="1:25" ht="14.25" customHeight="1" x14ac:dyDescent="0.2">
      <c r="A121" s="3">
        <v>719723658</v>
      </c>
      <c r="B121" s="3">
        <v>49</v>
      </c>
      <c r="C121" s="3" t="s">
        <v>23</v>
      </c>
      <c r="D121" s="3">
        <v>2</v>
      </c>
      <c r="E121" s="3" t="s">
        <v>26</v>
      </c>
      <c r="F121" s="3" t="s">
        <v>28</v>
      </c>
      <c r="G121" s="3" t="s">
        <v>25</v>
      </c>
      <c r="H121" s="3">
        <v>39</v>
      </c>
      <c r="I121" s="3">
        <v>6</v>
      </c>
      <c r="J121" s="3">
        <v>1</v>
      </c>
      <c r="K121" s="3">
        <v>3</v>
      </c>
      <c r="L121" s="3">
        <v>1768</v>
      </c>
      <c r="M121" s="3">
        <v>0</v>
      </c>
      <c r="N121" s="3">
        <v>1768</v>
      </c>
      <c r="O121" s="3">
        <v>0.78800000000000003</v>
      </c>
      <c r="P121" s="3">
        <v>4628</v>
      </c>
      <c r="Q121" s="3">
        <v>90</v>
      </c>
      <c r="R121" s="3">
        <v>0.83699999999999997</v>
      </c>
      <c r="S121" s="3">
        <v>0</v>
      </c>
      <c r="T121" s="4" t="s">
        <v>36</v>
      </c>
      <c r="U121" t="str">
        <f t="shared" si="1"/>
        <v>Medium</v>
      </c>
    </row>
    <row r="122" spans="1:25" ht="14.25" customHeight="1" x14ac:dyDescent="0.2">
      <c r="A122" s="3">
        <v>712311258</v>
      </c>
      <c r="B122" s="3">
        <v>48</v>
      </c>
      <c r="C122" s="3" t="s">
        <v>23</v>
      </c>
      <c r="D122" s="3">
        <v>3</v>
      </c>
      <c r="E122" s="3" t="s">
        <v>26</v>
      </c>
      <c r="F122" s="3" t="s">
        <v>28</v>
      </c>
      <c r="G122" s="3" t="s">
        <v>27</v>
      </c>
      <c r="H122" s="3">
        <v>36</v>
      </c>
      <c r="I122" s="3">
        <v>5</v>
      </c>
      <c r="J122" s="3">
        <v>3</v>
      </c>
      <c r="K122" s="3">
        <v>3</v>
      </c>
      <c r="L122" s="3">
        <v>1906</v>
      </c>
      <c r="M122" s="3">
        <v>1259</v>
      </c>
      <c r="N122" s="3">
        <v>647</v>
      </c>
      <c r="O122" s="3">
        <v>0.93200000000000005</v>
      </c>
      <c r="P122" s="3">
        <v>4634</v>
      </c>
      <c r="Q122" s="3">
        <v>54</v>
      </c>
      <c r="R122" s="3">
        <v>0.86199999999999999</v>
      </c>
      <c r="S122" s="3">
        <v>0.66100000000000003</v>
      </c>
      <c r="T122" s="4" t="s">
        <v>37</v>
      </c>
      <c r="U122" t="str">
        <f t="shared" si="1"/>
        <v>Medium</v>
      </c>
    </row>
    <row r="123" spans="1:25" ht="14.25" customHeight="1" x14ac:dyDescent="0.2">
      <c r="A123" s="3">
        <v>718285308</v>
      </c>
      <c r="B123" s="3">
        <v>44</v>
      </c>
      <c r="C123" s="3" t="s">
        <v>23</v>
      </c>
      <c r="D123" s="3">
        <v>1</v>
      </c>
      <c r="E123" s="3" t="s">
        <v>21</v>
      </c>
      <c r="F123" s="3" t="s">
        <v>28</v>
      </c>
      <c r="G123" s="3" t="s">
        <v>25</v>
      </c>
      <c r="H123" s="3">
        <v>31</v>
      </c>
      <c r="I123" s="3">
        <v>6</v>
      </c>
      <c r="J123" s="3">
        <v>3</v>
      </c>
      <c r="K123" s="3">
        <v>1</v>
      </c>
      <c r="L123" s="3">
        <v>1438.3</v>
      </c>
      <c r="M123" s="3">
        <v>0</v>
      </c>
      <c r="N123" s="3">
        <v>1438.3</v>
      </c>
      <c r="O123" s="3">
        <v>0.56100000000000005</v>
      </c>
      <c r="P123" s="3">
        <v>3576</v>
      </c>
      <c r="Q123" s="3">
        <v>55</v>
      </c>
      <c r="R123" s="3">
        <v>0.83299999999999996</v>
      </c>
      <c r="S123" s="3">
        <v>0</v>
      </c>
      <c r="T123" s="4" t="s">
        <v>36</v>
      </c>
      <c r="U123" t="str">
        <f t="shared" si="1"/>
        <v>Medium</v>
      </c>
    </row>
    <row r="124" spans="1:25" ht="14.25" customHeight="1" x14ac:dyDescent="0.2">
      <c r="A124" s="3">
        <v>709762908</v>
      </c>
      <c r="B124" s="3">
        <v>52</v>
      </c>
      <c r="C124" s="3" t="s">
        <v>23</v>
      </c>
      <c r="D124" s="3">
        <v>1</v>
      </c>
      <c r="E124" s="3" t="s">
        <v>26</v>
      </c>
      <c r="F124" s="3" t="s">
        <v>24</v>
      </c>
      <c r="G124" s="3" t="s">
        <v>21</v>
      </c>
      <c r="H124" s="3">
        <v>40</v>
      </c>
      <c r="I124" s="3">
        <v>2</v>
      </c>
      <c r="J124" s="3">
        <v>2</v>
      </c>
      <c r="K124" s="3">
        <v>1</v>
      </c>
      <c r="L124" s="3">
        <v>1438.3</v>
      </c>
      <c r="M124" s="3">
        <v>1228</v>
      </c>
      <c r="N124" s="3">
        <v>210.3</v>
      </c>
      <c r="O124" s="3">
        <v>0.65900000000000003</v>
      </c>
      <c r="P124" s="3">
        <v>4991</v>
      </c>
      <c r="Q124" s="3">
        <v>78</v>
      </c>
      <c r="R124" s="3">
        <v>0.90200000000000002</v>
      </c>
      <c r="S124" s="3">
        <v>0.85399999999999998</v>
      </c>
      <c r="T124" s="4" t="s">
        <v>37</v>
      </c>
      <c r="U124" t="str">
        <f t="shared" si="1"/>
        <v>Medium</v>
      </c>
    </row>
    <row r="125" spans="1:25" ht="14.25" customHeight="1" x14ac:dyDescent="0.2">
      <c r="A125" s="3">
        <v>711438033</v>
      </c>
      <c r="B125" s="3">
        <v>57</v>
      </c>
      <c r="C125" s="3" t="s">
        <v>23</v>
      </c>
      <c r="D125" s="3">
        <v>1</v>
      </c>
      <c r="E125" s="3" t="s">
        <v>29</v>
      </c>
      <c r="F125" s="3" t="s">
        <v>24</v>
      </c>
      <c r="G125" s="3" t="s">
        <v>25</v>
      </c>
      <c r="H125" s="3">
        <v>45</v>
      </c>
      <c r="I125" s="3">
        <v>1</v>
      </c>
      <c r="J125" s="3">
        <v>3</v>
      </c>
      <c r="K125" s="3">
        <v>2</v>
      </c>
      <c r="L125" s="3">
        <v>1894</v>
      </c>
      <c r="M125" s="3">
        <v>0</v>
      </c>
      <c r="N125" s="3">
        <v>1894</v>
      </c>
      <c r="O125" s="3">
        <v>0.73099999999999998</v>
      </c>
      <c r="P125" s="3">
        <v>5750</v>
      </c>
      <c r="Q125" s="3">
        <v>73</v>
      </c>
      <c r="R125" s="3">
        <v>0.872</v>
      </c>
      <c r="S125" s="3">
        <v>0</v>
      </c>
      <c r="T125" s="4" t="s">
        <v>36</v>
      </c>
      <c r="U125" t="str">
        <f t="shared" si="1"/>
        <v>High</v>
      </c>
    </row>
    <row r="126" spans="1:25" ht="14.25" customHeight="1" x14ac:dyDescent="0.2">
      <c r="A126" s="3">
        <v>709052883</v>
      </c>
      <c r="B126" s="3">
        <v>47</v>
      </c>
      <c r="C126" s="3" t="s">
        <v>23</v>
      </c>
      <c r="D126" s="3">
        <v>4</v>
      </c>
      <c r="E126" s="3" t="s">
        <v>30</v>
      </c>
      <c r="F126" s="3" t="s">
        <v>28</v>
      </c>
      <c r="G126" s="3" t="s">
        <v>27</v>
      </c>
      <c r="H126" s="3">
        <v>36</v>
      </c>
      <c r="I126" s="3">
        <v>3</v>
      </c>
      <c r="J126" s="3">
        <v>1</v>
      </c>
      <c r="K126" s="3">
        <v>1</v>
      </c>
      <c r="L126" s="3">
        <v>1596</v>
      </c>
      <c r="M126" s="3">
        <v>0</v>
      </c>
      <c r="N126" s="3">
        <v>1596</v>
      </c>
      <c r="O126" s="3">
        <v>0.78800000000000003</v>
      </c>
      <c r="P126" s="3">
        <v>5678</v>
      </c>
      <c r="Q126" s="3">
        <v>81</v>
      </c>
      <c r="R126" s="3">
        <v>0.8</v>
      </c>
      <c r="S126" s="3">
        <v>0</v>
      </c>
      <c r="T126" s="4" t="s">
        <v>36</v>
      </c>
      <c r="U126" t="str">
        <f t="shared" si="1"/>
        <v>High</v>
      </c>
    </row>
    <row r="127" spans="1:25" ht="14.25" customHeight="1" x14ac:dyDescent="0.2">
      <c r="A127" s="3">
        <v>771214083</v>
      </c>
      <c r="B127" s="3">
        <v>45</v>
      </c>
      <c r="C127" s="3" t="s">
        <v>19</v>
      </c>
      <c r="D127" s="3">
        <v>2</v>
      </c>
      <c r="E127" s="3" t="s">
        <v>30</v>
      </c>
      <c r="F127" s="3" t="s">
        <v>21</v>
      </c>
      <c r="G127" s="3" t="s">
        <v>32</v>
      </c>
      <c r="H127" s="3">
        <v>32</v>
      </c>
      <c r="I127" s="3">
        <v>1</v>
      </c>
      <c r="J127" s="3">
        <v>2</v>
      </c>
      <c r="K127" s="3">
        <v>3</v>
      </c>
      <c r="L127" s="3">
        <v>1870</v>
      </c>
      <c r="M127" s="3">
        <v>0</v>
      </c>
      <c r="N127" s="3">
        <v>1870</v>
      </c>
      <c r="O127" s="3">
        <v>0.76100000000000001</v>
      </c>
      <c r="P127" s="3">
        <v>4891</v>
      </c>
      <c r="Q127" s="3">
        <v>65</v>
      </c>
      <c r="R127" s="3">
        <v>0.80600000000000005</v>
      </c>
      <c r="S127" s="3">
        <v>0</v>
      </c>
      <c r="T127" s="4" t="s">
        <v>36</v>
      </c>
      <c r="U127" t="str">
        <f t="shared" si="1"/>
        <v>Medium</v>
      </c>
    </row>
    <row r="128" spans="1:25" ht="14.25" customHeight="1" x14ac:dyDescent="0.2">
      <c r="A128" s="3">
        <v>713348433</v>
      </c>
      <c r="B128" s="3">
        <v>42</v>
      </c>
      <c r="C128" s="3" t="s">
        <v>23</v>
      </c>
      <c r="D128" s="3">
        <v>3</v>
      </c>
      <c r="E128" s="3" t="s">
        <v>30</v>
      </c>
      <c r="F128" s="3" t="s">
        <v>28</v>
      </c>
      <c r="G128" s="3" t="s">
        <v>27</v>
      </c>
      <c r="H128" s="3">
        <v>29</v>
      </c>
      <c r="I128" s="3">
        <v>6</v>
      </c>
      <c r="J128" s="3">
        <v>3</v>
      </c>
      <c r="K128" s="3">
        <v>2</v>
      </c>
      <c r="L128" s="3">
        <v>1545</v>
      </c>
      <c r="M128" s="3">
        <v>751</v>
      </c>
      <c r="N128" s="3">
        <v>794</v>
      </c>
      <c r="O128" s="3">
        <v>0.55100000000000005</v>
      </c>
      <c r="P128" s="3">
        <v>4477</v>
      </c>
      <c r="Q128" s="3">
        <v>62</v>
      </c>
      <c r="R128" s="3">
        <v>0.59</v>
      </c>
      <c r="S128" s="3">
        <v>0.48599999999999999</v>
      </c>
      <c r="T128" s="4" t="s">
        <v>37</v>
      </c>
      <c r="U128" t="str">
        <f t="shared" si="1"/>
        <v>Medium</v>
      </c>
    </row>
    <row r="129" spans="1:21" ht="14.25" customHeight="1" x14ac:dyDescent="0.2">
      <c r="A129" s="3">
        <v>715739733</v>
      </c>
      <c r="B129" s="3">
        <v>34</v>
      </c>
      <c r="C129" s="3" t="s">
        <v>19</v>
      </c>
      <c r="D129" s="3">
        <v>1</v>
      </c>
      <c r="E129" s="3" t="s">
        <v>30</v>
      </c>
      <c r="F129" s="3" t="s">
        <v>28</v>
      </c>
      <c r="G129" s="3" t="s">
        <v>27</v>
      </c>
      <c r="H129" s="3">
        <v>25</v>
      </c>
      <c r="I129" s="3">
        <v>4</v>
      </c>
      <c r="J129" s="3">
        <v>1</v>
      </c>
      <c r="K129" s="3">
        <v>2</v>
      </c>
      <c r="L129" s="3">
        <v>1793</v>
      </c>
      <c r="M129" s="3">
        <v>1141</v>
      </c>
      <c r="N129" s="3">
        <v>652</v>
      </c>
      <c r="O129" s="3">
        <v>0.71499999999999997</v>
      </c>
      <c r="P129" s="3">
        <v>5293</v>
      </c>
      <c r="Q129" s="3">
        <v>88</v>
      </c>
      <c r="R129" s="3">
        <v>0.76</v>
      </c>
      <c r="S129" s="3">
        <v>0.63600000000000001</v>
      </c>
      <c r="T129" s="4" t="s">
        <v>37</v>
      </c>
      <c r="U129" t="str">
        <f t="shared" si="1"/>
        <v>High</v>
      </c>
    </row>
    <row r="130" spans="1:21" ht="14.25" customHeight="1" x14ac:dyDescent="0.2">
      <c r="A130" s="3">
        <v>715265208</v>
      </c>
      <c r="B130" s="3">
        <v>48</v>
      </c>
      <c r="C130" s="3" t="s">
        <v>23</v>
      </c>
      <c r="D130" s="3">
        <v>1</v>
      </c>
      <c r="E130" s="3" t="s">
        <v>30</v>
      </c>
      <c r="F130" s="3" t="s">
        <v>28</v>
      </c>
      <c r="G130" s="3" t="s">
        <v>25</v>
      </c>
      <c r="H130" s="3">
        <v>36</v>
      </c>
      <c r="I130" s="3">
        <v>4</v>
      </c>
      <c r="J130" s="3">
        <v>3</v>
      </c>
      <c r="K130" s="3">
        <v>3</v>
      </c>
      <c r="L130" s="3">
        <v>1438.3</v>
      </c>
      <c r="M130" s="3">
        <v>812</v>
      </c>
      <c r="N130" s="3">
        <v>626.29999999999995</v>
      </c>
      <c r="O130" s="3">
        <v>0.66700000000000004</v>
      </c>
      <c r="P130" s="3">
        <v>3868</v>
      </c>
      <c r="Q130" s="3">
        <v>80</v>
      </c>
      <c r="R130" s="3">
        <v>0.70199999999999996</v>
      </c>
      <c r="S130" s="3">
        <v>0.56499999999999995</v>
      </c>
      <c r="T130" s="4" t="s">
        <v>37</v>
      </c>
      <c r="U130" t="str">
        <f t="shared" si="1"/>
        <v>Medium</v>
      </c>
    </row>
    <row r="131" spans="1:21" ht="14.25" customHeight="1" x14ac:dyDescent="0.2">
      <c r="A131" s="3">
        <v>716201133</v>
      </c>
      <c r="B131" s="3">
        <v>35</v>
      </c>
      <c r="C131" s="3" t="s">
        <v>23</v>
      </c>
      <c r="D131" s="3">
        <v>2</v>
      </c>
      <c r="E131" s="3" t="s">
        <v>30</v>
      </c>
      <c r="F131" s="3" t="s">
        <v>24</v>
      </c>
      <c r="G131" s="3" t="s">
        <v>25</v>
      </c>
      <c r="H131" s="3">
        <v>36</v>
      </c>
      <c r="I131" s="3">
        <v>4</v>
      </c>
      <c r="J131" s="3">
        <v>3</v>
      </c>
      <c r="K131" s="3">
        <v>1</v>
      </c>
      <c r="L131" s="3">
        <v>1476</v>
      </c>
      <c r="M131" s="3">
        <v>0</v>
      </c>
      <c r="N131" s="3">
        <v>1476</v>
      </c>
      <c r="O131" s="3">
        <v>0.59199999999999997</v>
      </c>
      <c r="P131" s="3">
        <v>4279</v>
      </c>
      <c r="Q131" s="3">
        <v>76</v>
      </c>
      <c r="R131" s="3">
        <v>0.76700000000000002</v>
      </c>
      <c r="S131" s="3">
        <v>0</v>
      </c>
      <c r="T131" s="4" t="s">
        <v>36</v>
      </c>
      <c r="U131" t="str">
        <f t="shared" ref="U131:U194" si="2">IF(P131&lt;=2000, "Low", IF(P131&gt;5000, "High", "Medium"))</f>
        <v>Medium</v>
      </c>
    </row>
    <row r="132" spans="1:21" ht="14.25" customHeight="1" x14ac:dyDescent="0.2">
      <c r="A132" s="3">
        <v>721282908</v>
      </c>
      <c r="B132" s="3">
        <v>44</v>
      </c>
      <c r="C132" s="3" t="s">
        <v>23</v>
      </c>
      <c r="D132" s="3">
        <v>4</v>
      </c>
      <c r="E132" s="3" t="s">
        <v>29</v>
      </c>
      <c r="F132" s="3" t="s">
        <v>24</v>
      </c>
      <c r="G132" s="3" t="s">
        <v>27</v>
      </c>
      <c r="H132" s="3">
        <v>29</v>
      </c>
      <c r="I132" s="3">
        <v>3</v>
      </c>
      <c r="J132" s="3">
        <v>1</v>
      </c>
      <c r="K132" s="3">
        <v>2</v>
      </c>
      <c r="L132" s="3">
        <v>1438.3</v>
      </c>
      <c r="M132" s="3">
        <v>0</v>
      </c>
      <c r="N132" s="3">
        <v>1438.3</v>
      </c>
      <c r="O132" s="3">
        <v>0.74199999999999999</v>
      </c>
      <c r="P132" s="3">
        <v>3971</v>
      </c>
      <c r="Q132" s="3">
        <v>60</v>
      </c>
      <c r="R132" s="3">
        <v>0.66700000000000004</v>
      </c>
      <c r="S132" s="3">
        <v>0</v>
      </c>
      <c r="T132" s="4" t="s">
        <v>36</v>
      </c>
      <c r="U132" t="str">
        <f t="shared" si="2"/>
        <v>Medium</v>
      </c>
    </row>
    <row r="133" spans="1:21" ht="14.25" customHeight="1" x14ac:dyDescent="0.2">
      <c r="A133" s="3">
        <v>710809083</v>
      </c>
      <c r="B133" s="3">
        <v>37</v>
      </c>
      <c r="C133" s="3" t="s">
        <v>23</v>
      </c>
      <c r="D133" s="3">
        <v>4</v>
      </c>
      <c r="E133" s="3" t="s">
        <v>20</v>
      </c>
      <c r="F133" s="3" t="s">
        <v>24</v>
      </c>
      <c r="G133" s="3" t="s">
        <v>25</v>
      </c>
      <c r="H133" s="3">
        <v>36</v>
      </c>
      <c r="I133" s="3">
        <v>6</v>
      </c>
      <c r="J133" s="3">
        <v>3</v>
      </c>
      <c r="K133" s="3">
        <v>1</v>
      </c>
      <c r="L133" s="3">
        <v>1438.3</v>
      </c>
      <c r="M133" s="3">
        <v>787</v>
      </c>
      <c r="N133" s="3">
        <v>651.29999999999995</v>
      </c>
      <c r="O133" s="3">
        <v>0.91400000000000003</v>
      </c>
      <c r="P133" s="3">
        <v>4587</v>
      </c>
      <c r="Q133" s="3">
        <v>58</v>
      </c>
      <c r="R133" s="3">
        <v>0.56799999999999995</v>
      </c>
      <c r="S133" s="3">
        <v>0.54700000000000004</v>
      </c>
      <c r="T133" s="4" t="s">
        <v>37</v>
      </c>
      <c r="U133" t="str">
        <f t="shared" si="2"/>
        <v>Medium</v>
      </c>
    </row>
    <row r="134" spans="1:21" ht="14.25" customHeight="1" x14ac:dyDescent="0.2">
      <c r="A134" s="3">
        <v>770581983</v>
      </c>
      <c r="B134" s="3">
        <v>55</v>
      </c>
      <c r="C134" s="3" t="s">
        <v>23</v>
      </c>
      <c r="D134" s="3">
        <v>4</v>
      </c>
      <c r="E134" s="3" t="s">
        <v>29</v>
      </c>
      <c r="F134" s="3" t="s">
        <v>24</v>
      </c>
      <c r="G134" s="3" t="s">
        <v>27</v>
      </c>
      <c r="H134" s="3">
        <v>41</v>
      </c>
      <c r="I134" s="3">
        <v>1</v>
      </c>
      <c r="J134" s="3">
        <v>1</v>
      </c>
      <c r="K134" s="3">
        <v>3</v>
      </c>
      <c r="L134" s="3">
        <v>1438.3</v>
      </c>
      <c r="M134" s="3">
        <v>0</v>
      </c>
      <c r="N134" s="3">
        <v>1438.3</v>
      </c>
      <c r="O134" s="3">
        <v>0.86099999999999999</v>
      </c>
      <c r="P134" s="3">
        <v>4885</v>
      </c>
      <c r="Q134" s="3">
        <v>88</v>
      </c>
      <c r="R134" s="3">
        <v>0.63</v>
      </c>
      <c r="S134" s="3">
        <v>0</v>
      </c>
      <c r="T134" s="4" t="s">
        <v>36</v>
      </c>
      <c r="U134" t="str">
        <f t="shared" si="2"/>
        <v>Medium</v>
      </c>
    </row>
    <row r="135" spans="1:21" ht="14.25" customHeight="1" x14ac:dyDescent="0.2">
      <c r="A135" s="3">
        <v>715856208</v>
      </c>
      <c r="B135" s="3">
        <v>47</v>
      </c>
      <c r="C135" s="3" t="s">
        <v>19</v>
      </c>
      <c r="D135" s="3">
        <v>3</v>
      </c>
      <c r="E135" s="3" t="s">
        <v>29</v>
      </c>
      <c r="F135" s="3" t="s">
        <v>28</v>
      </c>
      <c r="G135" s="3" t="s">
        <v>32</v>
      </c>
      <c r="H135" s="3">
        <v>36</v>
      </c>
      <c r="I135" s="3">
        <v>5</v>
      </c>
      <c r="J135" s="3">
        <v>4</v>
      </c>
      <c r="K135" s="3">
        <v>3</v>
      </c>
      <c r="L135" s="3">
        <v>1896</v>
      </c>
      <c r="M135" s="3">
        <v>1119</v>
      </c>
      <c r="N135" s="3">
        <v>777</v>
      </c>
      <c r="O135" s="3">
        <v>0.67100000000000004</v>
      </c>
      <c r="P135" s="3">
        <v>4028</v>
      </c>
      <c r="Q135" s="3">
        <v>76</v>
      </c>
      <c r="R135" s="3">
        <v>0.76700000000000002</v>
      </c>
      <c r="S135" s="3">
        <v>0.59</v>
      </c>
      <c r="T135" s="4" t="s">
        <v>37</v>
      </c>
      <c r="U135" t="str">
        <f t="shared" si="2"/>
        <v>Medium</v>
      </c>
    </row>
    <row r="136" spans="1:21" ht="14.25" customHeight="1" x14ac:dyDescent="0.2">
      <c r="A136" s="3">
        <v>825838908</v>
      </c>
      <c r="B136" s="3">
        <v>39</v>
      </c>
      <c r="C136" s="3" t="s">
        <v>23</v>
      </c>
      <c r="D136" s="3">
        <v>1</v>
      </c>
      <c r="E136" s="3" t="s">
        <v>26</v>
      </c>
      <c r="F136" s="3" t="s">
        <v>28</v>
      </c>
      <c r="G136" s="3" t="s">
        <v>25</v>
      </c>
      <c r="H136" s="3">
        <v>35</v>
      </c>
      <c r="I136" s="3">
        <v>1</v>
      </c>
      <c r="J136" s="3">
        <v>5</v>
      </c>
      <c r="K136" s="3">
        <v>1</v>
      </c>
      <c r="L136" s="3">
        <v>1961</v>
      </c>
      <c r="M136" s="3">
        <v>0</v>
      </c>
      <c r="N136" s="3">
        <v>1961</v>
      </c>
      <c r="O136" s="3">
        <v>0.63100000000000001</v>
      </c>
      <c r="P136" s="3">
        <v>4846</v>
      </c>
      <c r="Q136" s="3">
        <v>92</v>
      </c>
      <c r="R136" s="3">
        <v>0.84</v>
      </c>
      <c r="S136" s="3">
        <v>0</v>
      </c>
      <c r="T136" s="4" t="s">
        <v>36</v>
      </c>
      <c r="U136" t="str">
        <f t="shared" si="2"/>
        <v>Medium</v>
      </c>
    </row>
    <row r="137" spans="1:21" ht="14.25" customHeight="1" x14ac:dyDescent="0.2">
      <c r="A137" s="3">
        <v>715077483</v>
      </c>
      <c r="B137" s="3">
        <v>47</v>
      </c>
      <c r="C137" s="3" t="s">
        <v>23</v>
      </c>
      <c r="D137" s="3">
        <v>3</v>
      </c>
      <c r="E137" s="3" t="s">
        <v>33</v>
      </c>
      <c r="F137" s="3" t="s">
        <v>24</v>
      </c>
      <c r="G137" s="3" t="s">
        <v>25</v>
      </c>
      <c r="H137" s="3">
        <v>36</v>
      </c>
      <c r="I137" s="3">
        <v>4</v>
      </c>
      <c r="J137" s="3">
        <v>3</v>
      </c>
      <c r="K137" s="3">
        <v>4</v>
      </c>
      <c r="L137" s="3">
        <v>1438.3</v>
      </c>
      <c r="M137" s="3">
        <v>772</v>
      </c>
      <c r="N137" s="3">
        <v>666.3</v>
      </c>
      <c r="O137" s="3">
        <v>1.4510000000000001</v>
      </c>
      <c r="P137" s="3">
        <v>2250</v>
      </c>
      <c r="Q137" s="3">
        <v>40</v>
      </c>
      <c r="R137" s="3">
        <v>0.90500000000000003</v>
      </c>
      <c r="S137" s="3">
        <v>0.53700000000000003</v>
      </c>
      <c r="T137" s="4" t="s">
        <v>37</v>
      </c>
      <c r="U137" t="str">
        <f t="shared" si="2"/>
        <v>Medium</v>
      </c>
    </row>
    <row r="138" spans="1:21" ht="14.25" customHeight="1" x14ac:dyDescent="0.2">
      <c r="A138" s="3">
        <v>711697158</v>
      </c>
      <c r="B138" s="3">
        <v>60</v>
      </c>
      <c r="C138" s="3" t="s">
        <v>19</v>
      </c>
      <c r="D138" s="3">
        <v>0</v>
      </c>
      <c r="E138" s="3" t="s">
        <v>29</v>
      </c>
      <c r="F138" s="3" t="s">
        <v>24</v>
      </c>
      <c r="G138" s="3" t="s">
        <v>25</v>
      </c>
      <c r="H138" s="3">
        <v>36</v>
      </c>
      <c r="I138" s="3">
        <v>6</v>
      </c>
      <c r="J138" s="3">
        <v>2</v>
      </c>
      <c r="K138" s="3">
        <v>2</v>
      </c>
      <c r="L138" s="3">
        <v>1976</v>
      </c>
      <c r="M138" s="3">
        <v>1311</v>
      </c>
      <c r="N138" s="3">
        <v>665</v>
      </c>
      <c r="O138" s="3">
        <v>0.995</v>
      </c>
      <c r="P138" s="3">
        <v>1498</v>
      </c>
      <c r="Q138" s="3">
        <v>43</v>
      </c>
      <c r="R138" s="3">
        <v>0.53600000000000003</v>
      </c>
      <c r="S138" s="3">
        <v>0.66300000000000003</v>
      </c>
      <c r="T138" s="4" t="s">
        <v>37</v>
      </c>
      <c r="U138" t="str">
        <f t="shared" si="2"/>
        <v>Low</v>
      </c>
    </row>
    <row r="139" spans="1:21" ht="14.25" customHeight="1" x14ac:dyDescent="0.2">
      <c r="A139" s="3">
        <v>716156508</v>
      </c>
      <c r="B139" s="3">
        <v>52</v>
      </c>
      <c r="C139" s="3" t="s">
        <v>19</v>
      </c>
      <c r="D139" s="3">
        <v>2</v>
      </c>
      <c r="E139" s="3" t="s">
        <v>30</v>
      </c>
      <c r="F139" s="3" t="s">
        <v>28</v>
      </c>
      <c r="G139" s="3" t="s">
        <v>27</v>
      </c>
      <c r="H139" s="3">
        <v>36</v>
      </c>
      <c r="I139" s="3">
        <v>3</v>
      </c>
      <c r="J139" s="3">
        <v>1</v>
      </c>
      <c r="K139" s="3">
        <v>3</v>
      </c>
      <c r="L139" s="3">
        <v>1470</v>
      </c>
      <c r="M139" s="3">
        <v>0</v>
      </c>
      <c r="N139" s="3">
        <v>1470</v>
      </c>
      <c r="O139" s="3">
        <v>0.64</v>
      </c>
      <c r="P139" s="3">
        <v>4095</v>
      </c>
      <c r="Q139" s="3">
        <v>63</v>
      </c>
      <c r="R139" s="3">
        <v>0.75</v>
      </c>
      <c r="S139" s="3">
        <v>0</v>
      </c>
      <c r="T139" s="4" t="s">
        <v>36</v>
      </c>
      <c r="U139" t="str">
        <f t="shared" si="2"/>
        <v>Medium</v>
      </c>
    </row>
    <row r="140" spans="1:21" ht="14.25" customHeight="1" x14ac:dyDescent="0.2">
      <c r="A140" s="3">
        <v>710149008</v>
      </c>
      <c r="B140" s="3">
        <v>59</v>
      </c>
      <c r="C140" s="3" t="s">
        <v>19</v>
      </c>
      <c r="D140" s="3">
        <v>0</v>
      </c>
      <c r="E140" s="3" t="s">
        <v>30</v>
      </c>
      <c r="F140" s="3" t="s">
        <v>24</v>
      </c>
      <c r="G140" s="3" t="s">
        <v>25</v>
      </c>
      <c r="H140" s="3">
        <v>47</v>
      </c>
      <c r="I140" s="3">
        <v>6</v>
      </c>
      <c r="J140" s="3">
        <v>3</v>
      </c>
      <c r="K140" s="3">
        <v>4</v>
      </c>
      <c r="L140" s="3">
        <v>1479</v>
      </c>
      <c r="M140" s="3">
        <v>787</v>
      </c>
      <c r="N140" s="3">
        <v>692</v>
      </c>
      <c r="O140" s="3">
        <v>0.86499999999999999</v>
      </c>
      <c r="P140" s="3">
        <v>2139</v>
      </c>
      <c r="Q140" s="3">
        <v>70</v>
      </c>
      <c r="R140" s="3">
        <v>0.55600000000000005</v>
      </c>
      <c r="S140" s="3">
        <v>0.53200000000000003</v>
      </c>
      <c r="T140" s="4" t="s">
        <v>37</v>
      </c>
      <c r="U140" t="str">
        <f t="shared" si="2"/>
        <v>Medium</v>
      </c>
    </row>
    <row r="141" spans="1:21" ht="14.25" customHeight="1" x14ac:dyDescent="0.2">
      <c r="A141" s="3">
        <v>719034183</v>
      </c>
      <c r="B141" s="3">
        <v>46</v>
      </c>
      <c r="C141" s="3" t="s">
        <v>23</v>
      </c>
      <c r="D141" s="3">
        <v>3</v>
      </c>
      <c r="E141" s="3" t="s">
        <v>29</v>
      </c>
      <c r="F141" s="3" t="s">
        <v>28</v>
      </c>
      <c r="G141" s="3" t="s">
        <v>25</v>
      </c>
      <c r="H141" s="3">
        <v>38</v>
      </c>
      <c r="I141" s="3">
        <v>5</v>
      </c>
      <c r="J141" s="3">
        <v>1</v>
      </c>
      <c r="K141" s="3">
        <v>3</v>
      </c>
      <c r="L141" s="3">
        <v>1555</v>
      </c>
      <c r="M141" s="3">
        <v>1366</v>
      </c>
      <c r="N141" s="3">
        <v>189</v>
      </c>
      <c r="O141" s="3">
        <v>0.70399999999999996</v>
      </c>
      <c r="P141" s="3">
        <v>5490</v>
      </c>
      <c r="Q141" s="3">
        <v>86</v>
      </c>
      <c r="R141" s="3">
        <v>0.755</v>
      </c>
      <c r="S141" s="3">
        <v>0.878</v>
      </c>
      <c r="T141" s="4" t="s">
        <v>37</v>
      </c>
      <c r="U141" t="str">
        <f t="shared" si="2"/>
        <v>High</v>
      </c>
    </row>
    <row r="142" spans="1:21" ht="14.25" customHeight="1" x14ac:dyDescent="0.2">
      <c r="A142" s="3">
        <v>713706258</v>
      </c>
      <c r="B142" s="3">
        <v>52</v>
      </c>
      <c r="C142" s="3" t="s">
        <v>23</v>
      </c>
      <c r="D142" s="3">
        <v>1</v>
      </c>
      <c r="E142" s="3" t="s">
        <v>21</v>
      </c>
      <c r="F142" s="3" t="s">
        <v>28</v>
      </c>
      <c r="G142" s="3" t="s">
        <v>25</v>
      </c>
      <c r="H142" s="3">
        <v>43</v>
      </c>
      <c r="I142" s="3">
        <v>6</v>
      </c>
      <c r="J142" s="3">
        <v>2</v>
      </c>
      <c r="K142" s="3">
        <v>1</v>
      </c>
      <c r="L142" s="3">
        <v>1438.3</v>
      </c>
      <c r="M142" s="3">
        <v>773</v>
      </c>
      <c r="N142" s="3">
        <v>665.3</v>
      </c>
      <c r="O142" s="3">
        <v>1.1379999999999999</v>
      </c>
      <c r="P142" s="3">
        <v>4890</v>
      </c>
      <c r="Q142" s="3">
        <v>63</v>
      </c>
      <c r="R142" s="3">
        <v>0.90900000000000003</v>
      </c>
      <c r="S142" s="3">
        <v>0.53700000000000003</v>
      </c>
      <c r="T142" s="4" t="s">
        <v>37</v>
      </c>
      <c r="U142" t="str">
        <f t="shared" si="2"/>
        <v>Medium</v>
      </c>
    </row>
    <row r="143" spans="1:21" ht="14.25" customHeight="1" x14ac:dyDescent="0.2">
      <c r="A143" s="3">
        <v>815845758</v>
      </c>
      <c r="B143" s="3">
        <v>56</v>
      </c>
      <c r="C143" s="3" t="s">
        <v>23</v>
      </c>
      <c r="D143" s="3">
        <v>4</v>
      </c>
      <c r="E143" s="3" t="s">
        <v>30</v>
      </c>
      <c r="F143" s="3" t="s">
        <v>24</v>
      </c>
      <c r="G143" s="3" t="s">
        <v>25</v>
      </c>
      <c r="H143" s="3">
        <v>51</v>
      </c>
      <c r="I143" s="3">
        <v>4</v>
      </c>
      <c r="J143" s="3">
        <v>2</v>
      </c>
      <c r="K143" s="3">
        <v>3</v>
      </c>
      <c r="L143" s="3">
        <v>1438.3</v>
      </c>
      <c r="M143" s="3">
        <v>0</v>
      </c>
      <c r="N143" s="3">
        <v>1438.3</v>
      </c>
      <c r="O143" s="3">
        <v>0.47199999999999998</v>
      </c>
      <c r="P143" s="3">
        <v>1354</v>
      </c>
      <c r="Q143" s="3">
        <v>24</v>
      </c>
      <c r="R143" s="3">
        <v>0.71399999999999997</v>
      </c>
      <c r="S143" s="3">
        <v>0</v>
      </c>
      <c r="T143" s="4" t="s">
        <v>36</v>
      </c>
      <c r="U143" t="str">
        <f t="shared" si="2"/>
        <v>Low</v>
      </c>
    </row>
    <row r="144" spans="1:21" ht="14.25" customHeight="1" x14ac:dyDescent="0.2">
      <c r="A144" s="3">
        <v>710243208</v>
      </c>
      <c r="B144" s="3">
        <v>56</v>
      </c>
      <c r="C144" s="3" t="s">
        <v>23</v>
      </c>
      <c r="D144" s="3">
        <v>4</v>
      </c>
      <c r="E144" s="3" t="s">
        <v>21</v>
      </c>
      <c r="F144" s="3" t="s">
        <v>24</v>
      </c>
      <c r="G144" s="3" t="s">
        <v>25</v>
      </c>
      <c r="H144" s="3">
        <v>44</v>
      </c>
      <c r="I144" s="3">
        <v>3</v>
      </c>
      <c r="J144" s="3">
        <v>3</v>
      </c>
      <c r="K144" s="3">
        <v>2</v>
      </c>
      <c r="L144" s="3">
        <v>1707</v>
      </c>
      <c r="M144" s="3">
        <v>0</v>
      </c>
      <c r="N144" s="3">
        <v>1707</v>
      </c>
      <c r="O144" s="3">
        <v>0.68300000000000005</v>
      </c>
      <c r="P144" s="3">
        <v>4846</v>
      </c>
      <c r="Q144" s="3">
        <v>80</v>
      </c>
      <c r="R144" s="3">
        <v>0.56899999999999995</v>
      </c>
      <c r="S144" s="3">
        <v>0</v>
      </c>
      <c r="T144" s="4" t="s">
        <v>36</v>
      </c>
      <c r="U144" t="str">
        <f t="shared" si="2"/>
        <v>Medium</v>
      </c>
    </row>
    <row r="145" spans="1:21" ht="14.25" customHeight="1" x14ac:dyDescent="0.2">
      <c r="A145" s="3">
        <v>711902058</v>
      </c>
      <c r="B145" s="3">
        <v>35</v>
      </c>
      <c r="C145" s="3" t="s">
        <v>19</v>
      </c>
      <c r="D145" s="3">
        <v>2</v>
      </c>
      <c r="E145" s="3" t="s">
        <v>29</v>
      </c>
      <c r="F145" s="3" t="s">
        <v>24</v>
      </c>
      <c r="G145" s="3" t="s">
        <v>32</v>
      </c>
      <c r="H145" s="3">
        <v>36</v>
      </c>
      <c r="I145" s="3">
        <v>3</v>
      </c>
      <c r="J145" s="3">
        <v>3</v>
      </c>
      <c r="K145" s="3">
        <v>2</v>
      </c>
      <c r="L145" s="3">
        <v>1438.3</v>
      </c>
      <c r="M145" s="3">
        <v>0</v>
      </c>
      <c r="N145" s="3">
        <v>1438.3</v>
      </c>
      <c r="O145" s="3">
        <v>1.623</v>
      </c>
      <c r="P145" s="3">
        <v>2492</v>
      </c>
      <c r="Q145" s="3">
        <v>55</v>
      </c>
      <c r="R145" s="3">
        <v>0.89700000000000002</v>
      </c>
      <c r="S145" s="3">
        <v>0</v>
      </c>
      <c r="T145" s="4" t="s">
        <v>36</v>
      </c>
      <c r="U145" t="str">
        <f t="shared" si="2"/>
        <v>Medium</v>
      </c>
    </row>
    <row r="146" spans="1:21" ht="14.25" customHeight="1" x14ac:dyDescent="0.2">
      <c r="A146" s="3">
        <v>720479058</v>
      </c>
      <c r="B146" s="3">
        <v>50</v>
      </c>
      <c r="C146" s="3" t="s">
        <v>23</v>
      </c>
      <c r="D146" s="3">
        <v>1</v>
      </c>
      <c r="E146" s="3" t="s">
        <v>34</v>
      </c>
      <c r="F146" s="3" t="s">
        <v>28</v>
      </c>
      <c r="G146" s="3" t="s">
        <v>25</v>
      </c>
      <c r="H146" s="3">
        <v>39</v>
      </c>
      <c r="I146" s="3">
        <v>4</v>
      </c>
      <c r="J146" s="3">
        <v>2</v>
      </c>
      <c r="K146" s="3">
        <v>2</v>
      </c>
      <c r="L146" s="3">
        <v>1438.3</v>
      </c>
      <c r="M146" s="3">
        <v>851</v>
      </c>
      <c r="N146" s="3">
        <v>587.29999999999995</v>
      </c>
      <c r="O146" s="3">
        <v>0.98299999999999998</v>
      </c>
      <c r="P146" s="3">
        <v>4379</v>
      </c>
      <c r="Q146" s="3">
        <v>64</v>
      </c>
      <c r="R146" s="3">
        <v>0.82899999999999996</v>
      </c>
      <c r="S146" s="3">
        <v>0.59199999999999997</v>
      </c>
      <c r="T146" s="4" t="s">
        <v>37</v>
      </c>
      <c r="U146" t="str">
        <f t="shared" si="2"/>
        <v>Medium</v>
      </c>
    </row>
    <row r="147" spans="1:21" ht="14.25" customHeight="1" x14ac:dyDescent="0.2">
      <c r="A147" s="3">
        <v>719819958</v>
      </c>
      <c r="B147" s="3">
        <v>34</v>
      </c>
      <c r="C147" s="3" t="s">
        <v>19</v>
      </c>
      <c r="D147" s="3">
        <v>2</v>
      </c>
      <c r="E147" s="3" t="s">
        <v>26</v>
      </c>
      <c r="F147" s="3" t="s">
        <v>24</v>
      </c>
      <c r="G147" s="3" t="s">
        <v>27</v>
      </c>
      <c r="H147" s="3">
        <v>26</v>
      </c>
      <c r="I147" s="3">
        <v>5</v>
      </c>
      <c r="J147" s="3">
        <v>1</v>
      </c>
      <c r="K147" s="3">
        <v>4</v>
      </c>
      <c r="L147" s="3">
        <v>1438.3</v>
      </c>
      <c r="M147" s="3">
        <v>708</v>
      </c>
      <c r="N147" s="3">
        <v>730.3</v>
      </c>
      <c r="O147" s="3">
        <v>1.212</v>
      </c>
      <c r="P147" s="3">
        <v>2243</v>
      </c>
      <c r="Q147" s="3">
        <v>43</v>
      </c>
      <c r="R147" s="3">
        <v>0.48299999999999998</v>
      </c>
      <c r="S147" s="3">
        <v>0.49199999999999999</v>
      </c>
      <c r="T147" s="4" t="s">
        <v>37</v>
      </c>
      <c r="U147" t="str">
        <f t="shared" si="2"/>
        <v>Medium</v>
      </c>
    </row>
    <row r="148" spans="1:21" ht="14.25" customHeight="1" x14ac:dyDescent="0.2">
      <c r="A148" s="3">
        <v>708998583</v>
      </c>
      <c r="B148" s="3">
        <v>47</v>
      </c>
      <c r="C148" s="3" t="s">
        <v>23</v>
      </c>
      <c r="D148" s="3">
        <v>4</v>
      </c>
      <c r="E148" s="3" t="s">
        <v>34</v>
      </c>
      <c r="F148" s="3" t="s">
        <v>24</v>
      </c>
      <c r="G148" s="3" t="s">
        <v>25</v>
      </c>
      <c r="H148" s="3">
        <v>39</v>
      </c>
      <c r="I148" s="3">
        <v>6</v>
      </c>
      <c r="J148" s="3">
        <v>2</v>
      </c>
      <c r="K148" s="3">
        <v>2</v>
      </c>
      <c r="L148" s="3">
        <v>1790</v>
      </c>
      <c r="M148" s="3">
        <v>0</v>
      </c>
      <c r="N148" s="3">
        <v>1790</v>
      </c>
      <c r="O148" s="3">
        <v>0.51600000000000001</v>
      </c>
      <c r="P148" s="3">
        <v>4141</v>
      </c>
      <c r="Q148" s="3">
        <v>87</v>
      </c>
      <c r="R148" s="3">
        <v>0.74</v>
      </c>
      <c r="S148" s="3">
        <v>0</v>
      </c>
      <c r="T148" s="4" t="s">
        <v>36</v>
      </c>
      <c r="U148" t="str">
        <f t="shared" si="2"/>
        <v>Medium</v>
      </c>
    </row>
    <row r="149" spans="1:21" ht="14.25" customHeight="1" x14ac:dyDescent="0.2">
      <c r="A149" s="3">
        <v>815845758</v>
      </c>
      <c r="B149" s="3">
        <v>56</v>
      </c>
      <c r="C149" s="3" t="s">
        <v>23</v>
      </c>
      <c r="D149" s="3">
        <v>4</v>
      </c>
      <c r="E149" s="3" t="s">
        <v>30</v>
      </c>
      <c r="F149" s="3" t="s">
        <v>24</v>
      </c>
      <c r="G149" s="3" t="s">
        <v>25</v>
      </c>
      <c r="H149" s="3">
        <v>51</v>
      </c>
      <c r="I149" s="3">
        <v>4</v>
      </c>
      <c r="J149" s="3">
        <v>2</v>
      </c>
      <c r="K149" s="3">
        <v>3</v>
      </c>
      <c r="L149" s="3">
        <v>1438.3</v>
      </c>
      <c r="M149" s="3">
        <v>0</v>
      </c>
      <c r="N149" s="3">
        <v>1438.3</v>
      </c>
      <c r="O149" s="3">
        <v>0.47199999999999998</v>
      </c>
      <c r="P149" s="3">
        <v>1354</v>
      </c>
      <c r="Q149" s="3">
        <v>24</v>
      </c>
      <c r="R149" s="3">
        <v>0.71399999999999997</v>
      </c>
      <c r="S149" s="3">
        <v>0</v>
      </c>
      <c r="T149" s="4" t="s">
        <v>36</v>
      </c>
      <c r="U149" t="str">
        <f t="shared" si="2"/>
        <v>Low</v>
      </c>
    </row>
    <row r="150" spans="1:21" ht="14.25" customHeight="1" x14ac:dyDescent="0.2">
      <c r="A150" s="3">
        <v>708205083</v>
      </c>
      <c r="B150" s="3">
        <v>38</v>
      </c>
      <c r="C150" s="3" t="s">
        <v>23</v>
      </c>
      <c r="D150" s="3">
        <v>1</v>
      </c>
      <c r="E150" s="3" t="s">
        <v>30</v>
      </c>
      <c r="F150" s="3" t="s">
        <v>24</v>
      </c>
      <c r="G150" s="3" t="s">
        <v>25</v>
      </c>
      <c r="H150" s="3">
        <v>28</v>
      </c>
      <c r="I150" s="3">
        <v>6</v>
      </c>
      <c r="J150" s="3">
        <v>4</v>
      </c>
      <c r="K150" s="3">
        <v>3</v>
      </c>
      <c r="L150" s="3">
        <v>1438.3</v>
      </c>
      <c r="M150" s="3">
        <v>0</v>
      </c>
      <c r="N150" s="3">
        <v>1438.3</v>
      </c>
      <c r="O150" s="3">
        <v>0.76700000000000002</v>
      </c>
      <c r="P150" s="3">
        <v>4815</v>
      </c>
      <c r="Q150" s="3">
        <v>81</v>
      </c>
      <c r="R150" s="3">
        <v>0.65300000000000002</v>
      </c>
      <c r="S150" s="3">
        <v>0</v>
      </c>
      <c r="T150" s="4" t="s">
        <v>36</v>
      </c>
      <c r="U150" t="str">
        <f t="shared" si="2"/>
        <v>Medium</v>
      </c>
    </row>
    <row r="151" spans="1:21" ht="14.25" customHeight="1" x14ac:dyDescent="0.2">
      <c r="A151" s="3">
        <v>718285308</v>
      </c>
      <c r="B151" s="3">
        <v>44</v>
      </c>
      <c r="C151" s="3" t="s">
        <v>23</v>
      </c>
      <c r="D151" s="3">
        <v>1</v>
      </c>
      <c r="E151" s="3" t="s">
        <v>21</v>
      </c>
      <c r="F151" s="3" t="s">
        <v>28</v>
      </c>
      <c r="G151" s="3" t="s">
        <v>25</v>
      </c>
      <c r="H151" s="3">
        <v>31</v>
      </c>
      <c r="I151" s="3">
        <v>6</v>
      </c>
      <c r="J151" s="3">
        <v>3</v>
      </c>
      <c r="K151" s="3">
        <v>1</v>
      </c>
      <c r="L151" s="3">
        <v>1438.3</v>
      </c>
      <c r="M151" s="3">
        <v>0</v>
      </c>
      <c r="N151" s="3">
        <v>1438.3</v>
      </c>
      <c r="O151" s="3">
        <v>0.56100000000000005</v>
      </c>
      <c r="P151" s="3">
        <v>3576</v>
      </c>
      <c r="Q151" s="3">
        <v>55</v>
      </c>
      <c r="R151" s="3">
        <v>0.83299999999999996</v>
      </c>
      <c r="S151" s="3">
        <v>0</v>
      </c>
      <c r="T151" s="4" t="s">
        <v>36</v>
      </c>
      <c r="U151" t="str">
        <f t="shared" si="2"/>
        <v>Medium</v>
      </c>
    </row>
    <row r="152" spans="1:21" ht="14.25" customHeight="1" x14ac:dyDescent="0.2">
      <c r="A152" s="3">
        <v>716364408</v>
      </c>
      <c r="B152" s="3">
        <v>59</v>
      </c>
      <c r="C152" s="3" t="s">
        <v>23</v>
      </c>
      <c r="D152" s="3">
        <v>0</v>
      </c>
      <c r="E152" s="3" t="s">
        <v>21</v>
      </c>
      <c r="F152" s="3" t="s">
        <v>24</v>
      </c>
      <c r="G152" s="3" t="s">
        <v>25</v>
      </c>
      <c r="H152" s="3">
        <v>36</v>
      </c>
      <c r="I152" s="3">
        <v>4</v>
      </c>
      <c r="J152" s="3">
        <v>1</v>
      </c>
      <c r="K152" s="3">
        <v>2</v>
      </c>
      <c r="L152" s="3">
        <v>1438.3</v>
      </c>
      <c r="M152" s="3">
        <v>0</v>
      </c>
      <c r="N152" s="3">
        <v>1438.3</v>
      </c>
      <c r="O152" s="3">
        <v>0.622</v>
      </c>
      <c r="P152" s="3">
        <v>4155</v>
      </c>
      <c r="Q152" s="3">
        <v>62</v>
      </c>
      <c r="R152" s="3">
        <v>0.63200000000000001</v>
      </c>
      <c r="S152" s="3">
        <v>0</v>
      </c>
      <c r="T152" s="4" t="s">
        <v>36</v>
      </c>
      <c r="U152" t="str">
        <f t="shared" si="2"/>
        <v>Medium</v>
      </c>
    </row>
    <row r="153" spans="1:21" ht="14.25" customHeight="1" x14ac:dyDescent="0.2">
      <c r="A153" s="3">
        <v>713013483</v>
      </c>
      <c r="B153" s="3">
        <v>40</v>
      </c>
      <c r="C153" s="3" t="s">
        <v>23</v>
      </c>
      <c r="D153" s="3">
        <v>4</v>
      </c>
      <c r="E153" s="3" t="s">
        <v>29</v>
      </c>
      <c r="F153" s="3" t="s">
        <v>31</v>
      </c>
      <c r="G153" s="3" t="s">
        <v>25</v>
      </c>
      <c r="H153" s="3">
        <v>36</v>
      </c>
      <c r="I153" s="3">
        <v>5</v>
      </c>
      <c r="J153" s="3">
        <v>3</v>
      </c>
      <c r="K153" s="3">
        <v>3</v>
      </c>
      <c r="L153" s="3">
        <v>1438.3</v>
      </c>
      <c r="M153" s="3">
        <v>915</v>
      </c>
      <c r="N153" s="3">
        <v>523.29999999999995</v>
      </c>
      <c r="O153" s="3">
        <v>0.46400000000000002</v>
      </c>
      <c r="P153" s="3">
        <v>3754</v>
      </c>
      <c r="Q153" s="3">
        <v>58</v>
      </c>
      <c r="R153" s="3">
        <v>0.61099999999999999</v>
      </c>
      <c r="S153" s="3">
        <v>0.63600000000000001</v>
      </c>
      <c r="T153" s="4" t="s">
        <v>37</v>
      </c>
      <c r="U153" t="str">
        <f t="shared" si="2"/>
        <v>Medium</v>
      </c>
    </row>
    <row r="154" spans="1:21" ht="14.25" customHeight="1" x14ac:dyDescent="0.2">
      <c r="A154" s="3">
        <v>709597983</v>
      </c>
      <c r="B154" s="3">
        <v>65</v>
      </c>
      <c r="C154" s="3" t="s">
        <v>19</v>
      </c>
      <c r="D154" s="3">
        <v>0</v>
      </c>
      <c r="E154" s="3" t="s">
        <v>33</v>
      </c>
      <c r="F154" s="3" t="s">
        <v>31</v>
      </c>
      <c r="G154" s="3" t="s">
        <v>25</v>
      </c>
      <c r="H154" s="3">
        <v>56</v>
      </c>
      <c r="I154" s="3">
        <v>6</v>
      </c>
      <c r="J154" s="3">
        <v>1</v>
      </c>
      <c r="K154" s="3">
        <v>3</v>
      </c>
      <c r="L154" s="3">
        <v>1573</v>
      </c>
      <c r="M154" s="3">
        <v>653</v>
      </c>
      <c r="N154" s="3">
        <v>920</v>
      </c>
      <c r="O154" s="3">
        <v>0.71</v>
      </c>
      <c r="P154" s="3">
        <v>3349</v>
      </c>
      <c r="Q154" s="3">
        <v>77</v>
      </c>
      <c r="R154" s="3">
        <v>0.67400000000000004</v>
      </c>
      <c r="S154" s="3">
        <v>0.41499999999999998</v>
      </c>
      <c r="T154" s="4" t="s">
        <v>37</v>
      </c>
      <c r="U154" t="str">
        <f t="shared" si="2"/>
        <v>Medium</v>
      </c>
    </row>
    <row r="155" spans="1:21" ht="14.25" customHeight="1" x14ac:dyDescent="0.2">
      <c r="A155" s="3">
        <v>715411608</v>
      </c>
      <c r="B155" s="3">
        <v>45</v>
      </c>
      <c r="C155" s="3" t="s">
        <v>23</v>
      </c>
      <c r="D155" s="3">
        <v>3</v>
      </c>
      <c r="E155" s="3" t="s">
        <v>30</v>
      </c>
      <c r="F155" s="3" t="s">
        <v>28</v>
      </c>
      <c r="G155" s="3" t="s">
        <v>27</v>
      </c>
      <c r="H155" s="3">
        <v>36</v>
      </c>
      <c r="I155" s="3">
        <v>3</v>
      </c>
      <c r="J155" s="3">
        <v>1</v>
      </c>
      <c r="K155" s="3">
        <v>1</v>
      </c>
      <c r="L155" s="3">
        <v>1663</v>
      </c>
      <c r="M155" s="3">
        <v>1112</v>
      </c>
      <c r="N155" s="3">
        <v>551</v>
      </c>
      <c r="O155" s="3">
        <v>0.58799999999999997</v>
      </c>
      <c r="P155" s="3">
        <v>2978</v>
      </c>
      <c r="Q155" s="3">
        <v>61</v>
      </c>
      <c r="R155" s="3">
        <v>0.90600000000000003</v>
      </c>
      <c r="S155" s="3">
        <v>0.66900000000000004</v>
      </c>
      <c r="T155" s="4" t="s">
        <v>37</v>
      </c>
      <c r="U155" t="str">
        <f t="shared" si="2"/>
        <v>Medium</v>
      </c>
    </row>
    <row r="156" spans="1:21" ht="14.25" customHeight="1" x14ac:dyDescent="0.2">
      <c r="A156" s="3">
        <v>822112383</v>
      </c>
      <c r="B156" s="3">
        <v>52</v>
      </c>
      <c r="C156" s="3" t="s">
        <v>19</v>
      </c>
      <c r="D156" s="3">
        <v>3</v>
      </c>
      <c r="E156" s="3" t="s">
        <v>20</v>
      </c>
      <c r="F156" s="3" t="s">
        <v>24</v>
      </c>
      <c r="G156" s="3" t="s">
        <v>32</v>
      </c>
      <c r="H156" s="3">
        <v>48</v>
      </c>
      <c r="I156" s="3">
        <v>5</v>
      </c>
      <c r="J156" s="3">
        <v>1</v>
      </c>
      <c r="K156" s="3">
        <v>2</v>
      </c>
      <c r="L156" s="3">
        <v>1438.3</v>
      </c>
      <c r="M156" s="3">
        <v>0</v>
      </c>
      <c r="N156" s="3">
        <v>1438.3</v>
      </c>
      <c r="O156" s="3">
        <v>0.61799999999999999</v>
      </c>
      <c r="P156" s="3">
        <v>3769</v>
      </c>
      <c r="Q156" s="3">
        <v>73</v>
      </c>
      <c r="R156" s="3">
        <v>0.65900000000000003</v>
      </c>
      <c r="S156" s="3">
        <v>0</v>
      </c>
      <c r="T156" s="4" t="s">
        <v>36</v>
      </c>
      <c r="U156" t="str">
        <f t="shared" si="2"/>
        <v>Medium</v>
      </c>
    </row>
    <row r="157" spans="1:21" ht="14.25" customHeight="1" x14ac:dyDescent="0.2">
      <c r="A157" s="3">
        <v>715335558</v>
      </c>
      <c r="B157" s="3">
        <v>43</v>
      </c>
      <c r="C157" s="3" t="s">
        <v>23</v>
      </c>
      <c r="D157" s="3">
        <v>5</v>
      </c>
      <c r="E157" s="3" t="s">
        <v>26</v>
      </c>
      <c r="F157" s="3" t="s">
        <v>28</v>
      </c>
      <c r="G157" s="3" t="s">
        <v>25</v>
      </c>
      <c r="H157" s="3">
        <v>36</v>
      </c>
      <c r="I157" s="3">
        <v>2</v>
      </c>
      <c r="J157" s="3">
        <v>1</v>
      </c>
      <c r="K157" s="3">
        <v>2</v>
      </c>
      <c r="L157" s="3">
        <v>1855</v>
      </c>
      <c r="M157" s="3">
        <v>907</v>
      </c>
      <c r="N157" s="3">
        <v>948</v>
      </c>
      <c r="O157" s="3">
        <v>0.81599999999999995</v>
      </c>
      <c r="P157" s="3">
        <v>4191</v>
      </c>
      <c r="Q157" s="3">
        <v>81</v>
      </c>
      <c r="R157" s="3">
        <v>0.76100000000000001</v>
      </c>
      <c r="S157" s="3">
        <v>0.48899999999999999</v>
      </c>
      <c r="T157" s="4" t="s">
        <v>37</v>
      </c>
      <c r="U157" t="str">
        <f t="shared" si="2"/>
        <v>Medium</v>
      </c>
    </row>
    <row r="158" spans="1:21" ht="14.25" customHeight="1" x14ac:dyDescent="0.2">
      <c r="A158" s="3">
        <v>720668358</v>
      </c>
      <c r="B158" s="3">
        <v>59</v>
      </c>
      <c r="C158" s="3" t="s">
        <v>19</v>
      </c>
      <c r="D158" s="3">
        <v>0</v>
      </c>
      <c r="E158" s="3" t="s">
        <v>26</v>
      </c>
      <c r="F158" s="3" t="s">
        <v>28</v>
      </c>
      <c r="G158" s="3" t="s">
        <v>27</v>
      </c>
      <c r="H158" s="3">
        <v>46</v>
      </c>
      <c r="I158" s="3">
        <v>3</v>
      </c>
      <c r="J158" s="3">
        <v>3</v>
      </c>
      <c r="K158" s="3">
        <v>3</v>
      </c>
      <c r="L158" s="3">
        <v>1648</v>
      </c>
      <c r="M158" s="3">
        <v>997</v>
      </c>
      <c r="N158" s="3">
        <v>651</v>
      </c>
      <c r="O158" s="3">
        <v>0.77600000000000002</v>
      </c>
      <c r="P158" s="3">
        <v>1776</v>
      </c>
      <c r="Q158" s="3">
        <v>36</v>
      </c>
      <c r="R158" s="3">
        <v>0.56499999999999995</v>
      </c>
      <c r="S158" s="3">
        <v>0.60499999999999998</v>
      </c>
      <c r="T158" s="4" t="s">
        <v>37</v>
      </c>
      <c r="U158" t="str">
        <f t="shared" si="2"/>
        <v>Low</v>
      </c>
    </row>
    <row r="159" spans="1:21" ht="14.25" customHeight="1" x14ac:dyDescent="0.2">
      <c r="A159" s="3">
        <v>788737083</v>
      </c>
      <c r="B159" s="3">
        <v>34</v>
      </c>
      <c r="C159" s="3" t="s">
        <v>23</v>
      </c>
      <c r="D159" s="3">
        <v>2</v>
      </c>
      <c r="E159" s="3" t="s">
        <v>30</v>
      </c>
      <c r="F159" s="3" t="s">
        <v>24</v>
      </c>
      <c r="G159" s="3" t="s">
        <v>25</v>
      </c>
      <c r="H159" s="3">
        <v>13</v>
      </c>
      <c r="I159" s="3">
        <v>6</v>
      </c>
      <c r="J159" s="3">
        <v>2</v>
      </c>
      <c r="K159" s="3">
        <v>2</v>
      </c>
      <c r="L159" s="3">
        <v>1798</v>
      </c>
      <c r="M159" s="3">
        <v>833</v>
      </c>
      <c r="N159" s="3">
        <v>965</v>
      </c>
      <c r="O159" s="3">
        <v>0.88200000000000001</v>
      </c>
      <c r="P159" s="3">
        <v>4551</v>
      </c>
      <c r="Q159" s="3">
        <v>84</v>
      </c>
      <c r="R159" s="3">
        <v>0.78700000000000003</v>
      </c>
      <c r="S159" s="3">
        <v>0.46300000000000002</v>
      </c>
      <c r="T159" s="4" t="s">
        <v>37</v>
      </c>
      <c r="U159" t="str">
        <f t="shared" si="2"/>
        <v>Medium</v>
      </c>
    </row>
    <row r="160" spans="1:21" ht="14.25" customHeight="1" x14ac:dyDescent="0.2">
      <c r="A160" s="3">
        <v>717856983</v>
      </c>
      <c r="B160" s="3">
        <v>42</v>
      </c>
      <c r="C160" s="3" t="s">
        <v>23</v>
      </c>
      <c r="D160" s="3">
        <v>5</v>
      </c>
      <c r="E160" s="3" t="s">
        <v>26</v>
      </c>
      <c r="F160" s="3" t="s">
        <v>24</v>
      </c>
      <c r="G160" s="3" t="s">
        <v>21</v>
      </c>
      <c r="H160" s="3">
        <v>29</v>
      </c>
      <c r="I160" s="3">
        <v>3</v>
      </c>
      <c r="J160" s="3">
        <v>2</v>
      </c>
      <c r="K160" s="3">
        <v>3</v>
      </c>
      <c r="L160" s="3">
        <v>1840</v>
      </c>
      <c r="M160" s="3">
        <v>1267</v>
      </c>
      <c r="N160" s="3">
        <v>573</v>
      </c>
      <c r="O160" s="3">
        <v>0.60499999999999998</v>
      </c>
      <c r="P160" s="3">
        <v>4515</v>
      </c>
      <c r="Q160" s="3">
        <v>76</v>
      </c>
      <c r="R160" s="3">
        <v>0.49</v>
      </c>
      <c r="S160" s="3">
        <v>0.68899999999999995</v>
      </c>
      <c r="T160" s="4" t="s">
        <v>37</v>
      </c>
      <c r="U160" t="str">
        <f t="shared" si="2"/>
        <v>Medium</v>
      </c>
    </row>
    <row r="161" spans="1:21" ht="14.25" customHeight="1" x14ac:dyDescent="0.2">
      <c r="A161" s="3">
        <v>822056583</v>
      </c>
      <c r="B161" s="3">
        <v>44</v>
      </c>
      <c r="C161" s="3" t="s">
        <v>23</v>
      </c>
      <c r="D161" s="3">
        <v>4</v>
      </c>
      <c r="E161" s="3" t="s">
        <v>29</v>
      </c>
      <c r="F161" s="3" t="s">
        <v>28</v>
      </c>
      <c r="G161" s="3" t="s">
        <v>27</v>
      </c>
      <c r="H161" s="3">
        <v>40</v>
      </c>
      <c r="I161" s="3">
        <v>6</v>
      </c>
      <c r="J161" s="3">
        <v>5</v>
      </c>
      <c r="K161" s="3">
        <v>3</v>
      </c>
      <c r="L161" s="3">
        <v>1572</v>
      </c>
      <c r="M161" s="3">
        <v>874</v>
      </c>
      <c r="N161" s="3">
        <v>698</v>
      </c>
      <c r="O161" s="3">
        <v>0.94699999999999995</v>
      </c>
      <c r="P161" s="3">
        <v>4996</v>
      </c>
      <c r="Q161" s="3">
        <v>80</v>
      </c>
      <c r="R161" s="3">
        <v>0.73899999999999999</v>
      </c>
      <c r="S161" s="3">
        <v>0.55600000000000005</v>
      </c>
      <c r="T161" s="4" t="s">
        <v>37</v>
      </c>
      <c r="U161" t="str">
        <f t="shared" si="2"/>
        <v>Medium</v>
      </c>
    </row>
    <row r="162" spans="1:21" ht="14.25" customHeight="1" x14ac:dyDescent="0.2">
      <c r="A162" s="3">
        <v>719464758</v>
      </c>
      <c r="B162" s="3">
        <v>52</v>
      </c>
      <c r="C162" s="3" t="s">
        <v>23</v>
      </c>
      <c r="D162" s="3">
        <v>1</v>
      </c>
      <c r="E162" s="3" t="s">
        <v>20</v>
      </c>
      <c r="F162" s="3" t="s">
        <v>28</v>
      </c>
      <c r="G162" s="3" t="s">
        <v>25</v>
      </c>
      <c r="H162" s="3">
        <v>43</v>
      </c>
      <c r="I162" s="3">
        <v>5</v>
      </c>
      <c r="J162" s="3">
        <v>2</v>
      </c>
      <c r="K162" s="3">
        <v>3</v>
      </c>
      <c r="L162" s="3">
        <v>1438.3</v>
      </c>
      <c r="M162" s="3">
        <v>604</v>
      </c>
      <c r="N162" s="3">
        <v>834.3</v>
      </c>
      <c r="O162" s="3">
        <v>0.81</v>
      </c>
      <c r="P162" s="3">
        <v>4219</v>
      </c>
      <c r="Q162" s="3">
        <v>83</v>
      </c>
      <c r="R162" s="3">
        <v>0.69399999999999995</v>
      </c>
      <c r="S162" s="3">
        <v>0.42</v>
      </c>
      <c r="T162" s="4" t="s">
        <v>37</v>
      </c>
      <c r="U162" t="str">
        <f t="shared" si="2"/>
        <v>Medium</v>
      </c>
    </row>
    <row r="163" spans="1:21" ht="14.25" customHeight="1" x14ac:dyDescent="0.2">
      <c r="A163" s="3">
        <v>718399233</v>
      </c>
      <c r="B163" s="3">
        <v>43</v>
      </c>
      <c r="C163" s="3" t="s">
        <v>23</v>
      </c>
      <c r="D163" s="3">
        <v>4</v>
      </c>
      <c r="E163" s="3" t="s">
        <v>20</v>
      </c>
      <c r="F163" s="3" t="s">
        <v>28</v>
      </c>
      <c r="G163" s="3" t="s">
        <v>27</v>
      </c>
      <c r="H163" s="3">
        <v>36</v>
      </c>
      <c r="I163" s="3">
        <v>6</v>
      </c>
      <c r="J163" s="3">
        <v>3</v>
      </c>
      <c r="K163" s="3">
        <v>1</v>
      </c>
      <c r="L163" s="3">
        <v>1531</v>
      </c>
      <c r="M163" s="3">
        <v>0</v>
      </c>
      <c r="N163" s="3">
        <v>1531</v>
      </c>
      <c r="O163" s="3">
        <v>0.70399999999999996</v>
      </c>
      <c r="P163" s="3">
        <v>4152</v>
      </c>
      <c r="Q163" s="3">
        <v>77</v>
      </c>
      <c r="R163" s="3">
        <v>0.54</v>
      </c>
      <c r="S163" s="3">
        <v>0</v>
      </c>
      <c r="T163" s="4" t="s">
        <v>36</v>
      </c>
      <c r="U163" t="str">
        <f t="shared" si="2"/>
        <v>Medium</v>
      </c>
    </row>
    <row r="164" spans="1:21" ht="14.25" customHeight="1" x14ac:dyDescent="0.2">
      <c r="A164" s="3">
        <v>778627983</v>
      </c>
      <c r="B164" s="3">
        <v>40</v>
      </c>
      <c r="C164" s="3" t="s">
        <v>23</v>
      </c>
      <c r="D164" s="3">
        <v>3</v>
      </c>
      <c r="E164" s="3" t="s">
        <v>29</v>
      </c>
      <c r="F164" s="3" t="s">
        <v>24</v>
      </c>
      <c r="G164" s="3" t="s">
        <v>21</v>
      </c>
      <c r="H164" s="3">
        <v>20</v>
      </c>
      <c r="I164" s="3">
        <v>3</v>
      </c>
      <c r="J164" s="3">
        <v>1</v>
      </c>
      <c r="K164" s="3">
        <v>3</v>
      </c>
      <c r="L164" s="3">
        <v>1829</v>
      </c>
      <c r="M164" s="3">
        <v>1140</v>
      </c>
      <c r="N164" s="3">
        <v>689</v>
      </c>
      <c r="O164" s="3">
        <v>0.32500000000000001</v>
      </c>
      <c r="P164" s="3">
        <v>1610</v>
      </c>
      <c r="Q164" s="3">
        <v>49</v>
      </c>
      <c r="R164" s="3">
        <v>0.4</v>
      </c>
      <c r="S164" s="3">
        <v>0.623</v>
      </c>
      <c r="T164" s="4" t="s">
        <v>37</v>
      </c>
      <c r="U164" t="str">
        <f t="shared" si="2"/>
        <v>Low</v>
      </c>
    </row>
    <row r="165" spans="1:21" ht="14.25" customHeight="1" x14ac:dyDescent="0.2">
      <c r="A165" s="3">
        <v>718957083</v>
      </c>
      <c r="B165" s="3">
        <v>48</v>
      </c>
      <c r="C165" s="3" t="s">
        <v>23</v>
      </c>
      <c r="D165" s="3">
        <v>1</v>
      </c>
      <c r="E165" s="3" t="s">
        <v>29</v>
      </c>
      <c r="F165" s="3" t="s">
        <v>28</v>
      </c>
      <c r="G165" s="3" t="s">
        <v>25</v>
      </c>
      <c r="H165" s="3">
        <v>35</v>
      </c>
      <c r="I165" s="3">
        <v>5</v>
      </c>
      <c r="J165" s="3">
        <v>2</v>
      </c>
      <c r="K165" s="3">
        <v>2</v>
      </c>
      <c r="L165" s="3">
        <v>1449</v>
      </c>
      <c r="M165" s="3">
        <v>0</v>
      </c>
      <c r="N165" s="3">
        <v>1449</v>
      </c>
      <c r="O165" s="3">
        <v>0.78500000000000003</v>
      </c>
      <c r="P165" s="3">
        <v>4797</v>
      </c>
      <c r="Q165" s="3">
        <v>88</v>
      </c>
      <c r="R165" s="3">
        <v>0.91300000000000003</v>
      </c>
      <c r="S165" s="3">
        <v>0</v>
      </c>
      <c r="T165" s="4" t="s">
        <v>36</v>
      </c>
      <c r="U165" t="str">
        <f t="shared" si="2"/>
        <v>Medium</v>
      </c>
    </row>
    <row r="166" spans="1:21" ht="14.25" customHeight="1" x14ac:dyDescent="0.2">
      <c r="A166" s="3">
        <v>824795358</v>
      </c>
      <c r="B166" s="3">
        <v>49</v>
      </c>
      <c r="C166" s="3" t="s">
        <v>23</v>
      </c>
      <c r="D166" s="3">
        <v>3</v>
      </c>
      <c r="E166" s="3" t="s">
        <v>30</v>
      </c>
      <c r="F166" s="3" t="s">
        <v>24</v>
      </c>
      <c r="G166" s="3" t="s">
        <v>25</v>
      </c>
      <c r="H166" s="3">
        <v>45</v>
      </c>
      <c r="I166" s="3">
        <v>3</v>
      </c>
      <c r="J166" s="3">
        <v>3</v>
      </c>
      <c r="K166" s="3">
        <v>0</v>
      </c>
      <c r="L166" s="3">
        <v>1638</v>
      </c>
      <c r="M166" s="3">
        <v>1038</v>
      </c>
      <c r="N166" s="3">
        <v>600</v>
      </c>
      <c r="O166" s="3">
        <v>0.71799999999999997</v>
      </c>
      <c r="P166" s="3">
        <v>4150</v>
      </c>
      <c r="Q166" s="3">
        <v>70</v>
      </c>
      <c r="R166" s="3">
        <v>0.59099999999999997</v>
      </c>
      <c r="S166" s="3">
        <v>0.63400000000000001</v>
      </c>
      <c r="T166" s="4" t="s">
        <v>37</v>
      </c>
      <c r="U166" t="str">
        <f t="shared" si="2"/>
        <v>Medium</v>
      </c>
    </row>
    <row r="167" spans="1:21" ht="14.25" customHeight="1" x14ac:dyDescent="0.2">
      <c r="A167" s="3">
        <v>719904333</v>
      </c>
      <c r="B167" s="3">
        <v>29</v>
      </c>
      <c r="C167" s="3" t="s">
        <v>19</v>
      </c>
      <c r="D167" s="3">
        <v>0</v>
      </c>
      <c r="E167" s="3" t="s">
        <v>29</v>
      </c>
      <c r="F167" s="3" t="s">
        <v>24</v>
      </c>
      <c r="G167" s="3" t="s">
        <v>27</v>
      </c>
      <c r="H167" s="3">
        <v>36</v>
      </c>
      <c r="I167" s="3">
        <v>3</v>
      </c>
      <c r="J167" s="3">
        <v>3</v>
      </c>
      <c r="K167" s="3">
        <v>4</v>
      </c>
      <c r="L167" s="3">
        <v>1459</v>
      </c>
      <c r="M167" s="3">
        <v>590</v>
      </c>
      <c r="N167" s="3">
        <v>869</v>
      </c>
      <c r="O167" s="3">
        <v>1.1639999999999999</v>
      </c>
      <c r="P167" s="3">
        <v>2229</v>
      </c>
      <c r="Q167" s="3">
        <v>52</v>
      </c>
      <c r="R167" s="3">
        <v>1.08</v>
      </c>
      <c r="S167" s="3">
        <v>0.40400000000000003</v>
      </c>
      <c r="T167" s="4" t="s">
        <v>37</v>
      </c>
      <c r="U167" t="str">
        <f t="shared" si="2"/>
        <v>Medium</v>
      </c>
    </row>
    <row r="168" spans="1:21" ht="14.25" customHeight="1" x14ac:dyDescent="0.2">
      <c r="A168" s="3">
        <v>804658833</v>
      </c>
      <c r="B168" s="3">
        <v>53</v>
      </c>
      <c r="C168" s="3" t="s">
        <v>23</v>
      </c>
      <c r="D168" s="3">
        <v>3</v>
      </c>
      <c r="E168" s="3" t="s">
        <v>21</v>
      </c>
      <c r="F168" s="3" t="s">
        <v>24</v>
      </c>
      <c r="G168" s="3" t="s">
        <v>25</v>
      </c>
      <c r="H168" s="3">
        <v>48</v>
      </c>
      <c r="I168" s="3">
        <v>5</v>
      </c>
      <c r="J168" s="3">
        <v>1</v>
      </c>
      <c r="K168" s="3">
        <v>2</v>
      </c>
      <c r="L168" s="3">
        <v>1657</v>
      </c>
      <c r="M168" s="3">
        <v>0</v>
      </c>
      <c r="N168" s="3">
        <v>1657</v>
      </c>
      <c r="O168" s="3">
        <v>0.66400000000000003</v>
      </c>
      <c r="P168" s="3">
        <v>4068</v>
      </c>
      <c r="Q168" s="3">
        <v>73</v>
      </c>
      <c r="R168" s="3">
        <v>0.622</v>
      </c>
      <c r="S168" s="3">
        <v>0</v>
      </c>
      <c r="T168" s="4" t="s">
        <v>36</v>
      </c>
      <c r="U168" t="str">
        <f t="shared" si="2"/>
        <v>Medium</v>
      </c>
    </row>
    <row r="169" spans="1:21" ht="14.25" customHeight="1" x14ac:dyDescent="0.2">
      <c r="A169" s="3">
        <v>785487783</v>
      </c>
      <c r="B169" s="3">
        <v>59</v>
      </c>
      <c r="C169" s="3" t="s">
        <v>23</v>
      </c>
      <c r="D169" s="3">
        <v>1</v>
      </c>
      <c r="E169" s="3" t="s">
        <v>29</v>
      </c>
      <c r="F169" s="3" t="s">
        <v>28</v>
      </c>
      <c r="G169" s="3" t="s">
        <v>27</v>
      </c>
      <c r="H169" s="3">
        <v>53</v>
      </c>
      <c r="I169" s="3">
        <v>2</v>
      </c>
      <c r="J169" s="3">
        <v>2</v>
      </c>
      <c r="K169" s="3">
        <v>0</v>
      </c>
      <c r="L169" s="3">
        <v>1980</v>
      </c>
      <c r="M169" s="3">
        <v>1409</v>
      </c>
      <c r="N169" s="3">
        <v>571</v>
      </c>
      <c r="O169" s="3">
        <v>0.74299999999999999</v>
      </c>
      <c r="P169" s="3">
        <v>5350</v>
      </c>
      <c r="Q169" s="3">
        <v>96</v>
      </c>
      <c r="R169" s="3">
        <v>0.71399999999999997</v>
      </c>
      <c r="S169" s="3">
        <v>0.71199999999999997</v>
      </c>
      <c r="T169" s="4" t="s">
        <v>37</v>
      </c>
      <c r="U169" t="str">
        <f t="shared" si="2"/>
        <v>High</v>
      </c>
    </row>
    <row r="170" spans="1:21" ht="14.25" customHeight="1" x14ac:dyDescent="0.2">
      <c r="A170" s="3">
        <v>818280108</v>
      </c>
      <c r="B170" s="3">
        <v>43</v>
      </c>
      <c r="C170" s="3" t="s">
        <v>23</v>
      </c>
      <c r="D170" s="3">
        <v>4</v>
      </c>
      <c r="E170" s="3" t="s">
        <v>30</v>
      </c>
      <c r="F170" s="3" t="s">
        <v>28</v>
      </c>
      <c r="G170" s="3" t="s">
        <v>25</v>
      </c>
      <c r="H170" s="3">
        <v>38</v>
      </c>
      <c r="I170" s="3">
        <v>1</v>
      </c>
      <c r="J170" s="3">
        <v>1</v>
      </c>
      <c r="K170" s="3">
        <v>1</v>
      </c>
      <c r="L170" s="3">
        <v>1820</v>
      </c>
      <c r="M170" s="3">
        <v>0</v>
      </c>
      <c r="N170" s="3">
        <v>1820</v>
      </c>
      <c r="O170" s="3">
        <v>0.70799999999999996</v>
      </c>
      <c r="P170" s="3">
        <v>7714</v>
      </c>
      <c r="Q170" s="3">
        <v>91</v>
      </c>
      <c r="R170" s="3">
        <v>0.59599999999999997</v>
      </c>
      <c r="S170" s="3">
        <v>0</v>
      </c>
      <c r="T170" s="4" t="s">
        <v>36</v>
      </c>
      <c r="U170" t="str">
        <f t="shared" si="2"/>
        <v>High</v>
      </c>
    </row>
    <row r="171" spans="1:21" ht="14.25" customHeight="1" x14ac:dyDescent="0.2">
      <c r="A171" s="3">
        <v>779651058</v>
      </c>
      <c r="B171" s="3">
        <v>59</v>
      </c>
      <c r="C171" s="3" t="s">
        <v>23</v>
      </c>
      <c r="D171" s="3">
        <v>0</v>
      </c>
      <c r="E171" s="3" t="s">
        <v>21</v>
      </c>
      <c r="F171" s="3" t="s">
        <v>28</v>
      </c>
      <c r="G171" s="3" t="s">
        <v>27</v>
      </c>
      <c r="H171" s="3">
        <v>42</v>
      </c>
      <c r="I171" s="3">
        <v>6</v>
      </c>
      <c r="J171" s="3">
        <v>2</v>
      </c>
      <c r="K171" s="3">
        <v>2</v>
      </c>
      <c r="L171" s="3">
        <v>1931</v>
      </c>
      <c r="M171" s="3">
        <v>1409</v>
      </c>
      <c r="N171" s="3">
        <v>522</v>
      </c>
      <c r="O171" s="3">
        <v>0.88700000000000001</v>
      </c>
      <c r="P171" s="3">
        <v>4797</v>
      </c>
      <c r="Q171" s="3">
        <v>65</v>
      </c>
      <c r="R171" s="3">
        <v>0.625</v>
      </c>
      <c r="S171" s="3">
        <v>0.73</v>
      </c>
      <c r="T171" s="4" t="s">
        <v>37</v>
      </c>
      <c r="U171" t="str">
        <f t="shared" si="2"/>
        <v>Medium</v>
      </c>
    </row>
    <row r="172" spans="1:21" ht="14.25" customHeight="1" x14ac:dyDescent="0.2">
      <c r="A172" s="3">
        <v>708171858</v>
      </c>
      <c r="B172" s="3">
        <v>33</v>
      </c>
      <c r="C172" s="3" t="s">
        <v>23</v>
      </c>
      <c r="D172" s="3">
        <v>3</v>
      </c>
      <c r="E172" s="3" t="s">
        <v>34</v>
      </c>
      <c r="F172" s="3" t="s">
        <v>24</v>
      </c>
      <c r="G172" s="3" t="s">
        <v>27</v>
      </c>
      <c r="H172" s="3">
        <v>28</v>
      </c>
      <c r="I172" s="3">
        <v>5</v>
      </c>
      <c r="J172" s="3">
        <v>2</v>
      </c>
      <c r="K172" s="3">
        <v>3</v>
      </c>
      <c r="L172" s="3">
        <v>1864</v>
      </c>
      <c r="M172" s="3">
        <v>1081</v>
      </c>
      <c r="N172" s="3">
        <v>783</v>
      </c>
      <c r="O172" s="3">
        <v>1.4159999999999999</v>
      </c>
      <c r="P172" s="3">
        <v>2607</v>
      </c>
      <c r="Q172" s="3">
        <v>44</v>
      </c>
      <c r="R172" s="3">
        <v>1.75</v>
      </c>
      <c r="S172" s="3">
        <v>0.57999999999999996</v>
      </c>
      <c r="T172" s="4" t="s">
        <v>37</v>
      </c>
      <c r="U172" t="str">
        <f t="shared" si="2"/>
        <v>Medium</v>
      </c>
    </row>
    <row r="173" spans="1:21" ht="14.25" customHeight="1" x14ac:dyDescent="0.2">
      <c r="A173" s="3">
        <v>717129333</v>
      </c>
      <c r="B173" s="3">
        <v>35</v>
      </c>
      <c r="C173" s="3" t="s">
        <v>23</v>
      </c>
      <c r="D173" s="3">
        <v>2</v>
      </c>
      <c r="E173" s="3" t="s">
        <v>29</v>
      </c>
      <c r="F173" s="3" t="s">
        <v>24</v>
      </c>
      <c r="G173" s="3" t="s">
        <v>27</v>
      </c>
      <c r="H173" s="3">
        <v>25</v>
      </c>
      <c r="I173" s="3">
        <v>3</v>
      </c>
      <c r="J173" s="3">
        <v>1</v>
      </c>
      <c r="K173" s="3">
        <v>2</v>
      </c>
      <c r="L173" s="3">
        <v>1438.3</v>
      </c>
      <c r="M173" s="3">
        <v>0</v>
      </c>
      <c r="N173" s="3">
        <v>1438.3</v>
      </c>
      <c r="O173" s="3">
        <v>0.74399999999999999</v>
      </c>
      <c r="P173" s="3">
        <v>4434</v>
      </c>
      <c r="Q173" s="3">
        <v>73</v>
      </c>
      <c r="R173" s="3">
        <v>0.78</v>
      </c>
      <c r="S173" s="3">
        <v>0</v>
      </c>
      <c r="T173" s="4" t="s">
        <v>36</v>
      </c>
      <c r="U173" t="str">
        <f t="shared" si="2"/>
        <v>Medium</v>
      </c>
    </row>
    <row r="174" spans="1:21" ht="14.25" customHeight="1" x14ac:dyDescent="0.2">
      <c r="A174" s="3">
        <v>823149483</v>
      </c>
      <c r="B174" s="3">
        <v>52</v>
      </c>
      <c r="C174" s="3" t="s">
        <v>23</v>
      </c>
      <c r="D174" s="3">
        <v>1</v>
      </c>
      <c r="E174" s="3" t="s">
        <v>34</v>
      </c>
      <c r="F174" s="3" t="s">
        <v>28</v>
      </c>
      <c r="G174" s="3" t="s">
        <v>27</v>
      </c>
      <c r="H174" s="3">
        <v>48</v>
      </c>
      <c r="I174" s="3">
        <v>1</v>
      </c>
      <c r="J174" s="3">
        <v>5</v>
      </c>
      <c r="K174" s="3">
        <v>3</v>
      </c>
      <c r="L174" s="3">
        <v>1766</v>
      </c>
      <c r="M174" s="3">
        <v>0</v>
      </c>
      <c r="N174" s="3">
        <v>1766</v>
      </c>
      <c r="O174" s="3">
        <v>0.76900000000000002</v>
      </c>
      <c r="P174" s="3">
        <v>4643</v>
      </c>
      <c r="Q174" s="3">
        <v>76</v>
      </c>
      <c r="R174" s="3">
        <v>0.61699999999999999</v>
      </c>
      <c r="S174" s="3">
        <v>0</v>
      </c>
      <c r="T174" s="4" t="s">
        <v>36</v>
      </c>
      <c r="U174" t="str">
        <f t="shared" si="2"/>
        <v>Medium</v>
      </c>
    </row>
    <row r="175" spans="1:21" ht="14.25" customHeight="1" x14ac:dyDescent="0.2">
      <c r="A175" s="3">
        <v>790139583</v>
      </c>
      <c r="B175" s="3">
        <v>39</v>
      </c>
      <c r="C175" s="3" t="s">
        <v>23</v>
      </c>
      <c r="D175" s="3">
        <v>0</v>
      </c>
      <c r="E175" s="3" t="s">
        <v>29</v>
      </c>
      <c r="F175" s="3" t="s">
        <v>31</v>
      </c>
      <c r="G175" s="3" t="s">
        <v>25</v>
      </c>
      <c r="H175" s="3">
        <v>32</v>
      </c>
      <c r="I175" s="3">
        <v>2</v>
      </c>
      <c r="J175" s="3">
        <v>2</v>
      </c>
      <c r="K175" s="3">
        <v>1</v>
      </c>
      <c r="L175" s="3">
        <v>1438.3</v>
      </c>
      <c r="M175" s="3">
        <v>801</v>
      </c>
      <c r="N175" s="3">
        <v>637.29999999999995</v>
      </c>
      <c r="O175" s="3">
        <v>1.155</v>
      </c>
      <c r="P175" s="3">
        <v>4386</v>
      </c>
      <c r="Q175" s="3">
        <v>64</v>
      </c>
      <c r="R175" s="3">
        <v>0.77800000000000002</v>
      </c>
      <c r="S175" s="3">
        <v>0.55700000000000005</v>
      </c>
      <c r="T175" s="4" t="s">
        <v>37</v>
      </c>
      <c r="U175" t="str">
        <f t="shared" si="2"/>
        <v>Medium</v>
      </c>
    </row>
    <row r="176" spans="1:21" ht="14.25" customHeight="1" x14ac:dyDescent="0.2">
      <c r="A176" s="3">
        <v>812653383</v>
      </c>
      <c r="B176" s="3">
        <v>55</v>
      </c>
      <c r="C176" s="3" t="s">
        <v>23</v>
      </c>
      <c r="D176" s="3">
        <v>1</v>
      </c>
      <c r="E176" s="3" t="s">
        <v>20</v>
      </c>
      <c r="F176" s="3" t="s">
        <v>28</v>
      </c>
      <c r="G176" s="3" t="s">
        <v>27</v>
      </c>
      <c r="H176" s="3">
        <v>50</v>
      </c>
      <c r="I176" s="3">
        <v>3</v>
      </c>
      <c r="J176" s="3">
        <v>3</v>
      </c>
      <c r="K176" s="3">
        <v>3</v>
      </c>
      <c r="L176" s="3">
        <v>1843</v>
      </c>
      <c r="M176" s="3">
        <v>1520</v>
      </c>
      <c r="N176" s="3">
        <v>323</v>
      </c>
      <c r="O176" s="3">
        <v>0.86399999999999999</v>
      </c>
      <c r="P176" s="3">
        <v>4729</v>
      </c>
      <c r="Q176" s="3">
        <v>92</v>
      </c>
      <c r="R176" s="3">
        <v>0.70399999999999996</v>
      </c>
      <c r="S176" s="3">
        <v>0.82499999999999996</v>
      </c>
      <c r="T176" s="4" t="s">
        <v>37</v>
      </c>
      <c r="U176" t="str">
        <f t="shared" si="2"/>
        <v>Medium</v>
      </c>
    </row>
    <row r="177" spans="1:21" ht="14.25" customHeight="1" x14ac:dyDescent="0.2">
      <c r="A177" s="3">
        <v>712142733</v>
      </c>
      <c r="B177" s="3">
        <v>37</v>
      </c>
      <c r="C177" s="3" t="s">
        <v>23</v>
      </c>
      <c r="D177" s="3">
        <v>3</v>
      </c>
      <c r="E177" s="3" t="s">
        <v>34</v>
      </c>
      <c r="F177" s="3" t="s">
        <v>24</v>
      </c>
      <c r="G177" s="3" t="s">
        <v>25</v>
      </c>
      <c r="H177" s="3">
        <v>26</v>
      </c>
      <c r="I177" s="3">
        <v>5</v>
      </c>
      <c r="J177" s="3">
        <v>3</v>
      </c>
      <c r="K177" s="3">
        <v>2</v>
      </c>
      <c r="L177" s="3">
        <v>1910</v>
      </c>
      <c r="M177" s="3">
        <v>1164</v>
      </c>
      <c r="N177" s="3">
        <v>746</v>
      </c>
      <c r="O177" s="3">
        <v>0.74399999999999999</v>
      </c>
      <c r="P177" s="3">
        <v>2028</v>
      </c>
      <c r="Q177" s="3">
        <v>39</v>
      </c>
      <c r="R177" s="3">
        <v>1.0529999999999999</v>
      </c>
      <c r="S177" s="3">
        <v>0.60899999999999999</v>
      </c>
      <c r="T177" s="4" t="s">
        <v>37</v>
      </c>
      <c r="U177" t="str">
        <f t="shared" si="2"/>
        <v>Medium</v>
      </c>
    </row>
    <row r="178" spans="1:21" ht="14.25" customHeight="1" x14ac:dyDescent="0.2">
      <c r="A178" s="3">
        <v>718205283</v>
      </c>
      <c r="B178" s="3">
        <v>48</v>
      </c>
      <c r="C178" s="3" t="s">
        <v>23</v>
      </c>
      <c r="D178" s="3">
        <v>3</v>
      </c>
      <c r="E178" s="3" t="s">
        <v>20</v>
      </c>
      <c r="F178" s="3" t="s">
        <v>28</v>
      </c>
      <c r="G178" s="3" t="s">
        <v>27</v>
      </c>
      <c r="H178" s="3">
        <v>37</v>
      </c>
      <c r="I178" s="3">
        <v>6</v>
      </c>
      <c r="J178" s="3">
        <v>3</v>
      </c>
      <c r="K178" s="3">
        <v>1</v>
      </c>
      <c r="L178" s="3">
        <v>1438.3</v>
      </c>
      <c r="M178" s="3">
        <v>0</v>
      </c>
      <c r="N178" s="3">
        <v>1438.3</v>
      </c>
      <c r="O178" s="3">
        <v>0.77700000000000002</v>
      </c>
      <c r="P178" s="3">
        <v>5035</v>
      </c>
      <c r="Q178" s="3">
        <v>76</v>
      </c>
      <c r="R178" s="3">
        <v>0.76700000000000002</v>
      </c>
      <c r="S178" s="3">
        <v>0</v>
      </c>
      <c r="T178" s="4" t="s">
        <v>36</v>
      </c>
      <c r="U178" t="str">
        <f t="shared" si="2"/>
        <v>High</v>
      </c>
    </row>
    <row r="179" spans="1:21" ht="14.25" customHeight="1" x14ac:dyDescent="0.2">
      <c r="A179" s="3">
        <v>771354633</v>
      </c>
      <c r="B179" s="3">
        <v>58</v>
      </c>
      <c r="C179" s="3" t="s">
        <v>19</v>
      </c>
      <c r="D179" s="3">
        <v>1</v>
      </c>
      <c r="E179" s="3" t="s">
        <v>20</v>
      </c>
      <c r="F179" s="3" t="s">
        <v>28</v>
      </c>
      <c r="G179" s="3" t="s">
        <v>22</v>
      </c>
      <c r="H179" s="3">
        <v>45</v>
      </c>
      <c r="I179" s="3">
        <v>5</v>
      </c>
      <c r="J179" s="3">
        <v>3</v>
      </c>
      <c r="K179" s="3">
        <v>4</v>
      </c>
      <c r="L179" s="3">
        <v>1854</v>
      </c>
      <c r="M179" s="3">
        <v>1480</v>
      </c>
      <c r="N179" s="3">
        <v>374</v>
      </c>
      <c r="O179" s="3">
        <v>0.85299999999999998</v>
      </c>
      <c r="P179" s="3">
        <v>3292</v>
      </c>
      <c r="Q179" s="3">
        <v>73</v>
      </c>
      <c r="R179" s="3">
        <v>0.92100000000000004</v>
      </c>
      <c r="S179" s="3">
        <v>0.79800000000000004</v>
      </c>
      <c r="T179" s="4" t="s">
        <v>37</v>
      </c>
      <c r="U179" t="str">
        <f t="shared" si="2"/>
        <v>Medium</v>
      </c>
    </row>
    <row r="180" spans="1:21" ht="14.25" customHeight="1" x14ac:dyDescent="0.2">
      <c r="A180" s="3">
        <v>719268333</v>
      </c>
      <c r="B180" s="3">
        <v>49</v>
      </c>
      <c r="C180" s="3" t="s">
        <v>23</v>
      </c>
      <c r="D180" s="3">
        <v>3</v>
      </c>
      <c r="E180" s="3" t="s">
        <v>26</v>
      </c>
      <c r="F180" s="3" t="s">
        <v>24</v>
      </c>
      <c r="G180" s="3" t="s">
        <v>25</v>
      </c>
      <c r="H180" s="3">
        <v>36</v>
      </c>
      <c r="I180" s="3">
        <v>5</v>
      </c>
      <c r="J180" s="3">
        <v>3</v>
      </c>
      <c r="K180" s="3">
        <v>4</v>
      </c>
      <c r="L180" s="3">
        <v>1438.3</v>
      </c>
      <c r="M180" s="3">
        <v>0</v>
      </c>
      <c r="N180" s="3">
        <v>1438.3</v>
      </c>
      <c r="O180" s="3">
        <v>0.92900000000000005</v>
      </c>
      <c r="P180" s="3">
        <v>4205</v>
      </c>
      <c r="Q180" s="3">
        <v>88</v>
      </c>
      <c r="R180" s="3">
        <v>0.66</v>
      </c>
      <c r="S180" s="3">
        <v>0</v>
      </c>
      <c r="T180" s="4" t="s">
        <v>36</v>
      </c>
      <c r="U180" t="str">
        <f t="shared" si="2"/>
        <v>Medium</v>
      </c>
    </row>
    <row r="181" spans="1:21" ht="14.25" customHeight="1" x14ac:dyDescent="0.2">
      <c r="A181" s="3">
        <v>778732158</v>
      </c>
      <c r="B181" s="3">
        <v>50</v>
      </c>
      <c r="C181" s="3" t="s">
        <v>23</v>
      </c>
      <c r="D181" s="3">
        <v>3</v>
      </c>
      <c r="E181" s="3" t="s">
        <v>26</v>
      </c>
      <c r="F181" s="3" t="s">
        <v>21</v>
      </c>
      <c r="G181" s="3" t="s">
        <v>21</v>
      </c>
      <c r="H181" s="3">
        <v>30</v>
      </c>
      <c r="I181" s="3">
        <v>4</v>
      </c>
      <c r="J181" s="3">
        <v>1</v>
      </c>
      <c r="K181" s="3">
        <v>3</v>
      </c>
      <c r="L181" s="3">
        <v>1507</v>
      </c>
      <c r="M181" s="3">
        <v>0</v>
      </c>
      <c r="N181" s="3">
        <v>1507</v>
      </c>
      <c r="O181" s="3">
        <v>0.64800000000000002</v>
      </c>
      <c r="P181" s="3">
        <v>4037</v>
      </c>
      <c r="Q181" s="3">
        <v>83</v>
      </c>
      <c r="R181" s="3">
        <v>0.72899999999999998</v>
      </c>
      <c r="S181" s="3">
        <v>0</v>
      </c>
      <c r="T181" s="4" t="s">
        <v>36</v>
      </c>
      <c r="U181" t="str">
        <f t="shared" si="2"/>
        <v>Medium</v>
      </c>
    </row>
    <row r="182" spans="1:21" ht="14.25" customHeight="1" x14ac:dyDescent="0.2">
      <c r="A182" s="3">
        <v>817892208</v>
      </c>
      <c r="B182" s="3">
        <v>35</v>
      </c>
      <c r="C182" s="3" t="s">
        <v>23</v>
      </c>
      <c r="D182" s="3">
        <v>2</v>
      </c>
      <c r="E182" s="3" t="s">
        <v>33</v>
      </c>
      <c r="F182" s="3" t="s">
        <v>28</v>
      </c>
      <c r="G182" s="3" t="s">
        <v>25</v>
      </c>
      <c r="H182" s="3">
        <v>30</v>
      </c>
      <c r="I182" s="3">
        <v>5</v>
      </c>
      <c r="J182" s="3">
        <v>1</v>
      </c>
      <c r="K182" s="3">
        <v>1</v>
      </c>
      <c r="L182" s="3">
        <v>1438.3</v>
      </c>
      <c r="M182" s="3">
        <v>0</v>
      </c>
      <c r="N182" s="3">
        <v>1438.3</v>
      </c>
      <c r="O182" s="3">
        <v>1.1259999999999999</v>
      </c>
      <c r="P182" s="3">
        <v>4006</v>
      </c>
      <c r="Q182" s="3">
        <v>72</v>
      </c>
      <c r="R182" s="3">
        <v>0.94599999999999995</v>
      </c>
      <c r="S182" s="3">
        <v>0</v>
      </c>
      <c r="T182" s="4" t="s">
        <v>36</v>
      </c>
      <c r="U182" t="str">
        <f t="shared" si="2"/>
        <v>Medium</v>
      </c>
    </row>
    <row r="183" spans="1:21" ht="14.25" customHeight="1" x14ac:dyDescent="0.2">
      <c r="A183" s="3">
        <v>780338733</v>
      </c>
      <c r="B183" s="3">
        <v>50</v>
      </c>
      <c r="C183" s="3" t="s">
        <v>23</v>
      </c>
      <c r="D183" s="3">
        <v>2</v>
      </c>
      <c r="E183" s="3" t="s">
        <v>29</v>
      </c>
      <c r="F183" s="3" t="s">
        <v>24</v>
      </c>
      <c r="G183" s="3" t="s">
        <v>25</v>
      </c>
      <c r="H183" s="3">
        <v>37</v>
      </c>
      <c r="I183" s="3">
        <v>2</v>
      </c>
      <c r="J183" s="3">
        <v>1</v>
      </c>
      <c r="K183" s="3">
        <v>2</v>
      </c>
      <c r="L183" s="3">
        <v>1438.3</v>
      </c>
      <c r="M183" s="3">
        <v>491</v>
      </c>
      <c r="N183" s="3">
        <v>947.3</v>
      </c>
      <c r="O183" s="3">
        <v>0.73</v>
      </c>
      <c r="P183" s="3">
        <v>5102</v>
      </c>
      <c r="Q183" s="3">
        <v>83</v>
      </c>
      <c r="R183" s="3">
        <v>0.69399999999999995</v>
      </c>
      <c r="S183" s="3">
        <v>0.34100000000000003</v>
      </c>
      <c r="T183" s="4" t="s">
        <v>37</v>
      </c>
      <c r="U183" t="str">
        <f t="shared" si="2"/>
        <v>High</v>
      </c>
    </row>
    <row r="184" spans="1:21" ht="14.25" customHeight="1" x14ac:dyDescent="0.2">
      <c r="A184" s="3">
        <v>709285683</v>
      </c>
      <c r="B184" s="3">
        <v>48</v>
      </c>
      <c r="C184" s="3" t="s">
        <v>19</v>
      </c>
      <c r="D184" s="3">
        <v>4</v>
      </c>
      <c r="E184" s="3" t="s">
        <v>21</v>
      </c>
      <c r="F184" s="3" t="s">
        <v>31</v>
      </c>
      <c r="G184" s="3" t="s">
        <v>32</v>
      </c>
      <c r="H184" s="3">
        <v>31</v>
      </c>
      <c r="I184" s="3">
        <v>4</v>
      </c>
      <c r="J184" s="3">
        <v>1</v>
      </c>
      <c r="K184" s="3">
        <v>1</v>
      </c>
      <c r="L184" s="3">
        <v>1438.3</v>
      </c>
      <c r="M184" s="3">
        <v>0</v>
      </c>
      <c r="N184" s="3">
        <v>1438.3</v>
      </c>
      <c r="O184" s="3">
        <v>0.83599999999999997</v>
      </c>
      <c r="P184" s="3">
        <v>4509</v>
      </c>
      <c r="Q184" s="3">
        <v>74</v>
      </c>
      <c r="R184" s="3">
        <v>0.45100000000000001</v>
      </c>
      <c r="S184" s="3">
        <v>0</v>
      </c>
      <c r="T184" s="4" t="s">
        <v>36</v>
      </c>
      <c r="U184" t="str">
        <f t="shared" si="2"/>
        <v>Medium</v>
      </c>
    </row>
    <row r="185" spans="1:21" ht="14.25" customHeight="1" x14ac:dyDescent="0.2">
      <c r="A185" s="3">
        <v>719723658</v>
      </c>
      <c r="B185" s="3">
        <v>49</v>
      </c>
      <c r="C185" s="3" t="s">
        <v>23</v>
      </c>
      <c r="D185" s="3">
        <v>2</v>
      </c>
      <c r="E185" s="3" t="s">
        <v>26</v>
      </c>
      <c r="F185" s="3" t="s">
        <v>28</v>
      </c>
      <c r="G185" s="3" t="s">
        <v>25</v>
      </c>
      <c r="H185" s="3">
        <v>39</v>
      </c>
      <c r="I185" s="3">
        <v>6</v>
      </c>
      <c r="J185" s="3">
        <v>1</v>
      </c>
      <c r="K185" s="3">
        <v>3</v>
      </c>
      <c r="L185" s="3">
        <v>1768</v>
      </c>
      <c r="M185" s="3">
        <v>0</v>
      </c>
      <c r="N185" s="3">
        <v>1768</v>
      </c>
      <c r="O185" s="3">
        <v>0.78800000000000003</v>
      </c>
      <c r="P185" s="3">
        <v>4628</v>
      </c>
      <c r="Q185" s="3">
        <v>90</v>
      </c>
      <c r="R185" s="3">
        <v>0.83699999999999997</v>
      </c>
      <c r="S185" s="3">
        <v>0</v>
      </c>
      <c r="T185" s="4" t="s">
        <v>36</v>
      </c>
      <c r="U185" t="str">
        <f t="shared" si="2"/>
        <v>Medium</v>
      </c>
    </row>
    <row r="186" spans="1:21" ht="14.25" customHeight="1" x14ac:dyDescent="0.2">
      <c r="A186" s="3">
        <v>806189658</v>
      </c>
      <c r="B186" s="3">
        <v>50</v>
      </c>
      <c r="C186" s="3" t="s">
        <v>23</v>
      </c>
      <c r="D186" s="3">
        <v>2</v>
      </c>
      <c r="E186" s="3" t="s">
        <v>26</v>
      </c>
      <c r="F186" s="3" t="s">
        <v>28</v>
      </c>
      <c r="G186" s="3" t="s">
        <v>25</v>
      </c>
      <c r="H186" s="3">
        <v>45</v>
      </c>
      <c r="I186" s="3">
        <v>4</v>
      </c>
      <c r="J186" s="3">
        <v>2</v>
      </c>
      <c r="K186" s="3">
        <v>3</v>
      </c>
      <c r="L186" s="3">
        <v>1780</v>
      </c>
      <c r="M186" s="3">
        <v>893</v>
      </c>
      <c r="N186" s="3">
        <v>887</v>
      </c>
      <c r="O186" s="3">
        <v>0.60899999999999999</v>
      </c>
      <c r="P186" s="3">
        <v>4630</v>
      </c>
      <c r="Q186" s="3">
        <v>73</v>
      </c>
      <c r="R186" s="3">
        <v>0.58699999999999997</v>
      </c>
      <c r="S186" s="3">
        <v>0.502</v>
      </c>
      <c r="T186" s="4" t="s">
        <v>37</v>
      </c>
      <c r="U186" t="str">
        <f t="shared" si="2"/>
        <v>Medium</v>
      </c>
    </row>
    <row r="187" spans="1:21" ht="14.25" customHeight="1" x14ac:dyDescent="0.2">
      <c r="A187" s="3">
        <v>718730283</v>
      </c>
      <c r="B187" s="3">
        <v>38</v>
      </c>
      <c r="C187" s="3" t="s">
        <v>23</v>
      </c>
      <c r="D187" s="3">
        <v>2</v>
      </c>
      <c r="E187" s="3" t="s">
        <v>29</v>
      </c>
      <c r="F187" s="3" t="s">
        <v>24</v>
      </c>
      <c r="G187" s="3" t="s">
        <v>25</v>
      </c>
      <c r="H187" s="3">
        <v>18</v>
      </c>
      <c r="I187" s="3">
        <v>5</v>
      </c>
      <c r="J187" s="3">
        <v>3</v>
      </c>
      <c r="K187" s="3">
        <v>3</v>
      </c>
      <c r="L187" s="3">
        <v>1686</v>
      </c>
      <c r="M187" s="3">
        <v>1206</v>
      </c>
      <c r="N187" s="3">
        <v>480</v>
      </c>
      <c r="O187" s="3">
        <v>0.76700000000000002</v>
      </c>
      <c r="P187" s="3">
        <v>4891</v>
      </c>
      <c r="Q187" s="3">
        <v>68</v>
      </c>
      <c r="R187" s="3">
        <v>0.51100000000000001</v>
      </c>
      <c r="S187" s="3">
        <v>0.71499999999999997</v>
      </c>
      <c r="T187" s="4" t="s">
        <v>37</v>
      </c>
      <c r="U187" t="str">
        <f t="shared" si="2"/>
        <v>Medium</v>
      </c>
    </row>
    <row r="188" spans="1:21" ht="14.25" customHeight="1" x14ac:dyDescent="0.2">
      <c r="A188" s="3">
        <v>806189658</v>
      </c>
      <c r="B188" s="3">
        <v>50</v>
      </c>
      <c r="C188" s="3" t="s">
        <v>23</v>
      </c>
      <c r="D188" s="3">
        <v>2</v>
      </c>
      <c r="E188" s="3" t="s">
        <v>26</v>
      </c>
      <c r="F188" s="3" t="s">
        <v>28</v>
      </c>
      <c r="G188" s="3" t="s">
        <v>25</v>
      </c>
      <c r="H188" s="3">
        <v>45</v>
      </c>
      <c r="I188" s="3">
        <v>4</v>
      </c>
      <c r="J188" s="3">
        <v>2</v>
      </c>
      <c r="K188" s="3">
        <v>3</v>
      </c>
      <c r="L188" s="3">
        <v>1780</v>
      </c>
      <c r="M188" s="3">
        <v>893</v>
      </c>
      <c r="N188" s="3">
        <v>887</v>
      </c>
      <c r="O188" s="3">
        <v>0.60899999999999999</v>
      </c>
      <c r="P188" s="3">
        <v>4630</v>
      </c>
      <c r="Q188" s="3">
        <v>73</v>
      </c>
      <c r="R188" s="3">
        <v>0.58699999999999997</v>
      </c>
      <c r="S188" s="3">
        <v>0.502</v>
      </c>
      <c r="T188" s="4" t="s">
        <v>37</v>
      </c>
      <c r="U188" t="str">
        <f t="shared" si="2"/>
        <v>Medium</v>
      </c>
    </row>
    <row r="189" spans="1:21" ht="14.25" customHeight="1" x14ac:dyDescent="0.2">
      <c r="A189" s="3">
        <v>713798958</v>
      </c>
      <c r="B189" s="3">
        <v>38</v>
      </c>
      <c r="C189" s="3" t="s">
        <v>23</v>
      </c>
      <c r="D189" s="3">
        <v>3</v>
      </c>
      <c r="E189" s="3" t="s">
        <v>21</v>
      </c>
      <c r="F189" s="3" t="s">
        <v>28</v>
      </c>
      <c r="G189" s="3" t="s">
        <v>25</v>
      </c>
      <c r="H189" s="3">
        <v>36</v>
      </c>
      <c r="I189" s="3">
        <v>2</v>
      </c>
      <c r="J189" s="3">
        <v>3</v>
      </c>
      <c r="K189" s="3">
        <v>1</v>
      </c>
      <c r="L189" s="3">
        <v>1946</v>
      </c>
      <c r="M189" s="3">
        <v>1430</v>
      </c>
      <c r="N189" s="3">
        <v>516</v>
      </c>
      <c r="O189" s="3">
        <v>0.56399999999999995</v>
      </c>
      <c r="P189" s="3">
        <v>4643</v>
      </c>
      <c r="Q189" s="3">
        <v>87</v>
      </c>
      <c r="R189" s="3">
        <v>0.81200000000000006</v>
      </c>
      <c r="S189" s="3">
        <v>0.73499999999999999</v>
      </c>
      <c r="T189" s="4" t="s">
        <v>37</v>
      </c>
      <c r="U189" t="str">
        <f t="shared" si="2"/>
        <v>Medium</v>
      </c>
    </row>
    <row r="190" spans="1:21" ht="14.25" customHeight="1" x14ac:dyDescent="0.2">
      <c r="A190" s="3">
        <v>713542008</v>
      </c>
      <c r="B190" s="3">
        <v>48</v>
      </c>
      <c r="C190" s="3" t="s">
        <v>23</v>
      </c>
      <c r="D190" s="3">
        <v>3</v>
      </c>
      <c r="E190" s="3" t="s">
        <v>30</v>
      </c>
      <c r="F190" s="3" t="s">
        <v>21</v>
      </c>
      <c r="G190" s="3" t="s">
        <v>25</v>
      </c>
      <c r="H190" s="3">
        <v>37</v>
      </c>
      <c r="I190" s="3">
        <v>1</v>
      </c>
      <c r="J190" s="3">
        <v>2</v>
      </c>
      <c r="K190" s="3">
        <v>3</v>
      </c>
      <c r="L190" s="3">
        <v>1438.3</v>
      </c>
      <c r="M190" s="3">
        <v>0</v>
      </c>
      <c r="N190" s="3">
        <v>1438.3</v>
      </c>
      <c r="O190" s="3">
        <v>0.58399999999999996</v>
      </c>
      <c r="P190" s="3">
        <v>4236</v>
      </c>
      <c r="Q190" s="3">
        <v>83</v>
      </c>
      <c r="R190" s="3">
        <v>0.84399999999999997</v>
      </c>
      <c r="S190" s="3">
        <v>0</v>
      </c>
      <c r="T190" s="4" t="s">
        <v>36</v>
      </c>
      <c r="U190" t="str">
        <f t="shared" si="2"/>
        <v>Medium</v>
      </c>
    </row>
    <row r="191" spans="1:21" ht="14.25" customHeight="1" x14ac:dyDescent="0.2">
      <c r="A191" s="3">
        <v>719237058</v>
      </c>
      <c r="B191" s="3">
        <v>39</v>
      </c>
      <c r="C191" s="3" t="s">
        <v>19</v>
      </c>
      <c r="D191" s="3">
        <v>2</v>
      </c>
      <c r="E191" s="3" t="s">
        <v>33</v>
      </c>
      <c r="F191" s="3" t="s">
        <v>28</v>
      </c>
      <c r="G191" s="3" t="s">
        <v>32</v>
      </c>
      <c r="H191" s="3">
        <v>36</v>
      </c>
      <c r="I191" s="3">
        <v>2</v>
      </c>
      <c r="J191" s="3">
        <v>2</v>
      </c>
      <c r="K191" s="3">
        <v>1</v>
      </c>
      <c r="L191" s="3">
        <v>1790</v>
      </c>
      <c r="M191" s="3">
        <v>891</v>
      </c>
      <c r="N191" s="3">
        <v>899</v>
      </c>
      <c r="O191" s="3">
        <v>0.45</v>
      </c>
      <c r="P191" s="3">
        <v>4498</v>
      </c>
      <c r="Q191" s="3">
        <v>96</v>
      </c>
      <c r="R191" s="3">
        <v>0.57399999999999995</v>
      </c>
      <c r="S191" s="3">
        <v>0.498</v>
      </c>
      <c r="T191" s="4" t="s">
        <v>37</v>
      </c>
      <c r="U191" t="str">
        <f t="shared" si="2"/>
        <v>Medium</v>
      </c>
    </row>
    <row r="192" spans="1:21" ht="14.25" customHeight="1" x14ac:dyDescent="0.2">
      <c r="A192" s="3">
        <v>787578183</v>
      </c>
      <c r="B192" s="3">
        <v>36</v>
      </c>
      <c r="C192" s="3" t="s">
        <v>19</v>
      </c>
      <c r="D192" s="3">
        <v>3</v>
      </c>
      <c r="E192" s="3" t="s">
        <v>30</v>
      </c>
      <c r="F192" s="3" t="s">
        <v>28</v>
      </c>
      <c r="G192" s="3" t="s">
        <v>22</v>
      </c>
      <c r="H192" s="3">
        <v>28</v>
      </c>
      <c r="I192" s="3">
        <v>5</v>
      </c>
      <c r="J192" s="3">
        <v>3</v>
      </c>
      <c r="K192" s="3">
        <v>2</v>
      </c>
      <c r="L192" s="3">
        <v>1438.3</v>
      </c>
      <c r="M192" s="3">
        <v>0</v>
      </c>
      <c r="N192" s="3">
        <v>1438.3</v>
      </c>
      <c r="O192" s="3">
        <v>1.0409999999999999</v>
      </c>
      <c r="P192" s="3">
        <v>3204</v>
      </c>
      <c r="Q192" s="3">
        <v>68</v>
      </c>
      <c r="R192" s="3">
        <v>0.83799999999999997</v>
      </c>
      <c r="S192" s="3">
        <v>0</v>
      </c>
      <c r="T192" s="4" t="s">
        <v>36</v>
      </c>
      <c r="U192" t="str">
        <f t="shared" si="2"/>
        <v>Medium</v>
      </c>
    </row>
    <row r="193" spans="1:21" ht="14.25" customHeight="1" x14ac:dyDescent="0.2">
      <c r="A193" s="3">
        <v>717958833</v>
      </c>
      <c r="B193" s="3">
        <v>46</v>
      </c>
      <c r="C193" s="3" t="s">
        <v>19</v>
      </c>
      <c r="D193" s="3">
        <v>4</v>
      </c>
      <c r="E193" s="3" t="s">
        <v>29</v>
      </c>
      <c r="F193" s="3" t="s">
        <v>24</v>
      </c>
      <c r="G193" s="3" t="s">
        <v>32</v>
      </c>
      <c r="H193" s="3">
        <v>35</v>
      </c>
      <c r="I193" s="3">
        <v>5</v>
      </c>
      <c r="J193" s="3">
        <v>1</v>
      </c>
      <c r="K193" s="3">
        <v>2</v>
      </c>
      <c r="L193" s="3">
        <v>1535</v>
      </c>
      <c r="M193" s="3">
        <v>700</v>
      </c>
      <c r="N193" s="3">
        <v>835</v>
      </c>
      <c r="O193" s="3">
        <v>2.282</v>
      </c>
      <c r="P193" s="3">
        <v>1848</v>
      </c>
      <c r="Q193" s="3">
        <v>25</v>
      </c>
      <c r="R193" s="3">
        <v>1.083</v>
      </c>
      <c r="S193" s="3">
        <v>0.45600000000000002</v>
      </c>
      <c r="T193" s="4" t="s">
        <v>37</v>
      </c>
      <c r="U193" t="str">
        <f t="shared" si="2"/>
        <v>Low</v>
      </c>
    </row>
    <row r="194" spans="1:21" ht="14.25" customHeight="1" x14ac:dyDescent="0.2">
      <c r="A194" s="3">
        <v>779438208</v>
      </c>
      <c r="B194" s="3">
        <v>38</v>
      </c>
      <c r="C194" s="3" t="s">
        <v>23</v>
      </c>
      <c r="D194" s="3">
        <v>3</v>
      </c>
      <c r="E194" s="3" t="s">
        <v>29</v>
      </c>
      <c r="F194" s="3" t="s">
        <v>28</v>
      </c>
      <c r="G194" s="3" t="s">
        <v>25</v>
      </c>
      <c r="H194" s="3">
        <v>22</v>
      </c>
      <c r="I194" s="3">
        <v>4</v>
      </c>
      <c r="J194" s="3">
        <v>3</v>
      </c>
      <c r="K194" s="3">
        <v>3</v>
      </c>
      <c r="L194" s="3">
        <v>1938</v>
      </c>
      <c r="M194" s="3">
        <v>1175</v>
      </c>
      <c r="N194" s="3">
        <v>763</v>
      </c>
      <c r="O194" s="3">
        <v>0.85</v>
      </c>
      <c r="P194" s="3">
        <v>4606</v>
      </c>
      <c r="Q194" s="3">
        <v>75</v>
      </c>
      <c r="R194" s="3">
        <v>0.875</v>
      </c>
      <c r="S194" s="3">
        <v>0.60599999999999998</v>
      </c>
      <c r="T194" s="4" t="s">
        <v>37</v>
      </c>
      <c r="U194" t="str">
        <f t="shared" si="2"/>
        <v>Medium</v>
      </c>
    </row>
    <row r="195" spans="1:21" ht="14.25" customHeight="1" x14ac:dyDescent="0.2">
      <c r="A195" s="3">
        <v>712788258</v>
      </c>
      <c r="B195" s="3">
        <v>48</v>
      </c>
      <c r="C195" s="3" t="s">
        <v>19</v>
      </c>
      <c r="D195" s="3">
        <v>3</v>
      </c>
      <c r="E195" s="3" t="s">
        <v>20</v>
      </c>
      <c r="F195" s="3" t="s">
        <v>24</v>
      </c>
      <c r="G195" s="3" t="s">
        <v>27</v>
      </c>
      <c r="H195" s="3">
        <v>34</v>
      </c>
      <c r="I195" s="3">
        <v>2</v>
      </c>
      <c r="J195" s="3">
        <v>2</v>
      </c>
      <c r="K195" s="3">
        <v>1</v>
      </c>
      <c r="L195" s="3">
        <v>1913</v>
      </c>
      <c r="M195" s="3">
        <v>1405</v>
      </c>
      <c r="N195" s="3">
        <v>508</v>
      </c>
      <c r="O195" s="3">
        <v>0.69899999999999995</v>
      </c>
      <c r="P195" s="3">
        <v>7265</v>
      </c>
      <c r="Q195" s="3">
        <v>80</v>
      </c>
      <c r="R195" s="3">
        <v>0.90500000000000003</v>
      </c>
      <c r="S195" s="3">
        <v>0.73399999999999999</v>
      </c>
      <c r="T195" s="4" t="s">
        <v>37</v>
      </c>
      <c r="U195" t="str">
        <f t="shared" ref="U195:U201" si="3">IF(P195&lt;=2000, "Low", IF(P195&gt;5000, "High", "Medium"))</f>
        <v>High</v>
      </c>
    </row>
    <row r="196" spans="1:21" ht="14.25" customHeight="1" x14ac:dyDescent="0.2">
      <c r="A196" s="3">
        <v>803339583</v>
      </c>
      <c r="B196" s="3">
        <v>49</v>
      </c>
      <c r="C196" s="3" t="s">
        <v>23</v>
      </c>
      <c r="D196" s="3">
        <v>2</v>
      </c>
      <c r="E196" s="3" t="s">
        <v>34</v>
      </c>
      <c r="F196" s="3" t="s">
        <v>24</v>
      </c>
      <c r="G196" s="3" t="s">
        <v>25</v>
      </c>
      <c r="H196" s="3">
        <v>44</v>
      </c>
      <c r="I196" s="3">
        <v>4</v>
      </c>
      <c r="J196" s="3">
        <v>4</v>
      </c>
      <c r="K196" s="3">
        <v>2</v>
      </c>
      <c r="L196" s="3">
        <v>1644</v>
      </c>
      <c r="M196" s="3">
        <v>0</v>
      </c>
      <c r="N196" s="3">
        <v>1644</v>
      </c>
      <c r="O196" s="3">
        <v>1.0329999999999999</v>
      </c>
      <c r="P196" s="3">
        <v>4898</v>
      </c>
      <c r="Q196" s="3">
        <v>82</v>
      </c>
      <c r="R196" s="3">
        <v>0.78300000000000003</v>
      </c>
      <c r="S196" s="3">
        <v>0</v>
      </c>
      <c r="T196" s="4" t="s">
        <v>36</v>
      </c>
      <c r="U196" t="str">
        <f t="shared" si="3"/>
        <v>Medium</v>
      </c>
    </row>
    <row r="197" spans="1:21" ht="14.25" customHeight="1" x14ac:dyDescent="0.2">
      <c r="A197" s="3">
        <v>808284783</v>
      </c>
      <c r="B197" s="3">
        <v>62</v>
      </c>
      <c r="C197" s="3" t="s">
        <v>23</v>
      </c>
      <c r="D197" s="3">
        <v>1</v>
      </c>
      <c r="E197" s="3" t="s">
        <v>21</v>
      </c>
      <c r="F197" s="3" t="s">
        <v>24</v>
      </c>
      <c r="G197" s="3" t="s">
        <v>25</v>
      </c>
      <c r="H197" s="3">
        <v>56</v>
      </c>
      <c r="I197" s="3">
        <v>6</v>
      </c>
      <c r="J197" s="3">
        <v>0</v>
      </c>
      <c r="K197" s="3">
        <v>0</v>
      </c>
      <c r="L197" s="3">
        <v>1438.3</v>
      </c>
      <c r="M197" s="3">
        <v>0</v>
      </c>
      <c r="N197" s="3">
        <v>1438.3</v>
      </c>
      <c r="O197" s="3">
        <v>0.81299999999999994</v>
      </c>
      <c r="P197" s="3">
        <v>1951</v>
      </c>
      <c r="Q197" s="3">
        <v>44</v>
      </c>
      <c r="R197" s="3">
        <v>1.095</v>
      </c>
      <c r="S197" s="3">
        <v>0</v>
      </c>
      <c r="T197" s="4" t="s">
        <v>36</v>
      </c>
      <c r="U197" t="str">
        <f t="shared" si="3"/>
        <v>Low</v>
      </c>
    </row>
    <row r="198" spans="1:21" ht="14.25" customHeight="1" x14ac:dyDescent="0.2">
      <c r="A198" s="3">
        <v>711126483</v>
      </c>
      <c r="B198" s="3">
        <v>37</v>
      </c>
      <c r="C198" s="3" t="s">
        <v>23</v>
      </c>
      <c r="D198" s="3">
        <v>1</v>
      </c>
      <c r="E198" s="3" t="s">
        <v>29</v>
      </c>
      <c r="F198" s="3" t="s">
        <v>28</v>
      </c>
      <c r="G198" s="3" t="s">
        <v>25</v>
      </c>
      <c r="H198" s="3">
        <v>28</v>
      </c>
      <c r="I198" s="3">
        <v>4</v>
      </c>
      <c r="J198" s="3">
        <v>3</v>
      </c>
      <c r="K198" s="3">
        <v>3</v>
      </c>
      <c r="L198" s="3">
        <v>1438.3</v>
      </c>
      <c r="M198" s="3">
        <v>599</v>
      </c>
      <c r="N198" s="3">
        <v>839.3</v>
      </c>
      <c r="O198" s="3">
        <v>0.89700000000000002</v>
      </c>
      <c r="P198" s="3">
        <v>5136</v>
      </c>
      <c r="Q198" s="3">
        <v>76</v>
      </c>
      <c r="R198" s="3">
        <v>0.9</v>
      </c>
      <c r="S198" s="3">
        <v>0.41599999999999998</v>
      </c>
      <c r="T198" s="4" t="s">
        <v>37</v>
      </c>
      <c r="U198" t="str">
        <f t="shared" si="3"/>
        <v>High</v>
      </c>
    </row>
    <row r="199" spans="1:21" ht="14.25" customHeight="1" x14ac:dyDescent="0.2">
      <c r="A199" s="3">
        <v>713435058</v>
      </c>
      <c r="B199" s="3">
        <v>49</v>
      </c>
      <c r="C199" s="3" t="s">
        <v>23</v>
      </c>
      <c r="D199" s="3">
        <v>5</v>
      </c>
      <c r="E199" s="3" t="s">
        <v>30</v>
      </c>
      <c r="F199" s="3" t="s">
        <v>31</v>
      </c>
      <c r="G199" s="3" t="s">
        <v>25</v>
      </c>
      <c r="H199" s="3">
        <v>42</v>
      </c>
      <c r="I199" s="3">
        <v>5</v>
      </c>
      <c r="J199" s="3">
        <v>2</v>
      </c>
      <c r="K199" s="3">
        <v>3</v>
      </c>
      <c r="L199" s="3">
        <v>1972</v>
      </c>
      <c r="M199" s="3">
        <v>1489</v>
      </c>
      <c r="N199" s="3">
        <v>483</v>
      </c>
      <c r="O199" s="3">
        <v>0.69</v>
      </c>
      <c r="P199" s="3">
        <v>4715</v>
      </c>
      <c r="Q199" s="3">
        <v>66</v>
      </c>
      <c r="R199" s="3">
        <v>0.65</v>
      </c>
      <c r="S199" s="3">
        <v>0.755</v>
      </c>
      <c r="T199" s="4" t="s">
        <v>37</v>
      </c>
      <c r="U199" t="str">
        <f t="shared" si="3"/>
        <v>Medium</v>
      </c>
    </row>
    <row r="200" spans="1:21" ht="14.25" customHeight="1" x14ac:dyDescent="0.2">
      <c r="A200" s="3">
        <v>719237058</v>
      </c>
      <c r="B200" s="3">
        <v>39</v>
      </c>
      <c r="C200" s="3" t="s">
        <v>19</v>
      </c>
      <c r="D200" s="3">
        <v>2</v>
      </c>
      <c r="E200" s="3" t="s">
        <v>33</v>
      </c>
      <c r="F200" s="3" t="s">
        <v>28</v>
      </c>
      <c r="G200" s="3" t="s">
        <v>32</v>
      </c>
      <c r="H200" s="3">
        <v>36</v>
      </c>
      <c r="I200" s="3">
        <v>2</v>
      </c>
      <c r="J200" s="3">
        <v>2</v>
      </c>
      <c r="K200" s="3">
        <v>1</v>
      </c>
      <c r="L200" s="3">
        <v>1790</v>
      </c>
      <c r="M200" s="3">
        <v>891</v>
      </c>
      <c r="N200" s="3">
        <v>899</v>
      </c>
      <c r="O200" s="3">
        <v>0.45</v>
      </c>
      <c r="P200" s="3">
        <v>4498</v>
      </c>
      <c r="Q200" s="3">
        <v>96</v>
      </c>
      <c r="R200" s="3">
        <v>0.57399999999999995</v>
      </c>
      <c r="S200" s="3">
        <v>0.498</v>
      </c>
      <c r="T200" s="4" t="s">
        <v>37</v>
      </c>
      <c r="U200" t="str">
        <f t="shared" si="3"/>
        <v>Medium</v>
      </c>
    </row>
    <row r="201" spans="1:21" ht="14.25" customHeight="1" x14ac:dyDescent="0.2">
      <c r="A201" s="3">
        <v>789945933</v>
      </c>
      <c r="B201" s="3">
        <v>61</v>
      </c>
      <c r="C201" s="3" t="s">
        <v>23</v>
      </c>
      <c r="D201" s="3">
        <v>1</v>
      </c>
      <c r="E201" s="3" t="s">
        <v>29</v>
      </c>
      <c r="F201" s="3" t="s">
        <v>28</v>
      </c>
      <c r="G201" s="3" t="s">
        <v>25</v>
      </c>
      <c r="H201" s="3">
        <v>52</v>
      </c>
      <c r="I201" s="3">
        <v>3</v>
      </c>
      <c r="J201" s="3">
        <v>3</v>
      </c>
      <c r="K201" s="3">
        <v>1</v>
      </c>
      <c r="L201" s="3">
        <v>1438.3</v>
      </c>
      <c r="M201" s="3">
        <v>0</v>
      </c>
      <c r="N201" s="3">
        <v>1438.3</v>
      </c>
      <c r="O201" s="3">
        <v>0.92500000000000004</v>
      </c>
      <c r="P201" s="3">
        <v>3560</v>
      </c>
      <c r="Q201" s="3">
        <v>67</v>
      </c>
      <c r="R201" s="3">
        <v>0.86099999999999999</v>
      </c>
      <c r="S201" s="3">
        <v>0</v>
      </c>
      <c r="T201" s="4" t="s">
        <v>36</v>
      </c>
      <c r="U201" t="str">
        <f t="shared" si="3"/>
        <v>Medium</v>
      </c>
    </row>
    <row r="202" spans="1:21" ht="14.25" customHeight="1" x14ac:dyDescent="0.2">
      <c r="P202">
        <f>SUM(P2:P201)</f>
        <v>801350</v>
      </c>
    </row>
    <row r="203" spans="1:21" ht="14.25" customHeight="1" x14ac:dyDescent="0.2"/>
    <row r="204" spans="1:21" ht="14.25" customHeight="1" x14ac:dyDescent="0.2"/>
    <row r="205" spans="1:21" ht="14.25" customHeight="1" x14ac:dyDescent="0.2"/>
    <row r="206" spans="1:21" ht="14.25" customHeight="1" x14ac:dyDescent="0.2"/>
    <row r="207" spans="1:21" ht="14.25" customHeight="1" x14ac:dyDescent="0.2"/>
    <row r="208" spans="1:21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T201" xr:uid="{00000000-0009-0000-0000-000000000000}"/>
  <phoneticPr fontId="4" type="noConversion"/>
  <pageMargins left="0.7" right="0.7" top="0.75" bottom="0.75" header="0" footer="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</dc:creator>
  <cp:lastModifiedBy>Microsoft Office User</cp:lastModifiedBy>
  <dcterms:created xsi:type="dcterms:W3CDTF">2023-03-23T03:08:00Z</dcterms:created>
  <dcterms:modified xsi:type="dcterms:W3CDTF">2023-05-14T09:28:04Z</dcterms:modified>
</cp:coreProperties>
</file>