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ilburn\Documents\hydroxyproline_assay\"/>
    </mc:Choice>
  </mc:AlternateContent>
  <xr:revisionPtr revIDLastSave="0" documentId="8_{F924B8C0-6EAB-445E-BC92-228FA46C2844}" xr6:coauthVersionLast="47" xr6:coauthVersionMax="47" xr10:uidLastSave="{00000000-0000-0000-0000-000000000000}"/>
  <bookViews>
    <workbookView xWindow="14760" yWindow="-16440" windowWidth="29040" windowHeight="15720" activeTab="1" xr2:uid="{54AA1C93-AD80-480E-8AEB-0DD48D3C7829}"/>
  </bookViews>
  <sheets>
    <sheet name="Tube Weights" sheetId="1" r:id="rId1"/>
    <sheet name="Plate Loading" sheetId="4" r:id="rId2"/>
    <sheet name="Standards" sheetId="2" r:id="rId3"/>
  </sheets>
  <definedNames>
    <definedName name="_xlnm.Print_Area" localSheetId="0">'Tube Weights'!$A$1:$K$26</definedName>
    <definedName name="_xlnm.Print_Area" localSheetId="1">'Plate Loading'!$A$1:$M$11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 a="1"/>
  <c r="K4" i="4"/>
  <c r="B4" i="4" s="1"/>
  <c r="K5" i="4" a="1"/>
  <c r="K5" i="4"/>
  <c r="B5" i="4" s="1"/>
  <c r="K6" i="4" a="1"/>
  <c r="K6" i="4"/>
  <c r="B6" i="4" s="1"/>
  <c r="K7" i="4" a="1"/>
  <c r="K7" i="4"/>
  <c r="B7" i="4" s="1"/>
  <c r="K8" i="4" a="1"/>
  <c r="K8" i="4"/>
  <c r="B8" i="4" s="1"/>
  <c r="K9" i="4" a="1"/>
  <c r="K9" i="4"/>
  <c r="B9" i="4" s="1"/>
  <c r="K10" i="4" a="1"/>
  <c r="K10" i="4"/>
  <c r="B10" i="4" s="1"/>
  <c r="K11" i="4" a="1"/>
  <c r="K11" i="4"/>
  <c r="B11" i="4" s="1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E4" i="4"/>
  <c r="E5" i="4"/>
  <c r="E6" i="4"/>
  <c r="E7" i="4"/>
  <c r="E8" i="4"/>
  <c r="E9" i="4"/>
  <c r="E10" i="4"/>
  <c r="E11" i="4"/>
  <c r="H27" i="1"/>
  <c r="H28" i="1"/>
  <c r="H29" i="1"/>
  <c r="H3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6" i="2"/>
  <c r="J19" i="2" a="1"/>
  <c r="J19" i="2" s="1"/>
  <c r="F3" i="2"/>
  <c r="G3" i="2" s="1"/>
  <c r="F4" i="2"/>
  <c r="G4" i="2" s="1"/>
  <c r="F5" i="2"/>
  <c r="G5" i="2" s="1"/>
  <c r="F6" i="2"/>
  <c r="F7" i="2"/>
  <c r="G7" i="2" s="1"/>
  <c r="F8" i="2"/>
  <c r="G8" i="2" s="1"/>
  <c r="F2" i="2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<sst xmlns="http://schemas.openxmlformats.org/spreadsheetml/2006/main" count="56" uniqueCount="54">
  <si>
    <t>PROJECT</t>
  </si>
  <si>
    <t>NAME</t>
  </si>
  <si>
    <t>PLATE ID/#</t>
  </si>
  <si>
    <t>DATE</t>
  </si>
  <si>
    <t>Hashcode</t>
  </si>
  <si>
    <t>Region</t>
  </si>
  <si>
    <t>Specimen #</t>
  </si>
  <si>
    <t>Empty Tube Weight (g)</t>
  </si>
  <si>
    <t>Tissue Chunk Weight (g)</t>
  </si>
  <si>
    <t>Tube with 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</si>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</sst>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</cellXfs>
  <cellStyles count="1">
    <cellStyle name="Normal" xfId="0" builtinId="0"/>
  </cellStyles>
  <dxfs count="30"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vertical="center"/>
    </dxf>
    <dxf>
      <alignment vertical="center"/>
    </dxf>
    <dxf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 vertical="center" textRotation="0" wrapText="0" indent="0" justifyLastLine="0" shrinkToFit="0" readingOrder="0"/>
    </dxf>
    <dxf>
      <alignment vertical="center"/>
    </dxf>
    <dxf>
      <border>
        <bottom style="medium">
          <color rgb="FF000000"/>
        </bottom>
      </border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K30" totalsRowShown="0" headerRowDxfId="29" dataDxfId="28" headerRowBorderDxfId="27">
  <tableColumns count="11">
    <tableColumn id="1" xr3:uid="{3896E306-5745-4EEF-A07E-BDD2BB46BA6D}" name="Hashcode" dataDxfId="26"/>
    <tableColumn id="11" xr3:uid="{46FB0473-81B8-4219-A78B-D6C16098E56B}" name="Region" dataDxfId="25"/>
    <tableColumn id="10" xr3:uid="{EEA09F12-E1A0-4D30-BFDD-510C233A1755}" name="Specimen #" dataDxfId="24"/>
    <tableColumn id="2" xr3:uid="{A443A580-F8C4-4AA7-AB27-96EF879208D3}" name="Empty Tube Weight (g)" dataDxfId="23"/>
    <tableColumn id="3" xr3:uid="{A266A8BF-5599-48A1-89C8-AC21F0149F66}" name="Tissue Chunk Weight (g)" dataDxfId="22"/>
    <tableColumn id="4" xr3:uid="{A7620BFD-706A-4748-9BF9-8356A40748EA}" name="Tube with Tissue Chunk Weight (g)" dataDxfId="21"/>
    <tableColumn id="5" xr3:uid="{5EF413C1-CB53-4E82-8315-D51117CC0562}" name="Ground Tissue Tube Weight (g)" dataDxfId="20"/>
    <tableColumn id="6" xr3:uid="{F84F6D29-07A7-46CF-B58C-0ECE66D9DBF4}" name="Ground Tissue Weight (g)" dataDxfId="19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18"/>
    <tableColumn id="8" xr3:uid="{380F0C02-FB8D-4032-AE7E-C1EC6F257444}" name="Volume of NaOH added (μL)" dataDxfId="17"/>
    <tableColumn id="9" xr3:uid="{7817F4DD-FBAC-4E54-B200-E96225C25550}" name="Aliquot used for dilution (μL)" dataDxfId="1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623A7-2934-49E3-B9B2-896C1C8EBE7E}" name="Table1" displayName="Table1" ref="A3:M11" headerRowDxfId="15" dataDxfId="14" totalsRowDxfId="13">
  <autoFilter ref="A3:M11" xr:uid="{836623A7-2934-49E3-B9B2-896C1C8EBE7E}"/>
  <tableColumns count="13">
    <tableColumn id="1" xr3:uid="{E345FEC6-D4EA-486B-A789-17E454B71A73}" name="Column1" totalsRowLabel="Total" dataDxfId="12"/>
    <tableColumn id="2" xr3:uid="{E6CFEF03-DDBF-40DB-AB85-14E215474AE7}" name="1" dataDxfId="11">
      <calculatedColumnFormula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calculatedColumnFormula>
    </tableColumn>
    <tableColumn id="3" xr3:uid="{9D5F6CA5-28D2-47CE-8EA7-EC6ED8F99457}" name="2" dataDxfId="10"/>
    <tableColumn id="4" xr3:uid="{F9A7F55B-B9F7-4142-A5CB-4723A2CADE84}" name="3" dataDxfId="9"/>
    <tableColumn id="5" xr3:uid="{51A60D0A-8805-48C8-9E1C-62ABC3065E89}" name="4" dataDxfId="8">
      <calculatedColumnFormula>"Sample " &amp; TEXT(ROW() - 3, "0;-0") &amp; ":"</calculatedColumnFormula>
    </tableColumn>
    <tableColumn id="6" xr3:uid="{F1A254C4-E527-4E09-956B-EFEEFAB5FE12}" name="5" dataDxfId="7"/>
    <tableColumn id="7" xr3:uid="{B1098EF5-99D0-4FE7-8A48-970325CE25CE}" name="6" dataDxfId="6"/>
    <tableColumn id="8" xr3:uid="{28FB43CE-FCFE-4518-8E81-636EE7BB5C19}" name="7" dataDxfId="5">
      <calculatedColumnFormula array="1">INDEX(_xlfn.TEXTSPLIT(Table1[[#This Row],[4]], " "), 1) &amp; " " &amp; TEXT(VALUE(MID(LEFT(Table1[[#This Row],[4]], FIND(":", Table1[[#This Row],[4]]) - 1), FIND(" ", Table1[[#This Row],[4]]) + 1, LEN(Table1[[#This Row],[4]]))) + 8, "0;-0") &amp; ":"</calculatedColumnFormula>
    </tableColumn>
    <tableColumn id="9" xr3:uid="{E9CA7E80-2C3F-403A-B864-AF53828E506F}" name="8" dataDxfId="4"/>
    <tableColumn id="10" xr3:uid="{E498B3F4-548D-47BC-B425-89E75E7C0DE1}" name="9" dataDxfId="3"/>
    <tableColumn id="11" xr3:uid="{93F61158-2551-4167-BC0B-F152076FE7AD}" name="10" dataDxfId="2">
      <calculatedColumnFormula array="1">INDEX(_xlfn.TEXTSPLIT(Table1[[#This Row],[4]], " "), 1) &amp; " " &amp; TEXT(VALUE(MID(LEFT(Table1[[#This Row],[4]], FIND(":", Table1[[#This Row],[4]]) - 1), FIND(" ", Table1[[#This Row],[4]]) + 1, LEN(Table1[[#This Row],[4]]))) + 16, "0;-0") &amp; ":"</calculatedColumnFormula>
    </tableColumn>
    <tableColumn id="12" xr3:uid="{D7B84092-445B-4320-A286-EC4A423AA5FC}" name="11" dataDxfId="1"/>
    <tableColumn id="13" xr3:uid="{B90807F9-2E0D-4F55-B548-8B913F13C6E7}" name="12" totalsRowFunction="count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K30"/>
  <sheetViews>
    <sheetView workbookViewId="0">
      <selection activeCell="F1" sqref="F1"/>
    </sheetView>
  </sheetViews>
  <sheetFormatPr defaultRowHeight="15"/>
  <cols>
    <col min="1" max="1" width="11" style="13" bestFit="1" customWidth="1"/>
    <col min="2" max="2" width="7.28515625" style="13" bestFit="1" customWidth="1"/>
    <col min="3" max="3" width="11.28515625" style="13" bestFit="1" customWidth="1"/>
    <col min="4" max="9" width="16" style="13" customWidth="1"/>
    <col min="10" max="11" width="15.7109375" style="13" customWidth="1"/>
    <col min="12" max="16384" width="9.140625" style="13"/>
  </cols>
  <sheetData>
    <row r="1" spans="1:11" ht="22.5" customHeight="1">
      <c r="A1" s="15" t="s">
        <v>0</v>
      </c>
      <c r="B1" s="50"/>
      <c r="C1" s="50"/>
      <c r="D1" s="51"/>
      <c r="G1" s="16" t="s">
        <v>1</v>
      </c>
      <c r="H1" s="52"/>
      <c r="I1" s="53"/>
      <c r="J1" s="54"/>
    </row>
    <row r="2" spans="1:11" ht="22.5" customHeight="1">
      <c r="A2" s="14" t="s">
        <v>2</v>
      </c>
      <c r="B2" s="52"/>
      <c r="C2" s="53"/>
      <c r="D2" s="54"/>
      <c r="G2" s="25" t="s">
        <v>3</v>
      </c>
      <c r="H2" s="55"/>
      <c r="I2" s="56"/>
      <c r="J2" s="57"/>
    </row>
    <row r="6" spans="1:11" s="12" customFormat="1" ht="32.450000000000003" customHeight="1">
      <c r="A6" s="22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  <c r="I6" s="23" t="s">
        <v>12</v>
      </c>
      <c r="J6" s="23" t="s">
        <v>13</v>
      </c>
      <c r="K6" s="24" t="s">
        <v>14</v>
      </c>
    </row>
    <row r="7" spans="1:11" ht="22.5" customHeight="1">
      <c r="A7" s="17"/>
      <c r="B7" s="18"/>
      <c r="C7" s="18"/>
      <c r="D7" s="18"/>
      <c r="E7" s="18"/>
      <c r="F7" s="18"/>
      <c r="G7" s="18"/>
      <c r="H7" s="18">
        <f>Table2[[#This Row],[Ground Tissue Tube Weight (g)]]-Table2[[#This Row],[Empty Tube Weight (g)]]</f>
        <v>0</v>
      </c>
      <c r="I7" s="18"/>
      <c r="J7" s="18"/>
      <c r="K7" s="19"/>
    </row>
    <row r="8" spans="1:11" ht="22.5" customHeight="1">
      <c r="A8" s="20"/>
      <c r="H8" s="13">
        <f>Table2[[#This Row],[Ground Tissue Tube Weight (g)]]-Table2[[#This Row],[Empty Tube Weight (g)]]</f>
        <v>0</v>
      </c>
      <c r="K8" s="21"/>
    </row>
    <row r="9" spans="1:11" ht="22.5" customHeight="1">
      <c r="A9" s="20"/>
      <c r="H9" s="13">
        <f>Table2[[#This Row],[Ground Tissue Tube Weight (g)]]-Table2[[#This Row],[Empty Tube Weight (g)]]</f>
        <v>0</v>
      </c>
      <c r="K9" s="21"/>
    </row>
    <row r="10" spans="1:11" ht="22.5" customHeight="1">
      <c r="A10" s="20"/>
      <c r="H10" s="13">
        <f>Table2[[#This Row],[Ground Tissue Tube Weight (g)]]-Table2[[#This Row],[Empty Tube Weight (g)]]</f>
        <v>0</v>
      </c>
      <c r="K10" s="21"/>
    </row>
    <row r="11" spans="1:11" ht="22.5" customHeight="1">
      <c r="A11" s="20"/>
      <c r="H11" s="13">
        <f>Table2[[#This Row],[Ground Tissue Tube Weight (g)]]-Table2[[#This Row],[Empty Tube Weight (g)]]</f>
        <v>0</v>
      </c>
      <c r="K11" s="21"/>
    </row>
    <row r="12" spans="1:11" ht="22.5" customHeight="1">
      <c r="A12" s="20"/>
      <c r="H12" s="13">
        <f>Table2[[#This Row],[Ground Tissue Tube Weight (g)]]-Table2[[#This Row],[Empty Tube Weight (g)]]</f>
        <v>0</v>
      </c>
      <c r="K12" s="21"/>
    </row>
    <row r="13" spans="1:11" ht="22.5" customHeight="1">
      <c r="A13" s="20"/>
      <c r="H13" s="13">
        <f>Table2[[#This Row],[Ground Tissue Tube Weight (g)]]-Table2[[#This Row],[Empty Tube Weight (g)]]</f>
        <v>0</v>
      </c>
      <c r="K13" s="21"/>
    </row>
    <row r="14" spans="1:11" ht="22.5" customHeight="1">
      <c r="A14" s="20"/>
      <c r="H14" s="13">
        <f>Table2[[#This Row],[Ground Tissue Tube Weight (g)]]-Table2[[#This Row],[Empty Tube Weight (g)]]</f>
        <v>0</v>
      </c>
      <c r="K14" s="21"/>
    </row>
    <row r="15" spans="1:11" ht="22.5" customHeight="1">
      <c r="A15" s="20"/>
      <c r="H15" s="13">
        <f>Table2[[#This Row],[Ground Tissue Tube Weight (g)]]-Table2[[#This Row],[Empty Tube Weight (g)]]</f>
        <v>0</v>
      </c>
      <c r="K15" s="21"/>
    </row>
    <row r="16" spans="1:11" ht="22.5" customHeight="1">
      <c r="A16" s="20"/>
      <c r="H16" s="13">
        <f>Table2[[#This Row],[Ground Tissue Tube Weight (g)]]-Table2[[#This Row],[Empty Tube Weight (g)]]</f>
        <v>0</v>
      </c>
      <c r="K16" s="21"/>
    </row>
    <row r="17" spans="1:11" ht="22.5" customHeight="1">
      <c r="A17" s="20"/>
      <c r="H17" s="13">
        <f>Table2[[#This Row],[Ground Tissue Tube Weight (g)]]-Table2[[#This Row],[Empty Tube Weight (g)]]</f>
        <v>0</v>
      </c>
      <c r="K17" s="21"/>
    </row>
    <row r="18" spans="1:11" ht="22.5" customHeight="1">
      <c r="A18" s="20"/>
      <c r="H18" s="13">
        <f>Table2[[#This Row],[Ground Tissue Tube Weight (g)]]-Table2[[#This Row],[Empty Tube Weight (g)]]</f>
        <v>0</v>
      </c>
      <c r="K18" s="21"/>
    </row>
    <row r="19" spans="1:11" ht="22.5" customHeight="1">
      <c r="A19" s="20"/>
      <c r="H19" s="13">
        <f>Table2[[#This Row],[Ground Tissue Tube Weight (g)]]-Table2[[#This Row],[Empty Tube Weight (g)]]</f>
        <v>0</v>
      </c>
      <c r="K19" s="21"/>
    </row>
    <row r="20" spans="1:11" ht="22.5" customHeight="1">
      <c r="A20" s="20"/>
      <c r="H20" s="13">
        <f>Table2[[#This Row],[Ground Tissue Tube Weight (g)]]-Table2[[#This Row],[Empty Tube Weight (g)]]</f>
        <v>0</v>
      </c>
      <c r="K20" s="21"/>
    </row>
    <row r="21" spans="1:11" ht="22.5" customHeight="1">
      <c r="A21" s="20"/>
      <c r="H21" s="13">
        <f>Table2[[#This Row],[Ground Tissue Tube Weight (g)]]-Table2[[#This Row],[Empty Tube Weight (g)]]</f>
        <v>0</v>
      </c>
      <c r="K21" s="21"/>
    </row>
    <row r="22" spans="1:11" ht="22.5" customHeight="1">
      <c r="A22" s="20"/>
      <c r="H22" s="13">
        <f>Table2[[#This Row],[Ground Tissue Tube Weight (g)]]-Table2[[#This Row],[Empty Tube Weight (g)]]</f>
        <v>0</v>
      </c>
      <c r="K22" s="21"/>
    </row>
    <row r="23" spans="1:11" ht="22.5" customHeight="1">
      <c r="A23" s="20"/>
      <c r="H23" s="13">
        <f>Table2[[#This Row],[Ground Tissue Tube Weight (g)]]-Table2[[#This Row],[Empty Tube Weight (g)]]</f>
        <v>0</v>
      </c>
      <c r="K23" s="21"/>
    </row>
    <row r="24" spans="1:11" ht="22.5" customHeight="1">
      <c r="A24" s="20"/>
      <c r="H24" s="13">
        <f>Table2[[#This Row],[Ground Tissue Tube Weight (g)]]-Table2[[#This Row],[Empty Tube Weight (g)]]</f>
        <v>0</v>
      </c>
      <c r="K24" s="21"/>
    </row>
    <row r="25" spans="1:11" ht="22.5" customHeight="1">
      <c r="A25" s="20"/>
      <c r="H25" s="13">
        <f>Table2[[#This Row],[Ground Tissue Tube Weight (g)]]-Table2[[#This Row],[Empty Tube Weight (g)]]</f>
        <v>0</v>
      </c>
      <c r="K25" s="21"/>
    </row>
    <row r="26" spans="1:11" ht="22.5" customHeight="1">
      <c r="A26" s="20"/>
      <c r="H26" s="13">
        <f>Table2[[#This Row],[Ground Tissue Tube Weight (g)]]-Table2[[#This Row],[Empty Tube Weight (g)]]</f>
        <v>0</v>
      </c>
      <c r="K26" s="21"/>
    </row>
    <row r="27" spans="1:11" ht="22.5" customHeight="1">
      <c r="A27" s="27"/>
      <c r="B27" s="26"/>
      <c r="C27" s="26"/>
      <c r="D27" s="26"/>
      <c r="E27" s="26"/>
      <c r="F27" s="26"/>
      <c r="G27" s="26"/>
      <c r="H27" s="26">
        <f>Table2[[#This Row],[Ground Tissue Tube Weight (g)]]-Table2[[#This Row],[Empty Tube Weight (g)]]</f>
        <v>0</v>
      </c>
      <c r="I27" s="26"/>
      <c r="J27" s="26"/>
      <c r="K27" s="28"/>
    </row>
    <row r="28" spans="1:11" ht="22.5" customHeight="1">
      <c r="A28" s="27"/>
      <c r="B28" s="26"/>
      <c r="C28" s="26"/>
      <c r="D28" s="26"/>
      <c r="E28" s="26"/>
      <c r="F28" s="26"/>
      <c r="G28" s="26"/>
      <c r="H28" s="26">
        <f>Table2[[#This Row],[Ground Tissue Tube Weight (g)]]-Table2[[#This Row],[Empty Tube Weight (g)]]</f>
        <v>0</v>
      </c>
      <c r="I28" s="26"/>
      <c r="J28" s="26"/>
      <c r="K28" s="28"/>
    </row>
    <row r="29" spans="1:11" ht="22.5" customHeight="1">
      <c r="A29" s="27"/>
      <c r="B29" s="26"/>
      <c r="C29" s="26"/>
      <c r="D29" s="26"/>
      <c r="E29" s="26"/>
      <c r="F29" s="26"/>
      <c r="G29" s="26"/>
      <c r="H29" s="26">
        <f>Table2[[#This Row],[Ground Tissue Tube Weight (g)]]-Table2[[#This Row],[Empty Tube Weight (g)]]</f>
        <v>0</v>
      </c>
      <c r="I29" s="26"/>
      <c r="J29" s="26"/>
      <c r="K29" s="28"/>
    </row>
    <row r="30" spans="1:11" ht="22.5" customHeight="1">
      <c r="A30" s="29"/>
      <c r="B30" s="30"/>
      <c r="C30" s="30"/>
      <c r="D30" s="30"/>
      <c r="E30" s="30"/>
      <c r="F30" s="30"/>
      <c r="G30" s="30"/>
      <c r="H30" s="30">
        <f>Table2[[#This Row],[Ground Tissue Tube Weight (g)]]-Table2[[#This Row],[Empty Tube Weight (g)]]</f>
        <v>0</v>
      </c>
      <c r="I30" s="30"/>
      <c r="J30" s="30"/>
      <c r="K30" s="31"/>
    </row>
  </sheetData>
  <mergeCells count="4">
    <mergeCell ref="B1:D1"/>
    <mergeCell ref="B2:D2"/>
    <mergeCell ref="H1:J1"/>
    <mergeCell ref="H2:J2"/>
  </mergeCells>
  <phoneticPr fontId="4" type="noConversion"/>
  <printOptions horizontalCentered="1"/>
  <pageMargins left="0.7" right="0.7" top="0.75" bottom="0.75" header="0.3" footer="0.3"/>
  <pageSetup scale="8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sheetPr>
    <pageSetUpPr fitToPage="1"/>
  </sheetPr>
  <dimension ref="A1:M11"/>
  <sheetViews>
    <sheetView tabSelected="1" workbookViewId="0">
      <selection activeCell="E4" sqref="E4"/>
    </sheetView>
  </sheetViews>
  <sheetFormatPr defaultRowHeight="15"/>
  <cols>
    <col min="1" max="13" width="10.7109375" style="35" customWidth="1"/>
    <col min="14" max="16384" width="9.140625" style="35"/>
  </cols>
  <sheetData>
    <row r="1" spans="1:13" ht="22.5" customHeight="1">
      <c r="A1" s="16" t="s">
        <v>0</v>
      </c>
      <c r="B1" s="58"/>
      <c r="C1" s="50"/>
      <c r="D1" s="50"/>
      <c r="E1" s="50"/>
      <c r="F1" s="50"/>
      <c r="G1" s="51"/>
    </row>
    <row r="2" spans="1:13" ht="22.5" customHeight="1">
      <c r="A2" s="14" t="s">
        <v>2</v>
      </c>
      <c r="B2" s="52"/>
      <c r="C2" s="53"/>
      <c r="D2" s="53"/>
      <c r="E2" s="53"/>
      <c r="F2" s="53"/>
      <c r="G2" s="54"/>
    </row>
    <row r="3" spans="1:13" ht="22.5" customHeight="1">
      <c r="A3" s="49" t="s">
        <v>15</v>
      </c>
      <c r="B3" s="35" t="s">
        <v>16</v>
      </c>
      <c r="C3" s="35" t="s">
        <v>17</v>
      </c>
      <c r="D3" s="35" t="s">
        <v>18</v>
      </c>
      <c r="E3" s="35" t="s">
        <v>19</v>
      </c>
      <c r="F3" s="37" t="s">
        <v>20</v>
      </c>
      <c r="G3" s="48" t="s">
        <v>21</v>
      </c>
      <c r="H3" s="41" t="s">
        <v>22</v>
      </c>
      <c r="I3" s="32" t="s">
        <v>23</v>
      </c>
      <c r="J3" s="33" t="s">
        <v>24</v>
      </c>
      <c r="K3" s="41" t="s">
        <v>25</v>
      </c>
      <c r="L3" s="32" t="s">
        <v>26</v>
      </c>
      <c r="M3" s="34" t="s">
        <v>27</v>
      </c>
    </row>
    <row r="4" spans="1:13" ht="22.5" customHeight="1">
      <c r="A4" s="36" t="s">
        <v>28</v>
      </c>
      <c r="B4" s="62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0: 0μg/μL</v>
      </c>
      <c r="D4" s="39"/>
      <c r="E4" s="46" t="str">
        <f t="shared" ref="E4:E11" si="0">"Sample " &amp; TEXT(ROW() - 3, "0;-0") &amp; ":"</f>
        <v>Sample 1:</v>
      </c>
      <c r="G4" s="38"/>
      <c r="H4" s="46" t="str" cm="1">
        <f t="array" ref="H4">INDEX(_xlfn.TEXTSPLIT(Table1[[#This Row],[4]], " "), 1) &amp; " " &amp; TEXT(VALUE(MID(LEFT(Table1[[#This Row],[4]], FIND(":", Table1[[#This Row],[4]]) - 1), FIND(" ", Table1[[#This Row],[4]]) + 1, LEN(Table1[[#This Row],[4]]))) + 8, "0;-0") &amp; ":"</f>
        <v>Sample 9:</v>
      </c>
      <c r="J4" s="38"/>
      <c r="K4" s="46" t="str" cm="1">
        <f t="array" ref="K4">INDEX(_xlfn.TEXTSPLIT(Table1[[#This Row],[4]], " "), 1) &amp; " " &amp; TEXT(VALUE(MID(LEFT(Table1[[#This Row],[4]], FIND(":", Table1[[#This Row],[4]]) - 1), FIND(" ", Table1[[#This Row],[4]]) + 1, LEN(Table1[[#This Row],[4]]))) + 16, "0;-0") &amp; ":"</f>
        <v>Sample 17:</v>
      </c>
      <c r="M4" s="47"/>
    </row>
    <row r="5" spans="1:13" ht="22.5" customHeight="1">
      <c r="A5" s="36" t="s">
        <v>29</v>
      </c>
      <c r="B5" s="63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1: 2μg/μL</v>
      </c>
      <c r="D5" s="38"/>
      <c r="E5" s="42" t="str">
        <f t="shared" si="0"/>
        <v>Sample 2:</v>
      </c>
      <c r="G5" s="39"/>
      <c r="H5" s="42" t="str" cm="1">
        <f t="array" ref="H5">INDEX(_xlfn.TEXTSPLIT(Table1[[#This Row],[4]], " "), 1) &amp; " " &amp; TEXT(VALUE(MID(LEFT(Table1[[#This Row],[4]], FIND(":", Table1[[#This Row],[4]]) - 1), FIND(" ", Table1[[#This Row],[4]]) + 1, LEN(Table1[[#This Row],[4]]))) + 8, "0;-0") &amp; ":"</f>
        <v>Sample 10:</v>
      </c>
      <c r="J5" s="39"/>
      <c r="K5" s="42" t="str" cm="1">
        <f t="array" ref="K5">INDEX(_xlfn.TEXTSPLIT(Table1[[#This Row],[4]], " "), 1) &amp; " " &amp; TEXT(VALUE(MID(LEFT(Table1[[#This Row],[4]], FIND(":", Table1[[#This Row],[4]]) - 1), FIND(" ", Table1[[#This Row],[4]]) + 1, LEN(Table1[[#This Row],[4]]))) + 16, "0;-0") &amp; ":"</f>
        <v>Sample 18:</v>
      </c>
      <c r="M5" s="44"/>
    </row>
    <row r="6" spans="1:13" ht="22.5" customHeight="1">
      <c r="A6" s="36" t="s">
        <v>30</v>
      </c>
      <c r="B6" s="62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2: 4μg/μL</v>
      </c>
      <c r="D6" s="39"/>
      <c r="E6" s="42" t="str">
        <f t="shared" si="0"/>
        <v>Sample 3:</v>
      </c>
      <c r="G6" s="39"/>
      <c r="H6" s="42" t="str" cm="1">
        <f t="array" ref="H6">INDEX(_xlfn.TEXTSPLIT(Table1[[#This Row],[4]], " "), 1) &amp; " " &amp; TEXT(VALUE(MID(LEFT(Table1[[#This Row],[4]], FIND(":", Table1[[#This Row],[4]]) - 1), FIND(" ", Table1[[#This Row],[4]]) + 1, LEN(Table1[[#This Row],[4]]))) + 8, "0;-0") &amp; ":"</f>
        <v>Sample 11:</v>
      </c>
      <c r="J6" s="39"/>
      <c r="K6" s="42" t="str" cm="1">
        <f t="array" ref="K6">INDEX(_xlfn.TEXTSPLIT(Table1[[#This Row],[4]], " "), 1) &amp; " " &amp; TEXT(VALUE(MID(LEFT(Table1[[#This Row],[4]], FIND(":", Table1[[#This Row],[4]]) - 1), FIND(" ", Table1[[#This Row],[4]]) + 1, LEN(Table1[[#This Row],[4]]))) + 16, "0;-0") &amp; ":"</f>
        <v>Sample 19:</v>
      </c>
      <c r="M6" s="44"/>
    </row>
    <row r="7" spans="1:13" ht="22.5" customHeight="1">
      <c r="A7" s="36" t="s">
        <v>31</v>
      </c>
      <c r="B7" s="62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3: 6μg/μL</v>
      </c>
      <c r="D7" s="39"/>
      <c r="E7" s="42" t="str">
        <f t="shared" si="0"/>
        <v>Sample 4:</v>
      </c>
      <c r="G7" s="39"/>
      <c r="H7" s="42" t="str" cm="1">
        <f t="array" ref="H7">INDEX(_xlfn.TEXTSPLIT(Table1[[#This Row],[4]], " "), 1) &amp; " " &amp; TEXT(VALUE(MID(LEFT(Table1[[#This Row],[4]], FIND(":", Table1[[#This Row],[4]]) - 1), FIND(" ", Table1[[#This Row],[4]]) + 1, LEN(Table1[[#This Row],[4]]))) + 8, "0;-0") &amp; ":"</f>
        <v>Sample 12:</v>
      </c>
      <c r="J7" s="39"/>
      <c r="K7" s="42" t="str" cm="1">
        <f t="array" ref="K7">INDEX(_xlfn.TEXTSPLIT(Table1[[#This Row],[4]], " "), 1) &amp; " " &amp; TEXT(VALUE(MID(LEFT(Table1[[#This Row],[4]], FIND(":", Table1[[#This Row],[4]]) - 1), FIND(" ", Table1[[#This Row],[4]]) + 1, LEN(Table1[[#This Row],[4]]))) + 16, "0;-0") &amp; ":"</f>
        <v>Sample 20:</v>
      </c>
      <c r="M7" s="44"/>
    </row>
    <row r="8" spans="1:13" ht="22.5" customHeight="1">
      <c r="A8" s="36" t="s">
        <v>32</v>
      </c>
      <c r="B8" s="62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4: 8μg/μL</v>
      </c>
      <c r="D8" s="39"/>
      <c r="E8" s="42" t="str">
        <f t="shared" si="0"/>
        <v>Sample 5:</v>
      </c>
      <c r="G8" s="39"/>
      <c r="H8" s="42" t="str" cm="1">
        <f t="array" ref="H8">INDEX(_xlfn.TEXTSPLIT(Table1[[#This Row],[4]], " "), 1) &amp; " " &amp; TEXT(VALUE(MID(LEFT(Table1[[#This Row],[4]], FIND(":", Table1[[#This Row],[4]]) - 1), FIND(" ", Table1[[#This Row],[4]]) + 1, LEN(Table1[[#This Row],[4]]))) + 8, "0;-0") &amp; ":"</f>
        <v>Sample 13:</v>
      </c>
      <c r="J8" s="39"/>
      <c r="K8" s="42" t="str" cm="1">
        <f t="array" ref="K8">INDEX(_xlfn.TEXTSPLIT(Table1[[#This Row],[4]], " "), 1) &amp; " " &amp; TEXT(VALUE(MID(LEFT(Table1[[#This Row],[4]], FIND(":", Table1[[#This Row],[4]]) - 1), FIND(" ", Table1[[#This Row],[4]]) + 1, LEN(Table1[[#This Row],[4]]))) + 16, "0;-0") &amp; ":"</f>
        <v>Sample 21:</v>
      </c>
      <c r="M8" s="44"/>
    </row>
    <row r="9" spans="1:13" ht="22.5" customHeight="1">
      <c r="A9" s="36" t="s">
        <v>33</v>
      </c>
      <c r="B9" s="62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5: 10μg/μL</v>
      </c>
      <c r="D9" s="39"/>
      <c r="E9" s="42" t="str">
        <f t="shared" si="0"/>
        <v>Sample 6:</v>
      </c>
      <c r="G9" s="39"/>
      <c r="H9" s="42" t="str" cm="1">
        <f t="array" ref="H9">INDEX(_xlfn.TEXTSPLIT(Table1[[#This Row],[4]], " "), 1) &amp; " " &amp; TEXT(VALUE(MID(LEFT(Table1[[#This Row],[4]], FIND(":", Table1[[#This Row],[4]]) - 1), FIND(" ", Table1[[#This Row],[4]]) + 1, LEN(Table1[[#This Row],[4]]))) + 8, "0;-0") &amp; ":"</f>
        <v>Sample 14:</v>
      </c>
      <c r="J9" s="39"/>
      <c r="K9" s="42" t="str" cm="1">
        <f t="array" ref="K9">INDEX(_xlfn.TEXTSPLIT(Table1[[#This Row],[4]], " "), 1) &amp; " " &amp; TEXT(VALUE(MID(LEFT(Table1[[#This Row],[4]], FIND(":", Table1[[#This Row],[4]]) - 1), FIND(" ", Table1[[#This Row],[4]]) + 1, LEN(Table1[[#This Row],[4]]))) + 16, "0;-0") &amp; ":"</f>
        <v>Sample 22:</v>
      </c>
      <c r="M9" s="44"/>
    </row>
    <row r="10" spans="1:13" ht="22.5" customHeight="1">
      <c r="A10" s="36" t="s">
        <v>34</v>
      </c>
      <c r="B10" s="62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6: 12μg/μL</v>
      </c>
      <c r="D10" s="39"/>
      <c r="E10" s="42" t="str">
        <f t="shared" si="0"/>
        <v>Sample 7:</v>
      </c>
      <c r="G10" s="39"/>
      <c r="H10" s="42" t="str" cm="1">
        <f t="array" ref="H10">INDEX(_xlfn.TEXTSPLIT(Table1[[#This Row],[4]], " "), 1) &amp; " " &amp; TEXT(VALUE(MID(LEFT(Table1[[#This Row],[4]], FIND(":", Table1[[#This Row],[4]]) - 1), FIND(" ", Table1[[#This Row],[4]]) + 1, LEN(Table1[[#This Row],[4]]))) + 8, "0;-0") &amp; ":"</f>
        <v>Sample 15:</v>
      </c>
      <c r="J10" s="39"/>
      <c r="K10" s="42" t="str" cm="1">
        <f t="array" ref="K10">INDEX(_xlfn.TEXTSPLIT(Table1[[#This Row],[4]], " "), 1) &amp; " " &amp; TEXT(VALUE(MID(LEFT(Table1[[#This Row],[4]], FIND(":", Table1[[#This Row],[4]]) - 1), FIND(" ", Table1[[#This Row],[4]]) + 1, LEN(Table1[[#This Row],[4]]))) + 16, "0;-0") &amp; ":"</f>
        <v>Sample 23:</v>
      </c>
      <c r="M10" s="44"/>
    </row>
    <row r="11" spans="1:13" ht="22.5" customHeight="1">
      <c r="A11" s="37" t="s">
        <v>35</v>
      </c>
      <c r="B11" s="64" t="str">
        <f>LEFT(Table1[[#This Row],[10]]) &amp; "tandard" &amp; " " &amp; TEXT(VALUE(MID(LEFT(Table1[[#This Row],[10]], FIND(":", Table1[[#This Row],[10]]) - 1), FIND(" ", Table1[[#This Row],[10]]) + 1, LEN(Table1[[#This Row],[10]]))) - 17, "0;-0") &amp; ": " &amp; TEXT(2 * ROW() - 8, "0;-0") &amp; "μg/μL"</f>
        <v>Standard 7: 14μg/μL</v>
      </c>
      <c r="C11" s="40"/>
      <c r="D11" s="40"/>
      <c r="E11" s="43" t="str">
        <f t="shared" si="0"/>
        <v>Sample 8:</v>
      </c>
      <c r="F11" s="48"/>
      <c r="G11" s="40"/>
      <c r="H11" s="43" t="str" cm="1">
        <f t="array" ref="H11">INDEX(_xlfn.TEXTSPLIT(Table1[[#This Row],[4]], " "), 1) &amp; " " &amp; TEXT(VALUE(MID(LEFT(Table1[[#This Row],[4]], FIND(":", Table1[[#This Row],[4]]) - 1), FIND(" ", Table1[[#This Row],[4]]) + 1, LEN(Table1[[#This Row],[4]]))) + 8, "0;-0") &amp; ":"</f>
        <v>Sample 16:</v>
      </c>
      <c r="I11" s="40"/>
      <c r="J11" s="40"/>
      <c r="K11" s="43" t="str" cm="1">
        <f t="array" ref="K11">INDEX(_xlfn.TEXTSPLIT(Table1[[#This Row],[4]], " "), 1) &amp; " " &amp; TEXT(VALUE(MID(LEFT(Table1[[#This Row],[4]], FIND(":", Table1[[#This Row],[4]]) - 1), FIND(" ", Table1[[#This Row],[4]]) + 1, LEN(Table1[[#This Row],[4]]))) + 16, "0;-0") &amp; ":"</f>
        <v>Sample 24:</v>
      </c>
      <c r="L11" s="40"/>
      <c r="M11" s="45"/>
    </row>
  </sheetData>
  <mergeCells count="2">
    <mergeCell ref="B1:G1"/>
    <mergeCell ref="B2:G2"/>
  </mergeCells>
  <printOptions horizontalCentered="1" verticalCentered="1"/>
  <pageMargins left="0.7" right="0.7" top="0.75" bottom="0.75" header="0.3" footer="0.3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4.4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>
      <c r="A2">
        <v>0</v>
      </c>
      <c r="F2" t="e">
        <f>AVERAGE(D2:E2)</f>
        <v>#DIV/0!</v>
      </c>
      <c r="G2" t="e">
        <f>F2-$D$2</f>
        <v>#DIV/0!</v>
      </c>
    </row>
    <row r="3" spans="1:7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>
      <c r="A4">
        <v>2</v>
      </c>
      <c r="F4" t="e">
        <f t="shared" si="0"/>
        <v>#DIV/0!</v>
      </c>
      <c r="G4" t="e">
        <f t="shared" si="1"/>
        <v>#DIV/0!</v>
      </c>
    </row>
    <row r="5" spans="1:7">
      <c r="A5">
        <v>4</v>
      </c>
      <c r="F5" t="e">
        <f t="shared" si="0"/>
        <v>#DIV/0!</v>
      </c>
      <c r="G5" t="e">
        <f t="shared" si="1"/>
        <v>#DIV/0!</v>
      </c>
    </row>
    <row r="6" spans="1:7">
      <c r="A6">
        <v>5</v>
      </c>
      <c r="F6" t="e">
        <f t="shared" si="0"/>
        <v>#DIV/0!</v>
      </c>
      <c r="G6" t="e">
        <f t="shared" si="1"/>
        <v>#DIV/0!</v>
      </c>
    </row>
    <row r="7" spans="1:7">
      <c r="A7">
        <v>6</v>
      </c>
      <c r="F7" t="e">
        <f t="shared" si="0"/>
        <v>#DIV/0!</v>
      </c>
      <c r="G7" t="e">
        <f t="shared" si="1"/>
        <v>#DIV/0!</v>
      </c>
    </row>
    <row r="8" spans="1:7">
      <c r="A8">
        <v>7</v>
      </c>
      <c r="F8" t="e">
        <f t="shared" si="0"/>
        <v>#DIV/0!</v>
      </c>
      <c r="G8" t="e">
        <f t="shared" si="1"/>
        <v>#DIV/0!</v>
      </c>
    </row>
    <row r="17" spans="9:12" ht="15" thickBot="1"/>
    <row r="18" spans="9:12" ht="15" thickBot="1">
      <c r="I18" s="59" t="s">
        <v>43</v>
      </c>
      <c r="J18" s="60"/>
      <c r="K18" s="60"/>
      <c r="L18" s="61"/>
    </row>
    <row r="19" spans="9:12">
      <c r="I19" s="1" t="s">
        <v>44</v>
      </c>
      <c r="J19" s="10" t="e" cm="1">
        <f t="array" ref="J19">LINEST(G2:G8,B2:B8,FALSE,TRUE)</f>
        <v>#VALUE!</v>
      </c>
      <c r="K19" s="2"/>
      <c r="L19" s="3" t="s">
        <v>45</v>
      </c>
    </row>
    <row r="20" spans="9:12">
      <c r="I20" s="4" t="s">
        <v>46</v>
      </c>
      <c r="J20" s="11"/>
      <c r="K20" s="5"/>
      <c r="L20" s="6" t="s">
        <v>47</v>
      </c>
    </row>
    <row r="21" spans="9:12" ht="28.9">
      <c r="I21" s="4" t="s">
        <v>48</v>
      </c>
      <c r="J21" s="11"/>
      <c r="K21" s="5"/>
      <c r="L21" s="6" t="s">
        <v>49</v>
      </c>
    </row>
    <row r="22" spans="9:12" ht="28.9">
      <c r="I22" s="4" t="s">
        <v>50</v>
      </c>
      <c r="J22" s="11"/>
      <c r="K22" s="5"/>
      <c r="L22" s="6" t="s">
        <v>51</v>
      </c>
    </row>
    <row r="23" spans="9:12" ht="29.45" thickBot="1">
      <c r="I23" s="7" t="s">
        <v>52</v>
      </c>
      <c r="J23" s="8"/>
      <c r="K23" s="8"/>
      <c r="L23" s="9" t="s">
        <v>53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0" ma:contentTypeDescription="Create a new document." ma:contentTypeScope="" ma:versionID="f7f975d79501bf714ad1cc6144fc7ba2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007b50e7f0fca8208ebb23c399666042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D00F1-752C-4EC5-B907-42BC8A711773}"/>
</file>

<file path=customXml/itemProps2.xml><?xml version="1.0" encoding="utf-8"?>
<ds:datastoreItem xmlns:ds="http://schemas.openxmlformats.org/officeDocument/2006/customXml" ds:itemID="{FE364BC3-E71F-44D9-82D3-558CC9E09DBF}"/>
</file>

<file path=customXml/itemProps3.xml><?xml version="1.0" encoding="utf-8"?>
<ds:datastoreItem xmlns:ds="http://schemas.openxmlformats.org/officeDocument/2006/customXml" ds:itemID="{E6E489BC-EAAD-4D09-85CD-1B24AED05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/>
  <cp:revision/>
  <dcterms:created xsi:type="dcterms:W3CDTF">2023-12-08T19:44:58Z</dcterms:created>
  <dcterms:modified xsi:type="dcterms:W3CDTF">2023-12-18T19:59:40Z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