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Recipes\"/>
    </mc:Choice>
  </mc:AlternateContent>
  <xr:revisionPtr revIDLastSave="0" documentId="13_ncr:1_{F1AFC566-E0BE-41E0-AE74-C841946623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500mL" sheetId="1" r:id="rId1"/>
    <sheet name="250mL" sheetId="2" r:id="rId2"/>
  </sheets>
  <definedNames>
    <definedName name="_xlnm.Print_Area" localSheetId="1">'250mL'!$A$1:$I$13</definedName>
    <definedName name="_xlnm.Print_Area" localSheetId="0">'500mL'!$A$1:$J$16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F8" i="2" l="1"/>
  <c r="H8" i="2" s="1"/>
  <c r="F7" i="2"/>
  <c r="H7" i="2" s="1"/>
  <c r="F6" i="2"/>
  <c r="H6" i="2" s="1"/>
  <c r="F5" i="2"/>
  <c r="H5" i="2" s="1"/>
  <c r="F8" i="1"/>
  <c r="I8" i="1" s="1"/>
  <c r="H8" i="1" s="1"/>
  <c r="F7" i="1"/>
  <c r="I7" i="1" s="1"/>
  <c r="H7" i="1" s="1"/>
  <c r="F6" i="1"/>
  <c r="I6" i="1" s="1"/>
  <c r="H6" i="1" s="1"/>
  <c r="F5" i="1"/>
  <c r="H5" i="1" s="1"/>
</calcChain>
</file>

<file path=xl/sharedStrings.xml><?xml version="1.0" encoding="utf-8"?>
<sst xmlns="http://schemas.openxmlformats.org/spreadsheetml/2006/main" count="68" uniqueCount="41">
  <si>
    <t>Double Strength Relax</t>
  </si>
  <si>
    <t>Made by</t>
  </si>
  <si>
    <t>Date</t>
  </si>
  <si>
    <t>Compound</t>
  </si>
  <si>
    <t>Company</t>
  </si>
  <si>
    <t>Lot #</t>
  </si>
  <si>
    <t>MW</t>
  </si>
  <si>
    <t>% purity</t>
  </si>
  <si>
    <t>Corrected
MW</t>
  </si>
  <si>
    <t>Final Conc</t>
  </si>
  <si>
    <t>Amount for
1000mL</t>
  </si>
  <si>
    <t>Amount for
500mL</t>
  </si>
  <si>
    <t>Amount added (g)</t>
  </si>
  <si>
    <t>KCl</t>
  </si>
  <si>
    <t>Sigma</t>
  </si>
  <si>
    <t>200 mM</t>
  </si>
  <si>
    <t>Imidazole</t>
  </si>
  <si>
    <t>40 mM</t>
  </si>
  <si>
    <t>EGTA</t>
  </si>
  <si>
    <t>4 mM</t>
  </si>
  <si>
    <t>ATP</t>
  </si>
  <si>
    <t>8 mM</t>
  </si>
  <si>
    <t>MgCl2</t>
  </si>
  <si>
    <t>Stock</t>
  </si>
  <si>
    <t>500 mM</t>
  </si>
  <si>
    <t>28 mM</t>
  </si>
  <si>
    <t>24 mL</t>
  </si>
  <si>
    <t>14 mL</t>
  </si>
  <si>
    <t>Target pH = 7.00</t>
  </si>
  <si>
    <t>Initial pH</t>
  </si>
  <si>
    <t>Final pH</t>
  </si>
  <si>
    <t>Total HCl / KOH added</t>
  </si>
  <si>
    <t>Corrected MW</t>
  </si>
  <si>
    <t>Amount for 250 ml</t>
  </si>
  <si>
    <t>Amount added</t>
  </si>
  <si>
    <t>100 mM</t>
  </si>
  <si>
    <t>20 mM</t>
  </si>
  <si>
    <t>2 mM</t>
  </si>
  <si>
    <t>7 mM</t>
  </si>
  <si>
    <t>7 ml</t>
  </si>
  <si>
    <t>HCl/KOH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</si>
</sst>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00"/>
  </numFmts>
  <fonts count="5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4" xfId="0" applyFont="1" applyBorder="1"/>
    <xf numFmtId="164" fontId="1" fillId="0" borderId="5" xfId="0" applyNumberFormat="1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2" xfId="0" applyFont="1" applyBorder="1"/>
    <xf numFmtId="0" fontId="1" fillId="0" borderId="13" xfId="0" applyFont="1" applyBorder="1"/>
    <xf numFmtId="0" fontId="4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16"/>
  <sheetViews>
    <sheetView tabSelected="1" workbookViewId="0">
      <selection activeCell="L8" sqref="L8"/>
    </sheetView>
  </sheetViews>
  <sheetFormatPr defaultColWidth="14.42578125" defaultRowHeight="15.75" customHeight="1"/>
  <cols>
    <col min="1" max="1" width="16.28515625" customWidth="1"/>
    <col min="2" max="2" width="14.7109375" customWidth="1"/>
    <col min="3" max="3" width="13" customWidth="1"/>
    <col min="4" max="4" width="7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9" width="10.85546875" customWidth="1"/>
    <col min="10" max="10" width="17.28515625" customWidth="1"/>
  </cols>
  <sheetData>
    <row r="1" spans="1:10" ht="15.75" customHeight="1" thickBot="1">
      <c r="A1" s="32" t="s">
        <v>0</v>
      </c>
      <c r="B1" s="33"/>
    </row>
    <row r="2" spans="1:10" ht="15.75" customHeight="1">
      <c r="A2" s="15" t="s">
        <v>1</v>
      </c>
      <c r="B2" s="16"/>
    </row>
    <row r="3" spans="1:10" ht="15.75" customHeight="1" thickBot="1">
      <c r="A3" s="3" t="s">
        <v>2</v>
      </c>
      <c r="B3" s="4"/>
    </row>
    <row r="4" spans="1:10" ht="30" customHeight="1">
      <c r="A4" s="28" t="s">
        <v>3</v>
      </c>
      <c r="B4" s="29" t="s">
        <v>4</v>
      </c>
      <c r="C4" s="29" t="s">
        <v>5</v>
      </c>
      <c r="D4" s="29" t="s">
        <v>6</v>
      </c>
      <c r="E4" s="29" t="s">
        <v>7</v>
      </c>
      <c r="F4" s="30" t="s">
        <v>8</v>
      </c>
      <c r="G4" s="29" t="s">
        <v>9</v>
      </c>
      <c r="H4" s="30" t="s">
        <v>10</v>
      </c>
      <c r="I4" s="30" t="s">
        <v>11</v>
      </c>
      <c r="J4" s="31" t="s">
        <v>12</v>
      </c>
    </row>
    <row r="5" spans="1:10" ht="30" customHeight="1">
      <c r="A5" s="18" t="s">
        <v>13</v>
      </c>
      <c r="B5" s="19" t="s">
        <v>14</v>
      </c>
      <c r="C5" s="19"/>
      <c r="D5" s="19">
        <v>74.55</v>
      </c>
      <c r="E5" s="19">
        <v>99.6</v>
      </c>
      <c r="F5" s="27">
        <f t="shared" ref="F5:F8" si="0">D5/(E5/100)</f>
        <v>74.849397590361448</v>
      </c>
      <c r="G5" s="19" t="s">
        <v>15</v>
      </c>
      <c r="H5" s="26">
        <f>I5*2</f>
        <v>14.96987951807229</v>
      </c>
      <c r="I5" s="26">
        <f>F5*0.1</f>
        <v>7.4849397590361448</v>
      </c>
      <c r="J5" s="20"/>
    </row>
    <row r="6" spans="1:10" ht="30" customHeight="1">
      <c r="A6" s="18" t="s">
        <v>16</v>
      </c>
      <c r="B6" s="19" t="s">
        <v>14</v>
      </c>
      <c r="C6" s="19"/>
      <c r="D6" s="19">
        <v>68.08</v>
      </c>
      <c r="E6" s="19">
        <v>97.9</v>
      </c>
      <c r="F6" s="27">
        <f t="shared" si="0"/>
        <v>69.540347293156273</v>
      </c>
      <c r="G6" s="19" t="s">
        <v>17</v>
      </c>
      <c r="H6" s="26">
        <f>I6*2</f>
        <v>2.7816138917262512</v>
      </c>
      <c r="I6" s="26">
        <f>F6*0.02</f>
        <v>1.3908069458631256</v>
      </c>
      <c r="J6" s="20"/>
    </row>
    <row r="7" spans="1:10" ht="30" customHeight="1">
      <c r="A7" s="18" t="s">
        <v>18</v>
      </c>
      <c r="B7" s="19" t="s">
        <v>14</v>
      </c>
      <c r="C7" s="19"/>
      <c r="D7" s="19">
        <v>380.35</v>
      </c>
      <c r="E7" s="19">
        <v>97.9</v>
      </c>
      <c r="F7" s="27">
        <f t="shared" si="0"/>
        <v>388.50868232890701</v>
      </c>
      <c r="G7" s="19" t="s">
        <v>19</v>
      </c>
      <c r="H7" s="26">
        <f t="shared" ref="H7:H8" si="1">I7*2</f>
        <v>1.554034729315628</v>
      </c>
      <c r="I7" s="26">
        <f>F7*0.002</f>
        <v>0.77701736465781401</v>
      </c>
      <c r="J7" s="20"/>
    </row>
    <row r="8" spans="1:10" ht="30" customHeight="1">
      <c r="A8" s="18" t="s">
        <v>20</v>
      </c>
      <c r="B8" s="19" t="s">
        <v>14</v>
      </c>
      <c r="C8" s="19"/>
      <c r="D8" s="19">
        <v>605.19000000000005</v>
      </c>
      <c r="E8" s="19">
        <v>99.9</v>
      </c>
      <c r="F8" s="27">
        <f t="shared" si="0"/>
        <v>605.79579579579581</v>
      </c>
      <c r="G8" s="19" t="s">
        <v>21</v>
      </c>
      <c r="H8" s="26">
        <f t="shared" si="1"/>
        <v>4.8463663663663663</v>
      </c>
      <c r="I8" s="26">
        <f>F8*0.004</f>
        <v>2.4231831831831832</v>
      </c>
      <c r="J8" s="20"/>
    </row>
    <row r="9" spans="1:10" ht="30" customHeight="1" thickBot="1">
      <c r="A9" s="21" t="s">
        <v>22</v>
      </c>
      <c r="B9" s="22" t="s">
        <v>23</v>
      </c>
      <c r="C9" s="22"/>
      <c r="D9" s="22"/>
      <c r="E9" s="22"/>
      <c r="F9" s="22" t="s">
        <v>24</v>
      </c>
      <c r="G9" s="22" t="s">
        <v>25</v>
      </c>
      <c r="H9" s="22" t="s">
        <v>26</v>
      </c>
      <c r="I9" s="22" t="s">
        <v>27</v>
      </c>
      <c r="J9" s="23"/>
    </row>
    <row r="10" spans="1:10" ht="15.75" customHeight="1" thickBot="1">
      <c r="A10" s="1"/>
      <c r="B10" s="1"/>
      <c r="C10" s="1"/>
      <c r="D10" s="1"/>
      <c r="E10" s="1"/>
      <c r="F10" s="1"/>
      <c r="G10" s="1"/>
      <c r="H10" s="1"/>
      <c r="I10" s="1"/>
    </row>
    <row r="11" spans="1:10" ht="27.95" customHeight="1" thickBot="1">
      <c r="A11" s="34" t="s">
        <v>28</v>
      </c>
      <c r="B11" s="35"/>
      <c r="C11" s="1"/>
      <c r="D11" s="1"/>
      <c r="E11" s="1"/>
      <c r="F11" s="1"/>
      <c r="G11" s="1"/>
      <c r="H11" s="1"/>
      <c r="I11" s="1"/>
    </row>
    <row r="12" spans="1:10" ht="30" customHeight="1">
      <c r="A12" s="13" t="s">
        <v>29</v>
      </c>
      <c r="B12" s="14"/>
      <c r="C12" s="1"/>
      <c r="D12" s="1"/>
      <c r="E12" s="1"/>
      <c r="F12" s="1"/>
      <c r="G12" s="1"/>
      <c r="H12" s="1"/>
      <c r="I12" s="1"/>
    </row>
    <row r="13" spans="1:10" ht="30" customHeight="1" thickBot="1">
      <c r="A13" s="24" t="s">
        <v>30</v>
      </c>
      <c r="B13" s="25"/>
      <c r="C13" s="1"/>
      <c r="D13" s="1"/>
      <c r="E13" s="1"/>
      <c r="F13" s="1"/>
      <c r="G13" s="1"/>
      <c r="H13" s="1"/>
      <c r="I13" s="1"/>
    </row>
    <row r="14" spans="1:10" ht="30" customHeight="1">
      <c r="A14" s="36" t="s">
        <v>31</v>
      </c>
      <c r="B14" s="37"/>
    </row>
    <row r="15" spans="1:10" ht="15.75" customHeight="1">
      <c r="A15" s="38"/>
      <c r="B15" s="39"/>
    </row>
    <row r="16" spans="1:10" ht="15.75" customHeight="1" thickBot="1">
      <c r="A16" s="40"/>
      <c r="B16" s="41"/>
    </row>
  </sheetData>
  <mergeCells count="4">
    <mergeCell ref="A1:B1"/>
    <mergeCell ref="A11:B11"/>
    <mergeCell ref="A14:B14"/>
    <mergeCell ref="A15:B1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04A7-A1BB-405F-A924-39D6EF8FB4D0}">
  <sheetPr>
    <outlinePr summaryBelow="0" summaryRight="0"/>
    <pageSetUpPr fitToPage="1"/>
  </sheetPr>
  <dimension ref="A1:I14"/>
  <sheetViews>
    <sheetView workbookViewId="0">
      <selection activeCell="K5" sqref="K5"/>
    </sheetView>
  </sheetViews>
  <sheetFormatPr defaultColWidth="14.42578125" defaultRowHeight="15.75" customHeight="1"/>
  <cols>
    <col min="1" max="1" width="16.28515625" customWidth="1"/>
    <col min="2" max="2" width="13.42578125" customWidth="1"/>
    <col min="3" max="3" width="12" customWidth="1"/>
    <col min="4" max="4" width="7" bestFit="1" customWidth="1"/>
    <col min="5" max="5" width="8.140625" bestFit="1" customWidth="1"/>
    <col min="6" max="6" width="14" bestFit="1" customWidth="1"/>
    <col min="7" max="7" width="10.7109375" bestFit="1" customWidth="1"/>
    <col min="8" max="8" width="17.7109375" bestFit="1" customWidth="1"/>
    <col min="9" max="9" width="19.140625" customWidth="1"/>
  </cols>
  <sheetData>
    <row r="1" spans="1:9" ht="15.75" customHeight="1" thickBot="1">
      <c r="A1" s="32" t="s">
        <v>0</v>
      </c>
      <c r="B1" s="33"/>
    </row>
    <row r="2" spans="1:9" ht="15.75" customHeight="1">
      <c r="A2" s="15" t="s">
        <v>1</v>
      </c>
      <c r="B2" s="16"/>
    </row>
    <row r="3" spans="1:9" ht="15.75" customHeight="1" thickBot="1">
      <c r="A3" s="3" t="s">
        <v>2</v>
      </c>
      <c r="B3" s="4"/>
    </row>
    <row r="4" spans="1:9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32</v>
      </c>
      <c r="G4" s="6" t="s">
        <v>9</v>
      </c>
      <c r="H4" s="6" t="s">
        <v>33</v>
      </c>
      <c r="I4" s="7" t="s">
        <v>34</v>
      </c>
    </row>
    <row r="5" spans="1:9" ht="30" customHeight="1">
      <c r="A5" s="8" t="s">
        <v>13</v>
      </c>
      <c r="B5" s="2" t="s">
        <v>14</v>
      </c>
      <c r="C5" s="2"/>
      <c r="D5" s="2">
        <v>74.55</v>
      </c>
      <c r="E5" s="2">
        <v>99.6</v>
      </c>
      <c r="F5" s="2">
        <f t="shared" ref="F5:F8" si="0">D5/(E5/100)</f>
        <v>74.849397590361448</v>
      </c>
      <c r="G5" s="2" t="s">
        <v>35</v>
      </c>
      <c r="H5" s="2">
        <f>F5*0.1/2</f>
        <v>3.7424698795180724</v>
      </c>
      <c r="I5" s="9"/>
    </row>
    <row r="6" spans="1:9" ht="30" customHeight="1">
      <c r="A6" s="8" t="s">
        <v>16</v>
      </c>
      <c r="B6" s="2" t="s">
        <v>14</v>
      </c>
      <c r="C6" s="2"/>
      <c r="D6" s="2">
        <v>68.08</v>
      </c>
      <c r="E6" s="2">
        <v>97.5</v>
      </c>
      <c r="F6" s="2">
        <f t="shared" si="0"/>
        <v>69.825641025641019</v>
      </c>
      <c r="G6" s="2" t="s">
        <v>36</v>
      </c>
      <c r="H6" s="2">
        <f>F6*0.02/2</f>
        <v>0.69825641025641016</v>
      </c>
      <c r="I6" s="9"/>
    </row>
    <row r="7" spans="1:9" ht="30" customHeight="1">
      <c r="A7" s="8" t="s">
        <v>18</v>
      </c>
      <c r="B7" s="2" t="s">
        <v>14</v>
      </c>
      <c r="C7" s="2"/>
      <c r="D7" s="2">
        <v>380.35</v>
      </c>
      <c r="E7" s="2">
        <v>97.5</v>
      </c>
      <c r="F7" s="2">
        <f t="shared" si="0"/>
        <v>390.10256410256414</v>
      </c>
      <c r="G7" s="2" t="s">
        <v>37</v>
      </c>
      <c r="H7" s="2">
        <f>F7*0.002/2</f>
        <v>0.39010256410256416</v>
      </c>
      <c r="I7" s="9"/>
    </row>
    <row r="8" spans="1:9" ht="30" customHeight="1">
      <c r="A8" s="8" t="s">
        <v>20</v>
      </c>
      <c r="B8" s="2" t="s">
        <v>14</v>
      </c>
      <c r="C8" s="2"/>
      <c r="D8" s="2">
        <v>605.20000000000005</v>
      </c>
      <c r="E8" s="2">
        <v>99</v>
      </c>
      <c r="F8" s="2">
        <f t="shared" si="0"/>
        <v>611.31313131313141</v>
      </c>
      <c r="G8" s="2" t="s">
        <v>19</v>
      </c>
      <c r="H8" s="2">
        <f>F8*0.004/2</f>
        <v>1.2226262626262629</v>
      </c>
      <c r="I8" s="9"/>
    </row>
    <row r="9" spans="1:9" ht="30" customHeight="1" thickBot="1">
      <c r="A9" s="10" t="s">
        <v>22</v>
      </c>
      <c r="B9" s="11" t="s">
        <v>23</v>
      </c>
      <c r="C9" s="11"/>
      <c r="D9" s="11"/>
      <c r="E9" s="11"/>
      <c r="F9" s="11" t="s">
        <v>24</v>
      </c>
      <c r="G9" s="11" t="s">
        <v>38</v>
      </c>
      <c r="H9" s="11" t="s">
        <v>39</v>
      </c>
      <c r="I9" s="12"/>
    </row>
    <row r="10" spans="1:9" ht="15.75" customHeight="1" thickBot="1">
      <c r="A10" s="1"/>
      <c r="B10" s="1"/>
      <c r="C10" s="1"/>
      <c r="D10" s="1"/>
      <c r="E10" s="1"/>
      <c r="F10" s="1"/>
      <c r="G10" s="1"/>
      <c r="H10" s="1"/>
      <c r="I10" s="1"/>
    </row>
    <row r="11" spans="1:9" ht="27.95" customHeight="1" thickBot="1">
      <c r="A11" s="34" t="s">
        <v>28</v>
      </c>
      <c r="B11" s="35"/>
      <c r="C11" s="1"/>
      <c r="D11" s="1"/>
      <c r="E11" s="1"/>
      <c r="F11" s="1"/>
      <c r="G11" s="1"/>
      <c r="H11" s="1"/>
      <c r="I11" s="1"/>
    </row>
    <row r="12" spans="1:9" ht="30" customHeight="1">
      <c r="A12" s="13" t="s">
        <v>29</v>
      </c>
      <c r="B12" s="14"/>
      <c r="C12" s="1"/>
      <c r="D12" s="1"/>
      <c r="E12" s="1"/>
      <c r="F12" s="1"/>
      <c r="G12" s="1"/>
      <c r="H12" s="1"/>
      <c r="I12" s="1"/>
    </row>
    <row r="13" spans="1:9" ht="30" customHeight="1">
      <c r="A13" s="8" t="s">
        <v>30</v>
      </c>
      <c r="B13" s="9"/>
      <c r="C13" s="1"/>
      <c r="D13" s="1"/>
      <c r="E13" s="1"/>
      <c r="F13" s="1"/>
      <c r="G13" s="1"/>
      <c r="H13" s="1"/>
      <c r="I13" s="1"/>
    </row>
    <row r="14" spans="1:9" ht="30" customHeight="1" thickBot="1">
      <c r="A14" s="17" t="s">
        <v>40</v>
      </c>
      <c r="B14" s="12"/>
    </row>
  </sheetData>
  <mergeCells count="2">
    <mergeCell ref="A1:B1"/>
    <mergeCell ref="A11:B11"/>
  </mergeCells>
  <pageMargins left="0.7" right="0.7" top="0.75" bottom="0.75" header="0.3" footer="0.3"/>
  <pageSetup scale="9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abArchives xmlns:xsi="http://www.w3.org/2001/XMLSchema-instance" xmlns:xsd="http://www.w3.org/2001/XMLSchema">
  <BaseUri>https://mynotebook.labarchives.com</BaseUri>
  <eid>MTYwNi44fDY3MzMyMS8xMjM2L0VudHJ5UGFydC80MDIwNDI3ODh8NDA3OC43OTk5OTk5OTk5OTk3</eid>
  <version>1</version>
  <updated-at>2023-02-28T19:20:22Z</updated-at>
</LabArchiv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abArchives xmlns:xsi="http://www.w3.org/2001/XMLSchema-instance" xmlns:xsd="http://www.w3.org/2001/XMLSchema">
  <BaseUri>https://mynotebook.labarchives.com</BaseUri>
  <eid>MTYwNi44fDY3MzMyMS8xMjM2L0VudHJ5UGFydC80MDIwNDI3ODh8NDA3OC43OTk5OTk5OTk5OTk3</eid>
  <version>1</version>
  <updated-at>2023-02-28T19:20:22Z</updated-at>
</LabArchives>
</file>

<file path=customXml/itemProps1.xml><?xml version="1.0" encoding="utf-8"?>
<ds:datastoreItem xmlns:ds="http://schemas.openxmlformats.org/officeDocument/2006/customXml" ds:itemID="{5C3833AD-3BAD-44F9-A428-5312EFC8FF4F}"/>
</file>

<file path=customXml/itemProps2.xml><?xml version="1.0" encoding="utf-8"?>
<ds:datastoreItem xmlns:ds="http://schemas.openxmlformats.org/officeDocument/2006/customXml" ds:itemID="{4D816BEF-01CE-48F0-96F1-565C1EFA127A}"/>
</file>

<file path=customXml/itemProps3.xml><?xml version="1.0" encoding="utf-8"?>
<ds:datastoreItem xmlns:ds="http://schemas.openxmlformats.org/officeDocument/2006/customXml" ds:itemID="{9A161E6A-5B3F-4912-ADEE-71AD0FF6FC00}"/>
</file>

<file path=customXml/itemProps4.xml><?xml version="1.0" encoding="utf-8"?>
<ds:datastoreItem xmlns:ds="http://schemas.openxmlformats.org/officeDocument/2006/customXml" ds:itemID="{4D816BEF-01CE-48F0-96F1-565C1EFA12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Gregory Milburn</cp:lastModifiedBy>
  <cp:revision/>
  <dcterms:created xsi:type="dcterms:W3CDTF">2018-06-07T17:40:20Z</dcterms:created>
  <dcterms:modified xsi:type="dcterms:W3CDTF">2023-02-28T21:23:23Z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