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ruk\Dropbox\00Self made protocols\pCa 22C pH7.0\"/>
    </mc:Choice>
  </mc:AlternateContent>
  <xr:revisionPtr revIDLastSave="0" documentId="13_ncr:1_{75DD4F77-ED78-41B4-924F-E7DEC50C04BB}" xr6:coauthVersionLast="36" xr6:coauthVersionMax="37" xr10:uidLastSave="{00000000-0000-0000-0000-000000000000}"/>
  <bookViews>
    <workbookView xWindow="0" yWindow="0" windowWidth="20310" windowHeight="10500" xr2:uid="{00000000-000D-0000-FFFF-FFFF00000000}"/>
  </bookViews>
  <sheets>
    <sheet name="Mixing Cha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I7" i="1" s="1"/>
  <c r="F8" i="1"/>
  <c r="I8" i="1" s="1"/>
  <c r="F9" i="1"/>
  <c r="G9" i="1" s="1"/>
  <c r="F10" i="1"/>
  <c r="G10" i="1" s="1"/>
  <c r="F11" i="1"/>
  <c r="G11" i="1" s="1"/>
  <c r="F12" i="1"/>
  <c r="I12" i="1" s="1"/>
  <c r="F13" i="1"/>
  <c r="G13" i="1" s="1"/>
  <c r="F14" i="1"/>
  <c r="G14" i="1" s="1"/>
  <c r="F15" i="1"/>
  <c r="I15" i="1" s="1"/>
  <c r="F16" i="1"/>
  <c r="I16" i="1" s="1"/>
  <c r="F17" i="1"/>
  <c r="G17" i="1" s="1"/>
  <c r="F18" i="1"/>
  <c r="G18" i="1" s="1"/>
  <c r="F19" i="1"/>
  <c r="G19" i="1" s="1"/>
  <c r="F20" i="1"/>
  <c r="I20" i="1" s="1"/>
  <c r="F21" i="1"/>
  <c r="G21" i="1" s="1"/>
  <c r="F6" i="1"/>
  <c r="I6" i="1" s="1"/>
  <c r="I14" i="1" l="1"/>
  <c r="G15" i="1"/>
  <c r="G8" i="1"/>
  <c r="G7" i="1"/>
  <c r="I11" i="1"/>
  <c r="I10" i="1"/>
  <c r="I9" i="1"/>
  <c r="I18" i="1"/>
  <c r="I17" i="1"/>
  <c r="I19" i="1"/>
  <c r="G16" i="1"/>
  <c r="G20" i="1"/>
  <c r="G12" i="1"/>
  <c r="I21" i="1"/>
  <c r="I13" i="1"/>
  <c r="G6" i="1"/>
  <c r="G22" i="1" l="1"/>
  <c r="G24" i="1" s="1"/>
  <c r="G25" i="1" s="1"/>
  <c r="I22" i="1"/>
  <c r="I24" i="1" s="1"/>
  <c r="I25" i="1" s="1"/>
</calcChain>
</file>

<file path=xl/sharedStrings.xml><?xml version="1.0" encoding="utf-8"?>
<sst xmlns="http://schemas.openxmlformats.org/spreadsheetml/2006/main" count="25" uniqueCount="23">
  <si>
    <t>pCa</t>
  </si>
  <si>
    <t># Vials</t>
  </si>
  <si>
    <t>Amt/vial</t>
  </si>
  <si>
    <t>total vol</t>
  </si>
  <si>
    <t>target to prep</t>
  </si>
  <si>
    <t>vol left</t>
  </si>
  <si>
    <t>4.5ml vial possible</t>
  </si>
  <si>
    <t>Pipetting</t>
  </si>
  <si>
    <t>Prop pCa9.0</t>
  </si>
  <si>
    <t>Prop pCa4.5</t>
  </si>
  <si>
    <t>vol pCa9.0</t>
  </si>
  <si>
    <t>vol pCa4.5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</si>
  <si>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</si>
  <si>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</si>
  <si>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</si>
  <si>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</si>
  <si>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</si>
  <si>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</si>
  <si>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</si>
  <si>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</si>
  <si>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</si>
  <si>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</si>
  <si>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Large Volume Mixing Chart (pH 7.0 and 22 degrees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</si>
</sst>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0.000"/>
  </numFmts>
  <fonts count="4" x14ac:knownFonts="1">
    <font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2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###############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2.xml"/>
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34059-1977-4FC0-8F3B-1BD3722C62C8}" name="Table3" displayName="Table3" ref="A2:J26" totalsRowShown="0" dataDxfId="0" tableBorderDxfId="11">
  <autoFilter ref="A2:J26" xr:uid="{AD2AD47C-1C7B-4755-B50A-4F52C9E4E994}"/>
  <tableColumns count="10">
    <tableColumn id="1" xr3:uid="{D5899F55-DA0B-4205-AB48-57F960FB4020}" name="Column1" dataDxfId="10"/>
    <tableColumn id="2" xr3:uid="{BC2709D7-B56F-4008-BDE5-02D1D9965C77}" name="Column2" dataDxfId="9"/>
    <tableColumn id="3" xr3:uid="{DC8A0361-FDA0-4F77-B237-5AF1D453DB92}" name="Column3" dataDxfId="8"/>
    <tableColumn id="4" xr3:uid="{6D434423-D3B7-44FD-BFBD-258AB31AE018}" name="Column4" dataDxfId="7"/>
    <tableColumn id="5" xr3:uid="{597327D2-B84A-4529-8CFF-69A1D4F3E452}" name="Column5" dataDxfId="6"/>
    <tableColumn id="6" xr3:uid="{036840EC-747A-4050-AF49-B10875E616B3}" name="Column6" dataDxfId="5"/>
    <tableColumn id="7" xr3:uid="{71DA19A3-8768-418B-9FAA-6D54F43AA91E}" name="Column7" dataDxfId="4"/>
    <tableColumn id="8" xr3:uid="{8B3BEEFF-268E-4313-BE55-F1503DD12447}" name="Column8" dataDxfId="3"/>
    <tableColumn id="9" xr3:uid="{9B0F3482-4E8B-4424-8354-0CF046BA2285}" name="Column9" dataDxfId="2"/>
    <tableColumn id="10" xr3:uid="{DEFDFDD3-ACF1-4027-9AE1-4114862CA40C}" name="Column10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4"/>
  <sheetViews>
    <sheetView tabSelected="1" workbookViewId="0">
      <selection activeCell="A4" sqref="A4:J26"/>
    </sheetView>
  </sheetViews>
  <sheetFormatPr defaultRowHeight="14.25" x14ac:dyDescent="0.2"/>
  <cols>
    <col min="1" max="5" width="10.125" customWidth="1"/>
    <col min="6" max="6" width="14.125" customWidth="1"/>
    <col min="7" max="7" width="14.875" customWidth="1"/>
    <col min="8" max="8" width="21.5" customWidth="1"/>
    <col min="9" max="9" width="10.375" customWidth="1"/>
    <col min="10" max="10" width="25.125" customWidth="1"/>
    <col min="11" max="11" width="10.625" customWidth="1"/>
    <col min="12" max="13" width="6.625" customWidth="1"/>
    <col min="14" max="14" width="7.375" customWidth="1"/>
    <col min="15" max="18" width="6.625" customWidth="1"/>
    <col min="19" max="19" width="5.75" customWidth="1"/>
  </cols>
  <sheetData>
    <row r="2" spans="1:1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9" ht="18" customHeight="1" x14ac:dyDescent="0.2"/>
    <row r="4" spans="1:19" ht="12.75" customHeight="1" x14ac:dyDescent="0.25">
      <c r="A4" s="5"/>
      <c r="B4" s="13"/>
      <c r="C4" s="13"/>
      <c r="D4" s="14" t="s">
        <v>22</v>
      </c>
      <c r="E4" s="14"/>
      <c r="F4" s="15"/>
      <c r="G4" s="12"/>
      <c r="H4" s="12"/>
      <c r="I4" s="12"/>
      <c r="J4" s="10"/>
      <c r="K4" s="1"/>
      <c r="N4" s="1"/>
    </row>
    <row r="5" spans="1:19" ht="12.75" customHeight="1" x14ac:dyDescent="0.2">
      <c r="A5" s="5" t="s">
        <v>0</v>
      </c>
      <c r="B5" s="5" t="s">
        <v>8</v>
      </c>
      <c r="C5" s="5" t="s">
        <v>9</v>
      </c>
      <c r="D5" s="5" t="s">
        <v>1</v>
      </c>
      <c r="E5" s="5" t="s">
        <v>2</v>
      </c>
      <c r="F5" s="5" t="s">
        <v>3</v>
      </c>
      <c r="G5" s="5" t="s">
        <v>10</v>
      </c>
      <c r="H5" s="5" t="s">
        <v>7</v>
      </c>
      <c r="I5" s="5" t="s">
        <v>11</v>
      </c>
      <c r="J5" s="5" t="s">
        <v>7</v>
      </c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5">
      <c r="A6" s="9">
        <v>6.8</v>
      </c>
      <c r="B6" s="9">
        <v>0.74316899999999997</v>
      </c>
      <c r="C6" s="9">
        <v>0.25683099999999998</v>
      </c>
      <c r="D6" s="6">
        <v>24</v>
      </c>
      <c r="E6" s="7">
        <v>1.5</v>
      </c>
      <c r="F6" s="6">
        <f>D6*E6</f>
        <v>36</v>
      </c>
      <c r="G6" s="7">
        <f>ROUND(F6*B6,3)</f>
        <v>26.754000000000001</v>
      </c>
      <c r="H6" s="7"/>
      <c r="I6" s="7">
        <f>ROUND(F6*C6,3)</f>
        <v>9.2460000000000004</v>
      </c>
      <c r="J6" s="7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5">
      <c r="A7" s="9">
        <v>6.6</v>
      </c>
      <c r="B7" s="9">
        <v>0.64692799999999995</v>
      </c>
      <c r="C7" s="9">
        <v>0.353072</v>
      </c>
      <c r="D7" s="6">
        <v>24</v>
      </c>
      <c r="E7" s="7">
        <v>1.5</v>
      </c>
      <c r="F7" s="6">
        <f t="shared" ref="F7:F21" si="0">D7*E7</f>
        <v>36</v>
      </c>
      <c r="G7" s="7">
        <f t="shared" ref="G7:G21" si="1">ROUND(F7*B7,3)</f>
        <v>23.289000000000001</v>
      </c>
      <c r="H7" s="7"/>
      <c r="I7" s="7">
        <f t="shared" ref="I7:I21" si="2">ROUND(F7*C7,3)</f>
        <v>12.711</v>
      </c>
      <c r="J7" s="7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5">
      <c r="A8" s="9">
        <v>6.4</v>
      </c>
      <c r="B8" s="9">
        <v>0.53552599999999995</v>
      </c>
      <c r="C8" s="9">
        <v>0.464474</v>
      </c>
      <c r="D8" s="6">
        <v>24</v>
      </c>
      <c r="E8" s="7">
        <v>1.5</v>
      </c>
      <c r="F8" s="6">
        <f t="shared" si="0"/>
        <v>36</v>
      </c>
      <c r="G8" s="7">
        <f t="shared" si="1"/>
        <v>19.279</v>
      </c>
      <c r="H8" s="7"/>
      <c r="I8" s="7">
        <f t="shared" si="2"/>
        <v>16.721</v>
      </c>
      <c r="J8" s="7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5">
      <c r="A9" s="9">
        <v>6.3</v>
      </c>
      <c r="B9" s="9">
        <v>0.47741499999999998</v>
      </c>
      <c r="C9" s="9">
        <v>0.52258499999999997</v>
      </c>
      <c r="D9" s="6">
        <v>24</v>
      </c>
      <c r="E9" s="7">
        <v>1.5</v>
      </c>
      <c r="F9" s="6">
        <f t="shared" si="0"/>
        <v>36</v>
      </c>
      <c r="G9" s="7">
        <f t="shared" si="1"/>
        <v>17.187000000000001</v>
      </c>
      <c r="H9" s="7"/>
      <c r="I9" s="7">
        <f t="shared" si="2"/>
        <v>18.812999999999999</v>
      </c>
      <c r="J9" s="7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5">
      <c r="A10" s="9">
        <v>6.2</v>
      </c>
      <c r="B10" s="9">
        <v>0.41985600000000001</v>
      </c>
      <c r="C10" s="9">
        <v>0.58014399999999999</v>
      </c>
      <c r="D10" s="6">
        <v>24</v>
      </c>
      <c r="E10" s="7">
        <v>1.5</v>
      </c>
      <c r="F10" s="6">
        <f t="shared" si="0"/>
        <v>36</v>
      </c>
      <c r="G10" s="7">
        <f t="shared" si="1"/>
        <v>15.115</v>
      </c>
      <c r="H10" s="7"/>
      <c r="I10" s="7">
        <f t="shared" si="2"/>
        <v>20.885000000000002</v>
      </c>
      <c r="J10" s="7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5">
      <c r="A11" s="9">
        <v>6.1</v>
      </c>
      <c r="B11" s="9">
        <v>0.364429</v>
      </c>
      <c r="C11" s="9">
        <v>0.635571</v>
      </c>
      <c r="D11" s="6">
        <v>24</v>
      </c>
      <c r="E11" s="7">
        <v>1.5</v>
      </c>
      <c r="F11" s="6">
        <f t="shared" si="0"/>
        <v>36</v>
      </c>
      <c r="G11" s="7">
        <f t="shared" si="1"/>
        <v>13.119</v>
      </c>
      <c r="H11" s="7"/>
      <c r="I11" s="7">
        <f t="shared" si="2"/>
        <v>22.881</v>
      </c>
      <c r="J11" s="7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5">
      <c r="A12" s="9">
        <v>6</v>
      </c>
      <c r="B12" s="9">
        <v>0.31246600000000002</v>
      </c>
      <c r="C12" s="9">
        <v>0.68753399999999998</v>
      </c>
      <c r="D12" s="6">
        <v>24</v>
      </c>
      <c r="E12" s="7">
        <v>1.5</v>
      </c>
      <c r="F12" s="6">
        <f t="shared" si="0"/>
        <v>36</v>
      </c>
      <c r="G12" s="7">
        <f t="shared" si="1"/>
        <v>11.249000000000001</v>
      </c>
      <c r="H12" s="7"/>
      <c r="I12" s="7">
        <f t="shared" si="2"/>
        <v>24.751000000000001</v>
      </c>
      <c r="J12" s="7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5">
      <c r="A13" s="9">
        <v>5.9</v>
      </c>
      <c r="B13" s="9">
        <v>0.26494400000000001</v>
      </c>
      <c r="C13" s="9">
        <v>0.73505600000000004</v>
      </c>
      <c r="D13" s="6">
        <v>24</v>
      </c>
      <c r="E13" s="7">
        <v>1.5</v>
      </c>
      <c r="F13" s="6">
        <f t="shared" si="0"/>
        <v>36</v>
      </c>
      <c r="G13" s="7">
        <f t="shared" si="1"/>
        <v>9.5380000000000003</v>
      </c>
      <c r="H13" s="7"/>
      <c r="I13" s="7">
        <f t="shared" si="2"/>
        <v>26.462</v>
      </c>
      <c r="J13" s="7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5">
      <c r="A14" s="9">
        <v>5.8</v>
      </c>
      <c r="B14" s="9">
        <v>0.22243099999999999</v>
      </c>
      <c r="C14" s="9">
        <v>0.77756899999999995</v>
      </c>
      <c r="D14" s="6">
        <v>24</v>
      </c>
      <c r="E14" s="7">
        <v>1.5</v>
      </c>
      <c r="F14" s="6">
        <f t="shared" si="0"/>
        <v>36</v>
      </c>
      <c r="G14" s="7">
        <f t="shared" si="1"/>
        <v>8.0079999999999991</v>
      </c>
      <c r="H14" s="7"/>
      <c r="I14" s="7">
        <f t="shared" si="2"/>
        <v>27.992000000000001</v>
      </c>
      <c r="J14" s="7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5">
      <c r="A15" s="9">
        <v>5.7</v>
      </c>
      <c r="B15" s="9">
        <v>0.185112</v>
      </c>
      <c r="C15" s="9">
        <v>0.81488799999999995</v>
      </c>
      <c r="D15" s="6">
        <v>24</v>
      </c>
      <c r="E15" s="7">
        <v>1.5</v>
      </c>
      <c r="F15" s="6">
        <f t="shared" si="0"/>
        <v>36</v>
      </c>
      <c r="G15" s="7">
        <f t="shared" si="1"/>
        <v>6.6639999999999997</v>
      </c>
      <c r="H15" s="7"/>
      <c r="I15" s="7">
        <f t="shared" si="2"/>
        <v>29.335999999999999</v>
      </c>
      <c r="J15" s="7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5">
      <c r="A16" s="9">
        <v>5.6</v>
      </c>
      <c r="B16" s="9">
        <v>0.15285699999999999</v>
      </c>
      <c r="C16" s="9">
        <v>0.84714299999999998</v>
      </c>
      <c r="D16" s="6">
        <v>24</v>
      </c>
      <c r="E16" s="7">
        <v>1.5</v>
      </c>
      <c r="F16" s="6">
        <f t="shared" si="0"/>
        <v>36</v>
      </c>
      <c r="G16" s="7">
        <f t="shared" si="1"/>
        <v>5.5030000000000001</v>
      </c>
      <c r="H16" s="7"/>
      <c r="I16" s="7">
        <f t="shared" si="2"/>
        <v>30.497</v>
      </c>
      <c r="J16" s="7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5">
      <c r="A17" s="9">
        <v>5.5</v>
      </c>
      <c r="B17" s="9">
        <v>0.12531</v>
      </c>
      <c r="C17" s="9">
        <v>0.87468999999999997</v>
      </c>
      <c r="D17" s="6">
        <v>24</v>
      </c>
      <c r="E17" s="7">
        <v>1.5</v>
      </c>
      <c r="F17" s="6">
        <f t="shared" si="0"/>
        <v>36</v>
      </c>
      <c r="G17" s="7">
        <f t="shared" si="1"/>
        <v>4.5110000000000001</v>
      </c>
      <c r="H17" s="7"/>
      <c r="I17" s="7">
        <f t="shared" si="2"/>
        <v>31.489000000000001</v>
      </c>
      <c r="J17" s="7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5">
      <c r="A18" s="9">
        <v>5.4</v>
      </c>
      <c r="B18" s="9">
        <v>0.101976</v>
      </c>
      <c r="C18" s="9">
        <v>0.89802400000000004</v>
      </c>
      <c r="D18" s="6">
        <v>24</v>
      </c>
      <c r="E18" s="7">
        <v>1.5</v>
      </c>
      <c r="F18" s="6">
        <f t="shared" si="0"/>
        <v>36</v>
      </c>
      <c r="G18" s="7">
        <f>ROUND(F18*B18,3)</f>
        <v>3.6709999999999998</v>
      </c>
      <c r="H18" s="7"/>
      <c r="I18" s="7">
        <f t="shared" si="2"/>
        <v>32.329000000000001</v>
      </c>
      <c r="J18" s="7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5">
      <c r="A19" s="9">
        <v>5.2</v>
      </c>
      <c r="B19" s="9">
        <v>6.5714800000000004E-2</v>
      </c>
      <c r="C19" s="9">
        <v>0.93428500000000003</v>
      </c>
      <c r="D19" s="6">
        <v>24</v>
      </c>
      <c r="E19" s="7">
        <v>1.5</v>
      </c>
      <c r="F19" s="6">
        <f t="shared" si="0"/>
        <v>36</v>
      </c>
      <c r="G19" s="7">
        <f t="shared" si="1"/>
        <v>2.3660000000000001</v>
      </c>
      <c r="H19" s="7"/>
      <c r="I19" s="7">
        <f t="shared" si="2"/>
        <v>33.634</v>
      </c>
      <c r="J19" s="7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5">
      <c r="A20" s="9">
        <v>5</v>
      </c>
      <c r="B20" s="9">
        <v>3.97413E-2</v>
      </c>
      <c r="C20" s="9">
        <v>0.96025899999999997</v>
      </c>
      <c r="D20" s="6">
        <v>24</v>
      </c>
      <c r="E20" s="7">
        <v>1.5</v>
      </c>
      <c r="F20" s="6">
        <f t="shared" si="0"/>
        <v>36</v>
      </c>
      <c r="G20" s="7">
        <f t="shared" si="1"/>
        <v>1.431</v>
      </c>
      <c r="H20" s="7"/>
      <c r="I20" s="7">
        <f t="shared" si="2"/>
        <v>34.569000000000003</v>
      </c>
      <c r="J20" s="7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5">
      <c r="A21" s="9">
        <v>4.8</v>
      </c>
      <c r="B21" s="9">
        <v>2.0421600000000002E-2</v>
      </c>
      <c r="C21" s="9">
        <v>0.97957799999999995</v>
      </c>
      <c r="D21" s="6">
        <v>24</v>
      </c>
      <c r="E21" s="7">
        <v>1.5</v>
      </c>
      <c r="F21" s="6">
        <f t="shared" si="0"/>
        <v>36</v>
      </c>
      <c r="G21" s="7">
        <f t="shared" si="1"/>
        <v>0.73499999999999999</v>
      </c>
      <c r="H21" s="7"/>
      <c r="I21" s="7">
        <f t="shared" si="2"/>
        <v>35.265000000000001</v>
      </c>
      <c r="J21" s="7"/>
      <c r="K21" s="4"/>
      <c r="L21" s="4"/>
      <c r="M21" s="4"/>
      <c r="N21" s="4"/>
      <c r="O21" s="4"/>
      <c r="P21" s="4"/>
      <c r="Q21" s="4"/>
      <c r="R21" s="4"/>
    </row>
    <row r="22" spans="1:19" ht="12.75" customHeight="1" x14ac:dyDescent="0.2">
      <c r="A22" s="5"/>
      <c r="B22" s="5"/>
      <c r="C22" s="5"/>
      <c r="D22" s="5"/>
      <c r="E22" s="5"/>
      <c r="F22" s="5" t="s">
        <v>3</v>
      </c>
      <c r="G22" s="7">
        <f>SUM(G6:G21)</f>
        <v>168.41900000000001</v>
      </c>
      <c r="H22" s="7"/>
      <c r="I22" s="7">
        <f>SUM(I6:I21)</f>
        <v>407.58100000000002</v>
      </c>
      <c r="J22" s="7"/>
      <c r="K22" s="4"/>
      <c r="L22" s="4"/>
      <c r="M22" s="4"/>
      <c r="N22" s="4"/>
      <c r="O22" s="4"/>
      <c r="P22" s="4"/>
      <c r="Q22" s="4"/>
      <c r="R22" s="4"/>
    </row>
    <row r="23" spans="1:19" ht="12.75" customHeight="1" x14ac:dyDescent="0.2">
      <c r="A23" s="5"/>
      <c r="B23" s="5"/>
      <c r="C23" s="5"/>
      <c r="D23" s="5"/>
      <c r="E23" s="5"/>
      <c r="F23" s="5" t="s">
        <v>4</v>
      </c>
      <c r="G23" s="5">
        <v>250</v>
      </c>
      <c r="H23" s="5"/>
      <c r="I23" s="5">
        <v>500</v>
      </c>
      <c r="J23" s="7"/>
      <c r="K23" s="1"/>
      <c r="L23" s="4"/>
      <c r="M23" s="4"/>
      <c r="N23" s="1"/>
      <c r="O23" s="4"/>
      <c r="P23" s="4"/>
      <c r="Q23" s="4"/>
      <c r="R23" s="4"/>
    </row>
    <row r="24" spans="1:19" ht="12.75" customHeight="1" x14ac:dyDescent="0.2">
      <c r="A24" s="5"/>
      <c r="B24" s="5"/>
      <c r="C24" s="5"/>
      <c r="D24" s="5"/>
      <c r="E24" s="5"/>
      <c r="F24" s="5" t="s">
        <v>5</v>
      </c>
      <c r="G24" s="8">
        <f>G23-G22</f>
        <v>81.580999999999989</v>
      </c>
      <c r="H24" s="8"/>
      <c r="I24" s="8">
        <f>I23-I22</f>
        <v>92.418999999999983</v>
      </c>
      <c r="J24" s="7"/>
    </row>
    <row r="25" spans="1:19" ht="12.75" customHeight="1" x14ac:dyDescent="0.2">
      <c r="A25" s="5"/>
      <c r="B25" s="5"/>
      <c r="C25" s="5"/>
      <c r="D25" s="5"/>
      <c r="E25" s="5"/>
      <c r="F25" s="5" t="s">
        <v>6</v>
      </c>
      <c r="G25" s="5">
        <f>G24/4.5</f>
        <v>18.129111111111108</v>
      </c>
      <c r="H25" s="5"/>
      <c r="I25" s="5">
        <f>I24/4.5</f>
        <v>20.537555555555553</v>
      </c>
      <c r="J25" s="5"/>
    </row>
    <row r="26" spans="1:19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9" ht="12.75" customHeight="1" x14ac:dyDescent="0.2"/>
    <row r="28" spans="1:19" ht="12.75" customHeight="1" x14ac:dyDescent="0.2"/>
    <row r="29" spans="1:19" ht="12.75" customHeight="1" x14ac:dyDescent="0.2">
      <c r="K29" s="2"/>
      <c r="N29" s="3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NDE0Ljd8NjczMzIxLzMxOS9FbnRyeVBhcnQvMjUxMDA4NjYwNXwxMDUyLjc=</eid>
  <version>1</version>
  <updated-at>2022-02-15T12:30:38-05:00</updated-at>
</LabArchiv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9C514-4320-4D9B-A8E9-792E6E4FE2AB}"/>
</file>

<file path=customXml/itemProps2.xml><?xml version="1.0" encoding="utf-8"?>
<ds:datastoreItem xmlns:ds="http://schemas.openxmlformats.org/officeDocument/2006/customXml" ds:itemID="{B69E8733-536A-4C75-AE89-6B0E4FF3FB53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10DC7BBF-B720-479F-80CF-EF3D63010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 Chart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Faruk</cp:lastModifiedBy>
  <cp:revision/>
  <dcterms:created xsi:type="dcterms:W3CDTF">2014-08-18T14:56:47Z</dcterms:created>
  <dcterms:modified xsi:type="dcterms:W3CDTF">2019-06-04T19:52:44Z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