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Solution_recipes\Pulse_Chase_solutions\"/>
    </mc:Choice>
  </mc:AlternateContent>
  <xr:revisionPtr revIDLastSave="0" documentId="13_ncr:1_{D9BFF2BE-FAC3-4AAC-84E2-96D78AC14E67}" xr6:coauthVersionLast="3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Sheet1!$A$1:$M$17</definedName>
  </definedNames>
  <calcPr calcId="191028"/>
</workbook>
</file>

<file path=xl/calcChain.xml><?xml version="1.0" encoding="utf-8"?>
<calcChain xmlns="http://schemas.openxmlformats.org/spreadsheetml/2006/main">
  <c r="G11" i="1" l="1"/>
  <c r="I11" i="1" s="1"/>
  <c r="K11" i="1" l="1"/>
  <c r="L11" i="1"/>
  <c r="J11" i="1"/>
  <c r="G6" i="1"/>
  <c r="G10" i="1" l="1"/>
  <c r="I10" i="1" s="1"/>
  <c r="G9" i="1"/>
  <c r="I9" i="1" s="1"/>
  <c r="J9" i="1" s="1"/>
  <c r="I6" i="1"/>
  <c r="G7" i="1"/>
  <c r="I7" i="1" s="1"/>
  <c r="L7" i="1" s="1"/>
  <c r="G8" i="1"/>
  <c r="I12" i="1"/>
  <c r="J12" i="1" s="1"/>
  <c r="L9" i="1" l="1"/>
  <c r="K12" i="1"/>
  <c r="L12" i="1"/>
  <c r="K6" i="1"/>
  <c r="L6" i="1"/>
  <c r="J10" i="1"/>
  <c r="L10" i="1"/>
  <c r="K10" i="1"/>
  <c r="K7" i="1"/>
  <c r="K9" i="1"/>
  <c r="J7" i="1"/>
  <c r="I8" i="1"/>
  <c r="J8" i="1" l="1"/>
  <c r="K8" i="1"/>
  <c r="L8" i="1"/>
  <c r="J6" i="1"/>
</calcChain>
</file>

<file path=xl/sharedStrings.xml><?xml version="1.0" encoding="utf-8"?>
<sst xmlns="http://schemas.openxmlformats.org/spreadsheetml/2006/main" count="29" uniqueCount="29">
  <si>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</si>
  <si>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</si>
  <si>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</si>
  <si>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</si>
  <si>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</si>
  <si>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</si>
  <si>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</si>
  <si>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</si>
  <si>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Amount for 500 ml</t>
  </si>
  <si>
    <t>Amount added</t>
  </si>
  <si>
    <t>EGTA</t>
  </si>
  <si>
    <t>Initial pH</t>
  </si>
  <si>
    <t>Final pH</t>
  </si>
  <si>
    <t>HCl / KOH added</t>
  </si>
  <si>
    <t>Final Conc (M)</t>
  </si>
  <si>
    <t>Amount for 1000 (g/mL)</t>
  </si>
  <si>
    <t>Potassium acetate</t>
  </si>
  <si>
    <t>MOPS (3-(N-morpholino) propane-sulfonic acid)</t>
  </si>
  <si>
    <t>DTT (Dithiothreitol)</t>
  </si>
  <si>
    <t>Target pH = 6.80</t>
  </si>
  <si>
    <t>MgCl2 Stock Solution</t>
  </si>
  <si>
    <t>Potassium phosphate monobasic</t>
  </si>
  <si>
    <t>Amount for 250 ml</t>
  </si>
  <si>
    <t>Amount for 100 ml</t>
  </si>
  <si>
    <t>Find purity from lot number certificate of analysis (COA) band enter into table to calculate corrected FW</t>
  </si>
  <si>
    <t>DarkATP Solution</t>
  </si>
  <si>
    <t>ATP</t>
  </si>
  <si>
    <r>
      <t xml:space="preserve">All </t>
    </r>
    <r>
      <rPr>
        <b/>
        <sz val="8"/>
        <color theme="1"/>
        <rFont val="Arial"/>
        <family val="2"/>
      </rPr>
      <t>masses</t>
    </r>
    <r>
      <rPr>
        <sz val="8"/>
        <color theme="1"/>
        <rFont val="Arial"/>
        <family val="2"/>
      </rPr>
      <t xml:space="preserve"> are in </t>
    </r>
    <r>
      <rPr>
        <b/>
        <sz val="8"/>
        <color theme="1"/>
        <rFont val="Arial"/>
        <family val="2"/>
      </rPr>
      <t>grams</t>
    </r>
    <r>
      <rPr>
        <sz val="8"/>
        <color theme="1"/>
        <rFont val="Arial"/>
        <family val="2"/>
      </rPr>
      <t xml:space="preserve"> and </t>
    </r>
    <r>
      <rPr>
        <b/>
        <sz val="8"/>
        <color theme="1"/>
        <rFont val="Arial"/>
        <family val="2"/>
      </rPr>
      <t>volumes</t>
    </r>
    <r>
      <rPr>
        <sz val="8"/>
        <color theme="1"/>
        <rFont val="Arial"/>
        <family val="2"/>
      </rPr>
      <t xml:space="preserve"> in </t>
    </r>
    <r>
      <rPr>
        <b/>
        <sz val="8"/>
        <color theme="1"/>
        <rFont val="Arial"/>
        <family val="2"/>
      </rPr>
      <t>mL</t>
    </r>
    <r>
      <rPr>
        <sz val="8"/>
        <color theme="1"/>
        <rFont val="Arial"/>
        <family val="2"/>
      </rPr>
      <t xml:space="preserve"> unless explicitly stated </t>
    </r>
  </si>
  <si>
    <t>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</si>
</sst>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0.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166" fontId="3" fillId="0" borderId="14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11" fontId="3" fillId="0" borderId="17" xfId="0" applyNumberFormat="1" applyFont="1" applyBorder="1" applyAlignment="1">
      <alignment horizontal="left" vertical="center"/>
    </xf>
    <xf numFmtId="166" fontId="3" fillId="0" borderId="1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76"/>
  <sheetViews>
    <sheetView tabSelected="1" zoomScale="115" zoomScaleNormal="115" workbookViewId="0">
      <selection activeCell="B8" sqref="B8"/>
    </sheetView>
  </sheetViews>
  <sheetFormatPr defaultColWidth="14.42578125" defaultRowHeight="15.75" customHeight="1" x14ac:dyDescent="0.2"/>
  <cols>
    <col min="1" max="1" width="41.85546875" style="1" bestFit="1" customWidth="1"/>
    <col min="2" max="2" width="12.5703125" style="1" bestFit="1" customWidth="1"/>
    <col min="3" max="3" width="13" style="1" bestFit="1" customWidth="1"/>
    <col min="4" max="4" width="10.85546875" style="1" bestFit="1" customWidth="1"/>
    <col min="5" max="5" width="7" style="1" bestFit="1" customWidth="1"/>
    <col min="6" max="6" width="8.140625" style="1" bestFit="1" customWidth="1"/>
    <col min="7" max="7" width="14" style="1" bestFit="1" customWidth="1"/>
    <col min="8" max="8" width="15.85546875" style="1" bestFit="1" customWidth="1"/>
    <col min="9" max="9" width="11" style="1" customWidth="1"/>
    <col min="10" max="10" width="10.7109375" style="1" customWidth="1"/>
    <col min="11" max="12" width="10.5703125" style="1" customWidth="1"/>
    <col min="13" max="16384" width="14.42578125" style="1"/>
  </cols>
  <sheetData>
    <row r="1" spans="1:13" ht="15.75" customHeight="1" x14ac:dyDescent="0.2">
      <c r="A1" s="43" t="s">
        <v>25</v>
      </c>
      <c r="B1" s="44"/>
      <c r="C1" s="15"/>
      <c r="D1" s="25"/>
      <c r="E1" s="25"/>
      <c r="F1" s="25"/>
      <c r="G1" s="36" t="s">
        <v>27</v>
      </c>
      <c r="H1" s="25"/>
      <c r="I1" s="25"/>
      <c r="J1" s="25"/>
      <c r="K1" s="25"/>
      <c r="L1" s="25"/>
      <c r="M1" s="25"/>
    </row>
    <row r="2" spans="1:13" ht="15.75" customHeight="1" x14ac:dyDescent="0.2">
      <c r="A2" s="3" t="s">
        <v>0</v>
      </c>
      <c r="B2" s="4"/>
      <c r="C2" s="16"/>
      <c r="D2" s="25"/>
      <c r="E2" s="25"/>
      <c r="F2" s="25"/>
      <c r="G2" s="37" t="s">
        <v>24</v>
      </c>
      <c r="H2" s="25"/>
      <c r="I2" s="25"/>
      <c r="J2" s="25"/>
      <c r="K2" s="25"/>
      <c r="L2" s="25"/>
      <c r="M2" s="25"/>
    </row>
    <row r="3" spans="1:13" ht="15.75" customHeight="1" thickBot="1" x14ac:dyDescent="0.25">
      <c r="A3" s="5" t="s">
        <v>1</v>
      </c>
      <c r="B3" s="6"/>
      <c r="C3" s="17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15.75" customHeight="1" thickBot="1" x14ac:dyDescent="0.25">
      <c r="A4" s="38"/>
      <c r="B4" s="39"/>
      <c r="C4" s="17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27.95" customHeight="1" x14ac:dyDescent="0.2">
      <c r="A5" s="26" t="s">
        <v>2</v>
      </c>
      <c r="B5" s="18" t="s">
        <v>3</v>
      </c>
      <c r="C5" s="18" t="s">
        <v>28</v>
      </c>
      <c r="D5" s="18" t="s">
        <v>4</v>
      </c>
      <c r="E5" s="18" t="s">
        <v>5</v>
      </c>
      <c r="F5" s="18" t="s">
        <v>6</v>
      </c>
      <c r="G5" s="18" t="s">
        <v>7</v>
      </c>
      <c r="H5" s="18" t="s">
        <v>14</v>
      </c>
      <c r="I5" s="24" t="s">
        <v>15</v>
      </c>
      <c r="J5" s="24" t="s">
        <v>8</v>
      </c>
      <c r="K5" s="24" t="s">
        <v>22</v>
      </c>
      <c r="L5" s="24" t="s">
        <v>23</v>
      </c>
      <c r="M5" s="27" t="s">
        <v>9</v>
      </c>
    </row>
    <row r="6" spans="1:13" ht="30" customHeight="1" x14ac:dyDescent="0.2">
      <c r="A6" s="7" t="s">
        <v>17</v>
      </c>
      <c r="B6" s="2"/>
      <c r="C6" s="2"/>
      <c r="D6" s="2"/>
      <c r="E6" s="28">
        <v>209.26329999999999</v>
      </c>
      <c r="F6" s="22">
        <v>0.995</v>
      </c>
      <c r="G6" s="28">
        <f>E6/F6</f>
        <v>210.31487437185928</v>
      </c>
      <c r="H6" s="40">
        <v>0.05</v>
      </c>
      <c r="I6" s="29">
        <f>G6*H6</f>
        <v>10.515743718592965</v>
      </c>
      <c r="J6" s="29">
        <f t="shared" ref="J6:J12" si="0">I6/2</f>
        <v>5.2578718592964826</v>
      </c>
      <c r="K6" s="29">
        <f>I6*0.25</f>
        <v>2.6289359296482413</v>
      </c>
      <c r="L6" s="29">
        <f>I6*0.1</f>
        <v>1.0515743718592965</v>
      </c>
      <c r="M6" s="8"/>
    </row>
    <row r="7" spans="1:13" ht="30" customHeight="1" x14ac:dyDescent="0.2">
      <c r="A7" s="7" t="s">
        <v>16</v>
      </c>
      <c r="B7" s="2"/>
      <c r="C7" s="2"/>
      <c r="D7" s="2"/>
      <c r="E7" s="28">
        <v>98.15</v>
      </c>
      <c r="F7" s="22">
        <v>0.99</v>
      </c>
      <c r="G7" s="28">
        <f t="shared" ref="G7" si="1">E7/F7</f>
        <v>99.141414141414145</v>
      </c>
      <c r="H7" s="40">
        <v>0.12</v>
      </c>
      <c r="I7" s="29">
        <f>G7*H7</f>
        <v>11.896969696969697</v>
      </c>
      <c r="J7" s="29">
        <f t="shared" si="0"/>
        <v>5.9484848484848483</v>
      </c>
      <c r="K7" s="29">
        <f t="shared" ref="K7:K12" si="2">I7*0.25</f>
        <v>2.9742424242424241</v>
      </c>
      <c r="L7" s="29">
        <f t="shared" ref="L7:L12" si="3">I7*0.1</f>
        <v>1.1896969696969697</v>
      </c>
      <c r="M7" s="8"/>
    </row>
    <row r="8" spans="1:13" ht="30" customHeight="1" x14ac:dyDescent="0.2">
      <c r="A8" s="7" t="s">
        <v>10</v>
      </c>
      <c r="B8" s="2"/>
      <c r="C8" s="2"/>
      <c r="D8" s="2"/>
      <c r="E8" s="2">
        <v>380.35</v>
      </c>
      <c r="F8" s="22">
        <v>0.97899999999999998</v>
      </c>
      <c r="G8" s="28">
        <f>E8/F8</f>
        <v>388.50868232890707</v>
      </c>
      <c r="H8" s="40">
        <v>5.0000000000000001E-3</v>
      </c>
      <c r="I8" s="29">
        <f>G8*H8</f>
        <v>1.9425434116445355</v>
      </c>
      <c r="J8" s="29">
        <f t="shared" si="0"/>
        <v>0.97127170582226774</v>
      </c>
      <c r="K8" s="29">
        <f t="shared" si="2"/>
        <v>0.48563585291113387</v>
      </c>
      <c r="L8" s="29">
        <f t="shared" si="3"/>
        <v>0.19425434116445356</v>
      </c>
      <c r="M8" s="8"/>
    </row>
    <row r="9" spans="1:13" ht="30" customHeight="1" x14ac:dyDescent="0.2">
      <c r="A9" s="12" t="s">
        <v>18</v>
      </c>
      <c r="B9" s="13"/>
      <c r="C9" s="19"/>
      <c r="D9" s="13"/>
      <c r="E9" s="13">
        <v>154.25299999999999</v>
      </c>
      <c r="F9" s="22">
        <v>0.99</v>
      </c>
      <c r="G9" s="28">
        <f>E9/F9</f>
        <v>155.8111111111111</v>
      </c>
      <c r="H9" s="41">
        <v>4.0000000000000001E-3</v>
      </c>
      <c r="I9" s="29">
        <f>G9*H9</f>
        <v>0.62324444444444438</v>
      </c>
      <c r="J9" s="29">
        <f t="shared" si="0"/>
        <v>0.31162222222222219</v>
      </c>
      <c r="K9" s="29">
        <f t="shared" si="2"/>
        <v>0.15581111111111109</v>
      </c>
      <c r="L9" s="29">
        <f t="shared" si="3"/>
        <v>6.2324444444444439E-2</v>
      </c>
      <c r="M9" s="14"/>
    </row>
    <row r="10" spans="1:13" ht="30" customHeight="1" x14ac:dyDescent="0.2">
      <c r="A10" s="12" t="s">
        <v>21</v>
      </c>
      <c r="B10" s="13"/>
      <c r="C10" s="13"/>
      <c r="D10" s="13"/>
      <c r="E10" s="13">
        <v>136.08600000000001</v>
      </c>
      <c r="F10" s="23">
        <v>0.99</v>
      </c>
      <c r="G10" s="28">
        <f>E10/F10</f>
        <v>137.46060606060607</v>
      </c>
      <c r="H10" s="41">
        <v>5.0000000000000001E-3</v>
      </c>
      <c r="I10" s="29">
        <f>G10*H10</f>
        <v>0.6873030303030303</v>
      </c>
      <c r="J10" s="29">
        <f t="shared" si="0"/>
        <v>0.34365151515151515</v>
      </c>
      <c r="K10" s="29">
        <f t="shared" si="2"/>
        <v>0.17182575757575758</v>
      </c>
      <c r="L10" s="29">
        <f t="shared" si="3"/>
        <v>6.873030303030303E-2</v>
      </c>
      <c r="M10" s="8"/>
    </row>
    <row r="11" spans="1:13" ht="30" customHeight="1" x14ac:dyDescent="0.2">
      <c r="A11" s="12" t="s">
        <v>26</v>
      </c>
      <c r="B11" s="13"/>
      <c r="C11" s="13"/>
      <c r="D11" s="13"/>
      <c r="E11" s="13">
        <v>507.18</v>
      </c>
      <c r="F11" s="23">
        <v>0.99</v>
      </c>
      <c r="G11" s="30">
        <f>E11/F11</f>
        <v>512.30303030303037</v>
      </c>
      <c r="H11" s="41">
        <v>4.0000000000000001E-3</v>
      </c>
      <c r="I11" s="31">
        <f>G11*H11</f>
        <v>2.0492121212121215</v>
      </c>
      <c r="J11" s="31">
        <f t="shared" si="0"/>
        <v>1.0246060606060607</v>
      </c>
      <c r="K11" s="31">
        <f t="shared" si="2"/>
        <v>0.51230303030303037</v>
      </c>
      <c r="L11" s="31">
        <f t="shared" si="3"/>
        <v>0.20492121212121217</v>
      </c>
      <c r="M11" s="14"/>
    </row>
    <row r="12" spans="1:13" ht="30" customHeight="1" thickBot="1" x14ac:dyDescent="0.25">
      <c r="A12" s="35" t="s">
        <v>20</v>
      </c>
      <c r="B12" s="20"/>
      <c r="C12" s="20"/>
      <c r="D12" s="32"/>
      <c r="E12" s="32"/>
      <c r="F12" s="20"/>
      <c r="G12" s="33">
        <v>0.5</v>
      </c>
      <c r="H12" s="42">
        <v>5.0000000000000001E-3</v>
      </c>
      <c r="I12" s="34">
        <f>((H12*1)/G12)*1000</f>
        <v>10</v>
      </c>
      <c r="J12" s="34">
        <f t="shared" si="0"/>
        <v>5</v>
      </c>
      <c r="K12" s="34">
        <f t="shared" si="2"/>
        <v>2.5</v>
      </c>
      <c r="L12" s="34">
        <f t="shared" si="3"/>
        <v>1</v>
      </c>
      <c r="M12" s="21"/>
    </row>
    <row r="13" spans="1:13" ht="15.75" customHeight="1" thickBo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27.95" customHeight="1" thickBot="1" x14ac:dyDescent="0.25">
      <c r="A14" s="45" t="s">
        <v>19</v>
      </c>
      <c r="B14" s="46"/>
      <c r="C14" s="1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 ht="30" customHeight="1" x14ac:dyDescent="0.2">
      <c r="A15" s="9" t="s">
        <v>11</v>
      </c>
      <c r="B15" s="10"/>
      <c r="C15" s="16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30" customHeight="1" x14ac:dyDescent="0.2">
      <c r="A16" s="7" t="s">
        <v>12</v>
      </c>
      <c r="B16" s="4"/>
      <c r="C16" s="16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30" customHeight="1" thickBot="1" x14ac:dyDescent="0.25">
      <c r="A17" s="35" t="s">
        <v>13</v>
      </c>
      <c r="B17" s="11"/>
      <c r="C17" s="16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40" ht="12.75" x14ac:dyDescent="0.2"/>
    <row r="45" ht="12.75" x14ac:dyDescent="0.2"/>
    <row r="46" ht="12.75" x14ac:dyDescent="0.2"/>
    <row r="47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6" ht="12.75" x14ac:dyDescent="0.2"/>
    <row r="57" ht="12.75" x14ac:dyDescent="0.2"/>
    <row r="58" ht="12.75" x14ac:dyDescent="0.2"/>
    <row r="63" ht="12.75" x14ac:dyDescent="0.2"/>
    <row r="64" ht="12.75" x14ac:dyDescent="0.2"/>
    <row r="65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4" ht="12.75" x14ac:dyDescent="0.2"/>
    <row r="75" ht="12.75" x14ac:dyDescent="0.2"/>
    <row r="76" ht="12.75" x14ac:dyDescent="0.2"/>
  </sheetData>
  <mergeCells count="2">
    <mergeCell ref="A1:B1"/>
    <mergeCell ref="A14:B14"/>
  </mergeCells>
  <pageMargins left="0.25" right="0.25" top="0.75" bottom="0.75" header="0.3" footer="0.3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https://mynotebook.labarchives.com</BaseUri>
  <eid>MTQ1OC42MDAwMDAwMDAwMDAxfDY3MzMyMS8xMTIyL0VudHJ5UGFydC8xNDk3MTQxNTg1fDM3MDIuNg==</eid>
  <version>1</version>
  <updated-at>2023-02-07T15:12:20Z</updated-at>
</LabArchiv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7C2CCE-8D20-4A3D-AD69-72DDEBC247C7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3012E31E-5C99-4C5B-9323-B5D42B3C4F74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6cbc0c5a-d948-46e5-8624-1bad210f77c7"/>
    <ds:schemaRef ds:uri="5d5a2885-0f9b-4d04-9bc1-f867a2376b8a"/>
  </ds:schemaRefs>
</ds:datastoreItem>
</file>

<file path=customXml/itemProps4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Milburn</dc:creator>
  <cp:keywords/>
  <dc:description/>
  <cp:lastModifiedBy>Yackzan, Andrew T.</cp:lastModifiedBy>
  <cp:revision/>
  <cp:lastPrinted>2024-06-10T18:06:03Z</cp:lastPrinted>
  <dcterms:created xsi:type="dcterms:W3CDTF">2018-06-07T17:39:45Z</dcterms:created>
  <dcterms:modified xsi:type="dcterms:W3CDTF">2024-06-10T18:06:23Z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