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4C197127-1300-47D1-B9DC-FAE913CD5ACC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Print_Area" localSheetId="0">Sheet1!$A$1:$M$17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K10" i="1"/>
  <c r="L7" i="1"/>
  <c r="L9" i="1"/>
  <c r="K9" i="1"/>
  <c r="G10" i="1"/>
  <c r="I10" i="1" s="1"/>
  <c r="G9" i="1"/>
  <c r="I9" i="1" s="1"/>
  <c r="J9" i="1" s="1"/>
  <c r="G6" i="1"/>
  <c r="I6" i="1" s="1"/>
  <c r="G7" i="1"/>
  <c r="I7" i="1" s="1"/>
  <c r="K7" i="1" s="1"/>
  <c r="G8" i="1"/>
  <c r="I12" i="1"/>
  <c r="J12" i="1" s="1"/>
  <c r="J11" i="1" l="1"/>
  <c r="K11" i="1"/>
  <c r="L11" i="1"/>
  <c r="K6" i="1"/>
  <c r="L6" i="1"/>
  <c r="J10" i="1"/>
  <c r="L10" i="1"/>
  <c r="L12" i="1"/>
  <c r="K12" i="1"/>
  <c r="J7" i="1"/>
  <c r="I8" i="1"/>
  <c r="J8" i="1" l="1"/>
  <c r="L8" i="1"/>
  <c r="K8" i="1"/>
  <c r="J6" i="1"/>
</calcChain>
</file>

<file path=xl/sharedStrings.xml><?xml version="1.0" encoding="utf-8"?>
<sst xmlns="http://schemas.openxmlformats.org/spreadsheetml/2006/main" count="44" uniqueCount="40">
  <si>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</si>
  <si>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</si>
  <si>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</si>
  <si>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</si>
  <si>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</si>
  <si>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</si>
  <si>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</si>
  <si>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</si>
  <si>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for 500 ml</t>
  </si>
  <si>
    <t>Amount added</t>
  </si>
  <si>
    <t>EGTA</t>
  </si>
  <si>
    <t>Initial pH</t>
  </si>
  <si>
    <t>Final pH</t>
  </si>
  <si>
    <t>HCl / KOH added</t>
  </si>
  <si>
    <t>Final Conc (M)</t>
  </si>
  <si>
    <t>Amount for 1000 (g/mL)</t>
  </si>
  <si>
    <t>Potassium acetate</t>
  </si>
  <si>
    <t>MOPS (3-(N-morpholino) propane-sulfonic acid)</t>
  </si>
  <si>
    <t>DTT (Dithiothreitol)</t>
  </si>
  <si>
    <t>Target pH = 6.80</t>
  </si>
  <si>
    <t>Sigma</t>
  </si>
  <si>
    <t>Catelog</t>
  </si>
  <si>
    <t>M1254-25g</t>
  </si>
  <si>
    <t>SLCL6045</t>
  </si>
  <si>
    <t>MKCR6295</t>
  </si>
  <si>
    <t>E4378</t>
  </si>
  <si>
    <t>SLCH4035</t>
  </si>
  <si>
    <t>MgCl2 Stock Solution</t>
  </si>
  <si>
    <t>Roche/Sigma</t>
  </si>
  <si>
    <t>500mM Stock</t>
  </si>
  <si>
    <t>Potassium phosphate monobasic</t>
  </si>
  <si>
    <t>MKCR2750</t>
  </si>
  <si>
    <t>P0662</t>
  </si>
  <si>
    <t>10197777001</t>
  </si>
  <si>
    <t>Amount for 250 ml</t>
  </si>
  <si>
    <t>Amount for 100 ml</t>
  </si>
  <si>
    <t>ATP</t>
  </si>
  <si>
    <t>A3377</t>
  </si>
  <si>
    <t>SLCJ2886</t>
  </si>
  <si>
    <t>DarkATP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</si>
</sst>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0.0000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1" fontId="1" fillId="0" borderId="1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1" fontId="0" fillId="0" borderId="16" xfId="0" applyNumberFormat="1" applyBorder="1" applyAlignment="1">
      <alignment horizontal="left" vertical="center"/>
    </xf>
    <xf numFmtId="11" fontId="1" fillId="0" borderId="16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76"/>
  <sheetViews>
    <sheetView tabSelected="1" zoomScale="115" zoomScaleNormal="115" workbookViewId="0">
      <selection sqref="A1:M17"/>
    </sheetView>
  </sheetViews>
  <sheetFormatPr defaultColWidth="14.42578125" defaultRowHeight="15.75" customHeight="1" x14ac:dyDescent="0.2"/>
  <cols>
    <col min="1" max="1" width="41.85546875" style="1" bestFit="1" customWidth="1"/>
    <col min="2" max="2" width="12.5703125" style="1" bestFit="1" customWidth="1"/>
    <col min="3" max="3" width="13" style="1" bestFit="1" customWidth="1"/>
    <col min="4" max="4" width="10.85546875" style="1" bestFit="1" customWidth="1"/>
    <col min="5" max="5" width="7" style="1" bestFit="1" customWidth="1"/>
    <col min="6" max="6" width="8.140625" style="1" bestFit="1" customWidth="1"/>
    <col min="7" max="7" width="14" style="1" bestFit="1" customWidth="1"/>
    <col min="8" max="8" width="15.85546875" style="1" bestFit="1" customWidth="1"/>
    <col min="9" max="9" width="11" style="1" customWidth="1"/>
    <col min="10" max="10" width="10.7109375" style="1" customWidth="1"/>
    <col min="11" max="12" width="10.5703125" style="1" customWidth="1"/>
    <col min="13" max="16384" width="14.42578125" style="1"/>
  </cols>
  <sheetData>
    <row r="1" spans="1:13" ht="15.75" customHeight="1" x14ac:dyDescent="0.2">
      <c r="A1" s="43" t="s">
        <v>39</v>
      </c>
      <c r="B1" s="44"/>
      <c r="C1" s="22"/>
    </row>
    <row r="2" spans="1:13" ht="15.75" customHeight="1" x14ac:dyDescent="0.2">
      <c r="A2" s="4" t="s">
        <v>0</v>
      </c>
      <c r="B2" s="5"/>
      <c r="C2" s="23"/>
    </row>
    <row r="3" spans="1:13" ht="15.75" customHeight="1" thickBot="1" x14ac:dyDescent="0.25">
      <c r="A3" s="6" t="s">
        <v>1</v>
      </c>
      <c r="B3" s="7"/>
      <c r="C3" s="24"/>
    </row>
    <row r="4" spans="1:13" ht="15.75" customHeight="1" thickBot="1" x14ac:dyDescent="0.25">
      <c r="A4" s="41"/>
      <c r="B4" s="42"/>
      <c r="C4" s="24"/>
    </row>
    <row r="5" spans="1:13" ht="27.95" customHeight="1" x14ac:dyDescent="0.2">
      <c r="A5" s="8" t="s">
        <v>2</v>
      </c>
      <c r="B5" s="9" t="s">
        <v>3</v>
      </c>
      <c r="C5" s="26" t="s">
        <v>21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14</v>
      </c>
      <c r="I5" s="37" t="s">
        <v>15</v>
      </c>
      <c r="J5" s="37" t="s">
        <v>8</v>
      </c>
      <c r="K5" s="38" t="s">
        <v>34</v>
      </c>
      <c r="L5" s="38" t="s">
        <v>35</v>
      </c>
      <c r="M5" s="10" t="s">
        <v>9</v>
      </c>
    </row>
    <row r="6" spans="1:13" ht="30" customHeight="1" x14ac:dyDescent="0.2">
      <c r="A6" s="11" t="s">
        <v>17</v>
      </c>
      <c r="B6" s="2" t="s">
        <v>20</v>
      </c>
      <c r="C6" s="2" t="s">
        <v>22</v>
      </c>
      <c r="D6" s="2" t="s">
        <v>23</v>
      </c>
      <c r="E6" s="3">
        <v>209.26329999999999</v>
      </c>
      <c r="F6" s="33">
        <v>1</v>
      </c>
      <c r="G6" s="3">
        <f t="shared" ref="G6:G7" si="0">E6/F6</f>
        <v>209.26329999999999</v>
      </c>
      <c r="H6" s="17">
        <v>0.05</v>
      </c>
      <c r="I6" s="35">
        <f t="shared" ref="I6:I11" si="1">G6*H6</f>
        <v>10.463165</v>
      </c>
      <c r="J6" s="35">
        <f t="shared" ref="J6:J12" si="2">I6/2</f>
        <v>5.2315825</v>
      </c>
      <c r="K6" s="35">
        <f>I6*0.25</f>
        <v>2.61579125</v>
      </c>
      <c r="L6" s="35">
        <f>I6*0.1</f>
        <v>1.0463165000000001</v>
      </c>
      <c r="M6" s="12"/>
    </row>
    <row r="7" spans="1:13" ht="30" customHeight="1" x14ac:dyDescent="0.2">
      <c r="A7" s="11" t="s">
        <v>16</v>
      </c>
      <c r="B7" s="2" t="s">
        <v>20</v>
      </c>
      <c r="C7" s="2">
        <v>236497</v>
      </c>
      <c r="D7" s="2" t="s">
        <v>24</v>
      </c>
      <c r="E7" s="3">
        <v>98.15</v>
      </c>
      <c r="F7" s="33">
        <v>0.99199999999999999</v>
      </c>
      <c r="G7" s="3">
        <f t="shared" si="0"/>
        <v>98.941532258064527</v>
      </c>
      <c r="H7" s="17">
        <v>0.12</v>
      </c>
      <c r="I7" s="35">
        <f t="shared" si="1"/>
        <v>11.872983870967742</v>
      </c>
      <c r="J7" s="35">
        <f t="shared" si="2"/>
        <v>5.936491935483871</v>
      </c>
      <c r="K7" s="35">
        <f t="shared" ref="K7:K12" si="3">I7*0.25</f>
        <v>2.9682459677419355</v>
      </c>
      <c r="L7" s="35">
        <f t="shared" ref="L7:L12" si="4">I7*0.1</f>
        <v>1.1872983870967742</v>
      </c>
      <c r="M7" s="12"/>
    </row>
    <row r="8" spans="1:13" ht="30" customHeight="1" x14ac:dyDescent="0.2">
      <c r="A8" s="11" t="s">
        <v>10</v>
      </c>
      <c r="B8" s="2" t="s">
        <v>20</v>
      </c>
      <c r="C8" s="2" t="s">
        <v>25</v>
      </c>
      <c r="D8" s="2" t="s">
        <v>26</v>
      </c>
      <c r="E8" s="2">
        <v>380.35</v>
      </c>
      <c r="F8" s="33">
        <v>0.97899999999999998</v>
      </c>
      <c r="G8" s="3">
        <f>E8/F8</f>
        <v>388.50868232890707</v>
      </c>
      <c r="H8" s="17">
        <v>5.0000000000000001E-3</v>
      </c>
      <c r="I8" s="35">
        <f t="shared" si="1"/>
        <v>1.9425434116445355</v>
      </c>
      <c r="J8" s="35">
        <f t="shared" si="2"/>
        <v>0.97127170582226774</v>
      </c>
      <c r="K8" s="35">
        <f t="shared" si="3"/>
        <v>0.48563585291113387</v>
      </c>
      <c r="L8" s="35">
        <f t="shared" si="4"/>
        <v>0.19425434116445356</v>
      </c>
      <c r="M8" s="12"/>
    </row>
    <row r="9" spans="1:13" ht="30" customHeight="1" x14ac:dyDescent="0.2">
      <c r="A9" s="18" t="s">
        <v>18</v>
      </c>
      <c r="B9" s="19" t="s">
        <v>28</v>
      </c>
      <c r="C9" s="27" t="s">
        <v>33</v>
      </c>
      <c r="D9" s="19">
        <v>56166123</v>
      </c>
      <c r="E9" s="19">
        <v>154.25299999999999</v>
      </c>
      <c r="F9" s="33">
        <v>0.99</v>
      </c>
      <c r="G9" s="3">
        <f>E9/F9</f>
        <v>155.8111111111111</v>
      </c>
      <c r="H9" s="20">
        <v>4.0000000000000001E-3</v>
      </c>
      <c r="I9" s="35">
        <f t="shared" si="1"/>
        <v>0.62324444444444438</v>
      </c>
      <c r="J9" s="35">
        <f t="shared" si="2"/>
        <v>0.31162222222222219</v>
      </c>
      <c r="K9" s="35">
        <f t="shared" si="3"/>
        <v>0.15581111111111109</v>
      </c>
      <c r="L9" s="35">
        <f t="shared" si="4"/>
        <v>6.2324444444444439E-2</v>
      </c>
      <c r="M9" s="21"/>
    </row>
    <row r="10" spans="1:13" ht="30" customHeight="1" x14ac:dyDescent="0.2">
      <c r="A10" s="18" t="s">
        <v>30</v>
      </c>
      <c r="B10" s="19" t="s">
        <v>20</v>
      </c>
      <c r="C10" s="19" t="s">
        <v>32</v>
      </c>
      <c r="D10" s="19" t="s">
        <v>31</v>
      </c>
      <c r="E10" s="19">
        <v>136.08600000000001</v>
      </c>
      <c r="F10" s="34">
        <v>1</v>
      </c>
      <c r="G10" s="3">
        <f>E10/F10</f>
        <v>136.08600000000001</v>
      </c>
      <c r="H10" s="20">
        <v>5.0000000000000001E-3</v>
      </c>
      <c r="I10" s="35">
        <f t="shared" si="1"/>
        <v>0.68043000000000009</v>
      </c>
      <c r="J10" s="35">
        <f t="shared" si="2"/>
        <v>0.34021500000000005</v>
      </c>
      <c r="K10" s="35">
        <f>I10*0.25</f>
        <v>0.17010750000000002</v>
      </c>
      <c r="L10" s="35">
        <f t="shared" si="4"/>
        <v>6.8043000000000006E-2</v>
      </c>
      <c r="M10" s="12"/>
    </row>
    <row r="11" spans="1:13" ht="30" customHeight="1" x14ac:dyDescent="0.2">
      <c r="A11" s="39" t="s">
        <v>36</v>
      </c>
      <c r="B11" s="19" t="s">
        <v>20</v>
      </c>
      <c r="C11" s="19" t="s">
        <v>37</v>
      </c>
      <c r="D11" s="19" t="s">
        <v>38</v>
      </c>
      <c r="E11" s="19">
        <v>605.19000000000005</v>
      </c>
      <c r="F11" s="34">
        <v>0.99399999999999999</v>
      </c>
      <c r="G11" s="40">
        <f>E11/F11</f>
        <v>608.8430583501007</v>
      </c>
      <c r="H11" s="20">
        <v>4.0000000000000001E-3</v>
      </c>
      <c r="I11" s="35">
        <f t="shared" si="1"/>
        <v>2.4353722334004027</v>
      </c>
      <c r="J11" s="35">
        <f t="shared" si="2"/>
        <v>1.2176861167002013</v>
      </c>
      <c r="K11" s="35">
        <f>I11*0.25</f>
        <v>0.60884305835010066</v>
      </c>
      <c r="L11" s="35">
        <f t="shared" si="4"/>
        <v>0.24353722334004027</v>
      </c>
      <c r="M11" s="21"/>
    </row>
    <row r="12" spans="1:13" ht="30" customHeight="1" thickBot="1" x14ac:dyDescent="0.25">
      <c r="A12" s="28" t="s">
        <v>27</v>
      </c>
      <c r="B12" s="28" t="s">
        <v>29</v>
      </c>
      <c r="C12" s="28"/>
      <c r="D12" s="29"/>
      <c r="E12" s="29"/>
      <c r="F12" s="28"/>
      <c r="G12" s="30">
        <v>0.5</v>
      </c>
      <c r="H12" s="31">
        <v>5.0000000000000001E-3</v>
      </c>
      <c r="I12" s="36">
        <f>((H12*1)/G12)*1000</f>
        <v>10</v>
      </c>
      <c r="J12" s="36">
        <f t="shared" si="2"/>
        <v>5</v>
      </c>
      <c r="K12" s="36">
        <f t="shared" si="3"/>
        <v>2.5</v>
      </c>
      <c r="L12" s="36">
        <f t="shared" si="4"/>
        <v>1</v>
      </c>
      <c r="M12" s="32"/>
    </row>
    <row r="13" spans="1:13" ht="15.75" customHeight="1" thickBot="1" x14ac:dyDescent="0.25"/>
    <row r="14" spans="1:13" ht="27.95" customHeight="1" thickBot="1" x14ac:dyDescent="0.25">
      <c r="A14" s="45" t="s">
        <v>19</v>
      </c>
      <c r="B14" s="46"/>
      <c r="C14" s="25"/>
    </row>
    <row r="15" spans="1:13" ht="30" customHeight="1" x14ac:dyDescent="0.2">
      <c r="A15" s="13" t="s">
        <v>11</v>
      </c>
      <c r="B15" s="14"/>
      <c r="C15" s="23"/>
    </row>
    <row r="16" spans="1:13" ht="30" customHeight="1" x14ac:dyDescent="0.2">
      <c r="A16" s="11" t="s">
        <v>12</v>
      </c>
      <c r="B16" s="5"/>
      <c r="C16" s="23"/>
    </row>
    <row r="17" spans="1:3" ht="30" customHeight="1" thickBot="1" x14ac:dyDescent="0.25">
      <c r="A17" s="16" t="s">
        <v>13</v>
      </c>
      <c r="B17" s="15"/>
      <c r="C17" s="23"/>
    </row>
    <row r="40" ht="12.75" x14ac:dyDescent="0.2"/>
    <row r="45" ht="12.75" x14ac:dyDescent="0.2"/>
    <row r="46" ht="12.75" x14ac:dyDescent="0.2"/>
    <row r="4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6" ht="12.75" x14ac:dyDescent="0.2"/>
    <row r="57" ht="12.75" x14ac:dyDescent="0.2"/>
    <row r="58" ht="12.75" x14ac:dyDescent="0.2"/>
    <row r="63" ht="12.75" x14ac:dyDescent="0.2"/>
    <row r="64" ht="12.75" x14ac:dyDescent="0.2"/>
    <row r="65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4" ht="12.75" x14ac:dyDescent="0.2"/>
    <row r="75" ht="12.75" x14ac:dyDescent="0.2"/>
    <row r="76" ht="12.75" x14ac:dyDescent="0.2"/>
  </sheetData>
  <mergeCells count="2">
    <mergeCell ref="A1:B1"/>
    <mergeCell ref="A14:B14"/>
  </mergeCells>
  <pageMargins left="0.25" right="0.25" top="0.75" bottom="0.75" header="0.3" footer="0.3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d="http://www.w3.org/2001/XMLSchema" xmlns:xsi="http://www.w3.org/2001/XMLSchema-instance">
  <eid>MTkzLjcwMDAwMDAwMDAwMDAyfDY3MzMyMS8xNDkvRW50cnlQYXJ0LzEzNjcwOTU4NjB8NDkxLjc=</eid>
  <version>12</version>
  <updated-at>2022-06-06T17:44:46Z</updated-at>
</LabArchives>
</file>

<file path=customXml/itemProps1.xml><?xml version="1.0" encoding="utf-8"?>
<ds:datastoreItem xmlns:ds="http://schemas.openxmlformats.org/officeDocument/2006/customXml" ds:itemID="{3012E31E-5C99-4C5B-9323-B5D42B3C4F74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6cbc0c5a-d948-46e5-8624-1bad210f77c7"/>
    <ds:schemaRef ds:uri="5d5a2885-0f9b-4d04-9bc1-f867a2376b8a"/>
  </ds:schemaRefs>
</ds:datastoreItem>
</file>

<file path=customXml/itemProps2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24B977C-53AD-40D1-BA4D-F6603F9AB0A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Milburn</dc:creator>
  <cp:keywords/>
  <dc:description/>
  <cp:lastModifiedBy>Yackzan, Andrew T.</cp:lastModifiedBy>
  <cp:revision/>
  <cp:lastPrinted>2023-02-06T17:15:37Z</cp:lastPrinted>
  <dcterms:created xsi:type="dcterms:W3CDTF">2018-06-07T17:39:45Z</dcterms:created>
  <dcterms:modified xsi:type="dcterms:W3CDTF">2023-02-06T19:16:51Z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