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unsucker/Desktop/"/>
    </mc:Choice>
  </mc:AlternateContent>
  <xr:revisionPtr revIDLastSave="4" documentId="13_ncr:1_{E5ACCCC9-1E7D-3F47-98F2-3CFA74B31E57}" xr6:coauthVersionLast="47" xr6:coauthVersionMax="47" xr10:uidLastSave="{CC0E63AA-99FB-4213-B06A-CED97867A971}"/>
  <bookViews>
    <workbookView xWindow="2600" yWindow="19620" windowWidth="35840" windowHeight="16940" xr2:uid="{DCD5DEC5-8094-334C-A91E-CFF1DAFBED29}"/>
  </bookViews>
  <sheets>
    <sheet name="Calulator" sheetId="1" r:id="rId1"/>
    <sheet name="Do Not Touc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<sst xmlns="http://schemas.openxmlformats.org/spreadsheetml/2006/main" count="51" uniqueCount="18">
  <si>
    <t>Number of gels</t>
  </si>
  <si>
    <t>**only edit red numbers**</t>
  </si>
  <si>
    <t>Desired Percent of Gel</t>
  </si>
  <si>
    <t>%</t>
  </si>
  <si>
    <t>Running gel</t>
  </si>
  <si>
    <t>mL</t>
  </si>
  <si>
    <t>Total volume</t>
  </si>
  <si>
    <t>ddH20</t>
  </si>
  <si>
    <t>30% Acrylamide</t>
  </si>
  <si>
    <t>Tris 8.8</t>
  </si>
  <si>
    <t>uL</t>
  </si>
  <si>
    <t>10% SDS</t>
  </si>
  <si>
    <t>10% APS</t>
  </si>
  <si>
    <t>TEMED</t>
  </si>
  <si>
    <t>Stacking gel</t>
  </si>
  <si>
    <t>Tris 6.8</t>
  </si>
  <si>
    <t>% gel</t>
  </si>
  <si>
    <t>Stacking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</si>
</sst>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%"/>
    <numFmt numFmtId="166" formatCode="0.0000%"/>
    <numFmt numFmtId="167" formatCode="0.00000%"/>
    <numFmt numFmtId="168" formatCode="0.000000%"/>
    <numFmt numFmtId="169" formatCode="0.000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    <Relationship Id="rId10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4D80-9294-EF46-BF08-27D241997CAF}">
  <dimension ref="A1:N22"/>
  <sheetViews>
    <sheetView tabSelected="1" zoomScale="158" workbookViewId="0">
      <selection activeCell="B2" sqref="B2"/>
    </sheetView>
  </sheetViews>
  <sheetFormatPr defaultColWidth="11" defaultRowHeight="15.95"/>
  <cols>
    <col min="1" max="1" width="19.625" bestFit="1" customWidth="1"/>
    <col min="8" max="8" width="11.375" bestFit="1" customWidth="1"/>
  </cols>
  <sheetData>
    <row r="1" spans="1:14">
      <c r="A1" t="s">
        <v>0</v>
      </c>
      <c r="B1" s="11">
        <v>2</v>
      </c>
    </row>
    <row r="2" spans="1:14">
      <c r="B2" s="11"/>
      <c r="D2" s="11" t="s">
        <v>1</v>
      </c>
      <c r="H2" s="3"/>
      <c r="K2" s="3"/>
      <c r="N2" s="3"/>
    </row>
    <row r="3" spans="1:14">
      <c r="A3" t="s">
        <v>2</v>
      </c>
      <c r="B3" s="11">
        <v>6</v>
      </c>
      <c r="C3" t="s">
        <v>3</v>
      </c>
    </row>
    <row r="5" spans="1:14">
      <c r="B5" t="s">
        <v>4</v>
      </c>
    </row>
    <row r="6" spans="1:14">
      <c r="B6">
        <f>(VLOOKUP(B3,'Do Not Touch'!A:H,2,FALSE))*Calulator!B1</f>
        <v>16</v>
      </c>
      <c r="C6" t="s">
        <v>5</v>
      </c>
      <c r="D6" t="s">
        <v>6</v>
      </c>
    </row>
    <row r="7" spans="1:14">
      <c r="B7">
        <f>(VLOOKUP(B3,'Do Not Touch'!A:H,3,FALSE))*Calulator!B1</f>
        <v>8.4600000000000009</v>
      </c>
      <c r="C7" t="s">
        <v>5</v>
      </c>
      <c r="D7" t="s">
        <v>7</v>
      </c>
    </row>
    <row r="8" spans="1:14">
      <c r="B8" s="1">
        <f>(VLOOKUP(B3,'Do Not Touch'!A:H,4,FALSE))*Calulator!B1</f>
        <v>3.2</v>
      </c>
      <c r="C8" t="s">
        <v>5</v>
      </c>
      <c r="D8" t="s">
        <v>8</v>
      </c>
    </row>
    <row r="9" spans="1:14">
      <c r="B9">
        <f>(VLOOKUP(B3,'Do Not Touch'!A:H,5,FALSE))*Calulator!B1</f>
        <v>4</v>
      </c>
      <c r="C9" t="s">
        <v>5</v>
      </c>
      <c r="D9" t="s">
        <v>9</v>
      </c>
    </row>
    <row r="10" spans="1:14">
      <c r="B10">
        <f>(VLOOKUP(B3,'Do Not Touch'!A:H,6,FALSE))*Calulator!B1</f>
        <v>160</v>
      </c>
      <c r="C10" t="s">
        <v>10</v>
      </c>
      <c r="D10" t="s">
        <v>11</v>
      </c>
    </row>
    <row r="11" spans="1:14">
      <c r="B11">
        <f>(VLOOKUP(B3,'Do Not Touch'!A:H,7,FALSE))*Calulator!B1</f>
        <v>160</v>
      </c>
      <c r="C11" t="s">
        <v>10</v>
      </c>
      <c r="D11" t="s">
        <v>12</v>
      </c>
    </row>
    <row r="12" spans="1:14">
      <c r="B12">
        <f>(VLOOKUP(B3,'Do Not Touch'!A:H,8,FALSE))*Calulator!B1</f>
        <v>8</v>
      </c>
      <c r="C12" t="s">
        <v>10</v>
      </c>
      <c r="D12" t="s">
        <v>13</v>
      </c>
      <c r="H12" s="8"/>
      <c r="K12" s="7"/>
      <c r="N12" s="5"/>
    </row>
    <row r="13" spans="1:14">
      <c r="H13" s="6"/>
      <c r="K13" s="4"/>
      <c r="N13" s="5"/>
    </row>
    <row r="14" spans="1:14">
      <c r="H14" s="2"/>
      <c r="K14" s="2"/>
      <c r="N14" s="2"/>
    </row>
    <row r="15" spans="1:14">
      <c r="B15" t="s">
        <v>14</v>
      </c>
      <c r="H15" s="2"/>
      <c r="K15" s="2"/>
    </row>
    <row r="16" spans="1:14">
      <c r="B16">
        <f>B1*'Do Not Touch'!B17</f>
        <v>10</v>
      </c>
      <c r="C16" t="s">
        <v>5</v>
      </c>
      <c r="D16" t="s">
        <v>6</v>
      </c>
      <c r="H16" s="2"/>
      <c r="K16" s="2"/>
    </row>
    <row r="17" spans="2:14">
      <c r="B17">
        <f>B1*'Do Not Touch'!C17</f>
        <v>6</v>
      </c>
      <c r="C17" t="s">
        <v>5</v>
      </c>
      <c r="D17" t="s">
        <v>7</v>
      </c>
      <c r="H17" s="9"/>
      <c r="I17" s="10"/>
      <c r="J17" s="10"/>
      <c r="K17" s="9"/>
    </row>
    <row r="18" spans="2:14">
      <c r="B18">
        <f>B1*'Do Not Touch'!D17</f>
        <v>1.34</v>
      </c>
      <c r="C18" t="s">
        <v>5</v>
      </c>
      <c r="D18" t="s">
        <v>8</v>
      </c>
    </row>
    <row r="19" spans="2:14">
      <c r="B19">
        <f>B1*'Do Not Touch'!E17</f>
        <v>2.5</v>
      </c>
      <c r="C19" t="s">
        <v>5</v>
      </c>
      <c r="D19" t="s">
        <v>15</v>
      </c>
      <c r="H19" s="10"/>
      <c r="K19" s="10"/>
      <c r="N19" s="10"/>
    </row>
    <row r="20" spans="2:14">
      <c r="B20">
        <f>B1*'Do Not Touch'!F17</f>
        <v>100</v>
      </c>
      <c r="C20" t="s">
        <v>10</v>
      </c>
      <c r="D20" t="s">
        <v>11</v>
      </c>
    </row>
    <row r="21" spans="2:14">
      <c r="B21">
        <f>B1*'Do Not Touch'!G17</f>
        <v>100</v>
      </c>
      <c r="C21" t="s">
        <v>10</v>
      </c>
      <c r="D21" t="s">
        <v>12</v>
      </c>
    </row>
    <row r="22" spans="2:14">
      <c r="B22">
        <f>B1*'Do Not Touch'!H17</f>
        <v>10</v>
      </c>
      <c r="C22" t="s">
        <v>10</v>
      </c>
      <c r="D2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8DE4-8346-7744-BCFD-F08B9278AB30}">
  <dimension ref="A1:H17"/>
  <sheetViews>
    <sheetView zoomScale="182" workbookViewId="0">
      <selection activeCell="H18" sqref="H18"/>
    </sheetView>
  </sheetViews>
  <sheetFormatPr defaultColWidth="11" defaultRowHeight="15.95"/>
  <cols>
    <col min="2" max="2" width="12" customWidth="1"/>
    <col min="4" max="4" width="14.875" customWidth="1"/>
  </cols>
  <sheetData>
    <row r="1" spans="1:8">
      <c r="A1" t="s">
        <v>16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12</v>
      </c>
      <c r="H1" t="s">
        <v>13</v>
      </c>
    </row>
    <row r="2" spans="1:8">
      <c r="A2">
        <v>1</v>
      </c>
      <c r="B2">
        <v>8</v>
      </c>
      <c r="C2">
        <v>5.57</v>
      </c>
      <c r="D2">
        <v>0.26700000000000002</v>
      </c>
      <c r="E2">
        <v>2</v>
      </c>
      <c r="F2">
        <v>80</v>
      </c>
      <c r="G2">
        <v>80</v>
      </c>
      <c r="H2">
        <v>4</v>
      </c>
    </row>
    <row r="3" spans="1:8">
      <c r="A3">
        <v>2</v>
      </c>
      <c r="B3">
        <v>8</v>
      </c>
      <c r="C3">
        <v>5.3</v>
      </c>
      <c r="D3">
        <v>0.53300000000000003</v>
      </c>
      <c r="E3">
        <v>2</v>
      </c>
      <c r="F3">
        <v>80</v>
      </c>
      <c r="G3">
        <v>80</v>
      </c>
      <c r="H3">
        <v>4</v>
      </c>
    </row>
    <row r="4" spans="1:8">
      <c r="A4">
        <v>3</v>
      </c>
      <c r="B4">
        <v>8</v>
      </c>
      <c r="C4">
        <v>5.03</v>
      </c>
      <c r="D4">
        <v>0.8</v>
      </c>
      <c r="E4">
        <v>2</v>
      </c>
      <c r="F4">
        <v>80</v>
      </c>
      <c r="G4">
        <v>80</v>
      </c>
      <c r="H4">
        <v>4</v>
      </c>
    </row>
    <row r="5" spans="1:8">
      <c r="A5">
        <v>4</v>
      </c>
      <c r="B5">
        <v>8</v>
      </c>
      <c r="C5">
        <v>4.7699999999999996</v>
      </c>
      <c r="D5">
        <v>1.0669999999999999</v>
      </c>
      <c r="E5">
        <v>2</v>
      </c>
      <c r="F5">
        <v>80</v>
      </c>
      <c r="G5">
        <v>80</v>
      </c>
      <c r="H5">
        <v>4</v>
      </c>
    </row>
    <row r="6" spans="1:8">
      <c r="A6">
        <v>5</v>
      </c>
      <c r="B6">
        <v>8</v>
      </c>
      <c r="C6">
        <v>4.5</v>
      </c>
      <c r="D6">
        <v>1.333</v>
      </c>
      <c r="E6">
        <v>2</v>
      </c>
      <c r="F6">
        <v>80</v>
      </c>
      <c r="G6">
        <v>80</v>
      </c>
      <c r="H6">
        <v>4</v>
      </c>
    </row>
    <row r="7" spans="1:8">
      <c r="A7">
        <v>6</v>
      </c>
      <c r="B7">
        <v>8</v>
      </c>
      <c r="C7">
        <v>4.2300000000000004</v>
      </c>
      <c r="D7">
        <v>1.6</v>
      </c>
      <c r="E7">
        <v>2</v>
      </c>
      <c r="F7">
        <v>80</v>
      </c>
      <c r="G7">
        <v>80</v>
      </c>
      <c r="H7">
        <v>4</v>
      </c>
    </row>
    <row r="8" spans="1:8">
      <c r="A8">
        <v>7</v>
      </c>
      <c r="B8">
        <v>8</v>
      </c>
      <c r="C8">
        <v>3.97</v>
      </c>
      <c r="D8">
        <v>1.867</v>
      </c>
      <c r="E8">
        <v>2</v>
      </c>
      <c r="F8">
        <v>80</v>
      </c>
      <c r="G8">
        <v>80</v>
      </c>
      <c r="H8">
        <v>4</v>
      </c>
    </row>
    <row r="9" spans="1:8">
      <c r="A9">
        <v>8</v>
      </c>
      <c r="B9">
        <v>8</v>
      </c>
      <c r="C9">
        <v>3.7</v>
      </c>
      <c r="D9">
        <v>2.133</v>
      </c>
      <c r="E9">
        <v>2</v>
      </c>
      <c r="F9">
        <v>80</v>
      </c>
      <c r="G9">
        <v>80</v>
      </c>
      <c r="H9">
        <v>4</v>
      </c>
    </row>
    <row r="10" spans="1:8">
      <c r="A10">
        <v>9</v>
      </c>
      <c r="B10">
        <v>8</v>
      </c>
      <c r="C10">
        <v>3.43</v>
      </c>
      <c r="D10">
        <v>2.4</v>
      </c>
      <c r="E10">
        <v>2</v>
      </c>
      <c r="F10">
        <v>80</v>
      </c>
      <c r="G10">
        <v>80</v>
      </c>
      <c r="H10">
        <v>4</v>
      </c>
    </row>
    <row r="11" spans="1:8">
      <c r="A11">
        <v>10</v>
      </c>
      <c r="B11">
        <v>8</v>
      </c>
      <c r="C11">
        <v>3.16</v>
      </c>
      <c r="D11">
        <v>2.6669999999999998</v>
      </c>
      <c r="E11">
        <v>2</v>
      </c>
      <c r="F11">
        <v>80</v>
      </c>
      <c r="G11">
        <v>80</v>
      </c>
      <c r="H11">
        <v>4</v>
      </c>
    </row>
    <row r="12" spans="1:8">
      <c r="A12">
        <v>11</v>
      </c>
      <c r="B12">
        <v>8</v>
      </c>
      <c r="C12">
        <v>2.89</v>
      </c>
      <c r="D12">
        <v>2.9329999999999998</v>
      </c>
      <c r="E12">
        <v>2</v>
      </c>
      <c r="F12">
        <v>80</v>
      </c>
      <c r="G12">
        <v>80</v>
      </c>
      <c r="H12">
        <v>4</v>
      </c>
    </row>
    <row r="13" spans="1:8">
      <c r="A13">
        <v>12</v>
      </c>
      <c r="B13">
        <v>8</v>
      </c>
      <c r="C13">
        <v>2.6</v>
      </c>
      <c r="D13">
        <v>3.2</v>
      </c>
      <c r="E13">
        <v>2</v>
      </c>
      <c r="F13">
        <v>80</v>
      </c>
      <c r="G13">
        <v>80</v>
      </c>
      <c r="H13">
        <v>4</v>
      </c>
    </row>
    <row r="16" spans="1:8">
      <c r="A16" t="s">
        <v>16</v>
      </c>
      <c r="B16" t="s">
        <v>6</v>
      </c>
      <c r="C16" t="s">
        <v>7</v>
      </c>
      <c r="D16" t="s">
        <v>8</v>
      </c>
      <c r="E16" t="s">
        <v>9</v>
      </c>
      <c r="F16" t="s">
        <v>11</v>
      </c>
      <c r="G16" t="s">
        <v>12</v>
      </c>
      <c r="H16" t="s">
        <v>13</v>
      </c>
    </row>
    <row r="17" spans="1:8">
      <c r="A17" t="s">
        <v>17</v>
      </c>
      <c r="B17">
        <v>5</v>
      </c>
      <c r="C17">
        <v>3</v>
      </c>
      <c r="D17">
        <v>0.67</v>
      </c>
      <c r="E17">
        <v>1.25</v>
      </c>
      <c r="F17">
        <v>50</v>
      </c>
      <c r="G17">
        <v>50</v>
      </c>
      <c r="H17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10" Type="http://schemas.openxmlformats.org/officeDocument/2006/relationships/customXmlProps" Target="itemProps4.xml"/>
  </Relationships>
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abArchives xmlns:xsi="http://www.w3.org/2001/XMLSchema-instance" xmlns:xsd="http://www.w3.org/2001/XMLSchema">
  <BaseUri>https://mynotebook.labarchives.com</BaseUri>
  <eid>MjA1LjR8NjczMzIxLzE1OC9FbnRyeVBhcnQvNDc5NDcwODMzfDUyMS40</eid>
  <version>1</version>
  <updated-at>2022-02-14T12:52:04-05:00</updated-at>
</LabArchives>
</file>

<file path=customXml/itemProps1.xml><?xml version="1.0" encoding="utf-8"?>
<ds:datastoreItem xmlns:ds="http://schemas.openxmlformats.org/officeDocument/2006/customXml" ds:itemID="{727F0B72-0BB2-42FE-89CA-3227D8C98C86}"/>
</file>

<file path=customXml/itemProps2.xml><?xml version="1.0" encoding="utf-8"?>
<ds:datastoreItem xmlns:ds="http://schemas.openxmlformats.org/officeDocument/2006/customXml" ds:itemID="{19B5312E-EE99-4401-BCA3-9EE45091DFEA}"/>
</file>

<file path=customXml/itemProps3.xml><?xml version="1.0" encoding="utf-8"?>
<ds:datastoreItem xmlns:ds="http://schemas.openxmlformats.org/officeDocument/2006/customXml" ds:itemID="{BF160D31-9459-4E12-9450-53023B78DE2F}"/>
</file>

<file path=customXml/itemProps4.xml><?xml version="1.0" encoding="utf-8"?>
<ds:datastoreItem xmlns:ds="http://schemas.openxmlformats.org/officeDocument/2006/customXml" ds:itemID="{AAD71A4E-89C8-4B10-9982-97B1C75489A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Yackzan, Andrew T.</cp:lastModifiedBy>
  <cp:revision/>
  <dcterms:created xsi:type="dcterms:W3CDTF">2021-05-03T21:02:17Z</dcterms:created>
  <dcterms:modified xsi:type="dcterms:W3CDTF">2022-01-24T21:26:16Z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