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mo232\Desktop\"/>
    </mc:Choice>
  </mc:AlternateContent>
  <xr:revisionPtr revIDLastSave="0" documentId="8_{0D299B7A-7C83-4BE1-8951-A4A7A50CC7F6}" xr6:coauthVersionLast="36" xr6:coauthVersionMax="36" xr10:uidLastSave="{00000000-0000-0000-0000-000000000000}"/>
  <bookViews>
    <workbookView xWindow="0" yWindow="0" windowWidth="28800" windowHeight="12225" xr2:uid="{A2F62824-C06D-4DA4-A5AC-C6D2E575318F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1" l="1"/>
  <c r="G35" i="1"/>
  <c r="I35" i="1"/>
  <c r="H35" i="1"/>
  <c r="C35" i="1"/>
  <c r="E35" i="1"/>
  <c r="D35" i="1"/>
  <c r="F34" i="1"/>
  <c r="G34" i="1"/>
  <c r="I34" i="1"/>
  <c r="H34" i="1"/>
  <c r="C34" i="1"/>
  <c r="E34" i="1"/>
  <c r="D34" i="1"/>
  <c r="F32" i="1"/>
  <c r="G32" i="1"/>
  <c r="I32" i="1"/>
  <c r="H32" i="1"/>
  <c r="C32" i="1"/>
  <c r="E32" i="1"/>
  <c r="D32" i="1"/>
  <c r="F31" i="1"/>
  <c r="G31" i="1"/>
  <c r="I31" i="1"/>
  <c r="H31" i="1"/>
  <c r="C31" i="1"/>
  <c r="E31" i="1"/>
  <c r="D31" i="1"/>
  <c r="F29" i="1"/>
  <c r="G29" i="1"/>
  <c r="I29" i="1"/>
  <c r="H29" i="1"/>
  <c r="C29" i="1"/>
  <c r="E29" i="1"/>
  <c r="D29" i="1"/>
  <c r="F28" i="1"/>
  <c r="G28" i="1"/>
  <c r="I28" i="1"/>
  <c r="H28" i="1"/>
  <c r="C28" i="1"/>
  <c r="E28" i="1"/>
  <c r="D28" i="1"/>
  <c r="F25" i="1"/>
  <c r="G25" i="1"/>
  <c r="I25" i="1"/>
  <c r="H25" i="1"/>
  <c r="C25" i="1"/>
  <c r="E25" i="1"/>
  <c r="D25" i="1"/>
  <c r="F24" i="1"/>
  <c r="G24" i="1"/>
  <c r="I24" i="1"/>
  <c r="H24" i="1"/>
  <c r="C24" i="1"/>
  <c r="E24" i="1"/>
  <c r="D24" i="1"/>
  <c r="F23" i="1"/>
  <c r="G23" i="1"/>
  <c r="I23" i="1"/>
  <c r="H23" i="1"/>
  <c r="C23" i="1"/>
  <c r="E23" i="1"/>
  <c r="D23" i="1"/>
  <c r="F22" i="1"/>
  <c r="G22" i="1"/>
  <c r="I22" i="1"/>
  <c r="H22" i="1"/>
  <c r="C22" i="1"/>
  <c r="E22" i="1"/>
  <c r="D22" i="1"/>
  <c r="F21" i="1"/>
  <c r="G21" i="1"/>
  <c r="I21" i="1"/>
  <c r="H21" i="1"/>
  <c r="C21" i="1"/>
  <c r="E21" i="1"/>
  <c r="D21" i="1"/>
  <c r="F20" i="1"/>
  <c r="G20" i="1"/>
  <c r="I20" i="1"/>
  <c r="H20" i="1"/>
  <c r="C20" i="1"/>
  <c r="E20" i="1"/>
  <c r="D20" i="1"/>
  <c r="J18" i="1"/>
  <c r="J17" i="1"/>
  <c r="J16" i="1"/>
  <c r="C16" i="1"/>
  <c r="G16" i="1"/>
  <c r="F16" i="1"/>
  <c r="C15" i="1"/>
  <c r="G15" i="1"/>
  <c r="F15" i="1"/>
  <c r="C14" i="1"/>
  <c r="G14" i="1"/>
  <c r="F14" i="1"/>
  <c r="C13" i="1"/>
  <c r="G13" i="1"/>
  <c r="F13" i="1"/>
  <c r="C12" i="1"/>
  <c r="G12" i="1"/>
  <c r="F12" i="1"/>
  <c r="C11" i="1"/>
  <c r="G11" i="1"/>
  <c r="F11" i="1"/>
  <c r="C10" i="1"/>
  <c r="G10" i="1"/>
  <c r="F10" i="1"/>
  <c r="K9" i="1"/>
  <c r="J9" i="1"/>
  <c r="C9" i="1"/>
  <c r="G9" i="1"/>
  <c r="F9" i="1"/>
  <c r="K8" i="1"/>
  <c r="J8" i="1"/>
  <c r="C8" i="1"/>
  <c r="F8" i="1"/>
  <c r="G8" i="1"/>
  <c r="K7" i="1"/>
  <c r="J7" i="1"/>
  <c r="C7" i="1"/>
  <c r="F7" i="1"/>
  <c r="G7" i="1"/>
  <c r="C6" i="1"/>
  <c r="F6" i="1"/>
  <c r="G6" i="1"/>
  <c r="C5" i="1"/>
  <c r="F5" i="1"/>
  <c r="G5" i="1"/>
  <c r="C4" i="1"/>
  <c r="F4" i="1"/>
  <c r="G4" i="1"/>
  <c r="C3" i="1"/>
  <c r="F3" i="1"/>
  <c r="G3" i="1"/>
</calcChain>
</file>

<file path=xl/sharedStrings.xml><?xml version="1.0" encoding="utf-8"?>
<sst xmlns="http://schemas.openxmlformats.org/spreadsheetml/2006/main" count="66" uniqueCount="36">
  <si>
    <t>For Austin  (3-25-21)</t>
  </si>
  <si>
    <t xml:space="preserve">For GoTaq </t>
  </si>
  <si>
    <t>[DNA]</t>
  </si>
  <si>
    <t>Amt. DNA for 250 ng</t>
  </si>
  <si>
    <t>GoTaq</t>
  </si>
  <si>
    <t>F+R Primer</t>
  </si>
  <si>
    <t>Amt. H2O</t>
  </si>
  <si>
    <t>Final Vol.</t>
  </si>
  <si>
    <t>For qRT-PCR Orig. Homs and Hets</t>
  </si>
  <si>
    <t>8 uL of Master Mix per well</t>
  </si>
  <si>
    <t>2 uL of Sample per well</t>
  </si>
  <si>
    <t>GOI</t>
  </si>
  <si>
    <t># of Rxns</t>
  </si>
  <si>
    <t>MasterMix for Orig. Homs and Hets</t>
  </si>
  <si>
    <t>Duplicates</t>
  </si>
  <si>
    <t>SYBR</t>
  </si>
  <si>
    <t>F+R</t>
  </si>
  <si>
    <t>RNAse Free H2O</t>
  </si>
  <si>
    <t>For Generated Homs</t>
  </si>
  <si>
    <t>6 uL of Master Mix per well</t>
  </si>
  <si>
    <t>4 uL of Sample per well</t>
  </si>
  <si>
    <t>MasterMix for Gen. Homs</t>
  </si>
  <si>
    <t>Working Concentration</t>
  </si>
  <si>
    <t>qRT-PCR</t>
  </si>
  <si>
    <t>For 5 ng from stock</t>
  </si>
  <si>
    <t>Final Concentration</t>
  </si>
  <si>
    <t>[1:10 dilution]</t>
  </si>
  <si>
    <t xml:space="preserve">For 5 ng from dilution </t>
  </si>
  <si>
    <t>H2O</t>
  </si>
  <si>
    <t>Final Concentration (ng)</t>
  </si>
  <si>
    <t>Heterozygous</t>
  </si>
  <si>
    <t>1:10 dilutions</t>
  </si>
  <si>
    <t>Original Homozygous</t>
  </si>
  <si>
    <t>Negative CTL</t>
  </si>
  <si>
    <t>For 10 ng from stock</t>
  </si>
  <si>
    <t>For 10 ng from dilution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</si>
</sst>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u/>
      <sz val="28"/>
      <color theme="1"/>
      <name val="Arial"/>
      <family val="2"/>
    </font>
    <font>
      <sz val="28"/>
      <color theme="1"/>
      <name val="Arial"/>
      <family val="2"/>
    </font>
    <font>
      <b/>
      <sz val="2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1" fillId="0" borderId="3" xfId="0" applyFont="1" applyFill="1" applyBorder="1" applyAlignment="1"/>
    <xf numFmtId="0" fontId="2" fillId="0" borderId="0" xfId="0" applyFont="1"/>
    <xf numFmtId="0" fontId="3" fillId="0" borderId="4" xfId="0" applyFont="1" applyBorder="1"/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0" borderId="8" xfId="0" applyFont="1" applyBorder="1"/>
    <xf numFmtId="164" fontId="2" fillId="0" borderId="7" xfId="0" applyNumberFormat="1" applyFont="1" applyBorder="1" applyAlignment="1">
      <alignment horizontal="center"/>
    </xf>
    <xf numFmtId="2" fontId="2" fillId="0" borderId="9" xfId="0" applyNumberFormat="1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0" fontId="2" fillId="0" borderId="10" xfId="0" applyFont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2" fillId="0" borderId="14" xfId="0" applyFont="1" applyBorder="1"/>
    <xf numFmtId="164" fontId="2" fillId="0" borderId="15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2" fillId="0" borderId="16" xfId="0" applyFont="1" applyBorder="1"/>
    <xf numFmtId="0" fontId="2" fillId="2" borderId="9" xfId="0" applyFont="1" applyFill="1" applyBorder="1"/>
    <xf numFmtId="0" fontId="2" fillId="0" borderId="4" xfId="0" applyFont="1" applyBorder="1" applyAlignment="1">
      <alignment horizontal="center"/>
    </xf>
    <xf numFmtId="164" fontId="2" fillId="0" borderId="15" xfId="0" applyNumberFormat="1" applyFont="1" applyFill="1" applyBorder="1" applyAlignment="1">
      <alignment horizontal="center"/>
    </xf>
    <xf numFmtId="0" fontId="2" fillId="2" borderId="0" xfId="0" applyFont="1" applyFill="1" applyBorder="1"/>
    <xf numFmtId="0" fontId="3" fillId="0" borderId="4" xfId="0" applyFont="1" applyBorder="1" applyAlignment="1">
      <alignment horizontal="center"/>
    </xf>
    <xf numFmtId="0" fontId="2" fillId="0" borderId="7" xfId="0" applyFont="1" applyBorder="1"/>
    <xf numFmtId="0" fontId="2" fillId="3" borderId="4" xfId="0" applyFont="1" applyFill="1" applyBorder="1" applyAlignment="1">
      <alignment horizontal="center"/>
    </xf>
    <xf numFmtId="0" fontId="2" fillId="0" borderId="15" xfId="0" applyFont="1" applyBorder="1"/>
    <xf numFmtId="1" fontId="2" fillId="0" borderId="9" xfId="0" applyNumberFormat="1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/>
    <xf numFmtId="0" fontId="2" fillId="4" borderId="1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1" fillId="0" borderId="17" xfId="0" applyFont="1" applyFill="1" applyBorder="1" applyAlignment="1">
      <alignment horizontal="center"/>
    </xf>
    <xf numFmtId="0" fontId="2" fillId="4" borderId="11" xfId="0" applyFont="1" applyFill="1" applyBorder="1"/>
    <xf numFmtId="0" fontId="2" fillId="4" borderId="0" xfId="0" applyFont="1" applyFill="1" applyBorder="1"/>
    <xf numFmtId="0" fontId="2" fillId="4" borderId="15" xfId="0" applyFont="1" applyFill="1" applyBorder="1"/>
    <xf numFmtId="164" fontId="2" fillId="0" borderId="0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5" borderId="14" xfId="0" applyFont="1" applyFill="1" applyBorder="1"/>
    <xf numFmtId="164" fontId="2" fillId="5" borderId="0" xfId="0" applyNumberFormat="1" applyFont="1" applyFill="1" applyBorder="1" applyAlignment="1">
      <alignment horizontal="center"/>
    </xf>
    <xf numFmtId="2" fontId="2" fillId="5" borderId="9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0" borderId="17" xfId="0" applyFont="1" applyBorder="1"/>
    <xf numFmtId="0" fontId="2" fillId="4" borderId="12" xfId="0" applyFont="1" applyFill="1" applyBorder="1"/>
    <xf numFmtId="0" fontId="0" fillId="4" borderId="0" xfId="0" applyFill="1"/>
    <xf numFmtId="0" fontId="3" fillId="0" borderId="17" xfId="0" applyFont="1" applyBorder="1" applyAlignment="1">
      <alignment horizontal="center"/>
    </xf>
    <xf numFmtId="0" fontId="2" fillId="4" borderId="9" xfId="0" applyFont="1" applyFill="1" applyBorder="1"/>
    <xf numFmtId="0" fontId="1" fillId="0" borderId="1" xfId="0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0" fontId="0" fillId="4" borderId="9" xfId="0" applyFill="1" applyBorder="1"/>
    <xf numFmtId="0" fontId="2" fillId="0" borderId="11" xfId="0" applyFont="1" applyBorder="1" applyAlignment="1">
      <alignment horizontal="center"/>
    </xf>
    <xf numFmtId="0" fontId="2" fillId="0" borderId="9" xfId="0" applyFont="1" applyBorder="1"/>
    <xf numFmtId="1" fontId="2" fillId="0" borderId="11" xfId="0" applyNumberFormat="1" applyFont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164" fontId="2" fillId="2" borderId="4" xfId="0" applyNumberFormat="1" applyFont="1" applyFill="1" applyBorder="1" applyAlignment="1">
      <alignment horizontal="center"/>
    </xf>
    <xf numFmtId="2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0" xfId="0" applyFont="1" applyFill="1"/>
    <xf numFmtId="0" fontId="2" fillId="6" borderId="16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1" fontId="2" fillId="0" borderId="17" xfId="0" applyNumberFormat="1" applyFont="1" applyBorder="1" applyAlignment="1">
      <alignment horizontal="center"/>
    </xf>
    <xf numFmtId="0" fontId="2" fillId="4" borderId="16" xfId="0" applyFont="1" applyFill="1" applyBorder="1"/>
    <xf numFmtId="0" fontId="3" fillId="0" borderId="3" xfId="0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/>
    <xf numFmtId="2" fontId="2" fillId="3" borderId="10" xfId="0" applyNumberFormat="1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164" fontId="2" fillId="4" borderId="10" xfId="0" applyNumberFormat="1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2" fontId="2" fillId="3" borderId="9" xfId="0" applyNumberFormat="1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164" fontId="2" fillId="4" borderId="9" xfId="0" applyNumberFormat="1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164" fontId="2" fillId="4" borderId="0" xfId="0" applyNumberFormat="1" applyFont="1" applyFill="1" applyBorder="1" applyAlignment="1">
      <alignment horizontal="center"/>
    </xf>
    <xf numFmtId="2" fontId="2" fillId="4" borderId="9" xfId="0" applyNumberFormat="1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64" fontId="2" fillId="4" borderId="15" xfId="0" applyNumberFormat="1" applyFont="1" applyFill="1" applyBorder="1" applyAlignment="1">
      <alignment horizontal="center"/>
    </xf>
    <xf numFmtId="0" fontId="2" fillId="7" borderId="4" xfId="0" applyFont="1" applyFill="1" applyBorder="1" applyAlignment="1">
      <alignment horizontal="left"/>
    </xf>
    <xf numFmtId="0" fontId="2" fillId="0" borderId="16" xfId="0" applyFont="1" applyFill="1" applyBorder="1" applyAlignment="1">
      <alignment horizontal="left"/>
    </xf>
    <xf numFmtId="2" fontId="2" fillId="2" borderId="10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2" fontId="2" fillId="2" borderId="9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center"/>
    </xf>
    <xf numFmtId="0" fontId="2" fillId="7" borderId="17" xfId="0" applyFont="1" applyFill="1" applyBorder="1"/>
    <xf numFmtId="0" fontId="3" fillId="0" borderId="10" xfId="0" applyFont="1" applyBorder="1"/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7" xfId="0" applyFont="1" applyBorder="1"/>
    <xf numFmtId="0" fontId="2" fillId="0" borderId="10" xfId="0" applyFont="1" applyFill="1" applyBorder="1" applyAlignment="1">
      <alignment horizontal="left"/>
    </xf>
    <xf numFmtId="0" fontId="2" fillId="2" borderId="10" xfId="0" applyFont="1" applyFill="1" applyBorder="1"/>
    <xf numFmtId="164" fontId="2" fillId="3" borderId="10" xfId="0" applyNumberFormat="1" applyFont="1" applyFill="1" applyBorder="1" applyAlignment="1">
      <alignment horizontal="center"/>
    </xf>
    <xf numFmtId="164" fontId="2" fillId="0" borderId="16" xfId="0" applyNumberFormat="1" applyFont="1" applyFill="1" applyBorder="1" applyAlignment="1">
      <alignment horizontal="center"/>
    </xf>
    <xf numFmtId="2" fontId="2" fillId="2" borderId="16" xfId="0" applyNumberFormat="1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6" xfId="0" applyFont="1" applyFill="1" applyBorder="1"/>
    <xf numFmtId="164" fontId="2" fillId="3" borderId="12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    <Relationship Id="rId9" Type="http://schemas.openxmlformats.org/officeDocument/2006/relationships/customXml" Target="../customXml/item2.xml"/>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E761-4FA4-4EE2-AE7F-1DF4CFD7F32D}">
  <dimension ref="A1:K35"/>
  <sheetViews>
    <sheetView tabSelected="1" zoomScale="80" zoomScaleNormal="80" workbookViewId="0">
      <selection sqref="A1:XFD1048576"/>
    </sheetView>
  </sheetViews>
  <sheetFormatPr defaultRowHeight="15" x14ac:dyDescent="0.25"/>
  <cols>
    <col min="1" max="1" width="53.5703125" bestFit="1" customWidth="1"/>
    <col min="2" max="2" width="17.28515625" bestFit="1" customWidth="1"/>
    <col min="3" max="3" width="56.28515625" bestFit="1" customWidth="1"/>
    <col min="4" max="4" width="26.85546875" bestFit="1" customWidth="1"/>
    <col min="5" max="5" width="53.5703125" bestFit="1" customWidth="1"/>
    <col min="6" max="6" width="37.85546875" bestFit="1" customWidth="1"/>
    <col min="7" max="7" width="61.5703125" bestFit="1" customWidth="1"/>
    <col min="8" max="8" width="93.42578125" bestFit="1" customWidth="1"/>
    <col min="9" max="9" width="65.42578125" bestFit="1" customWidth="1"/>
    <col min="10" max="11" width="26.7109375" bestFit="1" customWidth="1"/>
  </cols>
  <sheetData>
    <row r="1" spans="1:11" ht="36" thickBot="1" x14ac:dyDescent="0.55000000000000004">
      <c r="A1" s="1" t="s">
        <v>0</v>
      </c>
      <c r="B1" s="2"/>
      <c r="C1" s="3"/>
      <c r="D1" s="4"/>
      <c r="E1" s="4"/>
      <c r="F1" s="4"/>
      <c r="G1" s="4"/>
      <c r="H1" s="4"/>
      <c r="I1" s="4"/>
      <c r="J1" s="4"/>
      <c r="K1" s="4"/>
    </row>
    <row r="2" spans="1:11" ht="36" thickBot="1" x14ac:dyDescent="0.55000000000000004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" t="s">
        <v>8</v>
      </c>
      <c r="I2" s="8"/>
      <c r="J2" s="9"/>
      <c r="K2" s="10"/>
    </row>
    <row r="3" spans="1:11" ht="35.25" thickBot="1" x14ac:dyDescent="0.5">
      <c r="A3" s="11">
        <v>1</v>
      </c>
      <c r="B3" s="12">
        <v>78.599999999999994</v>
      </c>
      <c r="C3" s="13">
        <f t="shared" ref="C3:C5" si="0">250/B3</f>
        <v>3.1806615776081428</v>
      </c>
      <c r="D3" s="14">
        <v>6.25</v>
      </c>
      <c r="E3" s="14">
        <v>0.1</v>
      </c>
      <c r="F3" s="15">
        <f>12.5-(C3+D3+E3)</f>
        <v>2.9693384223918571</v>
      </c>
      <c r="G3" s="15">
        <f t="shared" ref="G3:G11" si="1">SUM(C3:F3)</f>
        <v>12.5</v>
      </c>
      <c r="H3" s="16" t="s">
        <v>9</v>
      </c>
      <c r="I3" s="17"/>
      <c r="J3" s="18"/>
      <c r="K3" s="19"/>
    </row>
    <row r="4" spans="1:11" ht="35.25" thickBot="1" x14ac:dyDescent="0.5">
      <c r="A4" s="20">
        <v>2</v>
      </c>
      <c r="B4" s="21">
        <v>66.599999999999994</v>
      </c>
      <c r="C4" s="13">
        <f t="shared" si="0"/>
        <v>3.7537537537537542</v>
      </c>
      <c r="D4" s="22">
        <v>6.25</v>
      </c>
      <c r="E4" s="22">
        <v>0.1</v>
      </c>
      <c r="F4" s="23">
        <f>12.5-(C4+D4+E4)</f>
        <v>2.3962462462462462</v>
      </c>
      <c r="G4" s="23">
        <f t="shared" si="1"/>
        <v>12.5</v>
      </c>
      <c r="H4" s="24" t="s">
        <v>10</v>
      </c>
      <c r="I4" s="25"/>
      <c r="J4" s="26" t="s">
        <v>11</v>
      </c>
      <c r="K4" s="26" t="s">
        <v>11</v>
      </c>
    </row>
    <row r="5" spans="1:11" ht="36" thickBot="1" x14ac:dyDescent="0.55000000000000004">
      <c r="A5" s="20">
        <v>3</v>
      </c>
      <c r="B5" s="27">
        <v>71.900000000000006</v>
      </c>
      <c r="C5" s="13">
        <f t="shared" si="0"/>
        <v>3.4770514603616132</v>
      </c>
      <c r="D5" s="22">
        <v>6.25</v>
      </c>
      <c r="E5" s="22">
        <v>0.1</v>
      </c>
      <c r="F5" s="23">
        <f t="shared" ref="F5:F9" si="2">12.5-(C5+D5+E5)</f>
        <v>2.6729485396383872</v>
      </c>
      <c r="G5" s="23">
        <f t="shared" si="1"/>
        <v>12.5</v>
      </c>
      <c r="H5" s="17"/>
      <c r="I5" s="28"/>
      <c r="J5" s="29" t="s">
        <v>12</v>
      </c>
      <c r="K5" s="29" t="s">
        <v>12</v>
      </c>
    </row>
    <row r="6" spans="1:11" ht="36" thickBot="1" x14ac:dyDescent="0.55000000000000004">
      <c r="A6" s="20">
        <v>4</v>
      </c>
      <c r="B6" s="27">
        <v>64.400000000000006</v>
      </c>
      <c r="C6" s="13">
        <f>250/B6</f>
        <v>3.8819875776397512</v>
      </c>
      <c r="D6" s="22">
        <v>6.25</v>
      </c>
      <c r="E6" s="22">
        <v>0.1</v>
      </c>
      <c r="F6" s="23">
        <f t="shared" si="2"/>
        <v>2.2680124223602487</v>
      </c>
      <c r="G6" s="23">
        <f t="shared" si="1"/>
        <v>12.5</v>
      </c>
      <c r="H6" s="6" t="s">
        <v>13</v>
      </c>
      <c r="I6" s="30" t="s">
        <v>14</v>
      </c>
      <c r="J6" s="31"/>
      <c r="K6" s="31"/>
    </row>
    <row r="7" spans="1:11" ht="34.5" x14ac:dyDescent="0.45">
      <c r="A7" s="20">
        <v>5</v>
      </c>
      <c r="B7" s="27">
        <v>62.7</v>
      </c>
      <c r="C7" s="13">
        <f t="shared" ref="C7:C16" si="3">250/B7</f>
        <v>3.9872408293460921</v>
      </c>
      <c r="D7" s="22">
        <v>6.25</v>
      </c>
      <c r="E7" s="22">
        <v>0.1</v>
      </c>
      <c r="F7" s="23">
        <f t="shared" si="2"/>
        <v>2.1627591706539082</v>
      </c>
      <c r="G7" s="23">
        <f t="shared" si="1"/>
        <v>12.5</v>
      </c>
      <c r="H7" s="14">
        <v>5.05</v>
      </c>
      <c r="I7" s="32" t="s">
        <v>15</v>
      </c>
      <c r="J7" s="33">
        <f>H7*$J$6</f>
        <v>0</v>
      </c>
      <c r="K7" s="33">
        <f>H7*$K$6</f>
        <v>0</v>
      </c>
    </row>
    <row r="8" spans="1:11" ht="34.5" x14ac:dyDescent="0.45">
      <c r="A8" s="20">
        <v>6</v>
      </c>
      <c r="B8" s="27">
        <v>74.7</v>
      </c>
      <c r="C8" s="13">
        <f t="shared" si="3"/>
        <v>3.3467202141900936</v>
      </c>
      <c r="D8" s="22">
        <v>6.25</v>
      </c>
      <c r="E8" s="22">
        <v>0.1</v>
      </c>
      <c r="F8" s="23">
        <f t="shared" si="2"/>
        <v>2.8032797858099077</v>
      </c>
      <c r="G8" s="23">
        <f t="shared" si="1"/>
        <v>12.5</v>
      </c>
      <c r="H8" s="22">
        <v>1</v>
      </c>
      <c r="I8" s="32" t="s">
        <v>16</v>
      </c>
      <c r="J8" s="22">
        <f>H8*$J$6</f>
        <v>0</v>
      </c>
      <c r="K8" s="22">
        <f>H8*$K$6</f>
        <v>0</v>
      </c>
    </row>
    <row r="9" spans="1:11" ht="35.25" thickBot="1" x14ac:dyDescent="0.5">
      <c r="A9" s="20"/>
      <c r="B9" s="27"/>
      <c r="C9" s="13" t="e">
        <f t="shared" si="3"/>
        <v>#DIV/0!</v>
      </c>
      <c r="D9" s="22">
        <v>6.25</v>
      </c>
      <c r="E9" s="22">
        <v>0.1</v>
      </c>
      <c r="F9" s="23" t="e">
        <f t="shared" si="2"/>
        <v>#DIV/0!</v>
      </c>
      <c r="G9" s="23" t="e">
        <f t="shared" si="1"/>
        <v>#DIV/0!</v>
      </c>
      <c r="H9" s="34">
        <v>3</v>
      </c>
      <c r="I9" s="35" t="s">
        <v>17</v>
      </c>
      <c r="J9" s="34">
        <f>H9*$J$6</f>
        <v>0</v>
      </c>
      <c r="K9" s="34">
        <f>H9*$K$6</f>
        <v>0</v>
      </c>
    </row>
    <row r="10" spans="1:11" ht="35.25" thickBot="1" x14ac:dyDescent="0.5">
      <c r="A10" s="20"/>
      <c r="B10" s="27"/>
      <c r="C10" s="13" t="e">
        <f t="shared" si="3"/>
        <v>#DIV/0!</v>
      </c>
      <c r="D10" s="22">
        <v>6.25</v>
      </c>
      <c r="E10" s="22">
        <v>0.1</v>
      </c>
      <c r="F10" s="23" t="e">
        <f>12.5-(C10+D10+E10)</f>
        <v>#DIV/0!</v>
      </c>
      <c r="G10" s="23" t="e">
        <f t="shared" si="1"/>
        <v>#DIV/0!</v>
      </c>
      <c r="H10" s="36"/>
      <c r="I10" s="37"/>
      <c r="J10" s="37"/>
      <c r="K10" s="38"/>
    </row>
    <row r="11" spans="1:11" ht="36" thickBot="1" x14ac:dyDescent="0.55000000000000004">
      <c r="A11" s="20"/>
      <c r="B11" s="27"/>
      <c r="C11" s="13" t="e">
        <f t="shared" si="3"/>
        <v>#DIV/0!</v>
      </c>
      <c r="D11" s="22">
        <v>6.25</v>
      </c>
      <c r="E11" s="22">
        <v>0.1</v>
      </c>
      <c r="F11" s="23" t="e">
        <f>12.5-(C11+D11+E11)</f>
        <v>#DIV/0!</v>
      </c>
      <c r="G11" s="23" t="e">
        <f t="shared" si="1"/>
        <v>#DIV/0!</v>
      </c>
      <c r="H11" s="39" t="s">
        <v>18</v>
      </c>
      <c r="I11" s="40"/>
      <c r="J11" s="41"/>
      <c r="K11" s="42"/>
    </row>
    <row r="12" spans="1:11" ht="34.5" x14ac:dyDescent="0.45">
      <c r="A12" s="20"/>
      <c r="B12" s="43"/>
      <c r="C12" s="13" t="e">
        <f t="shared" si="3"/>
        <v>#DIV/0!</v>
      </c>
      <c r="D12" s="22">
        <v>6.25</v>
      </c>
      <c r="E12" s="22">
        <v>0.1</v>
      </c>
      <c r="F12" s="23" t="e">
        <f t="shared" ref="F12:F16" si="4">12.5-(C12+D12+E12)</f>
        <v>#DIV/0!</v>
      </c>
      <c r="G12" s="23" t="e">
        <f t="shared" ref="G12:G16" si="5">SUM(C12:F12)</f>
        <v>#DIV/0!</v>
      </c>
      <c r="H12" s="44" t="s">
        <v>19</v>
      </c>
      <c r="I12" s="40"/>
      <c r="J12" s="41"/>
      <c r="K12" s="42"/>
    </row>
    <row r="13" spans="1:11" ht="35.25" thickBot="1" x14ac:dyDescent="0.5">
      <c r="A13" s="45"/>
      <c r="B13" s="46"/>
      <c r="C13" s="47" t="e">
        <f t="shared" si="3"/>
        <v>#DIV/0!</v>
      </c>
      <c r="D13" s="48">
        <v>6.25</v>
      </c>
      <c r="E13" s="48">
        <v>0.1</v>
      </c>
      <c r="F13" s="47" t="e">
        <f t="shared" si="4"/>
        <v>#DIV/0!</v>
      </c>
      <c r="G13" s="47" t="e">
        <f t="shared" si="5"/>
        <v>#DIV/0!</v>
      </c>
      <c r="H13" s="49" t="s">
        <v>20</v>
      </c>
      <c r="I13" s="40"/>
      <c r="J13" s="50"/>
      <c r="K13" s="42"/>
    </row>
    <row r="14" spans="1:11" ht="36" thickBot="1" x14ac:dyDescent="0.55000000000000004">
      <c r="A14" s="45"/>
      <c r="B14" s="46"/>
      <c r="C14" s="47" t="e">
        <f t="shared" si="3"/>
        <v>#DIV/0!</v>
      </c>
      <c r="D14" s="48">
        <v>6.25</v>
      </c>
      <c r="E14" s="48">
        <v>0.1</v>
      </c>
      <c r="F14" s="47" t="e">
        <f t="shared" si="4"/>
        <v>#DIV/0!</v>
      </c>
      <c r="G14" s="47" t="e">
        <f t="shared" si="5"/>
        <v>#DIV/0!</v>
      </c>
      <c r="H14" s="36"/>
      <c r="I14" s="51"/>
      <c r="J14" s="52" t="s">
        <v>12</v>
      </c>
      <c r="K14" s="53"/>
    </row>
    <row r="15" spans="1:11" ht="36" thickBot="1" x14ac:dyDescent="0.55000000000000004">
      <c r="A15" s="45"/>
      <c r="B15" s="46"/>
      <c r="C15" s="47" t="e">
        <f t="shared" si="3"/>
        <v>#DIV/0!</v>
      </c>
      <c r="D15" s="48">
        <v>6.25</v>
      </c>
      <c r="E15" s="48">
        <v>0.1</v>
      </c>
      <c r="F15" s="47" t="e">
        <f t="shared" si="4"/>
        <v>#DIV/0!</v>
      </c>
      <c r="G15" s="47" t="e">
        <f t="shared" si="5"/>
        <v>#DIV/0!</v>
      </c>
      <c r="H15" s="54" t="s">
        <v>21</v>
      </c>
      <c r="I15" s="16" t="s">
        <v>14</v>
      </c>
      <c r="J15" s="55"/>
      <c r="K15" s="56"/>
    </row>
    <row r="16" spans="1:11" ht="35.25" thickBot="1" x14ac:dyDescent="0.5">
      <c r="A16" s="45"/>
      <c r="B16" s="46"/>
      <c r="C16" s="47" t="e">
        <f t="shared" si="3"/>
        <v>#DIV/0!</v>
      </c>
      <c r="D16" s="48">
        <v>6.25</v>
      </c>
      <c r="E16" s="48">
        <v>0.1</v>
      </c>
      <c r="F16" s="47" t="e">
        <f t="shared" si="4"/>
        <v>#DIV/0!</v>
      </c>
      <c r="G16" s="47" t="e">
        <f t="shared" si="5"/>
        <v>#DIV/0!</v>
      </c>
      <c r="H16" s="57">
        <v>5.05</v>
      </c>
      <c r="I16" s="58" t="s">
        <v>15</v>
      </c>
      <c r="J16" s="59">
        <f>J15*H16</f>
        <v>0</v>
      </c>
      <c r="K16" s="53"/>
    </row>
    <row r="17" spans="1:11" ht="35.25" thickBot="1" x14ac:dyDescent="0.5">
      <c r="A17" s="60"/>
      <c r="B17" s="61"/>
      <c r="C17" s="62"/>
      <c r="D17" s="63"/>
      <c r="E17" s="63"/>
      <c r="F17" s="62"/>
      <c r="G17" s="62"/>
      <c r="H17" s="57">
        <v>1</v>
      </c>
      <c r="I17" s="58" t="s">
        <v>16</v>
      </c>
      <c r="J17" s="59">
        <f>J15*H17</f>
        <v>0</v>
      </c>
      <c r="K17" s="56"/>
    </row>
    <row r="18" spans="1:11" ht="35.25" thickBot="1" x14ac:dyDescent="0.5">
      <c r="A18" s="64"/>
      <c r="B18" s="64"/>
      <c r="C18" s="64"/>
      <c r="D18" s="64"/>
      <c r="E18" s="64"/>
      <c r="F18" s="64"/>
      <c r="G18" s="65" t="s">
        <v>22</v>
      </c>
      <c r="H18" s="66">
        <v>1</v>
      </c>
      <c r="I18" s="24" t="s">
        <v>17</v>
      </c>
      <c r="J18" s="67">
        <f>J15*H18</f>
        <v>0</v>
      </c>
      <c r="K18" s="68"/>
    </row>
    <row r="19" spans="1:11" ht="36" thickBot="1" x14ac:dyDescent="0.55000000000000004">
      <c r="A19" s="5" t="s">
        <v>23</v>
      </c>
      <c r="B19" s="29" t="s">
        <v>2</v>
      </c>
      <c r="C19" s="29" t="s">
        <v>24</v>
      </c>
      <c r="D19" s="29" t="s">
        <v>6</v>
      </c>
      <c r="E19" s="69" t="s">
        <v>25</v>
      </c>
      <c r="F19" s="70" t="s">
        <v>26</v>
      </c>
      <c r="G19" s="71" t="s">
        <v>27</v>
      </c>
      <c r="H19" s="29" t="s">
        <v>28</v>
      </c>
      <c r="I19" s="72" t="s">
        <v>29</v>
      </c>
      <c r="J19" s="4"/>
      <c r="K19" s="4"/>
    </row>
    <row r="20" spans="1:11" ht="34.5" x14ac:dyDescent="0.45">
      <c r="A20" s="11"/>
      <c r="B20" s="12"/>
      <c r="C20" s="73" t="e">
        <f t="shared" ref="C20:C25" si="6">50/B20</f>
        <v>#DIV/0!</v>
      </c>
      <c r="D20" s="73" t="e">
        <f t="shared" ref="D20:D25" si="7">10-C20</f>
        <v>#DIV/0!</v>
      </c>
      <c r="E20" s="74" t="e">
        <f t="shared" ref="E20:E25" si="8">(B20*C20)/10</f>
        <v>#DIV/0!</v>
      </c>
      <c r="F20" s="74">
        <f t="shared" ref="F20:F25" si="9">B20/10</f>
        <v>0</v>
      </c>
      <c r="G20" s="75" t="e">
        <f t="shared" ref="G20:G25" si="10">50/F20</f>
        <v>#DIV/0!</v>
      </c>
      <c r="H20" s="75" t="e">
        <f t="shared" ref="H20:H25" si="11">10-G20</f>
        <v>#DIV/0!</v>
      </c>
      <c r="I20" s="76" t="e">
        <f t="shared" ref="I20:I25" si="12">(F20*G20)/10</f>
        <v>#DIV/0!</v>
      </c>
      <c r="J20" s="4"/>
      <c r="K20" s="4"/>
    </row>
    <row r="21" spans="1:11" ht="34.5" x14ac:dyDescent="0.45">
      <c r="A21" s="20"/>
      <c r="B21" s="21"/>
      <c r="C21" s="77" t="e">
        <f t="shared" si="6"/>
        <v>#DIV/0!</v>
      </c>
      <c r="D21" s="77" t="e">
        <f t="shared" si="7"/>
        <v>#DIV/0!</v>
      </c>
      <c r="E21" s="78" t="e">
        <f t="shared" si="8"/>
        <v>#DIV/0!</v>
      </c>
      <c r="F21" s="78">
        <f t="shared" si="9"/>
        <v>0</v>
      </c>
      <c r="G21" s="79" t="e">
        <f t="shared" si="10"/>
        <v>#DIV/0!</v>
      </c>
      <c r="H21" s="79" t="e">
        <f t="shared" si="11"/>
        <v>#DIV/0!</v>
      </c>
      <c r="I21" s="80" t="e">
        <f t="shared" si="12"/>
        <v>#DIV/0!</v>
      </c>
      <c r="J21" s="4"/>
      <c r="K21" s="4"/>
    </row>
    <row r="22" spans="1:11" ht="34.5" x14ac:dyDescent="0.45">
      <c r="A22" s="20"/>
      <c r="B22" s="27"/>
      <c r="C22" s="77" t="e">
        <f t="shared" si="6"/>
        <v>#DIV/0!</v>
      </c>
      <c r="D22" s="77" t="e">
        <f t="shared" si="7"/>
        <v>#DIV/0!</v>
      </c>
      <c r="E22" s="78" t="e">
        <f t="shared" si="8"/>
        <v>#DIV/0!</v>
      </c>
      <c r="F22" s="78">
        <f t="shared" si="9"/>
        <v>0</v>
      </c>
      <c r="G22" s="79" t="e">
        <f t="shared" si="10"/>
        <v>#DIV/0!</v>
      </c>
      <c r="H22" s="79" t="e">
        <f t="shared" si="11"/>
        <v>#DIV/0!</v>
      </c>
      <c r="I22" s="80" t="e">
        <f t="shared" si="12"/>
        <v>#DIV/0!</v>
      </c>
      <c r="J22" s="4"/>
      <c r="K22" s="4"/>
    </row>
    <row r="23" spans="1:11" ht="34.5" x14ac:dyDescent="0.45">
      <c r="A23" s="20"/>
      <c r="B23" s="27"/>
      <c r="C23" s="77" t="e">
        <f t="shared" si="6"/>
        <v>#DIV/0!</v>
      </c>
      <c r="D23" s="77" t="e">
        <f t="shared" si="7"/>
        <v>#DIV/0!</v>
      </c>
      <c r="E23" s="78" t="e">
        <f t="shared" si="8"/>
        <v>#DIV/0!</v>
      </c>
      <c r="F23" s="78">
        <f t="shared" si="9"/>
        <v>0</v>
      </c>
      <c r="G23" s="79" t="e">
        <f t="shared" si="10"/>
        <v>#DIV/0!</v>
      </c>
      <c r="H23" s="79" t="e">
        <f t="shared" si="11"/>
        <v>#DIV/0!</v>
      </c>
      <c r="I23" s="80" t="e">
        <f t="shared" si="12"/>
        <v>#DIV/0!</v>
      </c>
      <c r="J23" s="4"/>
    </row>
    <row r="24" spans="1:11" ht="34.5" x14ac:dyDescent="0.45">
      <c r="A24" s="20"/>
      <c r="B24" s="27"/>
      <c r="C24" s="77" t="e">
        <f t="shared" si="6"/>
        <v>#DIV/0!</v>
      </c>
      <c r="D24" s="77" t="e">
        <f t="shared" si="7"/>
        <v>#DIV/0!</v>
      </c>
      <c r="E24" s="78" t="e">
        <f t="shared" si="8"/>
        <v>#DIV/0!</v>
      </c>
      <c r="F24" s="78">
        <f t="shared" si="9"/>
        <v>0</v>
      </c>
      <c r="G24" s="79" t="e">
        <f t="shared" si="10"/>
        <v>#DIV/0!</v>
      </c>
      <c r="H24" s="79" t="e">
        <f t="shared" si="11"/>
        <v>#DIV/0!</v>
      </c>
      <c r="I24" s="80" t="e">
        <f t="shared" si="12"/>
        <v>#DIV/0!</v>
      </c>
      <c r="J24" s="4"/>
    </row>
    <row r="25" spans="1:11" ht="34.5" x14ac:dyDescent="0.45">
      <c r="A25" s="20"/>
      <c r="B25" s="27"/>
      <c r="C25" s="77" t="e">
        <f t="shared" si="6"/>
        <v>#DIV/0!</v>
      </c>
      <c r="D25" s="77" t="e">
        <f t="shared" si="7"/>
        <v>#DIV/0!</v>
      </c>
      <c r="E25" s="78" t="e">
        <f t="shared" si="8"/>
        <v>#DIV/0!</v>
      </c>
      <c r="F25" s="78">
        <f t="shared" si="9"/>
        <v>0</v>
      </c>
      <c r="G25" s="79" t="e">
        <f t="shared" si="10"/>
        <v>#DIV/0!</v>
      </c>
      <c r="H25" s="79" t="e">
        <f t="shared" si="11"/>
        <v>#DIV/0!</v>
      </c>
      <c r="I25" s="80" t="e">
        <f t="shared" si="12"/>
        <v>#DIV/0!</v>
      </c>
      <c r="J25" s="4"/>
    </row>
    <row r="26" spans="1:11" ht="35.25" thickBot="1" x14ac:dyDescent="0.5">
      <c r="A26" s="41"/>
      <c r="B26" s="81"/>
      <c r="C26" s="82"/>
      <c r="D26" s="82"/>
      <c r="E26" s="80"/>
      <c r="F26" s="83"/>
      <c r="G26" s="79"/>
      <c r="H26" s="84"/>
      <c r="I26" s="80"/>
      <c r="J26" s="4"/>
      <c r="K26" s="4"/>
    </row>
    <row r="27" spans="1:11" ht="36" thickBot="1" x14ac:dyDescent="0.55000000000000004">
      <c r="A27" s="85" t="s">
        <v>30</v>
      </c>
      <c r="B27" s="29" t="s">
        <v>2</v>
      </c>
      <c r="C27" s="5" t="s">
        <v>24</v>
      </c>
      <c r="D27" s="29" t="s">
        <v>6</v>
      </c>
      <c r="E27" s="69" t="s">
        <v>25</v>
      </c>
      <c r="F27" s="70" t="s">
        <v>31</v>
      </c>
      <c r="G27" s="29" t="s">
        <v>27</v>
      </c>
      <c r="H27" s="69" t="s">
        <v>28</v>
      </c>
      <c r="I27" s="72" t="s">
        <v>25</v>
      </c>
      <c r="J27" s="4"/>
      <c r="K27" s="4"/>
    </row>
    <row r="28" spans="1:11" ht="35.25" thickBot="1" x14ac:dyDescent="0.5">
      <c r="A28" s="86"/>
      <c r="B28" s="22"/>
      <c r="C28" s="87" t="e">
        <f t="shared" ref="C28:C29" si="13">50/B28</f>
        <v>#DIV/0!</v>
      </c>
      <c r="D28" s="87" t="e">
        <f t="shared" ref="D28:D29" si="14">10-C28</f>
        <v>#DIV/0!</v>
      </c>
      <c r="E28" s="88" t="e">
        <f t="shared" ref="E28:E29" si="15">(B28*C28)/10</f>
        <v>#DIV/0!</v>
      </c>
      <c r="F28" s="88">
        <f t="shared" ref="F28:F29" si="16">B28/10</f>
        <v>0</v>
      </c>
      <c r="G28" s="77" t="e">
        <f t="shared" ref="G28:G29" si="17">50/F28</f>
        <v>#DIV/0!</v>
      </c>
      <c r="H28" s="73" t="e">
        <f>10-G28</f>
        <v>#DIV/0!</v>
      </c>
      <c r="I28" s="74" t="e">
        <f>(F28*G28)/10</f>
        <v>#DIV/0!</v>
      </c>
      <c r="J28" s="4"/>
      <c r="K28" s="4"/>
    </row>
    <row r="29" spans="1:11" ht="35.25" thickBot="1" x14ac:dyDescent="0.5">
      <c r="A29" s="86"/>
      <c r="B29" s="22"/>
      <c r="C29" s="89" t="e">
        <f t="shared" si="13"/>
        <v>#DIV/0!</v>
      </c>
      <c r="D29" s="89" t="e">
        <f t="shared" si="14"/>
        <v>#DIV/0!</v>
      </c>
      <c r="E29" s="90" t="e">
        <f t="shared" si="15"/>
        <v>#DIV/0!</v>
      </c>
      <c r="F29" s="90">
        <f t="shared" si="16"/>
        <v>0</v>
      </c>
      <c r="G29" s="77" t="e">
        <f t="shared" si="17"/>
        <v>#DIV/0!</v>
      </c>
      <c r="H29" s="77" t="e">
        <f>10-G29</f>
        <v>#DIV/0!</v>
      </c>
      <c r="I29" s="78" t="e">
        <f>(F29*G29)/10</f>
        <v>#DIV/0!</v>
      </c>
      <c r="J29" s="4"/>
      <c r="K29" s="4"/>
    </row>
    <row r="30" spans="1:11" ht="36" thickBot="1" x14ac:dyDescent="0.55000000000000004">
      <c r="A30" s="91" t="s">
        <v>32</v>
      </c>
      <c r="B30" s="29" t="s">
        <v>2</v>
      </c>
      <c r="C30" s="5" t="s">
        <v>24</v>
      </c>
      <c r="D30" s="29" t="s">
        <v>6</v>
      </c>
      <c r="E30" s="69" t="s">
        <v>25</v>
      </c>
      <c r="F30" s="70" t="s">
        <v>31</v>
      </c>
      <c r="G30" s="71" t="s">
        <v>27</v>
      </c>
      <c r="H30" s="29" t="s">
        <v>28</v>
      </c>
      <c r="I30" s="72" t="s">
        <v>25</v>
      </c>
      <c r="J30" s="4"/>
      <c r="K30" s="4"/>
    </row>
    <row r="31" spans="1:11" ht="35.25" thickBot="1" x14ac:dyDescent="0.5">
      <c r="A31" s="92"/>
      <c r="B31" s="93"/>
      <c r="C31" s="87" t="e">
        <f t="shared" ref="C31:C32" si="18">50/B31</f>
        <v>#DIV/0!</v>
      </c>
      <c r="D31" s="87" t="e">
        <f t="shared" ref="D31:D32" si="19">10-C31</f>
        <v>#DIV/0!</v>
      </c>
      <c r="E31" s="88" t="e">
        <f t="shared" ref="E31:E32" si="20">(B31*C31)/10</f>
        <v>#DIV/0!</v>
      </c>
      <c r="F31" s="88">
        <f t="shared" ref="F31:F32" si="21">B31/10</f>
        <v>0</v>
      </c>
      <c r="G31" s="77" t="e">
        <f t="shared" ref="G31:G32" si="22">50/F31</f>
        <v>#DIV/0!</v>
      </c>
      <c r="H31" s="73" t="e">
        <f>10-G31</f>
        <v>#DIV/0!</v>
      </c>
      <c r="I31" s="74" t="e">
        <f>(F31*G31)/10</f>
        <v>#DIV/0!</v>
      </c>
      <c r="J31" s="4"/>
      <c r="K31" s="4"/>
    </row>
    <row r="32" spans="1:11" ht="35.25" thickBot="1" x14ac:dyDescent="0.5">
      <c r="A32" s="92"/>
      <c r="B32" s="93"/>
      <c r="C32" s="89" t="e">
        <f t="shared" si="18"/>
        <v>#DIV/0!</v>
      </c>
      <c r="D32" s="89" t="e">
        <f t="shared" si="19"/>
        <v>#DIV/0!</v>
      </c>
      <c r="E32" s="90" t="e">
        <f t="shared" si="20"/>
        <v>#DIV/0!</v>
      </c>
      <c r="F32" s="90">
        <f t="shared" si="21"/>
        <v>0</v>
      </c>
      <c r="G32" s="77" t="e">
        <f t="shared" si="22"/>
        <v>#DIV/0!</v>
      </c>
      <c r="H32" s="77" t="e">
        <f>10-G32</f>
        <v>#DIV/0!</v>
      </c>
      <c r="I32" s="78" t="e">
        <f>(F32*G32)/10</f>
        <v>#DIV/0!</v>
      </c>
      <c r="J32" s="4"/>
      <c r="K32" s="4"/>
    </row>
    <row r="33" spans="1:11" ht="36" thickBot="1" x14ac:dyDescent="0.55000000000000004">
      <c r="A33" s="94" t="s">
        <v>33</v>
      </c>
      <c r="B33" s="29" t="s">
        <v>2</v>
      </c>
      <c r="C33" s="95" t="s">
        <v>34</v>
      </c>
      <c r="D33" s="96" t="s">
        <v>6</v>
      </c>
      <c r="E33" s="97" t="s">
        <v>25</v>
      </c>
      <c r="F33" s="98" t="s">
        <v>31</v>
      </c>
      <c r="G33" s="95" t="s">
        <v>35</v>
      </c>
      <c r="H33" s="96" t="s">
        <v>28</v>
      </c>
      <c r="I33" s="99" t="s">
        <v>25</v>
      </c>
      <c r="J33" s="4"/>
      <c r="K33" s="4"/>
    </row>
    <row r="34" spans="1:11" ht="35.25" thickBot="1" x14ac:dyDescent="0.5">
      <c r="A34" s="100"/>
      <c r="B34" s="14"/>
      <c r="C34" s="87" t="e">
        <f>100/B34</f>
        <v>#DIV/0!</v>
      </c>
      <c r="D34" s="87" t="e">
        <f>10-C34</f>
        <v>#DIV/0!</v>
      </c>
      <c r="E34" s="88" t="e">
        <f>(B34*C34)/10</f>
        <v>#DIV/0!</v>
      </c>
      <c r="F34" s="101">
        <f t="shared" ref="F34:F35" si="23">B34/10</f>
        <v>0</v>
      </c>
      <c r="G34" s="102" t="e">
        <f>100/F34</f>
        <v>#DIV/0!</v>
      </c>
      <c r="H34" s="102" t="e">
        <f>10-G34</f>
        <v>#DIV/0!</v>
      </c>
      <c r="I34" s="74" t="e">
        <f>(F34*G34)/10</f>
        <v>#DIV/0!</v>
      </c>
      <c r="J34" s="4"/>
      <c r="K34" s="4"/>
    </row>
    <row r="35" spans="1:11" ht="35.25" thickBot="1" x14ac:dyDescent="0.5">
      <c r="A35" s="92"/>
      <c r="B35" s="103"/>
      <c r="C35" s="104" t="e">
        <f>100/B35</f>
        <v>#DIV/0!</v>
      </c>
      <c r="D35" s="104" t="e">
        <f>10-C35</f>
        <v>#DIV/0!</v>
      </c>
      <c r="E35" s="105" t="e">
        <f>(B35*C35)/10</f>
        <v>#DIV/0!</v>
      </c>
      <c r="F35" s="106">
        <f t="shared" si="23"/>
        <v>0</v>
      </c>
      <c r="G35" s="107" t="e">
        <f>100/F35</f>
        <v>#DIV/0!</v>
      </c>
      <c r="H35" s="108" t="e">
        <f>10-G35</f>
        <v>#DIV/0!</v>
      </c>
      <c r="I35" s="109" t="e">
        <f>(F35*G35)/10</f>
        <v>#DIV/0!</v>
      </c>
      <c r="J35" s="4"/>
      <c r="K35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
  <Relationships xmlns="http://schemas.openxmlformats.org/package/2006/relationships">
    <Relationship Id="rId9" Type="http://schemas.openxmlformats.org/officeDocument/2006/relationships/customXmlProps" Target="itemProps2.xml"/>
  </Relationships>
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5EA08FA511AE4C9FFF632E6536ED13" ma:contentTypeVersion="13" ma:contentTypeDescription="Create a new document." ma:contentTypeScope="" ma:versionID="abfa450e2c882fa05ec7f6a4b4016779">
  <xsd:schema xmlns:xsd="http://www.w3.org/2001/XMLSchema" xmlns:xs="http://www.w3.org/2001/XMLSchema" xmlns:p="http://schemas.microsoft.com/office/2006/metadata/properties" xmlns:ns2="5d5a2885-0f9b-4d04-9bc1-f867a2376b8a" xmlns:ns3="6cbc0c5a-d948-46e5-8624-1bad210f77c7" targetNamespace="http://schemas.microsoft.com/office/2006/metadata/properties" ma:root="true" ma:fieldsID="53678093842f3275b6926b32e7a9c141" ns2:_="" ns3:_="">
    <xsd:import namespace="5d5a2885-0f9b-4d04-9bc1-f867a2376b8a"/>
    <xsd:import namespace="6cbc0c5a-d948-46e5-8624-1bad210f77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a2885-0f9b-4d04-9bc1-f867a2376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c0c5a-d948-46e5-8624-1bad210f77c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LabArchives xmlns:xsi="http://www.w3.org/2001/XMLSchema-instance" xmlns:xsd="http://www.w3.org/2001/XMLSchema">
  <BaseUri>https://mynotebook.labarchives.com</BaseUri>
  <eid>MjU2LjF8NjczMzIxLzE5Ny9FbnRyeVBhcnQvMjc1MTQ3OTI3NHw2NTAuMDk5OTk5OTk5OTk5OQ==</eid>
  <version>1</version>
  <updated-at>2022-02-14T14:09:23-05:00</updated-at>
</LabArchiv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370FEC-6A8D-4F07-B779-DBC50CD49327}"/>
</file>

<file path=customXml/itemProps2.xml><?xml version="1.0" encoding="utf-8"?>
<ds:datastoreItem xmlns:ds="http://schemas.openxmlformats.org/officeDocument/2006/customXml" ds:itemID="{CBAD1611-A1AA-45EE-95C5-42DEA549F60B}">
  <ds:schemaRefs>
    <ds:schemaRef ds:uri="http://www.w3.org/2001/XMLSchema"/>
  </ds:schemaRefs>
</ds:datastoreItem>
</file>

<file path=customXml/itemProps3.xml><?xml version="1.0" encoding="utf-8"?>
<ds:datastoreItem xmlns:ds="http://schemas.openxmlformats.org/officeDocument/2006/customXml" ds:itemID="{5392DE47-97E0-45F0-A11C-664C1765294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Kentucky HealthCare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Mobley, Christopher</dc:creator>
  <cp:lastModifiedBy>Mobley, Christopher</cp:lastModifiedBy>
  <dcterms:created xsi:type="dcterms:W3CDTF">2021-03-24T19:51:33Z</dcterms:created>
  <dcterms:modified xsi:type="dcterms:W3CDTF">2021-03-24T19:52:24Z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0x010100965EA08FA511AE4C9FFF632E6536ED13</vt:lpwstr>
  </property>
</Properties>
</file>