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32" documentId="11_5729BF331FFFBDEB26B107A1ED370315D9FCE3A5" xr6:coauthVersionLast="47" xr6:coauthVersionMax="47" xr10:uidLastSave="{0457CEDB-AABB-4F41-9269-0717E4449F4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  <c r="H45" i="1" s="1"/>
  <c r="I45" i="1" s="1"/>
  <c r="F44" i="1"/>
  <c r="H44" i="1" s="1"/>
  <c r="I44" i="1" s="1"/>
  <c r="F43" i="1"/>
  <c r="H43" i="1" s="1"/>
  <c r="I43" i="1" s="1"/>
  <c r="F42" i="1"/>
  <c r="H42" i="1" s="1"/>
  <c r="I42" i="1" s="1"/>
  <c r="F30" i="1"/>
  <c r="H30" i="1"/>
  <c r="I30" i="1"/>
  <c r="F29" i="1"/>
  <c r="H29" i="1"/>
  <c r="I29" i="1"/>
  <c r="F28" i="1"/>
  <c r="H28" i="1"/>
  <c r="I28" i="1"/>
  <c r="F27" i="1"/>
  <c r="H27" i="1"/>
  <c r="I27" i="1"/>
  <c r="F14" i="1"/>
  <c r="H14" i="1"/>
  <c r="I14" i="1"/>
  <c r="F13" i="1"/>
  <c r="H13" i="1"/>
  <c r="I13" i="1"/>
  <c r="F12" i="1"/>
  <c r="H12" i="1"/>
  <c r="I12" i="1"/>
  <c r="F11" i="1"/>
  <c r="H11" i="1"/>
  <c r="I11" i="1"/>
</calcChain>
</file>

<file path=xl/sharedStrings.xml><?xml version="1.0" encoding="utf-8"?>
<sst xmlns="http://schemas.openxmlformats.org/spreadsheetml/2006/main" count="118" uniqueCount="47">
  <si>
    <t>Copy the template below each time you make a new solution</t>
  </si>
  <si>
    <t>Never delete any data from this log</t>
  </si>
  <si>
    <t>Most recent entries should be at the top of this file, old solutions should be further down</t>
  </si>
  <si>
    <t>ATP purity can be obtained by asking Roche for the Certificate of Analysis for the lot. See attachments to parent page.</t>
  </si>
  <si>
    <t>Double Strength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</si>
  <si>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</si>
  <si>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</si>
  <si>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</si>
  <si>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</si>
  <si>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</si>
  <si>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</si>
  <si>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</si>
  <si>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</si>
  <si>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</si>
  <si>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Amount for 500 ml</t>
  </si>
  <si>
    <t>Amount for 250 ml</t>
  </si>
  <si>
    <t>Amount added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</si>
  <si>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</si>
  <si>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</si>
  <si>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</si>
  <si>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</si>
  <si>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</si>
  <si>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</si>
  <si>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</si>
  <si>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</si>
  <si>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</si>
  <si>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</si>
  <si>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</si>
  <si>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</si>
  <si>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</si>
  <si>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</si>
  <si>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</si>
  <si>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</si>
  <si>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</si>
  <si>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KOH added</t>
  </si>
  <si>
    <t>HCl added</t>
  </si>
  <si>
    <t>Joon</t>
  </si>
  <si>
    <t>108K0140</t>
  </si>
  <si>
    <t>SLBK9670V</t>
  </si>
  <si>
    <t>SLBB027V</t>
  </si>
  <si>
    <t>Roche</t>
  </si>
  <si>
    <t>095k0184</t>
  </si>
  <si>
    <t>7ml</t>
  </si>
  <si>
    <t>100 micro L</t>
  </si>
  <si>
    <t>Andrew</t>
  </si>
  <si>
    <t>14mL</t>
  </si>
  <si>
    <t>115uL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</si>
</sst>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2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0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abSelected="1" workbookViewId="0">
      <selection activeCell="D49" sqref="D49"/>
    </sheetView>
  </sheetViews>
  <sheetFormatPr defaultColWidth="14.42578125" defaultRowHeight="15.75" customHeight="1"/>
  <cols>
    <col min="8" max="9" width="16.28515625" customWidth="1"/>
  </cols>
  <sheetData>
    <row r="1" spans="1:11">
      <c r="A1" s="1" t="s">
        <v>0</v>
      </c>
      <c r="B1" s="1"/>
      <c r="C1" s="1"/>
      <c r="D1" s="2"/>
      <c r="E1" s="2"/>
      <c r="F1" s="2"/>
      <c r="G1" s="2"/>
    </row>
    <row r="2" spans="1:11">
      <c r="A2" s="1" t="s">
        <v>1</v>
      </c>
      <c r="B2" s="1"/>
      <c r="C2" s="2"/>
      <c r="D2" s="2"/>
      <c r="E2" s="2"/>
      <c r="F2" s="2"/>
      <c r="G2" s="2"/>
    </row>
    <row r="3" spans="1:11">
      <c r="A3" s="1" t="s">
        <v>2</v>
      </c>
      <c r="B3" s="1"/>
      <c r="C3" s="1"/>
      <c r="D3" s="1"/>
      <c r="E3" s="2"/>
      <c r="F3" s="2"/>
      <c r="G3" s="2"/>
    </row>
    <row r="4" spans="1:11">
      <c r="A4" s="1" t="s">
        <v>3</v>
      </c>
      <c r="B4" s="1"/>
      <c r="C4" s="1"/>
      <c r="D4" s="1"/>
      <c r="E4" s="1"/>
      <c r="F4" s="1"/>
      <c r="G4" s="2"/>
    </row>
    <row r="6" spans="1:11" ht="15.75" customHeight="1">
      <c r="A6" s="4"/>
      <c r="B6" s="4"/>
    </row>
    <row r="7" spans="1:11" ht="15.75" customHeight="1">
      <c r="A7" s="11" t="s">
        <v>4</v>
      </c>
      <c r="B7" s="12"/>
      <c r="C7" s="4"/>
    </row>
    <row r="8" spans="1:11" ht="12.75">
      <c r="A8" s="3" t="s">
        <v>5</v>
      </c>
      <c r="B8" s="3"/>
      <c r="C8" s="4"/>
    </row>
    <row r="9" spans="1:11">
      <c r="A9" s="6" t="s">
        <v>6</v>
      </c>
      <c r="B9" s="8"/>
      <c r="C9" s="4"/>
      <c r="D9" s="4"/>
      <c r="E9" s="4"/>
      <c r="F9" s="4"/>
      <c r="G9" s="4"/>
      <c r="H9" s="4"/>
      <c r="I9" s="4"/>
      <c r="J9" s="4"/>
    </row>
    <row r="10" spans="1:11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4"/>
    </row>
    <row r="11" spans="1:11">
      <c r="A11" s="3" t="s">
        <v>17</v>
      </c>
      <c r="B11" s="3" t="s">
        <v>18</v>
      </c>
      <c r="C11" s="3"/>
      <c r="D11" s="3">
        <v>74.55</v>
      </c>
      <c r="E11" s="3">
        <v>99.5</v>
      </c>
      <c r="F11" s="3">
        <f t="shared" ref="F11:F14" si="0">D11/(E11/100)</f>
        <v>74.924623115577887</v>
      </c>
      <c r="G11" s="3" t="s">
        <v>19</v>
      </c>
      <c r="H11" s="7">
        <f>F11*0.1</f>
        <v>7.4924623115577891</v>
      </c>
      <c r="I11" s="7">
        <f t="shared" ref="I11:I14" si="1">H11/2</f>
        <v>3.7462311557788945</v>
      </c>
      <c r="J11" s="3"/>
      <c r="K11" s="4"/>
    </row>
    <row r="12" spans="1:11">
      <c r="A12" s="3" t="s">
        <v>20</v>
      </c>
      <c r="B12" s="3" t="s">
        <v>18</v>
      </c>
      <c r="C12" s="3"/>
      <c r="D12" s="3">
        <v>68.08</v>
      </c>
      <c r="E12" s="3">
        <v>99</v>
      </c>
      <c r="F12" s="3">
        <f t="shared" si="0"/>
        <v>68.767676767676761</v>
      </c>
      <c r="G12" s="3" t="s">
        <v>21</v>
      </c>
      <c r="H12" s="7">
        <f>F12*0.02</f>
        <v>1.3753535353535353</v>
      </c>
      <c r="I12" s="7">
        <f t="shared" si="1"/>
        <v>0.68767676767676766</v>
      </c>
      <c r="J12" s="3"/>
      <c r="K12" s="4"/>
    </row>
    <row r="13" spans="1:11">
      <c r="A13" s="3" t="s">
        <v>22</v>
      </c>
      <c r="B13" s="3" t="s">
        <v>18</v>
      </c>
      <c r="C13" s="3"/>
      <c r="D13" s="3">
        <v>380.35</v>
      </c>
      <c r="E13" s="3">
        <v>98.5</v>
      </c>
      <c r="F13" s="3">
        <f t="shared" si="0"/>
        <v>386.14213197969548</v>
      </c>
      <c r="G13" s="3" t="s">
        <v>23</v>
      </c>
      <c r="H13" s="7">
        <f>F13*0.002</f>
        <v>0.77228426395939098</v>
      </c>
      <c r="I13" s="7">
        <f t="shared" si="1"/>
        <v>0.38614213197969549</v>
      </c>
      <c r="J13" s="3"/>
      <c r="K13" s="4"/>
    </row>
    <row r="14" spans="1:11">
      <c r="A14" s="3" t="s">
        <v>24</v>
      </c>
      <c r="B14" s="3" t="s">
        <v>18</v>
      </c>
      <c r="C14" s="3"/>
      <c r="D14" s="3">
        <v>605.20000000000005</v>
      </c>
      <c r="E14" s="3">
        <v>99</v>
      </c>
      <c r="F14" s="3">
        <f t="shared" si="0"/>
        <v>611.31313131313141</v>
      </c>
      <c r="G14" s="3" t="s">
        <v>25</v>
      </c>
      <c r="H14" s="7">
        <f>F14*0.004</f>
        <v>2.4452525252525259</v>
      </c>
      <c r="I14" s="7">
        <f t="shared" si="1"/>
        <v>1.2226262626262629</v>
      </c>
      <c r="J14" s="3"/>
      <c r="K14" s="4"/>
    </row>
    <row r="15" spans="1:11">
      <c r="A15" s="3" t="s">
        <v>26</v>
      </c>
      <c r="B15" s="3" t="s">
        <v>27</v>
      </c>
      <c r="C15" s="3"/>
      <c r="D15" s="3"/>
      <c r="E15" s="3"/>
      <c r="F15" s="7" t="s">
        <v>28</v>
      </c>
      <c r="G15" s="7" t="s">
        <v>29</v>
      </c>
      <c r="H15" s="7" t="s">
        <v>30</v>
      </c>
      <c r="I15" s="7" t="s">
        <v>31</v>
      </c>
      <c r="J15" s="3"/>
      <c r="K15" s="4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1">
      <c r="A17" s="3" t="s">
        <v>32</v>
      </c>
      <c r="B17" s="3"/>
      <c r="C17" s="1"/>
      <c r="D17" s="2"/>
      <c r="E17" s="2"/>
      <c r="F17" s="2"/>
      <c r="G17" s="2"/>
      <c r="H17" s="2"/>
      <c r="I17" s="2"/>
      <c r="J17" s="2"/>
    </row>
    <row r="18" spans="1:11">
      <c r="A18" s="3" t="s">
        <v>33</v>
      </c>
      <c r="B18" s="3"/>
      <c r="C18" s="1"/>
      <c r="D18" s="2"/>
      <c r="E18" s="2"/>
      <c r="F18" s="2"/>
      <c r="G18" s="2"/>
      <c r="H18" s="2"/>
      <c r="I18" s="2"/>
      <c r="J18" s="2"/>
    </row>
    <row r="19" spans="1:11">
      <c r="A19" s="3" t="s">
        <v>34</v>
      </c>
      <c r="B19" s="3"/>
      <c r="C19" s="1"/>
      <c r="D19" s="2"/>
      <c r="E19" s="2"/>
      <c r="F19" s="2"/>
      <c r="G19" s="2"/>
      <c r="H19" s="2"/>
      <c r="I19" s="2"/>
      <c r="J19" s="2"/>
    </row>
    <row r="20" spans="1:11">
      <c r="A20" s="9" t="s">
        <v>35</v>
      </c>
      <c r="B20" s="3"/>
      <c r="C20" s="1"/>
      <c r="D20" s="2"/>
      <c r="E20" s="2"/>
      <c r="F20" s="2"/>
      <c r="G20" s="2"/>
      <c r="H20" s="2"/>
      <c r="I20" s="2"/>
      <c r="J20" s="2"/>
    </row>
    <row r="21" spans="1:11" ht="15.75" customHeight="1">
      <c r="A21" s="4"/>
      <c r="B21" s="4"/>
    </row>
    <row r="22" spans="1:11" ht="15.75" customHeight="1">
      <c r="A22" s="4"/>
      <c r="B22" s="4"/>
    </row>
    <row r="23" spans="1:11" ht="15.75" customHeight="1">
      <c r="A23" s="10" t="s">
        <v>4</v>
      </c>
      <c r="B23" s="10"/>
      <c r="C23" s="4"/>
    </row>
    <row r="24" spans="1:11" ht="12.75">
      <c r="A24" s="3" t="s">
        <v>5</v>
      </c>
      <c r="B24" s="3" t="s">
        <v>36</v>
      </c>
      <c r="C24" s="4"/>
    </row>
    <row r="25" spans="1:11">
      <c r="A25" s="3" t="s">
        <v>6</v>
      </c>
      <c r="B25" s="5">
        <v>42635</v>
      </c>
      <c r="C25" s="4"/>
      <c r="D25" s="4"/>
      <c r="E25" s="4"/>
      <c r="F25" s="4"/>
      <c r="G25" s="4"/>
      <c r="H25" s="4"/>
      <c r="I25" s="4"/>
      <c r="J25" s="4"/>
    </row>
    <row r="26" spans="1:11">
      <c r="A26" s="3" t="s">
        <v>7</v>
      </c>
      <c r="B26" s="14" t="s">
        <v>8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  <c r="J26" s="3" t="s">
        <v>16</v>
      </c>
      <c r="K26" s="4"/>
    </row>
    <row r="27" spans="1:11">
      <c r="A27" s="3" t="s">
        <v>17</v>
      </c>
      <c r="B27" s="14" t="s">
        <v>18</v>
      </c>
      <c r="C27" s="3" t="s">
        <v>37</v>
      </c>
      <c r="D27" s="3">
        <v>74.55</v>
      </c>
      <c r="E27" s="3">
        <v>99</v>
      </c>
      <c r="F27" s="3">
        <f t="shared" ref="F27:F30" si="2">D27/(E27/100)</f>
        <v>75.303030303030297</v>
      </c>
      <c r="G27" s="3" t="s">
        <v>19</v>
      </c>
      <c r="H27" s="7">
        <f>F27*0.1</f>
        <v>7.5303030303030303</v>
      </c>
      <c r="I27" s="7">
        <f t="shared" ref="I27:I30" si="3">H27/2</f>
        <v>3.7651515151515151</v>
      </c>
      <c r="J27" s="3">
        <v>3.7650000000000001</v>
      </c>
      <c r="K27" s="4"/>
    </row>
    <row r="28" spans="1:11">
      <c r="A28" s="3" t="s">
        <v>20</v>
      </c>
      <c r="B28" s="14" t="s">
        <v>18</v>
      </c>
      <c r="C28" s="3" t="s">
        <v>38</v>
      </c>
      <c r="D28" s="3">
        <v>68.08</v>
      </c>
      <c r="E28" s="3">
        <v>99</v>
      </c>
      <c r="F28" s="3">
        <f t="shared" si="2"/>
        <v>68.767676767676761</v>
      </c>
      <c r="G28" s="3" t="s">
        <v>21</v>
      </c>
      <c r="H28" s="7">
        <f>F28*0.02</f>
        <v>1.3753535353535353</v>
      </c>
      <c r="I28" s="7">
        <f t="shared" si="3"/>
        <v>0.68767676767676766</v>
      </c>
      <c r="J28" s="3">
        <v>0.68769999999999998</v>
      </c>
      <c r="K28" s="4"/>
    </row>
    <row r="29" spans="1:11">
      <c r="A29" s="3" t="s">
        <v>22</v>
      </c>
      <c r="B29" s="14" t="s">
        <v>18</v>
      </c>
      <c r="C29" s="3" t="s">
        <v>39</v>
      </c>
      <c r="D29" s="3">
        <v>380.35</v>
      </c>
      <c r="E29" s="3">
        <v>97</v>
      </c>
      <c r="F29" s="3">
        <f t="shared" si="2"/>
        <v>392.11340206185571</v>
      </c>
      <c r="G29" s="3" t="s">
        <v>23</v>
      </c>
      <c r="H29" s="7">
        <f>F29*0.002</f>
        <v>0.78422680412371149</v>
      </c>
      <c r="I29" s="7">
        <f t="shared" si="3"/>
        <v>0.39211340206185574</v>
      </c>
      <c r="J29" s="3">
        <v>0.39200000000000002</v>
      </c>
      <c r="K29" s="4"/>
    </row>
    <row r="30" spans="1:11">
      <c r="A30" s="3" t="s">
        <v>24</v>
      </c>
      <c r="B30" s="14" t="s">
        <v>40</v>
      </c>
      <c r="C30" s="3">
        <v>14974023</v>
      </c>
      <c r="D30" s="3">
        <v>605.20000000000005</v>
      </c>
      <c r="E30" s="3">
        <v>87.2</v>
      </c>
      <c r="F30" s="3">
        <f t="shared" si="2"/>
        <v>694.03669724770646</v>
      </c>
      <c r="G30" s="3" t="s">
        <v>25</v>
      </c>
      <c r="H30" s="7">
        <f>F30*0.004</f>
        <v>2.7761467889908258</v>
      </c>
      <c r="I30" s="7">
        <f t="shared" si="3"/>
        <v>1.3880733944954129</v>
      </c>
      <c r="J30" s="3">
        <v>1.3882000000000001</v>
      </c>
      <c r="K30" s="4"/>
    </row>
    <row r="31" spans="1:11">
      <c r="A31" s="3" t="s">
        <v>26</v>
      </c>
      <c r="B31" s="14" t="s">
        <v>27</v>
      </c>
      <c r="C31" s="3" t="s">
        <v>41</v>
      </c>
      <c r="D31" s="3"/>
      <c r="E31" s="3"/>
      <c r="F31" s="3" t="s">
        <v>28</v>
      </c>
      <c r="G31" s="3" t="s">
        <v>29</v>
      </c>
      <c r="H31" s="3" t="s">
        <v>30</v>
      </c>
      <c r="I31" s="3" t="s">
        <v>31</v>
      </c>
      <c r="J31" s="3" t="s">
        <v>42</v>
      </c>
      <c r="K31" s="4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1">
      <c r="A33" s="3" t="s">
        <v>32</v>
      </c>
      <c r="B33" s="3">
        <v>6.9</v>
      </c>
      <c r="C33" s="1"/>
      <c r="D33" s="2"/>
      <c r="E33" s="2"/>
      <c r="F33" s="2"/>
      <c r="G33" s="2"/>
      <c r="H33" s="2"/>
      <c r="I33" s="2"/>
      <c r="J33" s="2"/>
    </row>
    <row r="34" spans="1:11">
      <c r="A34" s="3" t="s">
        <v>33</v>
      </c>
      <c r="B34" s="3">
        <v>6.99</v>
      </c>
      <c r="C34" s="1"/>
      <c r="D34" s="2"/>
      <c r="E34" s="2"/>
      <c r="F34" s="2"/>
      <c r="G34" s="2"/>
      <c r="H34" s="2"/>
      <c r="I34" s="2"/>
      <c r="J34" s="2"/>
    </row>
    <row r="35" spans="1:11">
      <c r="A35" s="3" t="s">
        <v>34</v>
      </c>
      <c r="B35" s="3" t="s">
        <v>43</v>
      </c>
      <c r="C35" s="1"/>
      <c r="D35" s="2"/>
      <c r="E35" s="2"/>
      <c r="F35" s="2"/>
      <c r="G35" s="2"/>
      <c r="H35" s="2"/>
      <c r="I35" s="2"/>
      <c r="J35" s="2"/>
    </row>
    <row r="36" spans="1:11" ht="15.75" customHeight="1">
      <c r="A36" s="4"/>
      <c r="B36" s="4"/>
    </row>
    <row r="37" spans="1:11" ht="15.75" customHeight="1">
      <c r="A37" s="4"/>
      <c r="B37" s="4"/>
    </row>
    <row r="38" spans="1:11" ht="15.75" customHeight="1">
      <c r="A38" s="13" t="s">
        <v>4</v>
      </c>
      <c r="B38" s="13"/>
      <c r="C38" s="4"/>
    </row>
    <row r="39" spans="1:11" ht="15.75" customHeight="1">
      <c r="A39" s="3" t="s">
        <v>5</v>
      </c>
      <c r="B39" s="3" t="s">
        <v>44</v>
      </c>
      <c r="C39" s="4"/>
    </row>
    <row r="40" spans="1:11" ht="15.75" customHeight="1">
      <c r="A40" s="3" t="s">
        <v>6</v>
      </c>
      <c r="B40" s="5">
        <v>44599</v>
      </c>
      <c r="C40" s="4"/>
      <c r="D40" s="4"/>
      <c r="E40" s="4"/>
      <c r="F40" s="4"/>
      <c r="G40" s="4"/>
      <c r="H40" s="4"/>
      <c r="I40" s="4"/>
      <c r="J40" s="4"/>
    </row>
    <row r="41" spans="1:11" ht="15.75" customHeight="1">
      <c r="A41" s="3" t="s">
        <v>7</v>
      </c>
      <c r="B41" s="14" t="s">
        <v>8</v>
      </c>
      <c r="C41" s="3" t="s">
        <v>9</v>
      </c>
      <c r="D41" s="3" t="s">
        <v>10</v>
      </c>
      <c r="E41" s="3" t="s">
        <v>11</v>
      </c>
      <c r="F41" s="3" t="s">
        <v>12</v>
      </c>
      <c r="G41" s="3" t="s">
        <v>13</v>
      </c>
      <c r="H41" s="3" t="s">
        <v>14</v>
      </c>
      <c r="I41" s="3" t="s">
        <v>15</v>
      </c>
      <c r="J41" s="3" t="s">
        <v>16</v>
      </c>
      <c r="K41" s="4"/>
    </row>
    <row r="42" spans="1:11" ht="15.75" customHeight="1">
      <c r="A42" s="3" t="s">
        <v>17</v>
      </c>
      <c r="B42" s="14" t="s">
        <v>18</v>
      </c>
      <c r="C42" s="3"/>
      <c r="D42" s="3">
        <v>74.55</v>
      </c>
      <c r="E42" s="3">
        <v>99.6</v>
      </c>
      <c r="F42" s="3">
        <f t="shared" ref="F42:F45" si="4">D42/(E42/100)</f>
        <v>74.849397590361448</v>
      </c>
      <c r="G42" s="3" t="s">
        <v>19</v>
      </c>
      <c r="H42" s="7">
        <f>F42*0.1</f>
        <v>7.4849397590361448</v>
      </c>
      <c r="I42" s="7">
        <f t="shared" ref="I42:I45" si="5">H42/2</f>
        <v>3.7424698795180724</v>
      </c>
      <c r="J42" s="3">
        <v>7.4846000000000004</v>
      </c>
      <c r="K42" s="4"/>
    </row>
    <row r="43" spans="1:11" ht="15.75" customHeight="1">
      <c r="A43" s="3" t="s">
        <v>20</v>
      </c>
      <c r="B43" s="14" t="s">
        <v>18</v>
      </c>
      <c r="C43" s="3"/>
      <c r="D43" s="3">
        <v>68.08</v>
      </c>
      <c r="E43" s="3">
        <v>97.5</v>
      </c>
      <c r="F43" s="3">
        <f t="shared" si="4"/>
        <v>69.825641025641019</v>
      </c>
      <c r="G43" s="3" t="s">
        <v>21</v>
      </c>
      <c r="H43" s="7">
        <f>F43*0.02</f>
        <v>1.3965128205128203</v>
      </c>
      <c r="I43" s="7">
        <f t="shared" si="5"/>
        <v>0.69825641025641016</v>
      </c>
      <c r="J43" s="3">
        <v>1.3962000000000001</v>
      </c>
      <c r="K43" s="4"/>
    </row>
    <row r="44" spans="1:11" ht="15.75" customHeight="1">
      <c r="A44" s="3" t="s">
        <v>22</v>
      </c>
      <c r="B44" s="14" t="s">
        <v>18</v>
      </c>
      <c r="C44" s="3"/>
      <c r="D44" s="3">
        <v>380.35</v>
      </c>
      <c r="E44" s="3">
        <v>97.5</v>
      </c>
      <c r="F44" s="3">
        <f t="shared" si="4"/>
        <v>390.10256410256414</v>
      </c>
      <c r="G44" s="3" t="s">
        <v>23</v>
      </c>
      <c r="H44" s="7">
        <f>F44*0.002</f>
        <v>0.78020512820512833</v>
      </c>
      <c r="I44" s="7">
        <f t="shared" si="5"/>
        <v>0.39010256410256416</v>
      </c>
      <c r="J44" s="3">
        <v>0.7802</v>
      </c>
      <c r="K44" s="4"/>
    </row>
    <row r="45" spans="1:11" ht="15.75" customHeight="1">
      <c r="A45" s="3" t="s">
        <v>24</v>
      </c>
      <c r="B45" s="14" t="s">
        <v>40</v>
      </c>
      <c r="C45" s="3"/>
      <c r="D45" s="3">
        <v>605.20000000000005</v>
      </c>
      <c r="E45" s="3">
        <v>99.4</v>
      </c>
      <c r="F45" s="3">
        <f t="shared" si="4"/>
        <v>608.85311871227361</v>
      </c>
      <c r="G45" s="3" t="s">
        <v>25</v>
      </c>
      <c r="H45" s="7">
        <f>F45*0.004</f>
        <v>2.4354124748490946</v>
      </c>
      <c r="I45" s="7">
        <f t="shared" si="5"/>
        <v>1.2177062374245473</v>
      </c>
      <c r="J45" s="3">
        <v>2.4453</v>
      </c>
      <c r="K45" s="4"/>
    </row>
    <row r="46" spans="1:11" ht="15.75" customHeight="1">
      <c r="A46" s="3" t="s">
        <v>26</v>
      </c>
      <c r="B46" s="14" t="s">
        <v>27</v>
      </c>
      <c r="C46" s="3"/>
      <c r="D46" s="3"/>
      <c r="E46" s="3"/>
      <c r="F46" s="7" t="s">
        <v>28</v>
      </c>
      <c r="G46" s="7" t="s">
        <v>29</v>
      </c>
      <c r="H46" s="7" t="s">
        <v>30</v>
      </c>
      <c r="I46" s="7" t="s">
        <v>31</v>
      </c>
      <c r="J46" s="7" t="s">
        <v>45</v>
      </c>
      <c r="K46" s="4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ht="15.75" customHeight="1">
      <c r="A48" s="3" t="s">
        <v>32</v>
      </c>
      <c r="B48" s="3">
        <v>7.06</v>
      </c>
      <c r="C48" s="1"/>
      <c r="D48" s="2"/>
      <c r="E48" s="2"/>
      <c r="F48" s="2"/>
      <c r="G48" s="2"/>
      <c r="H48" s="2"/>
      <c r="I48" s="2"/>
      <c r="J48" s="2"/>
    </row>
    <row r="49" spans="1:10" ht="15.75" customHeight="1">
      <c r="A49" s="3" t="s">
        <v>33</v>
      </c>
      <c r="B49" s="3">
        <v>7</v>
      </c>
      <c r="C49" s="1"/>
      <c r="D49" s="2"/>
      <c r="E49" s="2"/>
      <c r="F49" s="2"/>
      <c r="G49" s="2"/>
      <c r="H49" s="2"/>
      <c r="I49" s="2"/>
      <c r="J49" s="2"/>
    </row>
    <row r="50" spans="1:10" ht="15.75" customHeight="1">
      <c r="A50" s="3" t="s">
        <v>34</v>
      </c>
      <c r="B50" s="3"/>
      <c r="C50" s="1"/>
      <c r="D50" s="2"/>
      <c r="E50" s="2"/>
      <c r="F50" s="2"/>
      <c r="G50" s="2"/>
      <c r="H50" s="2"/>
      <c r="I50" s="2"/>
      <c r="J50" s="2"/>
    </row>
    <row r="51" spans="1:10" ht="15.75" customHeight="1">
      <c r="A51" s="15" t="s">
        <v>35</v>
      </c>
      <c r="B51" s="16" t="s">
        <v>46</v>
      </c>
      <c r="C51" s="4"/>
    </row>
    <row r="52" spans="1:10" ht="15.75" customHeight="1">
      <c r="A52" s="4"/>
      <c r="B52" s="4"/>
    </row>
  </sheetData>
  <mergeCells count="3">
    <mergeCell ref="A7:B7"/>
    <mergeCell ref="A23:B23"/>
    <mergeCell ref="A38:B38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6" ma:contentTypeDescription="Create a new document." ma:contentTypeScope="" ma:versionID="13231beaf431ebcd1e0feea1ee7400a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2c43bb9650fad45b6068276d37b57855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abArchives xmlns:xsi="http://www.w3.org/2001/XMLSchema-instance" xmlns:xsd="http://www.w3.org/2001/XMLSchema">
  <BaseUri>https://mynotebook.labarchives.com</BaseUri>
  <eid>MTA0MS4zfDY3MzMyMS84MDEvRW50cnlQYXJ0LzI1NTA1Nzc5NjR8MjY0My4yOTk5OTk5OTk5OTk3</eid>
  <version>1</version>
  <updated-at>2022-08-22T16:26:36Z</updated-at>
</LabArchiv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Props1.xml><?xml version="1.0" encoding="utf-8"?>
<ds:datastoreItem xmlns:ds="http://schemas.openxmlformats.org/officeDocument/2006/customXml" ds:itemID="{8B661D10-225C-4F11-B131-B4EDE4873230}"/>
</file>

<file path=customXml/itemProps2.xml><?xml version="1.0" encoding="utf-8"?>
<ds:datastoreItem xmlns:ds="http://schemas.openxmlformats.org/officeDocument/2006/customXml" ds:itemID="{5C3833AD-3BAD-44F9-A428-5312EFC8FF4F}"/>
</file>

<file path=customXml/itemProps3.xml><?xml version="1.0" encoding="utf-8"?>
<ds:datastoreItem xmlns:ds="http://schemas.openxmlformats.org/officeDocument/2006/customXml" ds:itemID="{9F64C9B6-E6C2-4F7A-834D-7EA36F33D8A1}"/>
</file>

<file path=customXml/itemProps4.xml><?xml version="1.0" encoding="utf-8"?>
<ds:datastoreItem xmlns:ds="http://schemas.openxmlformats.org/officeDocument/2006/customXml" ds:itemID="{33AFEA7C-ECB0-4A51-9E17-02E120CDEE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Yackzan</cp:lastModifiedBy>
  <cp:revision/>
  <dcterms:created xsi:type="dcterms:W3CDTF">2018-06-07T17:40:20Z</dcterms:created>
  <dcterms:modified xsi:type="dcterms:W3CDTF">2022-08-22T16:30:11Z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