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6"/>
  <workbookPr defaultThemeVersion="166925"/>
  <xr:revisionPtr revIDLastSave="46" documentId="11_1B058F1F3DB355A02632021F85213C8CD9B66576" xr6:coauthVersionLast="47" xr6:coauthVersionMax="47" xr10:uidLastSave="{27CF7F55-EF27-41A5-A223-E973562215E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0" i="1" l="1"/>
  <c r="I270" i="1" s="1"/>
  <c r="J270" i="1" s="1"/>
  <c r="G269" i="1"/>
  <c r="I269" i="1" s="1"/>
  <c r="J269" i="1" s="1"/>
  <c r="G268" i="1"/>
  <c r="I268" i="1" s="1"/>
  <c r="J268" i="1" s="1"/>
  <c r="G267" i="1"/>
  <c r="I267" i="1" s="1"/>
  <c r="J267" i="1" s="1"/>
  <c r="G254" i="1"/>
  <c r="I254" i="1" s="1"/>
  <c r="J254" i="1" s="1"/>
  <c r="G253" i="1"/>
  <c r="I253" i="1" s="1"/>
  <c r="J253" i="1" s="1"/>
  <c r="G252" i="1"/>
  <c r="I252" i="1" s="1"/>
  <c r="J252" i="1" s="1"/>
  <c r="G251" i="1"/>
  <c r="I251" i="1" s="1"/>
  <c r="J251" i="1" s="1"/>
  <c r="G238" i="1"/>
  <c r="I238" i="1" s="1"/>
  <c r="J238" i="1" s="1"/>
  <c r="G237" i="1"/>
  <c r="I237" i="1" s="1"/>
  <c r="J237" i="1" s="1"/>
  <c r="G236" i="1"/>
  <c r="I236" i="1" s="1"/>
  <c r="J236" i="1" s="1"/>
  <c r="G235" i="1"/>
  <c r="I235" i="1" s="1"/>
  <c r="J235" i="1" s="1"/>
  <c r="G222" i="1"/>
  <c r="I222" i="1" s="1"/>
  <c r="J222" i="1" s="1"/>
  <c r="G221" i="1"/>
  <c r="I221" i="1" s="1"/>
  <c r="J221" i="1" s="1"/>
  <c r="G220" i="1"/>
  <c r="I220" i="1" s="1"/>
  <c r="J220" i="1" s="1"/>
  <c r="G219" i="1"/>
  <c r="I219" i="1" s="1"/>
  <c r="J219" i="1" s="1"/>
  <c r="G206" i="1"/>
  <c r="I206" i="1" s="1"/>
  <c r="J206" i="1" s="1"/>
  <c r="G205" i="1"/>
  <c r="I205" i="1" s="1"/>
  <c r="J205" i="1" s="1"/>
  <c r="G204" i="1"/>
  <c r="I204" i="1" s="1"/>
  <c r="J204" i="1" s="1"/>
  <c r="G203" i="1"/>
  <c r="I203" i="1" s="1"/>
  <c r="J203" i="1" s="1"/>
  <c r="G190" i="1"/>
  <c r="I190" i="1" s="1"/>
  <c r="J190" i="1" s="1"/>
  <c r="G189" i="1"/>
  <c r="I189" i="1" s="1"/>
  <c r="J189" i="1" s="1"/>
  <c r="G188" i="1"/>
  <c r="I188" i="1" s="1"/>
  <c r="J188" i="1" s="1"/>
  <c r="G187" i="1"/>
  <c r="I187" i="1" s="1"/>
  <c r="J187" i="1" s="1"/>
  <c r="G174" i="1"/>
  <c r="I174" i="1" s="1"/>
  <c r="J174" i="1" s="1"/>
  <c r="G173" i="1"/>
  <c r="I173" i="1" s="1"/>
  <c r="J173" i="1" s="1"/>
  <c r="G172" i="1"/>
  <c r="I172" i="1" s="1"/>
  <c r="J172" i="1" s="1"/>
  <c r="G171" i="1"/>
  <c r="I171" i="1" s="1"/>
  <c r="J171" i="1" s="1"/>
  <c r="G158" i="1"/>
  <c r="I158" i="1" s="1"/>
  <c r="J158" i="1" s="1"/>
  <c r="G157" i="1"/>
  <c r="I157" i="1" s="1"/>
  <c r="J157" i="1" s="1"/>
  <c r="G156" i="1"/>
  <c r="I156" i="1" s="1"/>
  <c r="J156" i="1" s="1"/>
  <c r="G155" i="1"/>
  <c r="I155" i="1" s="1"/>
  <c r="J155" i="1" s="1"/>
  <c r="G142" i="1"/>
  <c r="I142" i="1" s="1"/>
  <c r="J142" i="1" s="1"/>
  <c r="G141" i="1"/>
  <c r="I141" i="1" s="1"/>
  <c r="J141" i="1" s="1"/>
  <c r="G140" i="1"/>
  <c r="I140" i="1" s="1"/>
  <c r="J140" i="1" s="1"/>
  <c r="G139" i="1"/>
  <c r="I139" i="1" s="1"/>
  <c r="J139" i="1" s="1"/>
  <c r="G126" i="1"/>
  <c r="I126" i="1" s="1"/>
  <c r="J126" i="1" s="1"/>
  <c r="G125" i="1"/>
  <c r="I125" i="1" s="1"/>
  <c r="J125" i="1" s="1"/>
  <c r="G124" i="1"/>
  <c r="I124" i="1" s="1"/>
  <c r="J124" i="1" s="1"/>
  <c r="G123" i="1"/>
  <c r="I123" i="1" s="1"/>
  <c r="J123" i="1" s="1"/>
  <c r="G110" i="1"/>
  <c r="I110" i="1" s="1"/>
  <c r="J110" i="1" s="1"/>
  <c r="G109" i="1"/>
  <c r="I109" i="1" s="1"/>
  <c r="J109" i="1" s="1"/>
  <c r="G108" i="1"/>
  <c r="I108" i="1" s="1"/>
  <c r="J108" i="1" s="1"/>
  <c r="G107" i="1"/>
  <c r="I107" i="1" s="1"/>
  <c r="J107" i="1" s="1"/>
  <c r="G94" i="1"/>
  <c r="I94" i="1" s="1"/>
  <c r="J94" i="1" s="1"/>
  <c r="G93" i="1"/>
  <c r="I93" i="1" s="1"/>
  <c r="J93" i="1" s="1"/>
  <c r="G92" i="1"/>
  <c r="I92" i="1" s="1"/>
  <c r="J92" i="1" s="1"/>
  <c r="G91" i="1"/>
  <c r="I91" i="1" s="1"/>
  <c r="J91" i="1" s="1"/>
  <c r="G78" i="1"/>
  <c r="I78" i="1" s="1"/>
  <c r="J78" i="1" s="1"/>
  <c r="G77" i="1"/>
  <c r="I77" i="1" s="1"/>
  <c r="J77" i="1" s="1"/>
  <c r="G76" i="1"/>
  <c r="I76" i="1" s="1"/>
  <c r="J76" i="1" s="1"/>
  <c r="G75" i="1"/>
  <c r="I75" i="1" s="1"/>
  <c r="J75" i="1" s="1"/>
  <c r="G63" i="1"/>
  <c r="I63" i="1"/>
  <c r="J63" i="1"/>
  <c r="G62" i="1"/>
  <c r="I62" i="1"/>
  <c r="J62" i="1"/>
  <c r="G61" i="1"/>
  <c r="I61" i="1"/>
  <c r="J61" i="1"/>
  <c r="G60" i="1"/>
  <c r="I60" i="1"/>
  <c r="J60" i="1"/>
  <c r="G48" i="1"/>
  <c r="I48" i="1"/>
  <c r="J48" i="1"/>
  <c r="G47" i="1"/>
  <c r="I47" i="1"/>
  <c r="J47" i="1"/>
  <c r="G46" i="1"/>
  <c r="I46" i="1"/>
  <c r="J46" i="1"/>
  <c r="G45" i="1"/>
  <c r="I45" i="1"/>
  <c r="J45" i="1"/>
  <c r="G33" i="1"/>
  <c r="I33" i="1"/>
  <c r="J33" i="1"/>
  <c r="G32" i="1"/>
  <c r="I32" i="1"/>
  <c r="J32" i="1"/>
  <c r="G31" i="1"/>
  <c r="I31" i="1"/>
  <c r="J31" i="1"/>
  <c r="G30" i="1"/>
  <c r="I30" i="1"/>
  <c r="J30" i="1"/>
  <c r="G17" i="1"/>
  <c r="I17" i="1"/>
  <c r="J17" i="1"/>
  <c r="G16" i="1"/>
  <c r="I16" i="1"/>
  <c r="J16" i="1"/>
  <c r="G15" i="1"/>
  <c r="I15" i="1"/>
  <c r="J15" i="1"/>
  <c r="G14" i="1"/>
  <c r="I14" i="1"/>
  <c r="J14" i="1"/>
</calcChain>
</file>

<file path=xl/sharedStrings.xml><?xml version="1.0" encoding="utf-8"?>
<sst xmlns="http://schemas.openxmlformats.org/spreadsheetml/2006/main" count="615" uniqueCount="62">
  <si>
    <t>Copy the template below each time you make a new solution</t>
  </si>
  <si>
    <t>Never delete any data from this log</t>
  </si>
  <si>
    <t>Most recent entries should be at the top of this file, old solutions should be further down</t>
  </si>
  <si>
    <t>ATP purity can be obtained by asking Roche for the Certificate of Analysis for the lot. See attachments to parent page.</t>
  </si>
  <si>
    <t>For high-quality experiments, relax should be stored at 4C for no longer than 10 days. ATP is expensive - make the minimum amount of relax (e.g. 250 ml) that you are likely to use within 10 days.</t>
  </si>
  <si>
    <t>Relax</t>
  </si>
  <si>
    <t>Made by</t>
  </si>
  <si>
    <t>Date</t>
  </si>
  <si>
    <t>Compound</t>
  </si>
  <si>
    <t>Company</t>
  </si>
  <si>
    <t>Lot #</t>
  </si>
  <si>
    <t>MW</t>
  </si>
  <si>
    <t>% purity</t>
  </si>
  <si>
    <t>Corrected MW</t>
  </si>
  <si>
    <t>Final Conc</t>
  </si>
  <si>
    <t>Amount for 1000 ml</t>
  </si>
  <si>
    <t>Amount for 500 ml</t>
  </si>
  <si>
    <t>Amount added</t>
  </si>
  <si>
    <t>KCl</t>
  </si>
  <si>
    <t>Sigma</t>
  </si>
  <si>
    <t>100 mM</t>
  </si>
  <si>
    <t>Imidazole</t>
  </si>
  <si>
    <t>20 mM</t>
  </si>
  <si>
    <t>EGTA</t>
  </si>
  <si>
    <t>2 mM</t>
  </si>
  <si>
    <t>ATP</t>
  </si>
  <si>
    <t>4 mM</t>
  </si>
  <si>
    <t>MgCl2</t>
  </si>
  <si>
    <t>Stock</t>
  </si>
  <si>
    <t>500 mM</t>
  </si>
  <si>
    <t>7 mM</t>
  </si>
  <si>
    <t>14 mL</t>
  </si>
  <si>
    <t>7 ml</t>
  </si>
  <si>
    <t>Initial pH</t>
  </si>
  <si>
    <t>Final pH</t>
  </si>
  <si>
    <t>KOH added</t>
  </si>
  <si>
    <t>HCl added</t>
  </si>
  <si>
    <t>Greg</t>
  </si>
  <si>
    <t>031M0202V</t>
  </si>
  <si>
    <t>SLBK9670V</t>
  </si>
  <si>
    <t>SLBB0027V</t>
  </si>
  <si>
    <t>Roche</t>
  </si>
  <si>
    <t>SLBT7818</t>
  </si>
  <si>
    <t>7ml</t>
  </si>
  <si>
    <t>160 µl 4M KOH</t>
  </si>
  <si>
    <t>120 µl 4M KOH</t>
  </si>
  <si>
    <t>Ken</t>
  </si>
  <si>
    <t>Final Conc (M)</t>
  </si>
  <si>
    <t>SLB0027V</t>
  </si>
  <si>
    <t>150 µl 4M KOH</t>
  </si>
  <si>
    <t>Andrew</t>
  </si>
  <si>
    <t>108K0140</t>
  </si>
  <si>
    <t>SLCB9395</t>
  </si>
  <si>
    <t>SLCB8214</t>
  </si>
  <si>
    <t>SLCJ2886</t>
  </si>
  <si>
    <t>7mL</t>
  </si>
  <si>
    <t>5uL</t>
  </si>
  <si>
    <t>36uL</t>
  </si>
  <si>
    <t>Andrew &amp; Greg</t>
  </si>
  <si>
    <t>KOH added (μL)</t>
  </si>
  <si>
    <t>HCl added (μL)</t>
  </si>
  <si>
    <t>Andrew &amp; Faith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</si>
</sst>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0" fillId="0" borderId="0" xfId="0" applyBorder="1"/>
    <xf numFmtId="0" fontId="1" fillId="0" borderId="6" xfId="0" applyFont="1" applyBorder="1"/>
    <xf numFmtId="0" fontId="1" fillId="0" borderId="7" xfId="0" applyFont="1" applyBorder="1"/>
    <xf numFmtId="0" fontId="0" fillId="0" borderId="7" xfId="0" applyBorder="1"/>
    <xf numFmtId="0" fontId="1" fillId="0" borderId="8" xfId="0" applyFont="1" applyBorder="1"/>
    <xf numFmtId="0" fontId="2" fillId="0" borderId="7" xfId="0" applyFont="1" applyBorder="1"/>
    <xf numFmtId="164" fontId="1" fillId="0" borderId="7" xfId="0" applyNumberFormat="1" applyFont="1" applyBorder="1"/>
    <xf numFmtId="0" fontId="1" fillId="0" borderId="9" xfId="0" applyFont="1" applyBorder="1"/>
    <xf numFmtId="164" fontId="1" fillId="0" borderId="1" xfId="0" applyNumberFormat="1" applyFont="1" applyBorder="1"/>
    <xf numFmtId="0" fontId="0" fillId="0" borderId="2" xfId="0" applyBorder="1"/>
    <xf numFmtId="0" fontId="1" fillId="0" borderId="7" xfId="0" applyFont="1" applyBorder="1" applyAlignment="1">
      <alignment horizontal="right"/>
    </xf>
    <xf numFmtId="164" fontId="1" fillId="0" borderId="4" xfId="0" applyNumberFormat="1" applyFont="1" applyBorder="1"/>
    <xf numFmtId="0" fontId="2" fillId="0" borderId="1" xfId="0" applyFont="1" applyBorder="1"/>
    <xf numFmtId="164" fontId="1" fillId="0" borderId="2" xfId="0" applyNumberFormat="1" applyFont="1" applyBorder="1"/>
    <xf numFmtId="0" fontId="0" fillId="0" borderId="7" xfId="0" applyBorder="1" applyAlignment="1">
      <alignment horizontal="right"/>
    </xf>
    <xf numFmtId="0" fontId="0" fillId="0" borderId="8" xfId="0" applyBorder="1"/>
    <xf numFmtId="2" fontId="1" fillId="0" borderId="7" xfId="0" applyNumberFormat="1" applyFont="1" applyBorder="1"/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76"/>
  <sheetViews>
    <sheetView tabSelected="1" topLeftCell="A248" workbookViewId="0">
      <selection activeCell="K288" sqref="K288"/>
    </sheetView>
  </sheetViews>
  <sheetFormatPr defaultColWidth="14.42578125" defaultRowHeight="15.75" customHeight="1"/>
  <cols>
    <col min="9" max="9" width="17.28515625" customWidth="1"/>
    <col min="10" max="10" width="16.28515625" customWidth="1"/>
  </cols>
  <sheetData>
    <row r="1" spans="1:11">
      <c r="A1" s="1" t="s">
        <v>0</v>
      </c>
    </row>
    <row r="2" spans="1:11">
      <c r="A2" s="1" t="s">
        <v>1</v>
      </c>
    </row>
    <row r="3" spans="1:11">
      <c r="A3" s="1" t="s">
        <v>2</v>
      </c>
    </row>
    <row r="4" spans="1:11">
      <c r="A4" s="1" t="s">
        <v>3</v>
      </c>
    </row>
    <row r="8" spans="1:11">
      <c r="A8" s="1" t="s">
        <v>4</v>
      </c>
    </row>
    <row r="10" spans="1:11">
      <c r="B10" s="11" t="s">
        <v>5</v>
      </c>
    </row>
    <row r="11" spans="1:11" ht="12.75">
      <c r="B11" s="5" t="s">
        <v>6</v>
      </c>
      <c r="C11" s="2"/>
    </row>
    <row r="12" spans="1:11" ht="12.75">
      <c r="B12" s="4" t="s">
        <v>7</v>
      </c>
      <c r="C12" s="12"/>
      <c r="D12" s="6"/>
      <c r="E12" s="6"/>
      <c r="F12" s="6"/>
      <c r="G12" s="6"/>
      <c r="H12" s="6"/>
      <c r="I12" s="6"/>
      <c r="J12" s="6"/>
      <c r="K12" s="6"/>
    </row>
    <row r="13" spans="1:11" ht="12.75">
      <c r="B13" s="8" t="s">
        <v>8</v>
      </c>
      <c r="C13" s="7" t="s">
        <v>9</v>
      </c>
      <c r="D13" s="8" t="s">
        <v>10</v>
      </c>
      <c r="E13" s="8" t="s">
        <v>11</v>
      </c>
      <c r="F13" s="8" t="s">
        <v>12</v>
      </c>
      <c r="G13" s="8" t="s">
        <v>13</v>
      </c>
      <c r="H13" s="8" t="s">
        <v>14</v>
      </c>
      <c r="I13" s="8" t="s">
        <v>15</v>
      </c>
      <c r="J13" s="8" t="s">
        <v>16</v>
      </c>
      <c r="K13" s="8" t="s">
        <v>17</v>
      </c>
    </row>
    <row r="14" spans="1:11" ht="12.75">
      <c r="B14" s="3" t="s">
        <v>18</v>
      </c>
      <c r="C14" s="8" t="s">
        <v>19</v>
      </c>
      <c r="D14" s="3"/>
      <c r="E14" s="3">
        <v>74.55</v>
      </c>
      <c r="F14" s="3">
        <v>99.5</v>
      </c>
      <c r="G14" s="15">
        <f t="shared" ref="G14:G17" si="0">E14/(F14/100)</f>
        <v>74.924623115577887</v>
      </c>
      <c r="H14" s="3" t="s">
        <v>20</v>
      </c>
      <c r="I14" s="15">
        <f>G14*0.1</f>
        <v>7.4924623115577891</v>
      </c>
      <c r="J14" s="15">
        <f t="shared" ref="J14:J17" si="1">I14/2</f>
        <v>3.7462311557788945</v>
      </c>
      <c r="K14" s="3"/>
    </row>
    <row r="15" spans="1:11" ht="12.75">
      <c r="B15" s="8" t="s">
        <v>21</v>
      </c>
      <c r="C15" s="8" t="s">
        <v>19</v>
      </c>
      <c r="D15" s="8"/>
      <c r="E15" s="8">
        <v>68.08</v>
      </c>
      <c r="F15" s="8">
        <v>99</v>
      </c>
      <c r="G15" s="9">
        <f t="shared" si="0"/>
        <v>68.767676767676761</v>
      </c>
      <c r="H15" s="8" t="s">
        <v>22</v>
      </c>
      <c r="I15" s="9">
        <f>G15*0.02</f>
        <v>1.3753535353535353</v>
      </c>
      <c r="J15" s="9">
        <f t="shared" si="1"/>
        <v>0.68767676767676766</v>
      </c>
      <c r="K15" s="8"/>
    </row>
    <row r="16" spans="1:11" ht="12.75">
      <c r="B16" s="8" t="s">
        <v>23</v>
      </c>
      <c r="C16" s="8" t="s">
        <v>19</v>
      </c>
      <c r="D16" s="8"/>
      <c r="E16" s="8">
        <v>380.35</v>
      </c>
      <c r="F16" s="8">
        <v>98.5</v>
      </c>
      <c r="G16" s="9">
        <f t="shared" si="0"/>
        <v>386.14213197969548</v>
      </c>
      <c r="H16" s="8" t="s">
        <v>24</v>
      </c>
      <c r="I16" s="9">
        <f>G16*0.002</f>
        <v>0.77228426395939098</v>
      </c>
      <c r="J16" s="9">
        <f t="shared" si="1"/>
        <v>0.38614213197969549</v>
      </c>
      <c r="K16" s="8"/>
    </row>
    <row r="17" spans="2:11" ht="12.75">
      <c r="B17" s="8" t="s">
        <v>25</v>
      </c>
      <c r="C17" s="8" t="s">
        <v>19</v>
      </c>
      <c r="D17" s="8"/>
      <c r="E17" s="8">
        <v>605.20000000000005</v>
      </c>
      <c r="F17" s="8">
        <v>99</v>
      </c>
      <c r="G17" s="9">
        <f t="shared" si="0"/>
        <v>611.31313131313141</v>
      </c>
      <c r="H17" s="8" t="s">
        <v>26</v>
      </c>
      <c r="I17" s="9">
        <f>G17*0.004</f>
        <v>2.4452525252525259</v>
      </c>
      <c r="J17" s="9">
        <f t="shared" si="1"/>
        <v>1.2226262626262629</v>
      </c>
      <c r="K17" s="8"/>
    </row>
    <row r="18" spans="2:11" ht="12.75">
      <c r="B18" s="8" t="s">
        <v>27</v>
      </c>
      <c r="C18" s="8" t="s">
        <v>28</v>
      </c>
      <c r="D18" s="9"/>
      <c r="E18" s="9"/>
      <c r="F18" s="9"/>
      <c r="G18" s="8" t="s">
        <v>29</v>
      </c>
      <c r="H18" s="8" t="s">
        <v>30</v>
      </c>
      <c r="I18" s="16" t="s">
        <v>31</v>
      </c>
      <c r="J18" s="16" t="s">
        <v>32</v>
      </c>
      <c r="K18" s="8"/>
    </row>
    <row r="20" spans="2:11">
      <c r="B20" s="8" t="s">
        <v>33</v>
      </c>
      <c r="C20" s="8"/>
    </row>
    <row r="21" spans="2:11">
      <c r="B21" s="8" t="s">
        <v>34</v>
      </c>
      <c r="C21" s="8"/>
    </row>
    <row r="22" spans="2:11">
      <c r="B22" s="8" t="s">
        <v>35</v>
      </c>
      <c r="C22" s="8"/>
    </row>
    <row r="23" spans="2:11" ht="15.75" customHeight="1">
      <c r="B23" s="8" t="s">
        <v>36</v>
      </c>
      <c r="C23" s="8"/>
    </row>
    <row r="24" spans="2:11" ht="12.75">
      <c r="B24" s="1"/>
      <c r="C24" s="1"/>
    </row>
    <row r="26" spans="2:11">
      <c r="B26" s="11" t="s">
        <v>5</v>
      </c>
    </row>
    <row r="27" spans="2:11">
      <c r="B27" s="13" t="s">
        <v>6</v>
      </c>
      <c r="C27" s="10" t="s">
        <v>37</v>
      </c>
    </row>
    <row r="28" spans="2:11">
      <c r="B28" s="4" t="s">
        <v>7</v>
      </c>
      <c r="C28" s="17">
        <v>43076</v>
      </c>
    </row>
    <row r="29" spans="2:11">
      <c r="B29" s="3" t="s">
        <v>8</v>
      </c>
      <c r="C29" s="3" t="s">
        <v>9</v>
      </c>
      <c r="D29" s="8" t="s">
        <v>10</v>
      </c>
      <c r="E29" s="8" t="s">
        <v>11</v>
      </c>
      <c r="F29" s="8" t="s">
        <v>12</v>
      </c>
      <c r="G29" s="8" t="s">
        <v>13</v>
      </c>
      <c r="H29" s="8" t="s">
        <v>14</v>
      </c>
      <c r="I29" s="8" t="s">
        <v>15</v>
      </c>
      <c r="J29" s="8" t="s">
        <v>16</v>
      </c>
      <c r="K29" s="8" t="s">
        <v>17</v>
      </c>
    </row>
    <row r="30" spans="2:11">
      <c r="B30" s="8" t="s">
        <v>18</v>
      </c>
      <c r="C30" s="8" t="s">
        <v>19</v>
      </c>
      <c r="D30" s="8" t="s">
        <v>38</v>
      </c>
      <c r="E30" s="8">
        <v>74.55</v>
      </c>
      <c r="F30" s="8">
        <v>99</v>
      </c>
      <c r="G30" s="9">
        <f t="shared" ref="G30:G33" si="2">E30/(F30/100)</f>
        <v>75.303030303030297</v>
      </c>
      <c r="H30" s="8" t="s">
        <v>20</v>
      </c>
      <c r="I30" s="9">
        <f>G30*0.1</f>
        <v>7.5303030303030303</v>
      </c>
      <c r="J30" s="9">
        <f t="shared" ref="J30:J33" si="3">I30/2</f>
        <v>3.7651515151515151</v>
      </c>
      <c r="K30" s="8">
        <v>3.7656000000000001</v>
      </c>
    </row>
    <row r="31" spans="2:11">
      <c r="B31" s="8" t="s">
        <v>21</v>
      </c>
      <c r="C31" s="8" t="s">
        <v>19</v>
      </c>
      <c r="D31" s="8" t="s">
        <v>39</v>
      </c>
      <c r="E31" s="8">
        <v>68.08</v>
      </c>
      <c r="F31" s="8">
        <v>99</v>
      </c>
      <c r="G31" s="9">
        <f t="shared" si="2"/>
        <v>68.767676767676761</v>
      </c>
      <c r="H31" s="8" t="s">
        <v>22</v>
      </c>
      <c r="I31" s="9">
        <f>G31*0.02</f>
        <v>1.3753535353535353</v>
      </c>
      <c r="J31" s="9">
        <f t="shared" si="3"/>
        <v>0.68767676767676766</v>
      </c>
      <c r="K31" s="8">
        <v>0.68759999999999999</v>
      </c>
    </row>
    <row r="32" spans="2:11">
      <c r="B32" s="8" t="s">
        <v>23</v>
      </c>
      <c r="C32" s="8" t="s">
        <v>19</v>
      </c>
      <c r="D32" s="8" t="s">
        <v>40</v>
      </c>
      <c r="E32" s="8">
        <v>380.35</v>
      </c>
      <c r="F32" s="8">
        <v>97</v>
      </c>
      <c r="G32" s="9">
        <f t="shared" si="2"/>
        <v>392.11340206185571</v>
      </c>
      <c r="H32" s="8" t="s">
        <v>24</v>
      </c>
      <c r="I32" s="9">
        <f>G32*0.002</f>
        <v>0.78422680412371149</v>
      </c>
      <c r="J32" s="9">
        <f t="shared" si="3"/>
        <v>0.39211340206185574</v>
      </c>
      <c r="K32" s="8">
        <v>0.39219999999999999</v>
      </c>
    </row>
    <row r="33" spans="2:11">
      <c r="B33" s="8" t="s">
        <v>25</v>
      </c>
      <c r="C33" s="8" t="s">
        <v>41</v>
      </c>
      <c r="D33" s="8" t="s">
        <v>42</v>
      </c>
      <c r="E33" s="8">
        <v>605.20000000000005</v>
      </c>
      <c r="F33" s="8">
        <v>87.2</v>
      </c>
      <c r="G33" s="9">
        <f t="shared" si="2"/>
        <v>694.03669724770646</v>
      </c>
      <c r="H33" s="8" t="s">
        <v>26</v>
      </c>
      <c r="I33" s="9">
        <f>G33*0.004</f>
        <v>2.7761467889908258</v>
      </c>
      <c r="J33" s="9">
        <f t="shared" si="3"/>
        <v>1.3880733944954129</v>
      </c>
      <c r="K33" s="8">
        <v>1.3879999999999999</v>
      </c>
    </row>
    <row r="34" spans="2:11">
      <c r="B34" s="8" t="s">
        <v>27</v>
      </c>
      <c r="C34" s="8" t="s">
        <v>28</v>
      </c>
      <c r="D34" s="9"/>
      <c r="E34" s="9"/>
      <c r="F34" s="9"/>
      <c r="G34" s="8" t="s">
        <v>29</v>
      </c>
      <c r="H34" s="8" t="s">
        <v>30</v>
      </c>
      <c r="I34" s="8" t="s">
        <v>31</v>
      </c>
      <c r="J34" s="8" t="s">
        <v>32</v>
      </c>
      <c r="K34" s="8" t="s">
        <v>43</v>
      </c>
    </row>
    <row r="36" spans="2:11">
      <c r="B36" s="8" t="s">
        <v>33</v>
      </c>
      <c r="C36" s="8">
        <v>6.88</v>
      </c>
    </row>
    <row r="37" spans="2:11">
      <c r="B37" s="8" t="s">
        <v>34</v>
      </c>
      <c r="C37" s="8">
        <v>7</v>
      </c>
    </row>
    <row r="38" spans="2:11">
      <c r="B38" s="8" t="s">
        <v>35</v>
      </c>
      <c r="C38" s="8" t="s">
        <v>44</v>
      </c>
    </row>
    <row r="41" spans="2:11">
      <c r="B41" s="18" t="s">
        <v>5</v>
      </c>
    </row>
    <row r="42" spans="2:11">
      <c r="B42" s="8" t="s">
        <v>6</v>
      </c>
      <c r="C42" s="8" t="s">
        <v>37</v>
      </c>
    </row>
    <row r="43" spans="2:11">
      <c r="B43" s="3" t="s">
        <v>7</v>
      </c>
      <c r="C43" s="19">
        <v>42923</v>
      </c>
    </row>
    <row r="44" spans="2:11">
      <c r="B44" s="3" t="s">
        <v>8</v>
      </c>
      <c r="C44" s="3" t="s">
        <v>9</v>
      </c>
      <c r="D44" s="8" t="s">
        <v>10</v>
      </c>
      <c r="E44" s="8" t="s">
        <v>11</v>
      </c>
      <c r="F44" s="8" t="s">
        <v>12</v>
      </c>
      <c r="G44" s="8" t="s">
        <v>13</v>
      </c>
      <c r="H44" s="8" t="s">
        <v>14</v>
      </c>
      <c r="I44" s="8" t="s">
        <v>15</v>
      </c>
      <c r="J44" s="8" t="s">
        <v>16</v>
      </c>
      <c r="K44" s="8" t="s">
        <v>17</v>
      </c>
    </row>
    <row r="45" spans="2:11">
      <c r="B45" s="8" t="s">
        <v>18</v>
      </c>
      <c r="C45" s="8" t="s">
        <v>19</v>
      </c>
      <c r="D45" s="8" t="s">
        <v>38</v>
      </c>
      <c r="E45" s="8">
        <v>74.55</v>
      </c>
      <c r="F45" s="8">
        <v>99</v>
      </c>
      <c r="G45" s="9">
        <f t="shared" ref="G45:G48" si="4">E45/(F45/100)</f>
        <v>75.303030303030297</v>
      </c>
      <c r="H45" s="8" t="s">
        <v>20</v>
      </c>
      <c r="I45" s="9">
        <f>G45*0.1</f>
        <v>7.5303030303030303</v>
      </c>
      <c r="J45" s="9">
        <f t="shared" ref="J45:J48" si="5">I45/2</f>
        <v>3.7651515151515151</v>
      </c>
      <c r="K45" s="8">
        <v>3.7656999999999998</v>
      </c>
    </row>
    <row r="46" spans="2:11">
      <c r="B46" s="8" t="s">
        <v>21</v>
      </c>
      <c r="C46" s="8" t="s">
        <v>19</v>
      </c>
      <c r="D46" s="8" t="s">
        <v>39</v>
      </c>
      <c r="E46" s="8">
        <v>68.08</v>
      </c>
      <c r="F46" s="8">
        <v>99</v>
      </c>
      <c r="G46" s="9">
        <f t="shared" si="4"/>
        <v>68.767676767676761</v>
      </c>
      <c r="H46" s="8" t="s">
        <v>22</v>
      </c>
      <c r="I46" s="9">
        <f>G46*0.02</f>
        <v>1.3753535353535353</v>
      </c>
      <c r="J46" s="9">
        <f t="shared" si="5"/>
        <v>0.68767676767676766</v>
      </c>
      <c r="K46" s="8">
        <v>0.68779999999999997</v>
      </c>
    </row>
    <row r="47" spans="2:11">
      <c r="B47" s="8" t="s">
        <v>23</v>
      </c>
      <c r="C47" s="8" t="s">
        <v>19</v>
      </c>
      <c r="D47" s="8" t="s">
        <v>40</v>
      </c>
      <c r="E47" s="8">
        <v>380.35</v>
      </c>
      <c r="F47" s="8">
        <v>97</v>
      </c>
      <c r="G47" s="9">
        <f t="shared" si="4"/>
        <v>392.11340206185571</v>
      </c>
      <c r="H47" s="8" t="s">
        <v>24</v>
      </c>
      <c r="I47" s="9">
        <f>G47*0.002</f>
        <v>0.78422680412371149</v>
      </c>
      <c r="J47" s="9">
        <f t="shared" si="5"/>
        <v>0.39211340206185574</v>
      </c>
      <c r="K47" s="8">
        <v>0.3921</v>
      </c>
    </row>
    <row r="48" spans="2:11">
      <c r="B48" s="8" t="s">
        <v>25</v>
      </c>
      <c r="C48" s="8" t="s">
        <v>41</v>
      </c>
      <c r="D48" s="8">
        <v>14974023</v>
      </c>
      <c r="E48" s="8">
        <v>605.20000000000005</v>
      </c>
      <c r="F48" s="8">
        <v>87.2</v>
      </c>
      <c r="G48" s="9">
        <f t="shared" si="4"/>
        <v>694.03669724770646</v>
      </c>
      <c r="H48" s="8" t="s">
        <v>26</v>
      </c>
      <c r="I48" s="9">
        <f>G48*0.004</f>
        <v>2.7761467889908258</v>
      </c>
      <c r="J48" s="9">
        <f t="shared" si="5"/>
        <v>1.3880733944954129</v>
      </c>
      <c r="K48" s="8">
        <v>1.3880999999999999</v>
      </c>
    </row>
    <row r="49" spans="2:11">
      <c r="B49" s="8" t="s">
        <v>27</v>
      </c>
      <c r="C49" s="8" t="s">
        <v>28</v>
      </c>
      <c r="D49" s="9"/>
      <c r="E49" s="9"/>
      <c r="F49" s="9"/>
      <c r="G49" s="8" t="s">
        <v>29</v>
      </c>
      <c r="H49" s="8" t="s">
        <v>30</v>
      </c>
      <c r="I49" s="16" t="s">
        <v>31</v>
      </c>
      <c r="J49" s="16" t="s">
        <v>32</v>
      </c>
      <c r="K49" s="16" t="s">
        <v>43</v>
      </c>
    </row>
    <row r="51" spans="2:11">
      <c r="B51" s="8" t="s">
        <v>33</v>
      </c>
      <c r="C51" s="8">
        <v>6.89</v>
      </c>
    </row>
    <row r="52" spans="2:11">
      <c r="B52" s="8" t="s">
        <v>34</v>
      </c>
      <c r="C52" s="8">
        <v>7</v>
      </c>
    </row>
    <row r="53" spans="2:11">
      <c r="B53" s="8" t="s">
        <v>35</v>
      </c>
      <c r="C53" s="8" t="s">
        <v>45</v>
      </c>
    </row>
    <row r="56" spans="2:11">
      <c r="B56" s="18" t="s">
        <v>5</v>
      </c>
    </row>
    <row r="57" spans="2:11">
      <c r="B57" s="8" t="s">
        <v>6</v>
      </c>
      <c r="C57" s="8" t="s">
        <v>46</v>
      </c>
    </row>
    <row r="58" spans="2:11">
      <c r="B58" s="2" t="s">
        <v>7</v>
      </c>
      <c r="C58" s="14">
        <v>42845</v>
      </c>
    </row>
    <row r="59" spans="2:11">
      <c r="B59" s="8" t="s">
        <v>8</v>
      </c>
      <c r="C59" s="8" t="s">
        <v>9</v>
      </c>
      <c r="D59" s="8" t="s">
        <v>10</v>
      </c>
      <c r="E59" s="8" t="s">
        <v>11</v>
      </c>
      <c r="F59" s="8" t="s">
        <v>12</v>
      </c>
      <c r="G59" s="8" t="s">
        <v>13</v>
      </c>
      <c r="H59" s="8" t="s">
        <v>47</v>
      </c>
      <c r="I59" s="8" t="s">
        <v>15</v>
      </c>
      <c r="J59" s="8" t="s">
        <v>16</v>
      </c>
      <c r="K59" s="8" t="s">
        <v>17</v>
      </c>
    </row>
    <row r="60" spans="2:11">
      <c r="B60" s="8" t="s">
        <v>18</v>
      </c>
      <c r="C60" s="8" t="s">
        <v>19</v>
      </c>
      <c r="D60" s="8" t="s">
        <v>38</v>
      </c>
      <c r="E60" s="8">
        <v>74.55</v>
      </c>
      <c r="F60" s="8">
        <v>99</v>
      </c>
      <c r="G60" s="9">
        <f t="shared" ref="G60:G63" si="6">E60/(F60/100)</f>
        <v>75.303030303030297</v>
      </c>
      <c r="H60" s="8">
        <v>0.1</v>
      </c>
      <c r="I60" s="9">
        <f t="shared" ref="I60:I63" si="7">G60*H60</f>
        <v>7.5303030303030303</v>
      </c>
      <c r="J60" s="9">
        <f t="shared" ref="J60:J63" si="8">I60/2</f>
        <v>3.7651515151515151</v>
      </c>
      <c r="K60" s="9"/>
    </row>
    <row r="61" spans="2:11">
      <c r="B61" s="8" t="s">
        <v>21</v>
      </c>
      <c r="C61" s="8" t="s">
        <v>19</v>
      </c>
      <c r="D61" s="8" t="s">
        <v>39</v>
      </c>
      <c r="E61" s="8">
        <v>68.08</v>
      </c>
      <c r="F61" s="8">
        <v>99</v>
      </c>
      <c r="G61" s="9">
        <f t="shared" si="6"/>
        <v>68.767676767676761</v>
      </c>
      <c r="H61" s="8">
        <v>0.02</v>
      </c>
      <c r="I61" s="9">
        <f t="shared" si="7"/>
        <v>1.3753535353535353</v>
      </c>
      <c r="J61" s="9">
        <f t="shared" si="8"/>
        <v>0.68767676767676766</v>
      </c>
      <c r="K61" s="9"/>
    </row>
    <row r="62" spans="2:11">
      <c r="B62" s="8" t="s">
        <v>23</v>
      </c>
      <c r="C62" s="8" t="s">
        <v>19</v>
      </c>
      <c r="D62" s="8" t="s">
        <v>48</v>
      </c>
      <c r="E62" s="8">
        <v>380.35</v>
      </c>
      <c r="F62" s="8">
        <v>97</v>
      </c>
      <c r="G62" s="9">
        <f t="shared" si="6"/>
        <v>392.11340206185571</v>
      </c>
      <c r="H62" s="8">
        <v>2E-3</v>
      </c>
      <c r="I62" s="9">
        <f t="shared" si="7"/>
        <v>0.78422680412371149</v>
      </c>
      <c r="J62" s="9">
        <f t="shared" si="8"/>
        <v>0.39211340206185574</v>
      </c>
      <c r="K62" s="9"/>
    </row>
    <row r="63" spans="2:11">
      <c r="B63" s="8" t="s">
        <v>25</v>
      </c>
      <c r="C63" s="8" t="s">
        <v>41</v>
      </c>
      <c r="D63" s="8">
        <v>14974023</v>
      </c>
      <c r="E63" s="8">
        <v>605.20000000000005</v>
      </c>
      <c r="F63" s="8">
        <v>87.2</v>
      </c>
      <c r="G63" s="9">
        <f t="shared" si="6"/>
        <v>694.03669724770646</v>
      </c>
      <c r="H63" s="8">
        <v>4.0000000000000001E-3</v>
      </c>
      <c r="I63" s="9">
        <f t="shared" si="7"/>
        <v>2.7761467889908258</v>
      </c>
      <c r="J63" s="9">
        <f t="shared" si="8"/>
        <v>1.3880733944954129</v>
      </c>
      <c r="K63" s="9"/>
    </row>
    <row r="64" spans="2:11">
      <c r="B64" s="8" t="s">
        <v>27</v>
      </c>
      <c r="C64" s="8" t="s">
        <v>28</v>
      </c>
      <c r="D64" s="9"/>
      <c r="E64" s="9"/>
      <c r="F64" s="9"/>
      <c r="G64" s="8" t="s">
        <v>29</v>
      </c>
      <c r="H64" s="8">
        <v>7.0000000000000001E-3</v>
      </c>
      <c r="I64" s="16" t="s">
        <v>31</v>
      </c>
      <c r="J64" s="16" t="s">
        <v>32</v>
      </c>
      <c r="K64" s="9"/>
    </row>
    <row r="66" spans="2:11">
      <c r="B66" s="8" t="s">
        <v>33</v>
      </c>
      <c r="C66" s="8">
        <v>6.88</v>
      </c>
    </row>
    <row r="67" spans="2:11">
      <c r="B67" s="8" t="s">
        <v>34</v>
      </c>
      <c r="C67" s="8">
        <v>7.01</v>
      </c>
    </row>
    <row r="68" spans="2:11">
      <c r="B68" s="8" t="s">
        <v>35</v>
      </c>
      <c r="C68" s="8" t="s">
        <v>49</v>
      </c>
    </row>
    <row r="71" spans="2:11" ht="15.75" customHeight="1">
      <c r="B71" s="18" t="s">
        <v>5</v>
      </c>
    </row>
    <row r="72" spans="2:11" ht="15.75" customHeight="1">
      <c r="B72" s="8" t="s">
        <v>6</v>
      </c>
      <c r="C72" s="8" t="s">
        <v>50</v>
      </c>
    </row>
    <row r="73" spans="2:11" ht="15.75" customHeight="1">
      <c r="B73" s="8" t="s">
        <v>7</v>
      </c>
      <c r="C73" s="12">
        <v>44599</v>
      </c>
    </row>
    <row r="74" spans="2:11" ht="15.75" customHeight="1">
      <c r="B74" s="8" t="s">
        <v>8</v>
      </c>
      <c r="C74" s="8" t="s">
        <v>9</v>
      </c>
      <c r="D74" s="10" t="s">
        <v>10</v>
      </c>
      <c r="E74" s="8" t="s">
        <v>11</v>
      </c>
      <c r="F74" s="8" t="s">
        <v>12</v>
      </c>
      <c r="G74" s="8" t="s">
        <v>13</v>
      </c>
      <c r="H74" s="8" t="s">
        <v>47</v>
      </c>
      <c r="I74" s="8" t="s">
        <v>15</v>
      </c>
      <c r="J74" s="8" t="s">
        <v>16</v>
      </c>
      <c r="K74" s="8" t="s">
        <v>17</v>
      </c>
    </row>
    <row r="75" spans="2:11" ht="15.75" customHeight="1">
      <c r="B75" s="8" t="s">
        <v>18</v>
      </c>
      <c r="C75" s="8" t="s">
        <v>19</v>
      </c>
      <c r="D75" s="10" t="s">
        <v>51</v>
      </c>
      <c r="E75" s="8">
        <v>74.55</v>
      </c>
      <c r="F75" s="8">
        <v>99.6</v>
      </c>
      <c r="G75" s="9">
        <f t="shared" ref="G75:G78" si="9">E75/(F75/100)</f>
        <v>74.849397590361448</v>
      </c>
      <c r="H75" s="8">
        <v>0.1</v>
      </c>
      <c r="I75" s="9">
        <f t="shared" ref="I75:I78" si="10">G75*H75</f>
        <v>7.4849397590361448</v>
      </c>
      <c r="J75" s="9">
        <f t="shared" ref="J75:J78" si="11">I75/2</f>
        <v>3.7424698795180724</v>
      </c>
      <c r="K75" s="9">
        <v>3.7423000000000002</v>
      </c>
    </row>
    <row r="76" spans="2:11" ht="15.75" customHeight="1">
      <c r="B76" s="8" t="s">
        <v>21</v>
      </c>
      <c r="C76" s="8" t="s">
        <v>19</v>
      </c>
      <c r="D76" s="10" t="s">
        <v>52</v>
      </c>
      <c r="E76" s="8">
        <v>68.08</v>
      </c>
      <c r="F76" s="8">
        <v>97.5</v>
      </c>
      <c r="G76" s="9">
        <f t="shared" si="9"/>
        <v>69.825641025641019</v>
      </c>
      <c r="H76" s="8">
        <v>0.02</v>
      </c>
      <c r="I76" s="9">
        <f t="shared" si="10"/>
        <v>1.3965128205128203</v>
      </c>
      <c r="J76" s="9">
        <f t="shared" si="11"/>
        <v>0.69825641025641016</v>
      </c>
      <c r="K76" s="9">
        <v>0.69840000000000002</v>
      </c>
    </row>
    <row r="77" spans="2:11" ht="15.75" customHeight="1">
      <c r="B77" s="8" t="s">
        <v>23</v>
      </c>
      <c r="C77" s="8" t="s">
        <v>19</v>
      </c>
      <c r="D77" s="10" t="s">
        <v>53</v>
      </c>
      <c r="E77" s="8">
        <v>380.35</v>
      </c>
      <c r="F77" s="8">
        <v>97.5</v>
      </c>
      <c r="G77" s="9">
        <f t="shared" si="9"/>
        <v>390.10256410256414</v>
      </c>
      <c r="H77" s="8">
        <v>2E-3</v>
      </c>
      <c r="I77" s="9">
        <f t="shared" si="10"/>
        <v>0.78020512820512833</v>
      </c>
      <c r="J77" s="9">
        <f t="shared" si="11"/>
        <v>0.39010256410256416</v>
      </c>
      <c r="K77" s="9">
        <v>0.39029999999999998</v>
      </c>
    </row>
    <row r="78" spans="2:11" ht="15.75" customHeight="1">
      <c r="B78" s="8" t="s">
        <v>25</v>
      </c>
      <c r="C78" s="8" t="s">
        <v>41</v>
      </c>
      <c r="D78" s="10" t="s">
        <v>54</v>
      </c>
      <c r="E78" s="8">
        <v>605.20000000000005</v>
      </c>
      <c r="F78" s="8">
        <v>99</v>
      </c>
      <c r="G78" s="9">
        <f t="shared" si="9"/>
        <v>611.31313131313141</v>
      </c>
      <c r="H78" s="8">
        <v>4.0000000000000001E-3</v>
      </c>
      <c r="I78" s="9">
        <f t="shared" si="10"/>
        <v>2.4452525252525259</v>
      </c>
      <c r="J78" s="9">
        <f t="shared" si="11"/>
        <v>1.2226262626262629</v>
      </c>
      <c r="K78" s="9">
        <v>1.2225999999999999</v>
      </c>
    </row>
    <row r="79" spans="2:11" ht="15.75" customHeight="1">
      <c r="B79" s="8" t="s">
        <v>27</v>
      </c>
      <c r="C79" s="8" t="s">
        <v>28</v>
      </c>
      <c r="D79" s="21"/>
      <c r="E79" s="9"/>
      <c r="F79" s="9"/>
      <c r="G79" s="16" t="s">
        <v>29</v>
      </c>
      <c r="H79" s="16">
        <v>7.0000000000000001E-3</v>
      </c>
      <c r="I79" s="16" t="s">
        <v>31</v>
      </c>
      <c r="J79" s="16" t="s">
        <v>32</v>
      </c>
      <c r="K79" s="20" t="s">
        <v>55</v>
      </c>
    </row>
    <row r="81" spans="2:11" ht="15.75" customHeight="1">
      <c r="B81" s="8" t="s">
        <v>33</v>
      </c>
      <c r="C81" s="8">
        <v>7.01</v>
      </c>
    </row>
    <row r="82" spans="2:11" ht="15.75" customHeight="1">
      <c r="B82" s="8" t="s">
        <v>34</v>
      </c>
      <c r="C82" s="22">
        <v>7</v>
      </c>
    </row>
    <row r="83" spans="2:11" ht="15.75" customHeight="1">
      <c r="B83" s="8" t="s">
        <v>35</v>
      </c>
      <c r="C83" s="8"/>
    </row>
    <row r="84" spans="2:11" ht="15.75" customHeight="1">
      <c r="B84" s="9" t="s">
        <v>36</v>
      </c>
      <c r="C84" s="20" t="s">
        <v>56</v>
      </c>
    </row>
    <row r="87" spans="2:11" ht="15.75" customHeight="1">
      <c r="B87" s="18" t="s">
        <v>5</v>
      </c>
    </row>
    <row r="88" spans="2:11" ht="15.75" customHeight="1">
      <c r="B88" s="8" t="s">
        <v>6</v>
      </c>
      <c r="C88" s="8" t="s">
        <v>50</v>
      </c>
    </row>
    <row r="89" spans="2:11" ht="15.75" customHeight="1">
      <c r="B89" s="8" t="s">
        <v>7</v>
      </c>
      <c r="C89" s="12">
        <v>44634</v>
      </c>
    </row>
    <row r="90" spans="2:11" ht="15.75" customHeight="1">
      <c r="B90" s="8" t="s">
        <v>8</v>
      </c>
      <c r="C90" s="8" t="s">
        <v>9</v>
      </c>
      <c r="D90" s="10" t="s">
        <v>10</v>
      </c>
      <c r="E90" s="8" t="s">
        <v>11</v>
      </c>
      <c r="F90" s="8" t="s">
        <v>12</v>
      </c>
      <c r="G90" s="8" t="s">
        <v>13</v>
      </c>
      <c r="H90" s="8" t="s">
        <v>47</v>
      </c>
      <c r="I90" s="8" t="s">
        <v>15</v>
      </c>
      <c r="J90" s="8" t="s">
        <v>16</v>
      </c>
      <c r="K90" s="8" t="s">
        <v>17</v>
      </c>
    </row>
    <row r="91" spans="2:11" ht="15.75" customHeight="1">
      <c r="B91" s="8" t="s">
        <v>18</v>
      </c>
      <c r="C91" s="8" t="s">
        <v>19</v>
      </c>
      <c r="D91" s="10" t="s">
        <v>51</v>
      </c>
      <c r="E91" s="8">
        <v>74.55</v>
      </c>
      <c r="F91" s="8">
        <v>99.6</v>
      </c>
      <c r="G91" s="9">
        <f t="shared" ref="G91:G94" si="12">E91/(F91/100)</f>
        <v>74.849397590361448</v>
      </c>
      <c r="H91" s="8">
        <v>0.1</v>
      </c>
      <c r="I91" s="9">
        <f t="shared" ref="I91:I94" si="13">G91*H91</f>
        <v>7.4849397590361448</v>
      </c>
      <c r="J91" s="9">
        <f t="shared" ref="J91:J94" si="14">I91/2</f>
        <v>3.7424698795180724</v>
      </c>
      <c r="K91" s="9">
        <v>3.7423999999999999</v>
      </c>
    </row>
    <row r="92" spans="2:11" ht="15.75" customHeight="1">
      <c r="B92" s="8" t="s">
        <v>21</v>
      </c>
      <c r="C92" s="8" t="s">
        <v>19</v>
      </c>
      <c r="D92" s="10" t="s">
        <v>52</v>
      </c>
      <c r="E92" s="8">
        <v>68.08</v>
      </c>
      <c r="F92" s="8">
        <v>97.5</v>
      </c>
      <c r="G92" s="9">
        <f t="shared" si="12"/>
        <v>69.825641025641019</v>
      </c>
      <c r="H92" s="8">
        <v>0.02</v>
      </c>
      <c r="I92" s="9">
        <f t="shared" si="13"/>
        <v>1.3965128205128203</v>
      </c>
      <c r="J92" s="9">
        <f t="shared" si="14"/>
        <v>0.69825641025641016</v>
      </c>
      <c r="K92" s="9">
        <v>0.69830000000000003</v>
      </c>
    </row>
    <row r="93" spans="2:11" ht="15.75" customHeight="1">
      <c r="B93" s="8" t="s">
        <v>23</v>
      </c>
      <c r="C93" s="8" t="s">
        <v>19</v>
      </c>
      <c r="D93" s="10" t="s">
        <v>53</v>
      </c>
      <c r="E93" s="8">
        <v>380.35</v>
      </c>
      <c r="F93" s="8">
        <v>97.5</v>
      </c>
      <c r="G93" s="9">
        <f t="shared" si="12"/>
        <v>390.10256410256414</v>
      </c>
      <c r="H93" s="8">
        <v>2E-3</v>
      </c>
      <c r="I93" s="9">
        <f t="shared" si="13"/>
        <v>0.78020512820512833</v>
      </c>
      <c r="J93" s="9">
        <f t="shared" si="14"/>
        <v>0.39010256410256416</v>
      </c>
      <c r="K93" s="9">
        <v>0.39029999999999998</v>
      </c>
    </row>
    <row r="94" spans="2:11" ht="15.75" customHeight="1">
      <c r="B94" s="8" t="s">
        <v>25</v>
      </c>
      <c r="C94" s="8" t="s">
        <v>41</v>
      </c>
      <c r="D94" s="10" t="s">
        <v>54</v>
      </c>
      <c r="E94" s="8">
        <v>605.20000000000005</v>
      </c>
      <c r="F94" s="8">
        <v>99</v>
      </c>
      <c r="G94" s="9">
        <f t="shared" si="12"/>
        <v>611.31313131313141</v>
      </c>
      <c r="H94" s="8">
        <v>4.0000000000000001E-3</v>
      </c>
      <c r="I94" s="9">
        <f t="shared" si="13"/>
        <v>2.4452525252525259</v>
      </c>
      <c r="J94" s="9">
        <f t="shared" si="14"/>
        <v>1.2226262626262629</v>
      </c>
      <c r="K94" s="9">
        <v>1.2224999999999999</v>
      </c>
    </row>
    <row r="95" spans="2:11" ht="15.75" customHeight="1">
      <c r="B95" s="8" t="s">
        <v>27</v>
      </c>
      <c r="C95" s="8" t="s">
        <v>28</v>
      </c>
      <c r="D95" s="21"/>
      <c r="E95" s="9"/>
      <c r="F95" s="9"/>
      <c r="G95" s="16" t="s">
        <v>29</v>
      </c>
      <c r="H95" s="16">
        <v>7.0000000000000001E-3</v>
      </c>
      <c r="I95" s="16" t="s">
        <v>31</v>
      </c>
      <c r="J95" s="16" t="s">
        <v>32</v>
      </c>
      <c r="K95" s="20" t="s">
        <v>55</v>
      </c>
    </row>
    <row r="97" spans="2:11" ht="15.75" customHeight="1">
      <c r="B97" s="8" t="s">
        <v>33</v>
      </c>
      <c r="C97" s="8">
        <v>7.09</v>
      </c>
    </row>
    <row r="98" spans="2:11" ht="15.75" customHeight="1">
      <c r="B98" s="8" t="s">
        <v>34</v>
      </c>
      <c r="C98" s="22">
        <v>7</v>
      </c>
    </row>
    <row r="99" spans="2:11" ht="15.75" customHeight="1">
      <c r="B99" s="8" t="s">
        <v>35</v>
      </c>
      <c r="C99" s="8"/>
    </row>
    <row r="100" spans="2:11" ht="15.75" customHeight="1">
      <c r="B100" s="9" t="s">
        <v>36</v>
      </c>
      <c r="C100" s="20" t="s">
        <v>57</v>
      </c>
    </row>
    <row r="103" spans="2:11" ht="15.75" customHeight="1">
      <c r="B103" s="18" t="s">
        <v>5</v>
      </c>
    </row>
    <row r="104" spans="2:11" ht="15.75" customHeight="1">
      <c r="B104" s="8" t="s">
        <v>6</v>
      </c>
      <c r="C104" s="8" t="s">
        <v>58</v>
      </c>
    </row>
    <row r="105" spans="2:11" ht="15.75" customHeight="1">
      <c r="B105" s="8" t="s">
        <v>7</v>
      </c>
      <c r="C105" s="12">
        <v>44599</v>
      </c>
    </row>
    <row r="106" spans="2:11" ht="15.75" customHeight="1">
      <c r="B106" s="8" t="s">
        <v>8</v>
      </c>
      <c r="C106" s="8" t="s">
        <v>9</v>
      </c>
      <c r="D106" s="10" t="s">
        <v>10</v>
      </c>
      <c r="E106" s="8" t="s">
        <v>11</v>
      </c>
      <c r="F106" s="8" t="s">
        <v>12</v>
      </c>
      <c r="G106" s="8" t="s">
        <v>13</v>
      </c>
      <c r="H106" s="8" t="s">
        <v>47</v>
      </c>
      <c r="I106" s="8" t="s">
        <v>15</v>
      </c>
      <c r="J106" s="8" t="s">
        <v>16</v>
      </c>
      <c r="K106" s="23" t="s">
        <v>17</v>
      </c>
    </row>
    <row r="107" spans="2:11" ht="15.75" customHeight="1">
      <c r="B107" s="8" t="s">
        <v>18</v>
      </c>
      <c r="C107" s="8" t="s">
        <v>19</v>
      </c>
      <c r="D107" s="10" t="s">
        <v>51</v>
      </c>
      <c r="E107" s="8">
        <v>74.55</v>
      </c>
      <c r="F107" s="8">
        <v>99.6</v>
      </c>
      <c r="G107" s="9">
        <f t="shared" ref="G107:G110" si="15">E107/(F107/100)</f>
        <v>74.849397590361448</v>
      </c>
      <c r="H107" s="8">
        <v>0.1</v>
      </c>
      <c r="I107" s="9">
        <f t="shared" ref="I107:I110" si="16">G107*H107</f>
        <v>7.4849397590361448</v>
      </c>
      <c r="J107" s="9">
        <f t="shared" ref="J107:J110" si="17">I107/2</f>
        <v>3.7424698795180724</v>
      </c>
      <c r="K107" s="9">
        <v>3.7423000000000002</v>
      </c>
    </row>
    <row r="108" spans="2:11" ht="15.75" customHeight="1">
      <c r="B108" s="8" t="s">
        <v>21</v>
      </c>
      <c r="C108" s="8" t="s">
        <v>19</v>
      </c>
      <c r="D108" s="10" t="s">
        <v>52</v>
      </c>
      <c r="E108" s="8">
        <v>68.08</v>
      </c>
      <c r="F108" s="8">
        <v>97.5</v>
      </c>
      <c r="G108" s="9">
        <f t="shared" si="15"/>
        <v>69.825641025641019</v>
      </c>
      <c r="H108" s="8">
        <v>0.02</v>
      </c>
      <c r="I108" s="9">
        <f t="shared" si="16"/>
        <v>1.3965128205128203</v>
      </c>
      <c r="J108" s="9">
        <f t="shared" si="17"/>
        <v>0.69825641025641016</v>
      </c>
      <c r="K108" s="9">
        <v>0.69840000000000002</v>
      </c>
    </row>
    <row r="109" spans="2:11" ht="15.75" customHeight="1">
      <c r="B109" s="8" t="s">
        <v>23</v>
      </c>
      <c r="C109" s="8" t="s">
        <v>19</v>
      </c>
      <c r="D109" s="10" t="s">
        <v>53</v>
      </c>
      <c r="E109" s="8">
        <v>380.35</v>
      </c>
      <c r="F109" s="8">
        <v>97.5</v>
      </c>
      <c r="G109" s="9">
        <f t="shared" si="15"/>
        <v>390.10256410256414</v>
      </c>
      <c r="H109" s="8">
        <v>2E-3</v>
      </c>
      <c r="I109" s="9">
        <f t="shared" si="16"/>
        <v>0.78020512820512833</v>
      </c>
      <c r="J109" s="9">
        <f t="shared" si="17"/>
        <v>0.39010256410256416</v>
      </c>
      <c r="K109" s="9">
        <v>0.39029999999999998</v>
      </c>
    </row>
    <row r="110" spans="2:11" ht="15.75" customHeight="1">
      <c r="B110" s="8" t="s">
        <v>25</v>
      </c>
      <c r="C110" s="8" t="s">
        <v>41</v>
      </c>
      <c r="D110" s="10" t="s">
        <v>54</v>
      </c>
      <c r="E110" s="8">
        <v>605.20000000000005</v>
      </c>
      <c r="F110" s="8">
        <v>99</v>
      </c>
      <c r="G110" s="9">
        <f t="shared" si="15"/>
        <v>611.31313131313141</v>
      </c>
      <c r="H110" s="8">
        <v>4.0000000000000001E-3</v>
      </c>
      <c r="I110" s="9">
        <f t="shared" si="16"/>
        <v>2.4452525252525259</v>
      </c>
      <c r="J110" s="9">
        <f t="shared" si="17"/>
        <v>1.2226262626262629</v>
      </c>
      <c r="K110" s="9">
        <v>1.2225999999999999</v>
      </c>
    </row>
    <row r="111" spans="2:11" ht="15.75" customHeight="1">
      <c r="B111" s="8" t="s">
        <v>27</v>
      </c>
      <c r="C111" s="8" t="s">
        <v>28</v>
      </c>
      <c r="D111" s="21"/>
      <c r="E111" s="9"/>
      <c r="F111" s="9"/>
      <c r="G111" s="16" t="s">
        <v>29</v>
      </c>
      <c r="H111" s="16">
        <v>7.0000000000000001E-3</v>
      </c>
      <c r="I111" s="16" t="s">
        <v>31</v>
      </c>
      <c r="J111" s="16" t="s">
        <v>32</v>
      </c>
      <c r="K111" s="20">
        <v>7</v>
      </c>
    </row>
    <row r="113" spans="2:11" ht="15.75" customHeight="1">
      <c r="B113" s="8" t="s">
        <v>33</v>
      </c>
      <c r="C113" s="8">
        <v>7.01</v>
      </c>
    </row>
    <row r="114" spans="2:11" ht="15.75" customHeight="1">
      <c r="B114" s="8" t="s">
        <v>34</v>
      </c>
      <c r="C114" s="22">
        <v>7</v>
      </c>
    </row>
    <row r="115" spans="2:11" ht="15.75" customHeight="1">
      <c r="B115" s="8" t="s">
        <v>59</v>
      </c>
      <c r="C115" s="8"/>
    </row>
    <row r="116" spans="2:11" ht="15.75" customHeight="1">
      <c r="B116" s="9" t="s">
        <v>60</v>
      </c>
      <c r="C116" s="20" t="s">
        <v>56</v>
      </c>
    </row>
    <row r="119" spans="2:11" ht="15.75" customHeight="1">
      <c r="B119" s="18" t="s">
        <v>5</v>
      </c>
    </row>
    <row r="120" spans="2:11" ht="15.75" customHeight="1">
      <c r="B120" s="8" t="s">
        <v>6</v>
      </c>
      <c r="C120" s="8" t="s">
        <v>50</v>
      </c>
    </row>
    <row r="121" spans="2:11" ht="15.75" customHeight="1">
      <c r="B121" s="8" t="s">
        <v>7</v>
      </c>
      <c r="C121" s="12">
        <v>44634</v>
      </c>
    </row>
    <row r="122" spans="2:11" ht="15.75" customHeight="1">
      <c r="B122" s="8" t="s">
        <v>8</v>
      </c>
      <c r="C122" s="8" t="s">
        <v>9</v>
      </c>
      <c r="D122" s="10" t="s">
        <v>10</v>
      </c>
      <c r="E122" s="8" t="s">
        <v>11</v>
      </c>
      <c r="F122" s="8" t="s">
        <v>12</v>
      </c>
      <c r="G122" s="8" t="s">
        <v>13</v>
      </c>
      <c r="H122" s="8" t="s">
        <v>47</v>
      </c>
      <c r="I122" s="8" t="s">
        <v>15</v>
      </c>
      <c r="J122" s="8" t="s">
        <v>16</v>
      </c>
      <c r="K122" s="23" t="s">
        <v>17</v>
      </c>
    </row>
    <row r="123" spans="2:11" ht="15.75" customHeight="1">
      <c r="B123" s="8" t="s">
        <v>18</v>
      </c>
      <c r="C123" s="8" t="s">
        <v>19</v>
      </c>
      <c r="D123" s="10" t="s">
        <v>51</v>
      </c>
      <c r="E123" s="8">
        <v>74.55</v>
      </c>
      <c r="F123" s="8">
        <v>99.6</v>
      </c>
      <c r="G123" s="9">
        <f t="shared" ref="G123:G126" si="18">E123/(F123/100)</f>
        <v>74.849397590361448</v>
      </c>
      <c r="H123" s="8">
        <v>0.1</v>
      </c>
      <c r="I123" s="9">
        <f t="shared" ref="I123:I126" si="19">G123*H123</f>
        <v>7.4849397590361448</v>
      </c>
      <c r="J123" s="9">
        <f t="shared" ref="J123:J126" si="20">I123/2</f>
        <v>3.7424698795180724</v>
      </c>
      <c r="K123" s="9">
        <v>3.7423999999999999</v>
      </c>
    </row>
    <row r="124" spans="2:11" ht="15.75" customHeight="1">
      <c r="B124" s="8" t="s">
        <v>21</v>
      </c>
      <c r="C124" s="8" t="s">
        <v>19</v>
      </c>
      <c r="D124" s="10" t="s">
        <v>52</v>
      </c>
      <c r="E124" s="8">
        <v>68.08</v>
      </c>
      <c r="F124" s="8">
        <v>97.5</v>
      </c>
      <c r="G124" s="9">
        <f t="shared" si="18"/>
        <v>69.825641025641019</v>
      </c>
      <c r="H124" s="8">
        <v>0.02</v>
      </c>
      <c r="I124" s="9">
        <f t="shared" si="19"/>
        <v>1.3965128205128203</v>
      </c>
      <c r="J124" s="9">
        <f t="shared" si="20"/>
        <v>0.69825641025641016</v>
      </c>
      <c r="K124" s="9">
        <v>0.69830000000000003</v>
      </c>
    </row>
    <row r="125" spans="2:11" ht="15.75" customHeight="1">
      <c r="B125" s="8" t="s">
        <v>23</v>
      </c>
      <c r="C125" s="8" t="s">
        <v>19</v>
      </c>
      <c r="D125" s="10" t="s">
        <v>53</v>
      </c>
      <c r="E125" s="8">
        <v>380.35</v>
      </c>
      <c r="F125" s="8">
        <v>97.5</v>
      </c>
      <c r="G125" s="9">
        <f t="shared" si="18"/>
        <v>390.10256410256414</v>
      </c>
      <c r="H125" s="8">
        <v>2E-3</v>
      </c>
      <c r="I125" s="9">
        <f t="shared" si="19"/>
        <v>0.78020512820512833</v>
      </c>
      <c r="J125" s="9">
        <f t="shared" si="20"/>
        <v>0.39010256410256416</v>
      </c>
      <c r="K125" s="9">
        <v>0.39029999999999998</v>
      </c>
    </row>
    <row r="126" spans="2:11" ht="15.75" customHeight="1">
      <c r="B126" s="8" t="s">
        <v>25</v>
      </c>
      <c r="C126" s="8" t="s">
        <v>41</v>
      </c>
      <c r="D126" s="10" t="s">
        <v>54</v>
      </c>
      <c r="E126" s="8">
        <v>605.20000000000005</v>
      </c>
      <c r="F126" s="8">
        <v>99</v>
      </c>
      <c r="G126" s="9">
        <f t="shared" si="18"/>
        <v>611.31313131313141</v>
      </c>
      <c r="H126" s="8">
        <v>4.0000000000000001E-3</v>
      </c>
      <c r="I126" s="9">
        <f t="shared" si="19"/>
        <v>2.4452525252525259</v>
      </c>
      <c r="J126" s="9">
        <f t="shared" si="20"/>
        <v>1.2226262626262629</v>
      </c>
      <c r="K126" s="9">
        <v>1.2224999999999999</v>
      </c>
    </row>
    <row r="127" spans="2:11" ht="15.75" customHeight="1">
      <c r="B127" s="8" t="s">
        <v>27</v>
      </c>
      <c r="C127" s="8" t="s">
        <v>28</v>
      </c>
      <c r="D127" s="21"/>
      <c r="E127" s="9"/>
      <c r="F127" s="9"/>
      <c r="G127" s="16" t="s">
        <v>29</v>
      </c>
      <c r="H127" s="16">
        <v>7.0000000000000001E-3</v>
      </c>
      <c r="I127" s="16" t="s">
        <v>31</v>
      </c>
      <c r="J127" s="16" t="s">
        <v>32</v>
      </c>
      <c r="K127" s="20">
        <v>7</v>
      </c>
    </row>
    <row r="129" spans="2:11" ht="15.75" customHeight="1">
      <c r="B129" s="8" t="s">
        <v>33</v>
      </c>
      <c r="C129" s="8">
        <v>7.09</v>
      </c>
    </row>
    <row r="130" spans="2:11" ht="15.75" customHeight="1">
      <c r="B130" s="8" t="s">
        <v>34</v>
      </c>
      <c r="C130" s="22">
        <v>7</v>
      </c>
    </row>
    <row r="131" spans="2:11" ht="15.75" customHeight="1">
      <c r="B131" s="8" t="s">
        <v>59</v>
      </c>
      <c r="C131" s="8"/>
    </row>
    <row r="132" spans="2:11" ht="15.75" customHeight="1">
      <c r="B132" s="9" t="s">
        <v>60</v>
      </c>
      <c r="C132" s="20">
        <v>36</v>
      </c>
    </row>
    <row r="135" spans="2:11" ht="15.75" customHeight="1">
      <c r="B135" s="18" t="s">
        <v>5</v>
      </c>
    </row>
    <row r="136" spans="2:11" ht="15.75" customHeight="1">
      <c r="B136" s="8" t="s">
        <v>6</v>
      </c>
      <c r="C136" s="8" t="s">
        <v>50</v>
      </c>
    </row>
    <row r="137" spans="2:11" ht="15.75" customHeight="1">
      <c r="B137" s="8" t="s">
        <v>7</v>
      </c>
      <c r="C137" s="12">
        <v>44648</v>
      </c>
    </row>
    <row r="138" spans="2:11" ht="15.75" customHeight="1">
      <c r="B138" s="8" t="s">
        <v>8</v>
      </c>
      <c r="C138" s="8" t="s">
        <v>9</v>
      </c>
      <c r="D138" s="10" t="s">
        <v>10</v>
      </c>
      <c r="E138" s="8" t="s">
        <v>11</v>
      </c>
      <c r="F138" s="8" t="s">
        <v>12</v>
      </c>
      <c r="G138" s="8" t="s">
        <v>13</v>
      </c>
      <c r="H138" s="8" t="s">
        <v>47</v>
      </c>
      <c r="I138" s="8" t="s">
        <v>15</v>
      </c>
      <c r="J138" s="8" t="s">
        <v>16</v>
      </c>
      <c r="K138" s="23" t="s">
        <v>17</v>
      </c>
    </row>
    <row r="139" spans="2:11" ht="15.75" customHeight="1">
      <c r="B139" s="8" t="s">
        <v>18</v>
      </c>
      <c r="C139" s="8" t="s">
        <v>19</v>
      </c>
      <c r="D139" s="10" t="s">
        <v>51</v>
      </c>
      <c r="E139" s="8">
        <v>74.55</v>
      </c>
      <c r="F139" s="8">
        <v>99.6</v>
      </c>
      <c r="G139" s="9">
        <f t="shared" ref="G139:G142" si="21">E139/(F139/100)</f>
        <v>74.849397590361448</v>
      </c>
      <c r="H139" s="8">
        <v>0.1</v>
      </c>
      <c r="I139" s="9">
        <f t="shared" ref="I139:I142" si="22">G139*H139</f>
        <v>7.4849397590361448</v>
      </c>
      <c r="J139" s="9">
        <f t="shared" ref="J139:J142" si="23">I139/2</f>
        <v>3.7424698795180724</v>
      </c>
      <c r="K139" s="9">
        <v>3.7425999999999999</v>
      </c>
    </row>
    <row r="140" spans="2:11" ht="15.75" customHeight="1">
      <c r="B140" s="8" t="s">
        <v>21</v>
      </c>
      <c r="C140" s="8" t="s">
        <v>19</v>
      </c>
      <c r="D140" s="10" t="s">
        <v>52</v>
      </c>
      <c r="E140" s="8">
        <v>68.08</v>
      </c>
      <c r="F140" s="8">
        <v>97.5</v>
      </c>
      <c r="G140" s="9">
        <f t="shared" si="21"/>
        <v>69.825641025641019</v>
      </c>
      <c r="H140" s="8">
        <v>0.02</v>
      </c>
      <c r="I140" s="9">
        <f t="shared" si="22"/>
        <v>1.3965128205128203</v>
      </c>
      <c r="J140" s="9">
        <f t="shared" si="23"/>
        <v>0.69825641025641016</v>
      </c>
      <c r="K140" s="9">
        <v>0.69889999999999997</v>
      </c>
    </row>
    <row r="141" spans="2:11" ht="15.75" customHeight="1">
      <c r="B141" s="8" t="s">
        <v>23</v>
      </c>
      <c r="C141" s="8" t="s">
        <v>19</v>
      </c>
      <c r="D141" s="10" t="s">
        <v>53</v>
      </c>
      <c r="E141" s="8">
        <v>380.35</v>
      </c>
      <c r="F141" s="8">
        <v>97.5</v>
      </c>
      <c r="G141" s="9">
        <f t="shared" si="21"/>
        <v>390.10256410256414</v>
      </c>
      <c r="H141" s="8">
        <v>2E-3</v>
      </c>
      <c r="I141" s="9">
        <f t="shared" si="22"/>
        <v>0.78020512820512833</v>
      </c>
      <c r="J141" s="9">
        <f t="shared" si="23"/>
        <v>0.39010256410256416</v>
      </c>
      <c r="K141" s="9">
        <v>0.3906</v>
      </c>
    </row>
    <row r="142" spans="2:11" ht="15.75" customHeight="1">
      <c r="B142" s="8" t="s">
        <v>25</v>
      </c>
      <c r="C142" s="8" t="s">
        <v>41</v>
      </c>
      <c r="D142" s="10" t="s">
        <v>54</v>
      </c>
      <c r="E142" s="8">
        <v>605.20000000000005</v>
      </c>
      <c r="F142" s="8">
        <v>99</v>
      </c>
      <c r="G142" s="9">
        <f t="shared" si="21"/>
        <v>611.31313131313141</v>
      </c>
      <c r="H142" s="8">
        <v>4.0000000000000001E-3</v>
      </c>
      <c r="I142" s="9">
        <f t="shared" si="22"/>
        <v>2.4452525252525259</v>
      </c>
      <c r="J142" s="9">
        <f t="shared" si="23"/>
        <v>1.2226262626262629</v>
      </c>
      <c r="K142" s="9">
        <v>1.2229000000000001</v>
      </c>
    </row>
    <row r="143" spans="2:11" ht="15.75" customHeight="1">
      <c r="B143" s="8" t="s">
        <v>27</v>
      </c>
      <c r="C143" s="8" t="s">
        <v>28</v>
      </c>
      <c r="D143" s="21"/>
      <c r="E143" s="9"/>
      <c r="F143" s="9"/>
      <c r="G143" s="16" t="s">
        <v>29</v>
      </c>
      <c r="H143" s="16">
        <v>7.0000000000000001E-3</v>
      </c>
      <c r="I143" s="16" t="s">
        <v>31</v>
      </c>
      <c r="J143" s="16" t="s">
        <v>32</v>
      </c>
      <c r="K143" s="20">
        <v>7</v>
      </c>
    </row>
    <row r="145" spans="2:11" ht="15.75" customHeight="1">
      <c r="B145" s="8" t="s">
        <v>33</v>
      </c>
      <c r="C145" s="8">
        <v>7.09</v>
      </c>
    </row>
    <row r="146" spans="2:11" ht="15.75" customHeight="1">
      <c r="B146" s="8" t="s">
        <v>34</v>
      </c>
      <c r="C146" s="22">
        <v>7</v>
      </c>
    </row>
    <row r="147" spans="2:11" ht="15.75" customHeight="1">
      <c r="B147" s="8" t="s">
        <v>59</v>
      </c>
      <c r="C147" s="8"/>
    </row>
    <row r="148" spans="2:11" ht="15.75" customHeight="1">
      <c r="B148" s="9" t="s">
        <v>60</v>
      </c>
      <c r="C148" s="20">
        <v>45</v>
      </c>
    </row>
    <row r="151" spans="2:11" ht="15.75" customHeight="1">
      <c r="B151" s="18" t="s">
        <v>5</v>
      </c>
    </row>
    <row r="152" spans="2:11" ht="15.75" customHeight="1">
      <c r="B152" s="8" t="s">
        <v>6</v>
      </c>
      <c r="C152" s="8" t="s">
        <v>50</v>
      </c>
    </row>
    <row r="153" spans="2:11" ht="15.75" customHeight="1">
      <c r="B153" s="8" t="s">
        <v>7</v>
      </c>
      <c r="C153" s="12">
        <v>44656</v>
      </c>
    </row>
    <row r="154" spans="2:11" ht="15.75" customHeight="1">
      <c r="B154" s="8" t="s">
        <v>8</v>
      </c>
      <c r="C154" s="8" t="s">
        <v>9</v>
      </c>
      <c r="D154" s="10" t="s">
        <v>10</v>
      </c>
      <c r="E154" s="8" t="s">
        <v>11</v>
      </c>
      <c r="F154" s="8" t="s">
        <v>12</v>
      </c>
      <c r="G154" s="8" t="s">
        <v>13</v>
      </c>
      <c r="H154" s="8" t="s">
        <v>47</v>
      </c>
      <c r="I154" s="8" t="s">
        <v>15</v>
      </c>
      <c r="J154" s="8" t="s">
        <v>16</v>
      </c>
      <c r="K154" s="23" t="s">
        <v>17</v>
      </c>
    </row>
    <row r="155" spans="2:11" ht="15.75" customHeight="1">
      <c r="B155" s="8" t="s">
        <v>18</v>
      </c>
      <c r="C155" s="8" t="s">
        <v>19</v>
      </c>
      <c r="D155" s="10" t="s">
        <v>51</v>
      </c>
      <c r="E155" s="8">
        <v>74.55</v>
      </c>
      <c r="F155" s="8">
        <v>99.6</v>
      </c>
      <c r="G155" s="9">
        <f t="shared" ref="G155:G158" si="24">E155/(F155/100)</f>
        <v>74.849397590361448</v>
      </c>
      <c r="H155" s="8">
        <v>0.1</v>
      </c>
      <c r="I155" s="9">
        <f t="shared" ref="I155:I158" si="25">G155*H155</f>
        <v>7.4849397590361448</v>
      </c>
      <c r="J155" s="9">
        <f t="shared" ref="J155:J158" si="26">I155/2</f>
        <v>3.7424698795180724</v>
      </c>
      <c r="K155" s="9">
        <v>3.7429000000000001</v>
      </c>
    </row>
    <row r="156" spans="2:11" ht="15.75" customHeight="1">
      <c r="B156" s="8" t="s">
        <v>21</v>
      </c>
      <c r="C156" s="8" t="s">
        <v>19</v>
      </c>
      <c r="D156" s="10" t="s">
        <v>52</v>
      </c>
      <c r="E156" s="8">
        <v>68.08</v>
      </c>
      <c r="F156" s="8">
        <v>97.5</v>
      </c>
      <c r="G156" s="9">
        <f t="shared" si="24"/>
        <v>69.825641025641019</v>
      </c>
      <c r="H156" s="8">
        <v>0.02</v>
      </c>
      <c r="I156" s="9">
        <f t="shared" si="25"/>
        <v>1.3965128205128203</v>
      </c>
      <c r="J156" s="9">
        <f t="shared" si="26"/>
        <v>0.69825641025641016</v>
      </c>
      <c r="K156" s="9">
        <v>0.69820000000000004</v>
      </c>
    </row>
    <row r="157" spans="2:11" ht="15.75" customHeight="1">
      <c r="B157" s="8" t="s">
        <v>23</v>
      </c>
      <c r="C157" s="8" t="s">
        <v>19</v>
      </c>
      <c r="D157" s="10" t="s">
        <v>53</v>
      </c>
      <c r="E157" s="8">
        <v>380.35</v>
      </c>
      <c r="F157" s="8">
        <v>97.5</v>
      </c>
      <c r="G157" s="9">
        <f t="shared" si="24"/>
        <v>390.10256410256414</v>
      </c>
      <c r="H157" s="8">
        <v>2E-3</v>
      </c>
      <c r="I157" s="9">
        <f t="shared" si="25"/>
        <v>0.78020512820512833</v>
      </c>
      <c r="J157" s="9">
        <f t="shared" si="26"/>
        <v>0.39010256410256416</v>
      </c>
      <c r="K157" s="9">
        <v>0.39019999999999999</v>
      </c>
    </row>
    <row r="158" spans="2:11" ht="15.75" customHeight="1">
      <c r="B158" s="8" t="s">
        <v>25</v>
      </c>
      <c r="C158" s="8" t="s">
        <v>41</v>
      </c>
      <c r="D158" s="10" t="s">
        <v>54</v>
      </c>
      <c r="E158" s="8">
        <v>605.20000000000005</v>
      </c>
      <c r="F158" s="8">
        <v>99</v>
      </c>
      <c r="G158" s="9">
        <f t="shared" si="24"/>
        <v>611.31313131313141</v>
      </c>
      <c r="H158" s="8">
        <v>4.0000000000000001E-3</v>
      </c>
      <c r="I158" s="9">
        <f t="shared" si="25"/>
        <v>2.4452525252525259</v>
      </c>
      <c r="J158" s="9">
        <f t="shared" si="26"/>
        <v>1.2226262626262629</v>
      </c>
      <c r="K158" s="9">
        <v>1.2225999999999999</v>
      </c>
    </row>
    <row r="159" spans="2:11" ht="15.75" customHeight="1">
      <c r="B159" s="8" t="s">
        <v>27</v>
      </c>
      <c r="C159" s="8" t="s">
        <v>28</v>
      </c>
      <c r="D159" s="21"/>
      <c r="E159" s="9"/>
      <c r="F159" s="9"/>
      <c r="G159" s="16" t="s">
        <v>29</v>
      </c>
      <c r="H159" s="16">
        <v>7.0000000000000001E-3</v>
      </c>
      <c r="I159" s="16" t="s">
        <v>31</v>
      </c>
      <c r="J159" s="16" t="s">
        <v>32</v>
      </c>
      <c r="K159" s="20">
        <v>7</v>
      </c>
    </row>
    <row r="161" spans="2:11" ht="15.75" customHeight="1">
      <c r="B161" s="8" t="s">
        <v>33</v>
      </c>
      <c r="C161" s="8">
        <v>7.04</v>
      </c>
    </row>
    <row r="162" spans="2:11" ht="15.75" customHeight="1">
      <c r="B162" s="8" t="s">
        <v>34</v>
      </c>
      <c r="C162" s="22">
        <v>6.99</v>
      </c>
    </row>
    <row r="163" spans="2:11" ht="15.75" customHeight="1">
      <c r="B163" s="8" t="s">
        <v>59</v>
      </c>
      <c r="C163" s="8"/>
    </row>
    <row r="164" spans="2:11" ht="15.75" customHeight="1">
      <c r="B164" s="9" t="s">
        <v>60</v>
      </c>
      <c r="C164" s="20">
        <v>16.5</v>
      </c>
    </row>
    <row r="167" spans="2:11" ht="15.75" customHeight="1">
      <c r="B167" s="18" t="s">
        <v>5</v>
      </c>
    </row>
    <row r="168" spans="2:11" ht="15.75" customHeight="1">
      <c r="B168" s="8" t="s">
        <v>6</v>
      </c>
      <c r="C168" s="8" t="s">
        <v>61</v>
      </c>
    </row>
    <row r="169" spans="2:11" ht="15.75" customHeight="1">
      <c r="B169" s="8" t="s">
        <v>7</v>
      </c>
      <c r="C169" s="12">
        <v>44672</v>
      </c>
    </row>
    <row r="170" spans="2:11" ht="15.75" customHeight="1">
      <c r="B170" s="8" t="s">
        <v>8</v>
      </c>
      <c r="C170" s="8" t="s">
        <v>9</v>
      </c>
      <c r="D170" s="10" t="s">
        <v>10</v>
      </c>
      <c r="E170" s="8" t="s">
        <v>11</v>
      </c>
      <c r="F170" s="8" t="s">
        <v>12</v>
      </c>
      <c r="G170" s="8" t="s">
        <v>13</v>
      </c>
      <c r="H170" s="8" t="s">
        <v>47</v>
      </c>
      <c r="I170" s="8" t="s">
        <v>15</v>
      </c>
      <c r="J170" s="8" t="s">
        <v>16</v>
      </c>
      <c r="K170" s="23" t="s">
        <v>17</v>
      </c>
    </row>
    <row r="171" spans="2:11" ht="15.75" customHeight="1">
      <c r="B171" s="8" t="s">
        <v>18</v>
      </c>
      <c r="C171" s="8" t="s">
        <v>19</v>
      </c>
      <c r="D171" s="10" t="s">
        <v>51</v>
      </c>
      <c r="E171" s="8">
        <v>74.55</v>
      </c>
      <c r="F171" s="8">
        <v>99.6</v>
      </c>
      <c r="G171" s="9">
        <f t="shared" ref="G171:G174" si="27">E171/(F171/100)</f>
        <v>74.849397590361448</v>
      </c>
      <c r="H171" s="8">
        <v>0.1</v>
      </c>
      <c r="I171" s="9">
        <f t="shared" ref="I171:I174" si="28">G171*H171</f>
        <v>7.4849397590361448</v>
      </c>
      <c r="J171" s="9">
        <f t="shared" ref="J171:J174" si="29">I171/2</f>
        <v>3.7424698795180724</v>
      </c>
      <c r="K171" s="9">
        <v>3.7423000000000002</v>
      </c>
    </row>
    <row r="172" spans="2:11" ht="15.75" customHeight="1">
      <c r="B172" s="8" t="s">
        <v>21</v>
      </c>
      <c r="C172" s="8" t="s">
        <v>19</v>
      </c>
      <c r="D172" s="10" t="s">
        <v>52</v>
      </c>
      <c r="E172" s="8">
        <v>68.08</v>
      </c>
      <c r="F172" s="8">
        <v>97.5</v>
      </c>
      <c r="G172" s="9">
        <f t="shared" si="27"/>
        <v>69.825641025641019</v>
      </c>
      <c r="H172" s="8">
        <v>0.02</v>
      </c>
      <c r="I172" s="9">
        <f t="shared" si="28"/>
        <v>1.3965128205128203</v>
      </c>
      <c r="J172" s="9">
        <f t="shared" si="29"/>
        <v>0.69825641025641016</v>
      </c>
      <c r="K172" s="9">
        <v>0.69730000000000003</v>
      </c>
    </row>
    <row r="173" spans="2:11" ht="15.75" customHeight="1">
      <c r="B173" s="8" t="s">
        <v>23</v>
      </c>
      <c r="C173" s="8" t="s">
        <v>19</v>
      </c>
      <c r="D173" s="10" t="s">
        <v>53</v>
      </c>
      <c r="E173" s="8">
        <v>380.35</v>
      </c>
      <c r="F173" s="8">
        <v>97.5</v>
      </c>
      <c r="G173" s="9">
        <f t="shared" si="27"/>
        <v>390.10256410256414</v>
      </c>
      <c r="H173" s="8">
        <v>2E-3</v>
      </c>
      <c r="I173" s="9">
        <f t="shared" si="28"/>
        <v>0.78020512820512833</v>
      </c>
      <c r="J173" s="9">
        <f t="shared" si="29"/>
        <v>0.39010256410256416</v>
      </c>
      <c r="K173" s="9">
        <v>0.39</v>
      </c>
    </row>
    <row r="174" spans="2:11" ht="15.75" customHeight="1">
      <c r="B174" s="8" t="s">
        <v>25</v>
      </c>
      <c r="C174" s="8" t="s">
        <v>41</v>
      </c>
      <c r="D174" s="10" t="s">
        <v>54</v>
      </c>
      <c r="E174" s="8">
        <v>605.20000000000005</v>
      </c>
      <c r="F174" s="8">
        <v>99</v>
      </c>
      <c r="G174" s="9">
        <f t="shared" si="27"/>
        <v>611.31313131313141</v>
      </c>
      <c r="H174" s="8">
        <v>4.0000000000000001E-3</v>
      </c>
      <c r="I174" s="9">
        <f t="shared" si="28"/>
        <v>2.4452525252525259</v>
      </c>
      <c r="J174" s="9">
        <f t="shared" si="29"/>
        <v>1.2226262626262629</v>
      </c>
      <c r="K174" s="9">
        <v>1.2224999999999999</v>
      </c>
    </row>
    <row r="175" spans="2:11" ht="15.75" customHeight="1">
      <c r="B175" s="8" t="s">
        <v>27</v>
      </c>
      <c r="C175" s="8" t="s">
        <v>28</v>
      </c>
      <c r="D175" s="21"/>
      <c r="E175" s="9"/>
      <c r="F175" s="9"/>
      <c r="G175" s="16" t="s">
        <v>29</v>
      </c>
      <c r="H175" s="16">
        <v>7.0000000000000001E-3</v>
      </c>
      <c r="I175" s="16" t="s">
        <v>31</v>
      </c>
      <c r="J175" s="16" t="s">
        <v>32</v>
      </c>
      <c r="K175" s="20">
        <v>7</v>
      </c>
    </row>
    <row r="177" spans="2:11" ht="15.75" customHeight="1">
      <c r="B177" s="8" t="s">
        <v>33</v>
      </c>
      <c r="C177" s="8">
        <v>7.07</v>
      </c>
    </row>
    <row r="178" spans="2:11" ht="15.75" customHeight="1">
      <c r="B178" s="8" t="s">
        <v>34</v>
      </c>
      <c r="C178" s="22">
        <v>7.01</v>
      </c>
    </row>
    <row r="179" spans="2:11" ht="15.75" customHeight="1">
      <c r="B179" s="8" t="s">
        <v>59</v>
      </c>
      <c r="C179" s="8"/>
    </row>
    <row r="180" spans="2:11" ht="15.75" customHeight="1">
      <c r="B180" s="9" t="s">
        <v>60</v>
      </c>
      <c r="C180" s="20">
        <v>18</v>
      </c>
    </row>
    <row r="183" spans="2:11" ht="15.75" customHeight="1">
      <c r="B183" s="18" t="s">
        <v>5</v>
      </c>
    </row>
    <row r="184" spans="2:11" ht="15.75" customHeight="1">
      <c r="B184" s="8" t="s">
        <v>6</v>
      </c>
      <c r="C184" s="8" t="s">
        <v>50</v>
      </c>
    </row>
    <row r="185" spans="2:11" ht="15.75" customHeight="1">
      <c r="B185" s="8" t="s">
        <v>7</v>
      </c>
      <c r="C185" s="12">
        <v>44718</v>
      </c>
    </row>
    <row r="186" spans="2:11" ht="15.75" customHeight="1">
      <c r="B186" s="8" t="s">
        <v>8</v>
      </c>
      <c r="C186" s="8" t="s">
        <v>9</v>
      </c>
      <c r="D186" s="10" t="s">
        <v>10</v>
      </c>
      <c r="E186" s="8" t="s">
        <v>11</v>
      </c>
      <c r="F186" s="8" t="s">
        <v>12</v>
      </c>
      <c r="G186" s="8" t="s">
        <v>13</v>
      </c>
      <c r="H186" s="8" t="s">
        <v>47</v>
      </c>
      <c r="I186" s="8" t="s">
        <v>15</v>
      </c>
      <c r="J186" s="8" t="s">
        <v>16</v>
      </c>
      <c r="K186" s="23" t="s">
        <v>17</v>
      </c>
    </row>
    <row r="187" spans="2:11" ht="15.75" customHeight="1">
      <c r="B187" s="8" t="s">
        <v>18</v>
      </c>
      <c r="C187" s="8" t="s">
        <v>19</v>
      </c>
      <c r="D187" s="10" t="s">
        <v>51</v>
      </c>
      <c r="E187" s="8">
        <v>74.55</v>
      </c>
      <c r="F187" s="8">
        <v>99.6</v>
      </c>
      <c r="G187" s="9">
        <f t="shared" ref="G187:G190" si="30">E187/(F187/100)</f>
        <v>74.849397590361448</v>
      </c>
      <c r="H187" s="8">
        <v>0.1</v>
      </c>
      <c r="I187" s="9">
        <f t="shared" ref="I187:I190" si="31">G187*H187</f>
        <v>7.4849397590361448</v>
      </c>
      <c r="J187" s="9">
        <f t="shared" ref="J187:J190" si="32">I187/2</f>
        <v>3.7424698795180724</v>
      </c>
      <c r="K187" s="9">
        <v>3.7422</v>
      </c>
    </row>
    <row r="188" spans="2:11" ht="15.75" customHeight="1">
      <c r="B188" s="8" t="s">
        <v>21</v>
      </c>
      <c r="C188" s="8" t="s">
        <v>19</v>
      </c>
      <c r="D188" s="10" t="s">
        <v>52</v>
      </c>
      <c r="E188" s="8">
        <v>68.08</v>
      </c>
      <c r="F188" s="8">
        <v>97.5</v>
      </c>
      <c r="G188" s="9">
        <f t="shared" si="30"/>
        <v>69.825641025641019</v>
      </c>
      <c r="H188" s="8">
        <v>0.02</v>
      </c>
      <c r="I188" s="9">
        <f t="shared" si="31"/>
        <v>1.3965128205128203</v>
      </c>
      <c r="J188" s="9">
        <f t="shared" si="32"/>
        <v>0.69825641025641016</v>
      </c>
      <c r="K188" s="9">
        <v>0.69779999999999998</v>
      </c>
    </row>
    <row r="189" spans="2:11" ht="15.75" customHeight="1">
      <c r="B189" s="8" t="s">
        <v>23</v>
      </c>
      <c r="C189" s="8" t="s">
        <v>19</v>
      </c>
      <c r="D189" s="10" t="s">
        <v>53</v>
      </c>
      <c r="E189" s="8">
        <v>380.35</v>
      </c>
      <c r="F189" s="8">
        <v>97.5</v>
      </c>
      <c r="G189" s="9">
        <f t="shared" si="30"/>
        <v>390.10256410256414</v>
      </c>
      <c r="H189" s="8">
        <v>2E-3</v>
      </c>
      <c r="I189" s="9">
        <f t="shared" si="31"/>
        <v>0.78020512820512833</v>
      </c>
      <c r="J189" s="9">
        <f t="shared" si="32"/>
        <v>0.39010256410256416</v>
      </c>
      <c r="K189" s="9">
        <v>0.39050000000000001</v>
      </c>
    </row>
    <row r="190" spans="2:11" ht="15.75" customHeight="1">
      <c r="B190" s="8" t="s">
        <v>25</v>
      </c>
      <c r="C190" s="8" t="s">
        <v>41</v>
      </c>
      <c r="D190" s="10" t="s">
        <v>54</v>
      </c>
      <c r="E190" s="8">
        <v>605.20000000000005</v>
      </c>
      <c r="F190" s="8">
        <v>99</v>
      </c>
      <c r="G190" s="9">
        <f t="shared" si="30"/>
        <v>611.31313131313141</v>
      </c>
      <c r="H190" s="8">
        <v>4.0000000000000001E-3</v>
      </c>
      <c r="I190" s="9">
        <f t="shared" si="31"/>
        <v>2.4452525252525259</v>
      </c>
      <c r="J190" s="9">
        <f t="shared" si="32"/>
        <v>1.2226262626262629</v>
      </c>
      <c r="K190" s="9">
        <v>1.2223999999999999</v>
      </c>
    </row>
    <row r="191" spans="2:11" ht="15.75" customHeight="1">
      <c r="B191" s="8" t="s">
        <v>27</v>
      </c>
      <c r="C191" s="8" t="s">
        <v>28</v>
      </c>
      <c r="D191" s="21"/>
      <c r="E191" s="9"/>
      <c r="F191" s="9"/>
      <c r="G191" s="16" t="s">
        <v>29</v>
      </c>
      <c r="H191" s="16">
        <v>7.0000000000000001E-3</v>
      </c>
      <c r="I191" s="16" t="s">
        <v>31</v>
      </c>
      <c r="J191" s="16" t="s">
        <v>32</v>
      </c>
      <c r="K191" s="20">
        <v>7</v>
      </c>
    </row>
    <row r="193" spans="2:11" ht="15.75" customHeight="1">
      <c r="B193" s="8" t="s">
        <v>33</v>
      </c>
      <c r="C193" s="8">
        <v>7.04</v>
      </c>
    </row>
    <row r="194" spans="2:11" ht="15.75" customHeight="1">
      <c r="B194" s="8" t="s">
        <v>34</v>
      </c>
      <c r="C194" s="22">
        <v>7</v>
      </c>
    </row>
    <row r="195" spans="2:11" ht="15.75" customHeight="1">
      <c r="B195" s="8" t="s">
        <v>59</v>
      </c>
      <c r="C195" s="8"/>
    </row>
    <row r="196" spans="2:11" ht="15.75" customHeight="1">
      <c r="B196" s="9" t="s">
        <v>60</v>
      </c>
      <c r="C196" s="20">
        <v>23.5</v>
      </c>
    </row>
    <row r="199" spans="2:11" ht="15.75" customHeight="1">
      <c r="B199" s="18" t="s">
        <v>5</v>
      </c>
    </row>
    <row r="200" spans="2:11" ht="15.75" customHeight="1">
      <c r="B200" s="8" t="s">
        <v>6</v>
      </c>
      <c r="C200" s="8" t="s">
        <v>50</v>
      </c>
    </row>
    <row r="201" spans="2:11" ht="15.75" customHeight="1">
      <c r="B201" s="8" t="s">
        <v>7</v>
      </c>
      <c r="C201" s="12">
        <v>44729</v>
      </c>
    </row>
    <row r="202" spans="2:11" ht="15.75" customHeight="1">
      <c r="B202" s="8" t="s">
        <v>8</v>
      </c>
      <c r="C202" s="8" t="s">
        <v>9</v>
      </c>
      <c r="D202" s="10" t="s">
        <v>10</v>
      </c>
      <c r="E202" s="8" t="s">
        <v>11</v>
      </c>
      <c r="F202" s="8" t="s">
        <v>12</v>
      </c>
      <c r="G202" s="8" t="s">
        <v>13</v>
      </c>
      <c r="H202" s="8" t="s">
        <v>47</v>
      </c>
      <c r="I202" s="8" t="s">
        <v>15</v>
      </c>
      <c r="J202" s="8" t="s">
        <v>16</v>
      </c>
      <c r="K202" s="23" t="s">
        <v>17</v>
      </c>
    </row>
    <row r="203" spans="2:11" ht="15.75" customHeight="1">
      <c r="B203" s="8" t="s">
        <v>18</v>
      </c>
      <c r="C203" s="8" t="s">
        <v>19</v>
      </c>
      <c r="D203" s="10" t="s">
        <v>51</v>
      </c>
      <c r="E203" s="8">
        <v>74.55</v>
      </c>
      <c r="F203" s="8">
        <v>99.6</v>
      </c>
      <c r="G203" s="9">
        <f t="shared" ref="G203:G206" si="33">E203/(F203/100)</f>
        <v>74.849397590361448</v>
      </c>
      <c r="H203" s="8">
        <v>0.1</v>
      </c>
      <c r="I203" s="9">
        <f t="shared" ref="I203:I206" si="34">G203*H203</f>
        <v>7.4849397590361448</v>
      </c>
      <c r="J203" s="9">
        <f t="shared" ref="J203:J206" si="35">I203/2</f>
        <v>3.7424698795180724</v>
      </c>
      <c r="K203" s="9">
        <v>3.7423999999999999</v>
      </c>
    </row>
    <row r="204" spans="2:11" ht="15.75" customHeight="1">
      <c r="B204" s="8" t="s">
        <v>21</v>
      </c>
      <c r="C204" s="8" t="s">
        <v>19</v>
      </c>
      <c r="D204" s="10" t="s">
        <v>52</v>
      </c>
      <c r="E204" s="8">
        <v>68.08</v>
      </c>
      <c r="F204" s="8">
        <v>97.5</v>
      </c>
      <c r="G204" s="9">
        <f t="shared" si="33"/>
        <v>69.825641025641019</v>
      </c>
      <c r="H204" s="8">
        <v>0.02</v>
      </c>
      <c r="I204" s="9">
        <f t="shared" si="34"/>
        <v>1.3965128205128203</v>
      </c>
      <c r="J204" s="9">
        <f t="shared" si="35"/>
        <v>0.69825641025641016</v>
      </c>
      <c r="K204" s="9">
        <v>0.69820000000000004</v>
      </c>
    </row>
    <row r="205" spans="2:11" ht="15.75" customHeight="1">
      <c r="B205" s="8" t="s">
        <v>23</v>
      </c>
      <c r="C205" s="8" t="s">
        <v>19</v>
      </c>
      <c r="D205" s="10" t="s">
        <v>53</v>
      </c>
      <c r="E205" s="8">
        <v>380.35</v>
      </c>
      <c r="F205" s="8">
        <v>97.5</v>
      </c>
      <c r="G205" s="9">
        <f t="shared" si="33"/>
        <v>390.10256410256414</v>
      </c>
      <c r="H205" s="8">
        <v>2E-3</v>
      </c>
      <c r="I205" s="9">
        <f t="shared" si="34"/>
        <v>0.78020512820512833</v>
      </c>
      <c r="J205" s="9">
        <f t="shared" si="35"/>
        <v>0.39010256410256416</v>
      </c>
      <c r="K205" s="9">
        <v>0.39019999999999999</v>
      </c>
    </row>
    <row r="206" spans="2:11" ht="15.75" customHeight="1">
      <c r="B206" s="8" t="s">
        <v>25</v>
      </c>
      <c r="C206" s="8" t="s">
        <v>41</v>
      </c>
      <c r="D206" s="10" t="s">
        <v>54</v>
      </c>
      <c r="E206" s="8">
        <v>605.20000000000005</v>
      </c>
      <c r="F206" s="8">
        <v>99</v>
      </c>
      <c r="G206" s="9">
        <f t="shared" si="33"/>
        <v>611.31313131313141</v>
      </c>
      <c r="H206" s="8">
        <v>4.0000000000000001E-3</v>
      </c>
      <c r="I206" s="9">
        <f t="shared" si="34"/>
        <v>2.4452525252525259</v>
      </c>
      <c r="J206" s="9">
        <f t="shared" si="35"/>
        <v>1.2226262626262629</v>
      </c>
      <c r="K206" s="9">
        <v>1.2225999999999999</v>
      </c>
    </row>
    <row r="207" spans="2:11" ht="15.75" customHeight="1">
      <c r="B207" s="8" t="s">
        <v>27</v>
      </c>
      <c r="C207" s="8" t="s">
        <v>28</v>
      </c>
      <c r="D207" s="21"/>
      <c r="E207" s="9"/>
      <c r="F207" s="9"/>
      <c r="G207" s="16" t="s">
        <v>29</v>
      </c>
      <c r="H207" s="16">
        <v>7.0000000000000001E-3</v>
      </c>
      <c r="I207" s="16" t="s">
        <v>31</v>
      </c>
      <c r="J207" s="16" t="s">
        <v>32</v>
      </c>
      <c r="K207" s="20">
        <v>7</v>
      </c>
    </row>
    <row r="209" spans="2:11" ht="15.75" customHeight="1">
      <c r="B209" s="8" t="s">
        <v>33</v>
      </c>
      <c r="C209" s="8">
        <v>7.12</v>
      </c>
    </row>
    <row r="210" spans="2:11" ht="15.75" customHeight="1">
      <c r="B210" s="8" t="s">
        <v>34</v>
      </c>
      <c r="C210" s="22">
        <v>7</v>
      </c>
    </row>
    <row r="211" spans="2:11" ht="15.75" customHeight="1">
      <c r="B211" s="8" t="s">
        <v>59</v>
      </c>
      <c r="C211" s="8"/>
    </row>
    <row r="212" spans="2:11" ht="15.75" customHeight="1">
      <c r="B212" s="9" t="s">
        <v>60</v>
      </c>
      <c r="C212" s="20">
        <v>62.5</v>
      </c>
    </row>
    <row r="215" spans="2:11" ht="15.75" customHeight="1">
      <c r="B215" s="18" t="s">
        <v>5</v>
      </c>
    </row>
    <row r="216" spans="2:11" ht="15.75" customHeight="1">
      <c r="B216" s="8" t="s">
        <v>6</v>
      </c>
      <c r="C216" s="8" t="s">
        <v>50</v>
      </c>
    </row>
    <row r="217" spans="2:11" ht="15.75" customHeight="1">
      <c r="B217" s="8" t="s">
        <v>7</v>
      </c>
      <c r="C217" s="12">
        <v>44740</v>
      </c>
    </row>
    <row r="218" spans="2:11" ht="15.75" customHeight="1">
      <c r="B218" s="8" t="s">
        <v>8</v>
      </c>
      <c r="C218" s="8" t="s">
        <v>9</v>
      </c>
      <c r="D218" s="10" t="s">
        <v>10</v>
      </c>
      <c r="E218" s="8" t="s">
        <v>11</v>
      </c>
      <c r="F218" s="8" t="s">
        <v>12</v>
      </c>
      <c r="G218" s="8" t="s">
        <v>13</v>
      </c>
      <c r="H218" s="8" t="s">
        <v>47</v>
      </c>
      <c r="I218" s="8" t="s">
        <v>15</v>
      </c>
      <c r="J218" s="8" t="s">
        <v>16</v>
      </c>
      <c r="K218" s="23" t="s">
        <v>17</v>
      </c>
    </row>
    <row r="219" spans="2:11" ht="15.75" customHeight="1">
      <c r="B219" s="8" t="s">
        <v>18</v>
      </c>
      <c r="C219" s="8" t="s">
        <v>19</v>
      </c>
      <c r="D219" s="10" t="s">
        <v>51</v>
      </c>
      <c r="E219" s="8">
        <v>74.55</v>
      </c>
      <c r="F219" s="8">
        <v>99.6</v>
      </c>
      <c r="G219" s="9">
        <f t="shared" ref="G219:G222" si="36">E219/(F219/100)</f>
        <v>74.849397590361448</v>
      </c>
      <c r="H219" s="8">
        <v>0.1</v>
      </c>
      <c r="I219" s="9">
        <f t="shared" ref="I219:I222" si="37">G219*H219</f>
        <v>7.4849397590361448</v>
      </c>
      <c r="J219" s="9">
        <f t="shared" ref="J219:J222" si="38">I219/2</f>
        <v>3.7424698795180724</v>
      </c>
      <c r="K219" s="9">
        <v>3.7427999999999999</v>
      </c>
    </row>
    <row r="220" spans="2:11" ht="15.75" customHeight="1">
      <c r="B220" s="8" t="s">
        <v>21</v>
      </c>
      <c r="C220" s="8" t="s">
        <v>19</v>
      </c>
      <c r="D220" s="10" t="s">
        <v>52</v>
      </c>
      <c r="E220" s="8">
        <v>68.08</v>
      </c>
      <c r="F220" s="8">
        <v>97.5</v>
      </c>
      <c r="G220" s="9">
        <f t="shared" si="36"/>
        <v>69.825641025641019</v>
      </c>
      <c r="H220" s="8">
        <v>0.02</v>
      </c>
      <c r="I220" s="9">
        <f t="shared" si="37"/>
        <v>1.3965128205128203</v>
      </c>
      <c r="J220" s="9">
        <f t="shared" si="38"/>
        <v>0.69825641025641016</v>
      </c>
      <c r="K220" s="9">
        <v>0.69810000000000005</v>
      </c>
    </row>
    <row r="221" spans="2:11" ht="15.75" customHeight="1">
      <c r="B221" s="8" t="s">
        <v>23</v>
      </c>
      <c r="C221" s="8" t="s">
        <v>19</v>
      </c>
      <c r="D221" s="10" t="s">
        <v>53</v>
      </c>
      <c r="E221" s="8">
        <v>380.35</v>
      </c>
      <c r="F221" s="8">
        <v>97.5</v>
      </c>
      <c r="G221" s="9">
        <f t="shared" si="36"/>
        <v>390.10256410256414</v>
      </c>
      <c r="H221" s="8">
        <v>2E-3</v>
      </c>
      <c r="I221" s="9">
        <f t="shared" si="37"/>
        <v>0.78020512820512833</v>
      </c>
      <c r="J221" s="9">
        <f t="shared" si="38"/>
        <v>0.39010256410256416</v>
      </c>
      <c r="K221" s="9">
        <v>0.39</v>
      </c>
    </row>
    <row r="222" spans="2:11" ht="15.75" customHeight="1">
      <c r="B222" s="8" t="s">
        <v>25</v>
      </c>
      <c r="C222" s="8" t="s">
        <v>41</v>
      </c>
      <c r="D222" s="10" t="s">
        <v>54</v>
      </c>
      <c r="E222" s="8">
        <v>605.20000000000005</v>
      </c>
      <c r="F222" s="8">
        <v>99</v>
      </c>
      <c r="G222" s="9">
        <f t="shared" si="36"/>
        <v>611.31313131313141</v>
      </c>
      <c r="H222" s="8">
        <v>4.0000000000000001E-3</v>
      </c>
      <c r="I222" s="9">
        <f t="shared" si="37"/>
        <v>2.4452525252525259</v>
      </c>
      <c r="J222" s="9">
        <f t="shared" si="38"/>
        <v>1.2226262626262629</v>
      </c>
      <c r="K222" s="9">
        <v>1.2226999999999999</v>
      </c>
    </row>
    <row r="223" spans="2:11" ht="15.75" customHeight="1">
      <c r="B223" s="8" t="s">
        <v>27</v>
      </c>
      <c r="C223" s="8" t="s">
        <v>28</v>
      </c>
      <c r="D223" s="21"/>
      <c r="E223" s="9"/>
      <c r="F223" s="9"/>
      <c r="G223" s="16" t="s">
        <v>29</v>
      </c>
      <c r="H223" s="16">
        <v>7.0000000000000001E-3</v>
      </c>
      <c r="I223" s="16" t="s">
        <v>31</v>
      </c>
      <c r="J223" s="16" t="s">
        <v>32</v>
      </c>
      <c r="K223" s="20">
        <v>7</v>
      </c>
    </row>
    <row r="225" spans="2:11" ht="15.75" customHeight="1">
      <c r="B225" s="8" t="s">
        <v>33</v>
      </c>
      <c r="C225" s="8">
        <v>7.1</v>
      </c>
    </row>
    <row r="226" spans="2:11" ht="15.75" customHeight="1">
      <c r="B226" s="8" t="s">
        <v>34</v>
      </c>
      <c r="C226" s="22">
        <v>7</v>
      </c>
    </row>
    <row r="227" spans="2:11" ht="15.75" customHeight="1">
      <c r="B227" s="8" t="s">
        <v>59</v>
      </c>
      <c r="C227" s="8"/>
    </row>
    <row r="228" spans="2:11" ht="15.75" customHeight="1">
      <c r="B228" s="9" t="s">
        <v>60</v>
      </c>
      <c r="C228" s="20">
        <v>45</v>
      </c>
    </row>
    <row r="231" spans="2:11" ht="15.75" customHeight="1">
      <c r="B231" s="18" t="s">
        <v>5</v>
      </c>
    </row>
    <row r="232" spans="2:11" ht="15.75" customHeight="1">
      <c r="B232" s="8" t="s">
        <v>6</v>
      </c>
      <c r="C232" s="8" t="s">
        <v>50</v>
      </c>
    </row>
    <row r="233" spans="2:11" ht="15.75" customHeight="1">
      <c r="B233" s="8" t="s">
        <v>7</v>
      </c>
      <c r="C233" s="12">
        <v>44755</v>
      </c>
    </row>
    <row r="234" spans="2:11" ht="15.75" customHeight="1">
      <c r="B234" s="8" t="s">
        <v>8</v>
      </c>
      <c r="C234" s="8" t="s">
        <v>9</v>
      </c>
      <c r="D234" s="10" t="s">
        <v>10</v>
      </c>
      <c r="E234" s="8" t="s">
        <v>11</v>
      </c>
      <c r="F234" s="8" t="s">
        <v>12</v>
      </c>
      <c r="G234" s="8" t="s">
        <v>13</v>
      </c>
      <c r="H234" s="8" t="s">
        <v>47</v>
      </c>
      <c r="I234" s="8" t="s">
        <v>15</v>
      </c>
      <c r="J234" s="8" t="s">
        <v>16</v>
      </c>
      <c r="K234" s="23" t="s">
        <v>17</v>
      </c>
    </row>
    <row r="235" spans="2:11" ht="15.75" customHeight="1">
      <c r="B235" s="8" t="s">
        <v>18</v>
      </c>
      <c r="C235" s="8" t="s">
        <v>19</v>
      </c>
      <c r="D235" s="10" t="s">
        <v>51</v>
      </c>
      <c r="E235" s="8">
        <v>74.55</v>
      </c>
      <c r="F235" s="8">
        <v>99.6</v>
      </c>
      <c r="G235" s="9">
        <f t="shared" ref="G235:G238" si="39">E235/(F235/100)</f>
        <v>74.849397590361448</v>
      </c>
      <c r="H235" s="8">
        <v>0.1</v>
      </c>
      <c r="I235" s="9">
        <f t="shared" ref="I235:I238" si="40">G235*H235</f>
        <v>7.4849397590361448</v>
      </c>
      <c r="J235" s="9">
        <f t="shared" ref="J235:J238" si="41">I235/2</f>
        <v>3.7424698795180724</v>
      </c>
      <c r="K235" s="9">
        <v>3.7414000000000001</v>
      </c>
    </row>
    <row r="236" spans="2:11" ht="15.75" customHeight="1">
      <c r="B236" s="8" t="s">
        <v>21</v>
      </c>
      <c r="C236" s="8" t="s">
        <v>19</v>
      </c>
      <c r="D236" s="10" t="s">
        <v>52</v>
      </c>
      <c r="E236" s="8">
        <v>68.08</v>
      </c>
      <c r="F236" s="8">
        <v>97.5</v>
      </c>
      <c r="G236" s="9">
        <f t="shared" si="39"/>
        <v>69.825641025641019</v>
      </c>
      <c r="H236" s="8">
        <v>0.02</v>
      </c>
      <c r="I236" s="9">
        <f t="shared" si="40"/>
        <v>1.3965128205128203</v>
      </c>
      <c r="J236" s="9">
        <f t="shared" si="41"/>
        <v>0.69825641025641016</v>
      </c>
      <c r="K236" s="9">
        <v>0.6956</v>
      </c>
    </row>
    <row r="237" spans="2:11" ht="15.75" customHeight="1">
      <c r="B237" s="8" t="s">
        <v>23</v>
      </c>
      <c r="C237" s="8" t="s">
        <v>19</v>
      </c>
      <c r="D237" s="10" t="s">
        <v>53</v>
      </c>
      <c r="E237" s="8">
        <v>380.35</v>
      </c>
      <c r="F237" s="8">
        <v>97.5</v>
      </c>
      <c r="G237" s="9">
        <f t="shared" si="39"/>
        <v>390.10256410256414</v>
      </c>
      <c r="H237" s="8">
        <v>2E-3</v>
      </c>
      <c r="I237" s="9">
        <f t="shared" si="40"/>
        <v>0.78020512820512833</v>
      </c>
      <c r="J237" s="9">
        <f t="shared" si="41"/>
        <v>0.39010256410256416</v>
      </c>
      <c r="K237" s="9">
        <v>0.39119999999999999</v>
      </c>
    </row>
    <row r="238" spans="2:11" ht="15.75" customHeight="1">
      <c r="B238" s="8" t="s">
        <v>25</v>
      </c>
      <c r="C238" s="8" t="s">
        <v>41</v>
      </c>
      <c r="D238" s="10" t="s">
        <v>54</v>
      </c>
      <c r="E238" s="8">
        <v>605.20000000000005</v>
      </c>
      <c r="F238" s="8">
        <v>99</v>
      </c>
      <c r="G238" s="9">
        <f t="shared" si="39"/>
        <v>611.31313131313141</v>
      </c>
      <c r="H238" s="8">
        <v>4.0000000000000001E-3</v>
      </c>
      <c r="I238" s="9">
        <f t="shared" si="40"/>
        <v>2.4452525252525259</v>
      </c>
      <c r="J238" s="9">
        <f t="shared" si="41"/>
        <v>1.2226262626262629</v>
      </c>
      <c r="K238" s="9">
        <v>1.2223999999999999</v>
      </c>
    </row>
    <row r="239" spans="2:11" ht="15.75" customHeight="1">
      <c r="B239" s="8" t="s">
        <v>27</v>
      </c>
      <c r="C239" s="8" t="s">
        <v>28</v>
      </c>
      <c r="D239" s="21"/>
      <c r="E239" s="9"/>
      <c r="F239" s="9"/>
      <c r="G239" s="16" t="s">
        <v>29</v>
      </c>
      <c r="H239" s="16">
        <v>7.0000000000000001E-3</v>
      </c>
      <c r="I239" s="16" t="s">
        <v>31</v>
      </c>
      <c r="J239" s="16" t="s">
        <v>32</v>
      </c>
      <c r="K239" s="20">
        <v>7</v>
      </c>
    </row>
    <row r="241" spans="2:11" ht="15.75" customHeight="1">
      <c r="B241" s="8" t="s">
        <v>33</v>
      </c>
      <c r="C241" s="8">
        <v>7.05</v>
      </c>
    </row>
    <row r="242" spans="2:11" ht="15.75" customHeight="1">
      <c r="B242" s="8" t="s">
        <v>34</v>
      </c>
      <c r="C242" s="22">
        <v>7</v>
      </c>
    </row>
    <row r="243" spans="2:11" ht="15.75" customHeight="1">
      <c r="B243" s="8" t="s">
        <v>59</v>
      </c>
      <c r="C243" s="8"/>
    </row>
    <row r="244" spans="2:11" ht="15.75" customHeight="1">
      <c r="B244" s="9" t="s">
        <v>60</v>
      </c>
      <c r="C244" s="20">
        <v>18</v>
      </c>
    </row>
    <row r="247" spans="2:11" ht="15.75" customHeight="1">
      <c r="B247" s="18" t="s">
        <v>5</v>
      </c>
    </row>
    <row r="248" spans="2:11" ht="15.75" customHeight="1">
      <c r="B248" s="8" t="s">
        <v>6</v>
      </c>
      <c r="C248" s="8" t="s">
        <v>50</v>
      </c>
    </row>
    <row r="249" spans="2:11" ht="15.75" customHeight="1">
      <c r="B249" s="8" t="s">
        <v>7</v>
      </c>
      <c r="C249" s="12">
        <v>44791</v>
      </c>
    </row>
    <row r="250" spans="2:11" ht="15.75" customHeight="1">
      <c r="B250" s="8" t="s">
        <v>8</v>
      </c>
      <c r="C250" s="8" t="s">
        <v>9</v>
      </c>
      <c r="D250" s="10" t="s">
        <v>10</v>
      </c>
      <c r="E250" s="8" t="s">
        <v>11</v>
      </c>
      <c r="F250" s="8" t="s">
        <v>12</v>
      </c>
      <c r="G250" s="8" t="s">
        <v>13</v>
      </c>
      <c r="H250" s="8" t="s">
        <v>47</v>
      </c>
      <c r="I250" s="8" t="s">
        <v>15</v>
      </c>
      <c r="J250" s="8" t="s">
        <v>16</v>
      </c>
      <c r="K250" s="23" t="s">
        <v>17</v>
      </c>
    </row>
    <row r="251" spans="2:11" ht="15.75" customHeight="1">
      <c r="B251" s="8" t="s">
        <v>18</v>
      </c>
      <c r="C251" s="8" t="s">
        <v>19</v>
      </c>
      <c r="D251" s="10" t="s">
        <v>51</v>
      </c>
      <c r="E251" s="8">
        <v>74.55</v>
      </c>
      <c r="F251" s="8">
        <v>99.6</v>
      </c>
      <c r="G251" s="9">
        <f t="shared" ref="G251:G254" si="42">E251/(F251/100)</f>
        <v>74.849397590361448</v>
      </c>
      <c r="H251" s="8">
        <v>0.1</v>
      </c>
      <c r="I251" s="9">
        <f t="shared" ref="I251:I254" si="43">G251*H251</f>
        <v>7.4849397590361448</v>
      </c>
      <c r="J251" s="9">
        <f t="shared" ref="J251:J254" si="44">I251/2</f>
        <v>3.7424698795180724</v>
      </c>
      <c r="K251" s="9">
        <v>3.7423000000000002</v>
      </c>
    </row>
    <row r="252" spans="2:11" ht="15.75" customHeight="1">
      <c r="B252" s="8" t="s">
        <v>21</v>
      </c>
      <c r="C252" s="8" t="s">
        <v>19</v>
      </c>
      <c r="D252" s="10" t="s">
        <v>52</v>
      </c>
      <c r="E252" s="8">
        <v>68.08</v>
      </c>
      <c r="F252" s="8">
        <v>97.5</v>
      </c>
      <c r="G252" s="9">
        <f t="shared" si="42"/>
        <v>69.825641025641019</v>
      </c>
      <c r="H252" s="8">
        <v>0.02</v>
      </c>
      <c r="I252" s="9">
        <f t="shared" si="43"/>
        <v>1.3965128205128203</v>
      </c>
      <c r="J252" s="9">
        <f t="shared" si="44"/>
        <v>0.69825641025641016</v>
      </c>
      <c r="K252" s="9">
        <v>0.69840000000000002</v>
      </c>
    </row>
    <row r="253" spans="2:11" ht="15.75" customHeight="1">
      <c r="B253" s="8" t="s">
        <v>23</v>
      </c>
      <c r="C253" s="8" t="s">
        <v>19</v>
      </c>
      <c r="D253" s="10" t="s">
        <v>53</v>
      </c>
      <c r="E253" s="8">
        <v>380.35</v>
      </c>
      <c r="F253" s="8">
        <v>97.5</v>
      </c>
      <c r="G253" s="9">
        <f t="shared" si="42"/>
        <v>390.10256410256414</v>
      </c>
      <c r="H253" s="8">
        <v>2E-3</v>
      </c>
      <c r="I253" s="9">
        <f t="shared" si="43"/>
        <v>0.78020512820512833</v>
      </c>
      <c r="J253" s="9">
        <f t="shared" si="44"/>
        <v>0.39010256410256416</v>
      </c>
      <c r="K253" s="9">
        <v>0.39029999999999998</v>
      </c>
    </row>
    <row r="254" spans="2:11" ht="15.75" customHeight="1">
      <c r="B254" s="8" t="s">
        <v>25</v>
      </c>
      <c r="C254" s="8" t="s">
        <v>41</v>
      </c>
      <c r="D254" s="10" t="s">
        <v>54</v>
      </c>
      <c r="E254" s="8">
        <v>605.20000000000005</v>
      </c>
      <c r="F254" s="8">
        <v>99</v>
      </c>
      <c r="G254" s="9">
        <f t="shared" si="42"/>
        <v>611.31313131313141</v>
      </c>
      <c r="H254" s="8">
        <v>4.0000000000000001E-3</v>
      </c>
      <c r="I254" s="9">
        <f t="shared" si="43"/>
        <v>2.4452525252525259</v>
      </c>
      <c r="J254" s="9">
        <f t="shared" si="44"/>
        <v>1.2226262626262629</v>
      </c>
      <c r="K254" s="9">
        <v>1.2228000000000001</v>
      </c>
    </row>
    <row r="255" spans="2:11" ht="15.75" customHeight="1">
      <c r="B255" s="8" t="s">
        <v>27</v>
      </c>
      <c r="C255" s="8" t="s">
        <v>28</v>
      </c>
      <c r="D255" s="21"/>
      <c r="E255" s="9"/>
      <c r="F255" s="9"/>
      <c r="G255" s="16" t="s">
        <v>29</v>
      </c>
      <c r="H255" s="16">
        <v>7.0000000000000001E-3</v>
      </c>
      <c r="I255" s="16" t="s">
        <v>31</v>
      </c>
      <c r="J255" s="16" t="s">
        <v>32</v>
      </c>
      <c r="K255" s="20">
        <v>7</v>
      </c>
    </row>
    <row r="257" spans="2:11" ht="15.75" customHeight="1">
      <c r="B257" s="8" t="s">
        <v>33</v>
      </c>
      <c r="C257" s="8">
        <v>6.99</v>
      </c>
    </row>
    <row r="258" spans="2:11" ht="15.75" customHeight="1">
      <c r="B258" s="8" t="s">
        <v>34</v>
      </c>
      <c r="C258" s="22">
        <v>6.99</v>
      </c>
    </row>
    <row r="259" spans="2:11" ht="15.75" customHeight="1">
      <c r="B259" s="8" t="s">
        <v>59</v>
      </c>
      <c r="C259" s="8"/>
    </row>
    <row r="260" spans="2:11" ht="15.75" customHeight="1">
      <c r="B260" s="9" t="s">
        <v>60</v>
      </c>
      <c r="C260" s="20">
        <v>0</v>
      </c>
    </row>
    <row r="263" spans="2:11" ht="15.75" customHeight="1">
      <c r="B263" s="18" t="s">
        <v>5</v>
      </c>
    </row>
    <row r="264" spans="2:11" ht="15.75" customHeight="1">
      <c r="B264" s="8" t="s">
        <v>6</v>
      </c>
      <c r="C264" s="8" t="s">
        <v>50</v>
      </c>
    </row>
    <row r="265" spans="2:11" ht="15.75" customHeight="1">
      <c r="B265" s="8" t="s">
        <v>7</v>
      </c>
      <c r="C265" s="12"/>
    </row>
    <row r="266" spans="2:11" ht="15.75" customHeight="1">
      <c r="B266" s="8" t="s">
        <v>8</v>
      </c>
      <c r="C266" s="8" t="s">
        <v>9</v>
      </c>
      <c r="D266" s="10" t="s">
        <v>10</v>
      </c>
      <c r="E266" s="8" t="s">
        <v>11</v>
      </c>
      <c r="F266" s="8" t="s">
        <v>12</v>
      </c>
      <c r="G266" s="8" t="s">
        <v>13</v>
      </c>
      <c r="H266" s="8" t="s">
        <v>47</v>
      </c>
      <c r="I266" s="8" t="s">
        <v>15</v>
      </c>
      <c r="J266" s="8" t="s">
        <v>16</v>
      </c>
      <c r="K266" s="23" t="s">
        <v>17</v>
      </c>
    </row>
    <row r="267" spans="2:11" ht="15.75" customHeight="1">
      <c r="B267" s="8" t="s">
        <v>18</v>
      </c>
      <c r="C267" s="8" t="s">
        <v>19</v>
      </c>
      <c r="D267" s="10" t="s">
        <v>51</v>
      </c>
      <c r="E267" s="8">
        <v>74.55</v>
      </c>
      <c r="F267" s="8">
        <v>99.6</v>
      </c>
      <c r="G267" s="9">
        <f t="shared" ref="G267:G270" si="45">E267/(F267/100)</f>
        <v>74.849397590361448</v>
      </c>
      <c r="H267" s="8">
        <v>0.1</v>
      </c>
      <c r="I267" s="9">
        <f t="shared" ref="I267:I270" si="46">G267*H267</f>
        <v>7.4849397590361448</v>
      </c>
      <c r="J267" s="9">
        <f t="shared" ref="J267:J270" si="47">I267/2</f>
        <v>3.7424698795180724</v>
      </c>
      <c r="K267" s="9"/>
    </row>
    <row r="268" spans="2:11" ht="15.75" customHeight="1">
      <c r="B268" s="8" t="s">
        <v>21</v>
      </c>
      <c r="C268" s="8" t="s">
        <v>19</v>
      </c>
      <c r="D268" s="10" t="s">
        <v>52</v>
      </c>
      <c r="E268" s="8">
        <v>68.08</v>
      </c>
      <c r="F268" s="8">
        <v>97.5</v>
      </c>
      <c r="G268" s="9">
        <f t="shared" si="45"/>
        <v>69.825641025641019</v>
      </c>
      <c r="H268" s="8">
        <v>0.02</v>
      </c>
      <c r="I268" s="9">
        <f t="shared" si="46"/>
        <v>1.3965128205128203</v>
      </c>
      <c r="J268" s="9">
        <f t="shared" si="47"/>
        <v>0.69825641025641016</v>
      </c>
      <c r="K268" s="9"/>
    </row>
    <row r="269" spans="2:11" ht="15.75" customHeight="1">
      <c r="B269" s="8" t="s">
        <v>23</v>
      </c>
      <c r="C269" s="8" t="s">
        <v>19</v>
      </c>
      <c r="D269" s="10" t="s">
        <v>53</v>
      </c>
      <c r="E269" s="8">
        <v>380.35</v>
      </c>
      <c r="F269" s="8">
        <v>97.5</v>
      </c>
      <c r="G269" s="9">
        <f t="shared" si="45"/>
        <v>390.10256410256414</v>
      </c>
      <c r="H269" s="8">
        <v>2E-3</v>
      </c>
      <c r="I269" s="9">
        <f t="shared" si="46"/>
        <v>0.78020512820512833</v>
      </c>
      <c r="J269" s="9">
        <f t="shared" si="47"/>
        <v>0.39010256410256416</v>
      </c>
      <c r="K269" s="9"/>
    </row>
    <row r="270" spans="2:11" ht="15.75" customHeight="1">
      <c r="B270" s="8" t="s">
        <v>25</v>
      </c>
      <c r="C270" s="8" t="s">
        <v>41</v>
      </c>
      <c r="D270" s="10" t="s">
        <v>54</v>
      </c>
      <c r="E270" s="8">
        <v>605.20000000000005</v>
      </c>
      <c r="F270" s="8">
        <v>99</v>
      </c>
      <c r="G270" s="9">
        <f t="shared" si="45"/>
        <v>611.31313131313141</v>
      </c>
      <c r="H270" s="8">
        <v>4.0000000000000001E-3</v>
      </c>
      <c r="I270" s="9">
        <f t="shared" si="46"/>
        <v>2.4452525252525259</v>
      </c>
      <c r="J270" s="9">
        <f t="shared" si="47"/>
        <v>1.2226262626262629</v>
      </c>
      <c r="K270" s="9"/>
    </row>
    <row r="271" spans="2:11" ht="15.75" customHeight="1">
      <c r="B271" s="8" t="s">
        <v>27</v>
      </c>
      <c r="C271" s="8" t="s">
        <v>28</v>
      </c>
      <c r="D271" s="21"/>
      <c r="E271" s="9"/>
      <c r="F271" s="9"/>
      <c r="G271" s="16" t="s">
        <v>29</v>
      </c>
      <c r="H271" s="16">
        <v>7.0000000000000001E-3</v>
      </c>
      <c r="I271" s="16" t="s">
        <v>31</v>
      </c>
      <c r="J271" s="16" t="s">
        <v>32</v>
      </c>
      <c r="K271" s="20"/>
    </row>
    <row r="273" spans="2:3" ht="15.75" customHeight="1">
      <c r="B273" s="8" t="s">
        <v>33</v>
      </c>
      <c r="C273" s="8"/>
    </row>
    <row r="274" spans="2:3" ht="15.75" customHeight="1">
      <c r="B274" s="8" t="s">
        <v>34</v>
      </c>
      <c r="C274" s="22">
        <v>7</v>
      </c>
    </row>
    <row r="275" spans="2:3" ht="15.75" customHeight="1">
      <c r="B275" s="8" t="s">
        <v>59</v>
      </c>
      <c r="C275" s="8"/>
    </row>
    <row r="276" spans="2:3" ht="15.75" customHeight="1">
      <c r="B276" s="9" t="s">
        <v>60</v>
      </c>
      <c r="C276" s="20"/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abArchives xmlns:xsi="http://www.w3.org/2001/XMLSchema-instance" xmlns:xsd="http://www.w3.org/2001/XMLSchema">
  <BaseUri>https://mynotebook.labarchives.com</BaseUri>
  <eid>NDczLjJ8NjczMzIxLzM2NC9FbnRyeVBhcnQvNjM4NDQ3MzE4fDEyMDEuMg==</eid>
  <version>1</version>
  <updated-at>2022-02-15T15:29:30-05:00</updated-at>
</LabArchiv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67E8A2-B854-4B69-A2A1-6934EF0D06D9}"/>
</file>

<file path=customXml/itemProps2.xml><?xml version="1.0" encoding="utf-8"?>
<ds:datastoreItem xmlns:ds="http://schemas.openxmlformats.org/officeDocument/2006/customXml" ds:itemID="{576E4525-D34E-471F-91EB-AF7A16356FDF}"/>
</file>

<file path=customXml/itemProps3.xml><?xml version="1.0" encoding="utf-8"?>
<ds:datastoreItem xmlns:ds="http://schemas.openxmlformats.org/officeDocument/2006/customXml" ds:itemID="{3012E31E-5C99-4C5B-9323-B5D42B3C4F74}"/>
</file>

<file path=customXml/itemProps4.xml><?xml version="1.0" encoding="utf-8"?>
<ds:datastoreItem xmlns:ds="http://schemas.openxmlformats.org/officeDocument/2006/customXml" ds:itemID="{D7A5D5A9-477B-4B97-9F9B-D797D2834A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Andrew Yackzan</cp:lastModifiedBy>
  <cp:revision/>
  <dcterms:created xsi:type="dcterms:W3CDTF">2018-06-07T17:39:45Z</dcterms:created>
  <dcterms:modified xsi:type="dcterms:W3CDTF">2022-08-22T16:19:56Z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