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pCa 22C pH7.0\"/>
    </mc:Choice>
  </mc:AlternateContent>
  <xr:revisionPtr revIDLastSave="0" documentId="13_ncr:1_{B1AF3108-C892-40FB-AFD2-4C9D869A9B1D}" xr6:coauthVersionLast="47" xr6:coauthVersionMax="47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M26" i="1"/>
  <c r="M11" i="1"/>
  <c r="M10" i="1"/>
  <c r="J6" i="1" l="1"/>
  <c r="M6" i="1" s="1"/>
  <c r="J7" i="1"/>
  <c r="M7" i="1" s="1"/>
  <c r="J8" i="1"/>
  <c r="M8" i="1" s="1"/>
  <c r="J9" i="1"/>
  <c r="M9" i="1" s="1"/>
  <c r="J5" i="1"/>
  <c r="M5" i="1" s="1"/>
  <c r="J22" i="1" l="1"/>
  <c r="M22" i="1" s="1"/>
  <c r="J23" i="1"/>
  <c r="M23" i="1" s="1"/>
  <c r="J24" i="1"/>
  <c r="M24" i="1" s="1"/>
  <c r="J25" i="1"/>
  <c r="M25" i="1" s="1"/>
  <c r="J21" i="1"/>
  <c r="M21" i="1" s="1"/>
</calcChain>
</file>

<file path=xl/sharedStrings.xml><?xml version="1.0" encoding="utf-8"?>
<sst xmlns="http://schemas.openxmlformats.org/spreadsheetml/2006/main" count="250" uniqueCount="51">
  <si>
    <t>pCa Solutions pH 7.0 @ 22C </t>
  </si>
  <si>
    <t xml:space="preserve">  </t>
  </si>
  <si>
    <t xml:space="preserve">pCa 9.0 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</si>
  <si>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</si>
  <si>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</si>
  <si>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</si>
  <si>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</si>
  <si>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</si>
  <si>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</si>
  <si>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</si>
  <si>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 (See calculations in MaxChelator output file)</t>
  </si>
  <si>
    <t>Volume (L)</t>
  </si>
  <si>
    <r>
      <t xml:space="preserve">Amount </t>
    </r>
    <r>
      <rPr>
        <b/>
        <sz val="14"/>
        <color rgb="FFFF0000"/>
        <rFont val="Calibri"/>
        <family val="2"/>
        <scheme val="minor"/>
      </rPr>
      <t xml:space="preserve"> </t>
    </r>
  </si>
  <si>
    <t>Unit</t>
  </si>
  <si>
    <t xml:space="preserve">Amount Taken </t>
  </si>
  <si>
    <t xml:space="preserve">EGTA </t>
  </si>
  <si>
    <t xml:space="preserve">Sigma </t>
  </si>
  <si>
    <t>E4378-100G</t>
  </si>
  <si>
    <t>g</t>
  </si>
  <si>
    <t xml:space="preserve">Imidazole </t>
  </si>
  <si>
    <t>I5513-25G</t>
  </si>
  <si>
    <t xml:space="preserve">KCl </t>
  </si>
  <si>
    <t>P4504-500G</t>
  </si>
  <si>
    <t xml:space="preserve">Creatine Phosphate </t>
  </si>
  <si>
    <t xml:space="preserve">Roche </t>
  </si>
  <si>
    <t xml:space="preserve">ATP </t>
  </si>
  <si>
    <t>A26209-10G</t>
  </si>
  <si>
    <t xml:space="preserve">CaCl2 </t>
  </si>
  <si>
    <t>Orion</t>
  </si>
  <si>
    <t>conce in mM</t>
  </si>
  <si>
    <t>µL </t>
  </si>
  <si>
    <t xml:space="preserve">MgCl2 </t>
  </si>
  <si>
    <t xml:space="preserve">0.5M Stock </t>
  </si>
  <si>
    <t>ml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</si>
  <si>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</si>
  <si>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</si>
  <si>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</si>
  <si>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</si>
  <si>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</si>
  <si>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</si>
  <si>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Amount </t>
  </si>
  <si>
    <t xml:space="preserve">Thermo </t>
  </si>
  <si>
    <t>mL </t>
  </si>
  <si>
    <t xml:space="preserve">Stock </t>
  </si>
  <si>
    <t xml:space="preserve">Ionic Strength is 180mM if 32mM is used for pHing. </t>
  </si>
  <si>
    <t>pCa Solutions pH 7.0 @ 37C </t>
  </si>
  <si>
    <t xml:space="preserve">Amount for 100 ml </t>
  </si>
  <si>
    <t xml:space="preserve">Actual amount taken </t>
  </si>
  <si>
    <t>Sigma</t>
  </si>
  <si>
    <t>Thermo (0.1M)</t>
  </si>
  <si>
    <t>Stock (0.5M)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</si>
</sst>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11" fontId="0" fillId="0" borderId="0" xfId="0" applyNumberFormat="1"/>
    <xf numFmtId="0" fontId="3" fillId="0" borderId="1" xfId="0" applyFont="1" applyBorder="1"/>
    <xf numFmtId="0" fontId="2" fillId="0" borderId="1" xfId="0" applyFont="1" applyBorder="1"/>
    <xf numFmtId="49" fontId="0" fillId="0" borderId="1" xfId="0" applyNumberFormat="1" applyBorder="1"/>
    <xf numFmtId="164" fontId="6" fillId="0" borderId="1" xfId="0" applyNumberFormat="1" applyFont="1" applyBorder="1"/>
    <xf numFmtId="0" fontId="4" fillId="0" borderId="1" xfId="0" applyFont="1" applyBorder="1"/>
    <xf numFmtId="11" fontId="7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    <Relationship Id="rId10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43"/>
  <sheetViews>
    <sheetView tabSelected="1" topLeftCell="C1" workbookViewId="0">
      <selection activeCell="R15" sqref="R15"/>
    </sheetView>
  </sheetViews>
  <sheetFormatPr defaultRowHeight="15"/>
  <cols>
    <col min="6" max="6" width="14.7109375" bestFit="1" customWidth="1"/>
    <col min="7" max="7" width="26.140625" customWidth="1"/>
    <col min="11" max="11" width="18" customWidth="1"/>
    <col min="12" max="12" width="13.140625" customWidth="1"/>
    <col min="13" max="13" width="21.140625" customWidth="1"/>
    <col min="14" max="14" width="4.7109375" customWidth="1"/>
    <col min="15" max="15" width="18" bestFit="1" customWidth="1"/>
    <col min="16" max="16" width="5.85546875" customWidth="1"/>
  </cols>
  <sheetData>
    <row r="2" spans="3:16" ht="18.75">
      <c r="C2" s="5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3:16">
      <c r="C3" s="3" t="s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3:16" ht="18.75">
      <c r="C4" s="6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spans="3:16">
      <c r="C5" s="3" t="s">
        <v>1</v>
      </c>
      <c r="D5" s="3" t="s">
        <v>15</v>
      </c>
      <c r="E5" s="3" t="s">
        <v>16</v>
      </c>
      <c r="F5" s="7" t="s">
        <v>17</v>
      </c>
      <c r="G5" s="3" t="s">
        <v>1</v>
      </c>
      <c r="H5" s="3">
        <v>380.35</v>
      </c>
      <c r="I5" s="3">
        <v>97</v>
      </c>
      <c r="J5" s="3">
        <f>H5/I5*100</f>
        <v>392.11340206185571</v>
      </c>
      <c r="K5" s="3">
        <v>7.0000000000000001E-3</v>
      </c>
      <c r="L5" s="3"/>
      <c r="M5" s="3">
        <f>ROUND(J5*K5*$L$8,4)</f>
        <v>0.68620000000000003</v>
      </c>
      <c r="N5" s="3" t="s">
        <v>18</v>
      </c>
      <c r="O5" s="3"/>
    </row>
    <row r="6" spans="3:16">
      <c r="C6" s="3" t="s">
        <v>1</v>
      </c>
      <c r="D6" s="3" t="s">
        <v>19</v>
      </c>
      <c r="E6" s="3" t="s">
        <v>16</v>
      </c>
      <c r="F6" s="7" t="s">
        <v>20</v>
      </c>
      <c r="G6" s="3" t="s">
        <v>1</v>
      </c>
      <c r="H6" s="3">
        <v>68.08</v>
      </c>
      <c r="I6" s="3">
        <v>99</v>
      </c>
      <c r="J6" s="3">
        <f t="shared" ref="J6:J9" si="0">H6/I6*100</f>
        <v>68.767676767676761</v>
      </c>
      <c r="K6" s="3">
        <v>0.02</v>
      </c>
      <c r="L6" s="3"/>
      <c r="M6" s="3">
        <f>ROUND(J6*K6*$L$8,4)</f>
        <v>0.34379999999999999</v>
      </c>
      <c r="N6" s="3" t="s">
        <v>18</v>
      </c>
      <c r="O6" s="3"/>
    </row>
    <row r="7" spans="3:16">
      <c r="C7" s="3" t="s">
        <v>1</v>
      </c>
      <c r="D7" s="3" t="s">
        <v>21</v>
      </c>
      <c r="E7" s="3" t="s">
        <v>16</v>
      </c>
      <c r="F7" s="7" t="s">
        <v>22</v>
      </c>
      <c r="G7" s="3" t="s">
        <v>1</v>
      </c>
      <c r="H7" s="3">
        <v>74.56</v>
      </c>
      <c r="I7" s="3">
        <v>99</v>
      </c>
      <c r="J7" s="3">
        <f t="shared" si="0"/>
        <v>75.313131313131322</v>
      </c>
      <c r="K7" s="3">
        <v>6.8000000000000005E-2</v>
      </c>
      <c r="L7" s="3"/>
      <c r="M7" s="3">
        <f>ROUND(J7*K7*$L$8,4)</f>
        <v>1.2803</v>
      </c>
      <c r="N7" s="3" t="s">
        <v>18</v>
      </c>
      <c r="O7" s="3"/>
    </row>
    <row r="8" spans="3:16">
      <c r="C8" s="3" t="s">
        <v>1</v>
      </c>
      <c r="D8" s="3" t="s">
        <v>23</v>
      </c>
      <c r="E8" s="3" t="s">
        <v>24</v>
      </c>
      <c r="F8" s="7">
        <v>10621714001</v>
      </c>
      <c r="G8" s="3" t="s">
        <v>1</v>
      </c>
      <c r="H8" s="3">
        <v>327.14</v>
      </c>
      <c r="I8" s="3">
        <v>97</v>
      </c>
      <c r="J8" s="3">
        <f t="shared" si="0"/>
        <v>337.25773195876286</v>
      </c>
      <c r="K8" s="3">
        <v>1.4500000000000001E-2</v>
      </c>
      <c r="L8" s="8">
        <v>0.25</v>
      </c>
      <c r="M8" s="3">
        <f>ROUND(J8*K8*$L$8,4)</f>
        <v>1.2225999999999999</v>
      </c>
      <c r="N8" s="3" t="s">
        <v>18</v>
      </c>
      <c r="O8" s="3"/>
    </row>
    <row r="9" spans="3:16">
      <c r="C9" s="3" t="s">
        <v>1</v>
      </c>
      <c r="D9" s="3" t="s">
        <v>25</v>
      </c>
      <c r="E9" s="3" t="s">
        <v>16</v>
      </c>
      <c r="F9" s="7" t="s">
        <v>26</v>
      </c>
      <c r="G9" s="3" t="s">
        <v>1</v>
      </c>
      <c r="H9" s="3">
        <v>551.14</v>
      </c>
      <c r="I9" s="3">
        <v>91</v>
      </c>
      <c r="J9" s="3">
        <f t="shared" si="0"/>
        <v>605.64835164835165</v>
      </c>
      <c r="K9" s="3">
        <v>4.7400000000000003E-3</v>
      </c>
      <c r="L9" s="3"/>
      <c r="M9" s="3">
        <f>ROUND(J9*K9*$L$8,4)</f>
        <v>0.7177</v>
      </c>
      <c r="N9" s="3" t="s">
        <v>18</v>
      </c>
      <c r="O9" s="3"/>
    </row>
    <row r="10" spans="3:16">
      <c r="C10" s="3" t="s">
        <v>1</v>
      </c>
      <c r="D10" s="3" t="s">
        <v>27</v>
      </c>
      <c r="E10" s="3" t="s">
        <v>28</v>
      </c>
      <c r="F10" s="7">
        <v>922006</v>
      </c>
      <c r="G10" s="3" t="s">
        <v>1</v>
      </c>
      <c r="H10" s="12" t="s">
        <v>29</v>
      </c>
      <c r="I10" s="12"/>
      <c r="J10" s="9">
        <v>100</v>
      </c>
      <c r="K10" s="10">
        <v>1.5299999999999999E-5</v>
      </c>
      <c r="L10" s="9"/>
      <c r="M10" s="9">
        <f>1000000*K10*$L$8/(J10/1000)</f>
        <v>38.249999999999993</v>
      </c>
      <c r="N10" s="9" t="s">
        <v>30</v>
      </c>
      <c r="O10" s="9"/>
      <c r="P10" s="2"/>
    </row>
    <row r="11" spans="3:16">
      <c r="C11" s="3" t="s">
        <v>1</v>
      </c>
      <c r="D11" s="3" t="s">
        <v>31</v>
      </c>
      <c r="E11" s="3" t="s">
        <v>32</v>
      </c>
      <c r="F11" s="7"/>
      <c r="G11" s="3" t="s">
        <v>1</v>
      </c>
      <c r="H11" s="12" t="s">
        <v>29</v>
      </c>
      <c r="I11" s="12"/>
      <c r="J11" s="9">
        <v>500</v>
      </c>
      <c r="K11" s="11">
        <v>5.4799999999999996E-3</v>
      </c>
      <c r="L11" s="9"/>
      <c r="M11" s="9">
        <f>1000*K11*$L$8/(J11/1000)</f>
        <v>2.7399999999999998</v>
      </c>
      <c r="N11" s="9" t="s">
        <v>33</v>
      </c>
      <c r="O11" s="9"/>
      <c r="P11" s="2"/>
    </row>
    <row r="12" spans="3:16">
      <c r="C12" s="3" t="s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3:16">
      <c r="C13" s="3" t="s">
        <v>2</v>
      </c>
      <c r="D13" s="3" t="s">
        <v>34</v>
      </c>
      <c r="E13" s="3" t="s">
        <v>35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3:16">
      <c r="C14" s="3" t="s">
        <v>36</v>
      </c>
      <c r="D14" s="3" t="s">
        <v>1</v>
      </c>
      <c r="E14" s="3" t="s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3:16">
      <c r="C15" s="3" t="s">
        <v>37</v>
      </c>
      <c r="D15" s="3" t="s">
        <v>1</v>
      </c>
      <c r="E15" s="3" t="s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3:16">
      <c r="C16" s="3" t="s">
        <v>38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3:16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3:16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3:16">
      <c r="C19" s="3" t="s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3:16" ht="21">
      <c r="C20" s="6" t="s">
        <v>39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3" t="s">
        <v>40</v>
      </c>
      <c r="N20" s="3" t="s">
        <v>13</v>
      </c>
      <c r="O20" s="3" t="s">
        <v>14</v>
      </c>
    </row>
    <row r="21" spans="3:16">
      <c r="C21" s="3" t="s">
        <v>1</v>
      </c>
      <c r="D21" s="3" t="s">
        <v>15</v>
      </c>
      <c r="E21" s="3" t="s">
        <v>16</v>
      </c>
      <c r="F21" s="7" t="s">
        <v>17</v>
      </c>
      <c r="G21" s="3" t="s">
        <v>1</v>
      </c>
      <c r="H21" s="3">
        <v>380.35</v>
      </c>
      <c r="I21" s="3">
        <v>97</v>
      </c>
      <c r="J21" s="3">
        <f>H21/I21*100</f>
        <v>392.11340206185571</v>
      </c>
      <c r="K21" s="3">
        <v>7.0000000000000001E-3</v>
      </c>
      <c r="L21" s="3"/>
      <c r="M21" s="3">
        <f>ROUND(J21*K21*$L$23,4)</f>
        <v>1.3724000000000001</v>
      </c>
      <c r="N21" s="3" t="s">
        <v>18</v>
      </c>
      <c r="O21" s="3"/>
    </row>
    <row r="22" spans="3:16">
      <c r="C22" s="3" t="s">
        <v>1</v>
      </c>
      <c r="D22" s="3" t="s">
        <v>19</v>
      </c>
      <c r="E22" s="3" t="s">
        <v>16</v>
      </c>
      <c r="F22" s="7" t="s">
        <v>20</v>
      </c>
      <c r="G22" s="3" t="s">
        <v>1</v>
      </c>
      <c r="H22" s="3">
        <v>68.08</v>
      </c>
      <c r="I22" s="3">
        <v>99</v>
      </c>
      <c r="J22" s="3">
        <f t="shared" ref="J22:J25" si="1">H22/I22*100</f>
        <v>68.767676767676761</v>
      </c>
      <c r="K22" s="3">
        <v>0.02</v>
      </c>
      <c r="L22" s="3"/>
      <c r="M22" s="3">
        <f t="shared" ref="M22:M25" si="2">ROUND(J22*K22*$L$23,4)</f>
        <v>0.68769999999999998</v>
      </c>
      <c r="N22" s="3" t="s">
        <v>18</v>
      </c>
      <c r="O22" s="3"/>
    </row>
    <row r="23" spans="3:16" s="1" customFormat="1">
      <c r="C23" s="3" t="s">
        <v>1</v>
      </c>
      <c r="D23" s="3" t="s">
        <v>21</v>
      </c>
      <c r="E23" s="3" t="s">
        <v>16</v>
      </c>
      <c r="F23" s="7" t="s">
        <v>22</v>
      </c>
      <c r="G23" s="3" t="s">
        <v>1</v>
      </c>
      <c r="H23" s="3">
        <v>74.56</v>
      </c>
      <c r="I23" s="3">
        <v>99</v>
      </c>
      <c r="J23" s="3">
        <f t="shared" si="1"/>
        <v>75.313131313131322</v>
      </c>
      <c r="K23" s="3">
        <v>5.0999999999999997E-2</v>
      </c>
      <c r="L23" s="8">
        <v>0.5</v>
      </c>
      <c r="M23" s="3">
        <f t="shared" si="2"/>
        <v>1.9205000000000001</v>
      </c>
      <c r="N23" s="3" t="s">
        <v>18</v>
      </c>
      <c r="O23" s="3"/>
    </row>
    <row r="24" spans="3:16">
      <c r="C24" s="3" t="s">
        <v>1</v>
      </c>
      <c r="D24" s="3" t="s">
        <v>23</v>
      </c>
      <c r="E24" s="3" t="s">
        <v>24</v>
      </c>
      <c r="F24" s="7">
        <v>10621714001</v>
      </c>
      <c r="G24" s="3" t="s">
        <v>1</v>
      </c>
      <c r="H24" s="3">
        <v>327.14</v>
      </c>
      <c r="I24" s="3">
        <v>97</v>
      </c>
      <c r="J24" s="3">
        <f t="shared" si="1"/>
        <v>337.25773195876286</v>
      </c>
      <c r="K24" s="3">
        <v>1.4500000000000001E-2</v>
      </c>
      <c r="L24" s="3"/>
      <c r="M24" s="3">
        <f t="shared" si="2"/>
        <v>2.4451000000000001</v>
      </c>
      <c r="N24" s="3" t="s">
        <v>18</v>
      </c>
      <c r="O24" s="3"/>
    </row>
    <row r="25" spans="3:16">
      <c r="C25" s="3" t="s">
        <v>1</v>
      </c>
      <c r="D25" s="3" t="s">
        <v>25</v>
      </c>
      <c r="E25" s="3" t="s">
        <v>16</v>
      </c>
      <c r="F25" s="7" t="s">
        <v>26</v>
      </c>
      <c r="G25" s="3" t="s">
        <v>1</v>
      </c>
      <c r="H25" s="3">
        <v>551.14</v>
      </c>
      <c r="I25" s="3">
        <v>91</v>
      </c>
      <c r="J25" s="3">
        <f t="shared" si="1"/>
        <v>605.64835164835165</v>
      </c>
      <c r="K25" s="3">
        <v>4.7999999999999996E-3</v>
      </c>
      <c r="L25" s="3"/>
      <c r="M25" s="3">
        <f t="shared" si="2"/>
        <v>1.4536</v>
      </c>
      <c r="N25" s="3" t="s">
        <v>18</v>
      </c>
      <c r="O25" s="3"/>
      <c r="P25" s="1"/>
    </row>
    <row r="26" spans="3:16">
      <c r="C26" s="3" t="s">
        <v>1</v>
      </c>
      <c r="D26" s="3" t="s">
        <v>27</v>
      </c>
      <c r="E26" s="3" t="s">
        <v>41</v>
      </c>
      <c r="F26" s="7">
        <v>922006</v>
      </c>
      <c r="G26" s="3" t="s">
        <v>1</v>
      </c>
      <c r="H26" s="12" t="s">
        <v>29</v>
      </c>
      <c r="I26" s="12"/>
      <c r="J26" s="9">
        <v>100</v>
      </c>
      <c r="K26" s="11">
        <v>7.0000000000000001E-3</v>
      </c>
      <c r="L26" s="9"/>
      <c r="M26" s="9">
        <f>1000*K26*$L$23/(J26/1000)</f>
        <v>35</v>
      </c>
      <c r="N26" s="9" t="s">
        <v>42</v>
      </c>
      <c r="O26" s="9"/>
      <c r="P26" s="2"/>
    </row>
    <row r="27" spans="3:16">
      <c r="C27" s="3" t="s">
        <v>1</v>
      </c>
      <c r="D27" s="3" t="s">
        <v>31</v>
      </c>
      <c r="E27" s="3" t="s">
        <v>43</v>
      </c>
      <c r="F27" s="3"/>
      <c r="G27" s="3" t="s">
        <v>1</v>
      </c>
      <c r="H27" s="12" t="s">
        <v>29</v>
      </c>
      <c r="I27" s="12"/>
      <c r="J27" s="9">
        <v>500</v>
      </c>
      <c r="K27" s="11">
        <v>5.2199999999999998E-3</v>
      </c>
      <c r="L27" s="9"/>
      <c r="M27" s="9">
        <f>1000*K27*$L$23/(J27/1000)</f>
        <v>5.22</v>
      </c>
      <c r="N27" s="9" t="s">
        <v>33</v>
      </c>
      <c r="O27" s="9"/>
      <c r="P27" s="2"/>
    </row>
    <row r="28" spans="3:16">
      <c r="C28" s="3" t="s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3:16">
      <c r="C29" s="3" t="s">
        <v>39</v>
      </c>
      <c r="D29" s="3" t="s">
        <v>34</v>
      </c>
      <c r="E29" s="3" t="s">
        <v>35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3:16">
      <c r="C30" s="3" t="s">
        <v>36</v>
      </c>
      <c r="D30" s="3" t="s">
        <v>1</v>
      </c>
      <c r="E30" s="3" t="s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3:16">
      <c r="C31" s="3" t="s">
        <v>37</v>
      </c>
      <c r="D31" s="3" t="s">
        <v>1</v>
      </c>
      <c r="E31" s="3" t="s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3:16">
      <c r="C32" s="3" t="s">
        <v>44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43" spans="5:5">
      <c r="E43" s="4"/>
    </row>
  </sheetData>
  <mergeCells count="4">
    <mergeCell ref="H10:I10"/>
    <mergeCell ref="H11:I11"/>
    <mergeCell ref="H26:I26"/>
    <mergeCell ref="H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9F24-B841-4E82-800B-F4F5F474221A}">
  <dimension ref="B2:J32"/>
  <sheetViews>
    <sheetView workbookViewId="0">
      <selection activeCell="Q26" sqref="Q26"/>
    </sheetView>
  </sheetViews>
  <sheetFormatPr defaultRowHeight="15"/>
  <cols>
    <col min="4" max="4" width="14.7109375" customWidth="1"/>
    <col min="5" max="5" width="19.140625" customWidth="1"/>
    <col min="8" max="8" width="18" customWidth="1"/>
    <col min="9" max="9" width="5.7109375" customWidth="1"/>
    <col min="10" max="10" width="23" customWidth="1"/>
  </cols>
  <sheetData>
    <row r="2" spans="2:10">
      <c r="B2" s="3" t="s">
        <v>45</v>
      </c>
      <c r="C2" s="3"/>
      <c r="D2" s="3"/>
      <c r="E2" s="3"/>
      <c r="F2" s="3"/>
      <c r="G2" s="3"/>
      <c r="H2" s="3"/>
      <c r="I2" s="3"/>
      <c r="J2" s="3"/>
    </row>
    <row r="3" spans="2:10">
      <c r="B3" s="3" t="s">
        <v>1</v>
      </c>
      <c r="C3" s="3"/>
      <c r="D3" s="3"/>
      <c r="E3" s="3"/>
      <c r="F3" s="3"/>
      <c r="G3" s="3"/>
      <c r="H3" s="3"/>
      <c r="I3" s="3"/>
      <c r="J3" s="3"/>
    </row>
    <row r="4" spans="2:10">
      <c r="B4" s="3" t="s">
        <v>2</v>
      </c>
      <c r="C4" s="3" t="s">
        <v>3</v>
      </c>
      <c r="D4" s="3" t="s">
        <v>4</v>
      </c>
      <c r="E4" s="3" t="s">
        <v>6</v>
      </c>
      <c r="F4" s="3" t="s">
        <v>7</v>
      </c>
      <c r="G4" s="3" t="s">
        <v>8</v>
      </c>
      <c r="H4" s="3" t="s">
        <v>46</v>
      </c>
      <c r="I4" s="3" t="s">
        <v>13</v>
      </c>
      <c r="J4" s="3" t="s">
        <v>47</v>
      </c>
    </row>
    <row r="5" spans="2:10">
      <c r="B5" s="3" t="s">
        <v>1</v>
      </c>
      <c r="C5" s="3" t="s">
        <v>15</v>
      </c>
      <c r="D5" s="3" t="s">
        <v>16</v>
      </c>
      <c r="E5" s="3" t="s">
        <v>1</v>
      </c>
      <c r="F5" s="3">
        <v>380.35</v>
      </c>
      <c r="G5" s="3">
        <v>97</v>
      </c>
      <c r="H5" s="3">
        <v>0.27450000000000002</v>
      </c>
      <c r="I5" s="3" t="s">
        <v>18</v>
      </c>
      <c r="J5" s="3"/>
    </row>
    <row r="6" spans="2:10">
      <c r="B6" s="3" t="s">
        <v>1</v>
      </c>
      <c r="C6" s="3" t="s">
        <v>19</v>
      </c>
      <c r="D6" s="3" t="s">
        <v>16</v>
      </c>
      <c r="E6" s="3" t="s">
        <v>1</v>
      </c>
      <c r="F6" s="3">
        <v>68.08</v>
      </c>
      <c r="G6" s="3">
        <v>99</v>
      </c>
      <c r="H6" s="3">
        <v>0.13750000000000001</v>
      </c>
      <c r="I6" s="3" t="s">
        <v>18</v>
      </c>
      <c r="J6" s="3"/>
    </row>
    <row r="7" spans="2:10">
      <c r="B7" s="3" t="s">
        <v>1</v>
      </c>
      <c r="C7" s="3" t="s">
        <v>21</v>
      </c>
      <c r="D7" s="3" t="s">
        <v>16</v>
      </c>
      <c r="E7" s="3" t="s">
        <v>1</v>
      </c>
      <c r="F7" s="3">
        <v>74.56</v>
      </c>
      <c r="G7" s="3">
        <v>99</v>
      </c>
      <c r="H7" s="3">
        <v>0.49709999999999999</v>
      </c>
      <c r="I7" s="3" t="s">
        <v>18</v>
      </c>
      <c r="J7" s="3"/>
    </row>
    <row r="8" spans="2:10">
      <c r="B8" s="3" t="s">
        <v>1</v>
      </c>
      <c r="C8" s="3" t="s">
        <v>23</v>
      </c>
      <c r="D8" s="3" t="s">
        <v>24</v>
      </c>
      <c r="E8" s="3" t="s">
        <v>1</v>
      </c>
      <c r="F8" s="3">
        <v>327.14</v>
      </c>
      <c r="G8" s="3">
        <v>97</v>
      </c>
      <c r="H8" s="3">
        <v>0.48899999999999999</v>
      </c>
      <c r="I8" s="3" t="s">
        <v>18</v>
      </c>
      <c r="J8" s="3"/>
    </row>
    <row r="9" spans="2:10">
      <c r="B9" s="3" t="s">
        <v>1</v>
      </c>
      <c r="C9" s="3" t="s">
        <v>25</v>
      </c>
      <c r="D9" s="3" t="s">
        <v>48</v>
      </c>
      <c r="E9" s="3" t="s">
        <v>1</v>
      </c>
      <c r="F9" s="3">
        <v>551.14</v>
      </c>
      <c r="G9" s="3">
        <v>99</v>
      </c>
      <c r="H9" s="3">
        <v>0.255</v>
      </c>
      <c r="I9" s="3" t="s">
        <v>18</v>
      </c>
      <c r="J9" s="3"/>
    </row>
    <row r="10" spans="2:10">
      <c r="B10" s="3" t="s">
        <v>1</v>
      </c>
      <c r="C10" s="3" t="s">
        <v>27</v>
      </c>
      <c r="D10" s="3" t="s">
        <v>49</v>
      </c>
      <c r="E10" s="3" t="s">
        <v>1</v>
      </c>
      <c r="F10" s="3" t="s">
        <v>29</v>
      </c>
      <c r="G10" s="3"/>
      <c r="H10" s="3">
        <v>18.600000000000001</v>
      </c>
      <c r="I10" s="3" t="s">
        <v>30</v>
      </c>
      <c r="J10" s="3"/>
    </row>
    <row r="11" spans="2:10">
      <c r="B11" s="3" t="s">
        <v>1</v>
      </c>
      <c r="C11" s="3" t="s">
        <v>31</v>
      </c>
      <c r="D11" s="3" t="s">
        <v>50</v>
      </c>
      <c r="E11" s="3" t="s">
        <v>1</v>
      </c>
      <c r="F11" s="3" t="s">
        <v>29</v>
      </c>
      <c r="G11" s="3"/>
      <c r="H11" s="3">
        <v>1.1400000000000001</v>
      </c>
      <c r="I11" s="3" t="s">
        <v>33</v>
      </c>
      <c r="J11" s="3"/>
    </row>
    <row r="12" spans="2:10">
      <c r="B12" s="3" t="s">
        <v>1</v>
      </c>
      <c r="C12" s="3"/>
      <c r="D12" s="3"/>
      <c r="E12" s="3"/>
      <c r="F12" s="3"/>
      <c r="G12" s="3"/>
      <c r="H12" s="3"/>
      <c r="I12" s="3"/>
      <c r="J12" s="3"/>
    </row>
    <row r="13" spans="2:10">
      <c r="B13" s="3" t="s">
        <v>2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/>
    </row>
    <row r="14" spans="2:10">
      <c r="B14" s="3" t="s">
        <v>36</v>
      </c>
      <c r="C14" s="3" t="s">
        <v>1</v>
      </c>
      <c r="D14" s="3" t="s">
        <v>1</v>
      </c>
      <c r="E14" s="3"/>
      <c r="F14" s="3"/>
      <c r="G14" s="3"/>
      <c r="H14" s="3"/>
      <c r="I14" s="3"/>
      <c r="J14" s="3"/>
    </row>
    <row r="15" spans="2:10">
      <c r="B15" s="3" t="s">
        <v>37</v>
      </c>
      <c r="C15" s="3" t="s">
        <v>1</v>
      </c>
      <c r="D15" s="3" t="s">
        <v>1</v>
      </c>
      <c r="E15" s="3"/>
      <c r="F15" s="3"/>
      <c r="G15" s="3"/>
      <c r="H15" s="3"/>
      <c r="I15" s="3"/>
      <c r="J15" s="3"/>
    </row>
    <row r="16" spans="2:10">
      <c r="B16" s="3" t="s">
        <v>38</v>
      </c>
      <c r="C16" s="3"/>
      <c r="D16" s="3"/>
      <c r="E16" s="3"/>
      <c r="F16" s="3"/>
      <c r="G16" s="3"/>
      <c r="H16" s="3"/>
      <c r="I16" s="3"/>
      <c r="J16" s="3"/>
    </row>
    <row r="17" spans="2:10">
      <c r="B17" s="3"/>
      <c r="C17" s="3"/>
      <c r="D17" s="3"/>
      <c r="E17" s="3"/>
      <c r="F17" s="3"/>
      <c r="G17" s="3"/>
      <c r="H17" s="3"/>
      <c r="I17" s="3"/>
      <c r="J17" s="3"/>
    </row>
    <row r="18" spans="2:10">
      <c r="B18" s="3"/>
      <c r="C18" s="3"/>
      <c r="D18" s="3"/>
      <c r="E18" s="3"/>
      <c r="F18" s="3"/>
      <c r="G18" s="3"/>
      <c r="H18" s="3"/>
      <c r="I18" s="3"/>
      <c r="J18" s="3"/>
    </row>
    <row r="19" spans="2:10">
      <c r="B19" s="3" t="s">
        <v>1</v>
      </c>
      <c r="C19" s="3"/>
      <c r="D19" s="3"/>
      <c r="E19" s="3"/>
      <c r="F19" s="3"/>
      <c r="G19" s="3"/>
      <c r="H19" s="3"/>
      <c r="I19" s="3"/>
      <c r="J19" s="3"/>
    </row>
    <row r="20" spans="2:10">
      <c r="B20" s="3" t="s">
        <v>39</v>
      </c>
      <c r="C20" s="3" t="s">
        <v>3</v>
      </c>
      <c r="D20" s="3" t="s">
        <v>4</v>
      </c>
      <c r="E20" s="3" t="s">
        <v>6</v>
      </c>
      <c r="F20" s="3" t="s">
        <v>7</v>
      </c>
      <c r="G20" s="3" t="s">
        <v>8</v>
      </c>
      <c r="H20" s="3" t="s">
        <v>46</v>
      </c>
      <c r="I20" s="3" t="s">
        <v>13</v>
      </c>
      <c r="J20" s="3" t="s">
        <v>47</v>
      </c>
    </row>
    <row r="21" spans="2:10">
      <c r="B21" s="3" t="s">
        <v>1</v>
      </c>
      <c r="C21" s="3" t="s">
        <v>15</v>
      </c>
      <c r="D21" s="3" t="s">
        <v>16</v>
      </c>
      <c r="E21" s="3" t="s">
        <v>1</v>
      </c>
      <c r="F21" s="3">
        <v>380.35</v>
      </c>
      <c r="G21" s="3">
        <v>97</v>
      </c>
      <c r="H21" s="3">
        <v>0.27450000000000002</v>
      </c>
      <c r="I21" s="3" t="s">
        <v>18</v>
      </c>
      <c r="J21" s="3"/>
    </row>
    <row r="22" spans="2:10">
      <c r="B22" s="3" t="s">
        <v>1</v>
      </c>
      <c r="C22" s="3" t="s">
        <v>19</v>
      </c>
      <c r="D22" s="3" t="s">
        <v>16</v>
      </c>
      <c r="E22" s="3" t="s">
        <v>1</v>
      </c>
      <c r="F22" s="3">
        <v>68.08</v>
      </c>
      <c r="G22" s="3">
        <v>99</v>
      </c>
      <c r="H22" s="3">
        <v>0.13750000000000001</v>
      </c>
      <c r="I22" s="3" t="s">
        <v>18</v>
      </c>
      <c r="J22" s="3"/>
    </row>
    <row r="23" spans="2:10">
      <c r="B23" s="3" t="s">
        <v>1</v>
      </c>
      <c r="C23" s="3" t="s">
        <v>21</v>
      </c>
      <c r="D23" s="3" t="s">
        <v>16</v>
      </c>
      <c r="E23" s="3" t="s">
        <v>1</v>
      </c>
      <c r="F23" s="3">
        <v>74.56</v>
      </c>
      <c r="G23" s="3">
        <v>99</v>
      </c>
      <c r="H23" s="3">
        <v>0.37659999999999999</v>
      </c>
      <c r="I23" s="3" t="s">
        <v>18</v>
      </c>
      <c r="J23" s="3"/>
    </row>
    <row r="24" spans="2:10">
      <c r="B24" s="3" t="s">
        <v>1</v>
      </c>
      <c r="C24" s="3" t="s">
        <v>23</v>
      </c>
      <c r="D24" s="3" t="s">
        <v>24</v>
      </c>
      <c r="E24" s="3" t="s">
        <v>1</v>
      </c>
      <c r="F24" s="3">
        <v>327.14</v>
      </c>
      <c r="G24" s="3">
        <v>97</v>
      </c>
      <c r="H24" s="3">
        <v>0.48899999999999999</v>
      </c>
      <c r="I24" s="3" t="s">
        <v>18</v>
      </c>
      <c r="J24" s="3"/>
    </row>
    <row r="25" spans="2:10">
      <c r="B25" s="3" t="s">
        <v>1</v>
      </c>
      <c r="C25" s="3" t="s">
        <v>25</v>
      </c>
      <c r="D25" s="3" t="s">
        <v>16</v>
      </c>
      <c r="E25" s="3" t="s">
        <v>1</v>
      </c>
      <c r="F25" s="3">
        <v>551.14</v>
      </c>
      <c r="G25" s="3">
        <v>99</v>
      </c>
      <c r="H25" s="3">
        <v>0.25779999999999997</v>
      </c>
      <c r="I25" s="3" t="s">
        <v>18</v>
      </c>
      <c r="J25" s="3"/>
    </row>
    <row r="26" spans="2:10">
      <c r="B26" s="3" t="s">
        <v>1</v>
      </c>
      <c r="C26" s="3" t="s">
        <v>27</v>
      </c>
      <c r="D26" s="3" t="s">
        <v>49</v>
      </c>
      <c r="E26" s="3" t="s">
        <v>1</v>
      </c>
      <c r="F26" s="3" t="s">
        <v>29</v>
      </c>
      <c r="G26" s="3"/>
      <c r="H26" s="3">
        <v>7.0039999999999996</v>
      </c>
      <c r="I26" s="3" t="s">
        <v>42</v>
      </c>
      <c r="J26" s="3"/>
    </row>
    <row r="27" spans="2:10">
      <c r="B27" s="3" t="s">
        <v>1</v>
      </c>
      <c r="C27" s="3" t="s">
        <v>31</v>
      </c>
      <c r="D27" s="3" t="s">
        <v>50</v>
      </c>
      <c r="E27" s="3" t="s">
        <v>1</v>
      </c>
      <c r="F27" s="3" t="s">
        <v>29</v>
      </c>
      <c r="G27" s="3"/>
      <c r="H27" s="3">
        <v>1.038</v>
      </c>
      <c r="I27" s="3" t="s">
        <v>33</v>
      </c>
      <c r="J27" s="3"/>
    </row>
    <row r="28" spans="2:10">
      <c r="B28" s="3" t="s">
        <v>1</v>
      </c>
      <c r="C28" s="3"/>
      <c r="D28" s="3"/>
      <c r="E28" s="3"/>
      <c r="F28" s="3"/>
      <c r="G28" s="3"/>
      <c r="H28" s="3"/>
      <c r="I28" s="3"/>
      <c r="J28" s="3"/>
    </row>
    <row r="29" spans="2:10">
      <c r="B29" s="3" t="s">
        <v>39</v>
      </c>
      <c r="C29" s="3" t="s">
        <v>34</v>
      </c>
      <c r="D29" s="3" t="s">
        <v>35</v>
      </c>
      <c r="E29" s="3"/>
      <c r="F29" s="3"/>
      <c r="G29" s="3"/>
      <c r="H29" s="3"/>
      <c r="I29" s="3"/>
      <c r="J29" s="3"/>
    </row>
    <row r="30" spans="2:10">
      <c r="B30" s="3" t="s">
        <v>36</v>
      </c>
      <c r="C30" s="3" t="s">
        <v>1</v>
      </c>
      <c r="D30" s="3" t="s">
        <v>1</v>
      </c>
      <c r="E30" s="3"/>
      <c r="F30" s="3"/>
      <c r="G30" s="3"/>
      <c r="H30" s="3"/>
      <c r="I30" s="3"/>
      <c r="J30" s="3"/>
    </row>
    <row r="31" spans="2:10">
      <c r="B31" s="3" t="s">
        <v>37</v>
      </c>
      <c r="C31" s="3" t="s">
        <v>1</v>
      </c>
      <c r="D31" s="3" t="s">
        <v>1</v>
      </c>
      <c r="E31" s="3"/>
      <c r="F31" s="3"/>
      <c r="G31" s="3"/>
      <c r="H31" s="3"/>
      <c r="I31" s="3"/>
      <c r="J31" s="3"/>
    </row>
    <row r="32" spans="2:10">
      <c r="B32" s="3" t="s">
        <v>44</v>
      </c>
      <c r="C32" s="3"/>
      <c r="D32" s="3"/>
      <c r="E32" s="3"/>
      <c r="F32" s="3"/>
      <c r="G32" s="3"/>
      <c r="H32" s="3"/>
      <c r="I32" s="3"/>
      <c r="J3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10" Type="http://schemas.openxmlformats.org/officeDocument/2006/relationships/customXmlProps" Target="itemProps4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NDA5LjV8NjczMzIxLzMxNS9FbnRyeVBhcnQvMzU3OTA0Mzc3OHwxMDM5LjU=</eid>
  <version>1</version>
  <updated-at>2022-02-15T12:26:18-05:00</updated-at>
</LabArchives>
</file>

<file path=customXml/itemProps1.xml><?xml version="1.0" encoding="utf-8"?>
<ds:datastoreItem xmlns:ds="http://schemas.openxmlformats.org/officeDocument/2006/customXml" ds:itemID="{7FF793ED-39D3-47CF-943C-26042DE886BA}"/>
</file>

<file path=customXml/itemProps2.xml><?xml version="1.0" encoding="utf-8"?>
<ds:datastoreItem xmlns:ds="http://schemas.openxmlformats.org/officeDocument/2006/customXml" ds:itemID="{A23719E9-DEAC-4857-9162-CA5CC7447214}"/>
</file>

<file path=customXml/itemProps3.xml><?xml version="1.0" encoding="utf-8"?>
<ds:datastoreItem xmlns:ds="http://schemas.openxmlformats.org/officeDocument/2006/customXml" ds:itemID="{B2679297-11ED-4BD9-A047-E43BC039C2C0}"/>
</file>

<file path=customXml/itemProps4.xml><?xml version="1.0" encoding="utf-8"?>
<ds:datastoreItem xmlns:ds="http://schemas.openxmlformats.org/officeDocument/2006/customXml" ds:itemID="{7CA598B9-7F72-405A-A30F-1F72156387C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Yackzan, Andrew T.</cp:lastModifiedBy>
  <cp:revision/>
  <dcterms:created xsi:type="dcterms:W3CDTF">2018-07-03T20:59:04Z</dcterms:created>
  <dcterms:modified xsi:type="dcterms:W3CDTF">2022-02-15T17:25:13Z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