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de esfuerzo" sheetId="1" r:id="rId3"/>
    <sheet state="visible" name="Aux" sheetId="2" r:id="rId4"/>
  </sheets>
  <definedNames/>
  <calcPr/>
</workbook>
</file>

<file path=xl/sharedStrings.xml><?xml version="1.0" encoding="utf-8"?>
<sst xmlns="http://schemas.openxmlformats.org/spreadsheetml/2006/main" count="60" uniqueCount="45">
  <si>
    <t>Estimación de Esfuerzos</t>
  </si>
  <si>
    <t>COMPLEJIDAD</t>
  </si>
  <si>
    <t>FASES</t>
  </si>
  <si>
    <t>Descripción</t>
  </si>
  <si>
    <t>Tipo</t>
  </si>
  <si>
    <t>Muy Complejo</t>
  </si>
  <si>
    <t>Complejo</t>
  </si>
  <si>
    <t>Mediano</t>
  </si>
  <si>
    <t>Simple</t>
  </si>
  <si>
    <t>Fase REQ.</t>
  </si>
  <si>
    <t>Fase DIS.</t>
  </si>
  <si>
    <t>Fase CONS.</t>
  </si>
  <si>
    <t>Total</t>
  </si>
  <si>
    <t>Subtotal
hs</t>
  </si>
  <si>
    <t>Presupuesto</t>
  </si>
  <si>
    <t>1 - Etapa inicial</t>
  </si>
  <si>
    <t>1.1 - Relevamiento</t>
  </si>
  <si>
    <t>1.2 - Análisis y planeamiento</t>
  </si>
  <si>
    <t>2 - Etapa desarrollo</t>
  </si>
  <si>
    <t>2.1 - Estructura general del sitio</t>
  </si>
  <si>
    <t>2.1 - Home</t>
  </si>
  <si>
    <t>2.2 - Noticias</t>
  </si>
  <si>
    <t>2.3 - Que sabemos?</t>
  </si>
  <si>
    <t>2.4 - Sistema Solar</t>
  </si>
  <si>
    <t>2.5 - Imagenes</t>
  </si>
  <si>
    <t>2.6 - Contacto</t>
  </si>
  <si>
    <t>2.4 - Frontend / estilo - sitio web</t>
  </si>
  <si>
    <t>2.4.1 Layout general</t>
  </si>
  <si>
    <t>2.4.2 Funcionalidades UX</t>
  </si>
  <si>
    <t>3 - Etapa de implementación</t>
  </si>
  <si>
    <t>3.1 - Subida a producción</t>
  </si>
  <si>
    <t>3.2 - Test funcional en ambiente de producción</t>
  </si>
  <si>
    <t>Totales</t>
  </si>
  <si>
    <t>Fase: Requerimiento</t>
  </si>
  <si>
    <t>precio x hora</t>
  </si>
  <si>
    <t>relevamiento</t>
  </si>
  <si>
    <t>análisis y planeamiento</t>
  </si>
  <si>
    <t>configuración inicial</t>
  </si>
  <si>
    <t>desarrollo (genérico)</t>
  </si>
  <si>
    <t>desarrollo personalizado</t>
  </si>
  <si>
    <t>frontend (generico)</t>
  </si>
  <si>
    <t>frontend personalizado</t>
  </si>
  <si>
    <t>implementación</t>
  </si>
  <si>
    <t>Fase: Diseño</t>
  </si>
  <si>
    <t>Fase: Construccion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</si>
</sst>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5">
    <font>
      <sz val="10.0"/>
      <color rgb="FF000000"/>
      <name val="Arial"/>
    </font>
    <font>
      <b/>
      <u/>
      <sz val="12.0"/>
      <name val="Verdana"/>
    </font>
    <font/>
    <font>
      <i/>
      <sz val="8.0"/>
      <name val="Verdana"/>
    </font>
    <font>
      <b/>
      <sz val="9.0"/>
      <name val="Arial"/>
    </font>
    <font>
      <sz val="9.0"/>
      <name val="Arial"/>
    </font>
    <font>
      <sz val="9.0"/>
      <color rgb="FFFFFFFF"/>
      <name val="Arial"/>
    </font>
    <font>
      <sz val="9.0"/>
      <color rgb="FF0000FF"/>
      <name val="Arial"/>
    </font>
    <font>
      <b/>
    </font>
    <font>
      <sz val="9.0"/>
      <color rgb="FF000000"/>
      <name val="Arial"/>
    </font>
    <font>
      <b/>
      <sz val="9.0"/>
      <color rgb="FF0000FF"/>
      <name val="Arial"/>
    </font>
    <font>
      <b/>
      <u/>
      <sz val="8.0"/>
      <color rgb="FF000000"/>
      <name val="Verdana"/>
    </font>
    <font>
      <sz val="8.0"/>
      <color rgb="FF000000"/>
      <name val="Verdana"/>
    </font>
    <font>
      <sz val="8.0"/>
      <color rgb="FF000000"/>
    </font>
    <font>
      <b/>
      <sz val="8.0"/>
      <color rgb="FF000000"/>
      <name val="Verdan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F99"/>
        <bgColor rgb="FFFFFF99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26">
    <border/>
    <border>
      <bottom style="thin">
        <color rgb="FF000000"/>
      </bottom>
    </border>
    <border>
      <left style="thin">
        <color rgb="FF2E3436"/>
      </left>
      <top style="thin">
        <color rgb="FF2E3436"/>
      </top>
    </border>
    <border>
      <top style="thin">
        <color rgb="FF2E3436"/>
      </top>
    </border>
    <border>
      <right style="thin">
        <color rgb="FF2E3436"/>
      </right>
      <top style="thin">
        <color rgb="FF2E3436"/>
      </top>
    </border>
    <border>
      <left style="thin">
        <color rgb="FF2E3436"/>
      </left>
      <top style="thin">
        <color rgb="FF2E3436"/>
      </top>
      <bottom style="thin">
        <color rgb="FF2E3436"/>
      </bottom>
    </border>
    <border>
      <top style="thin">
        <color rgb="FF2E3436"/>
      </top>
      <bottom style="thin">
        <color rgb="FF2E3436"/>
      </bottom>
    </border>
    <border>
      <right style="thin">
        <color rgb="FF2E3436"/>
      </right>
      <top style="thin">
        <color rgb="FF2E3436"/>
      </top>
      <bottom style="thin">
        <color rgb="FF2E3436"/>
      </bottom>
    </border>
    <border>
      <left style="thin">
        <color rgb="FF2E3436"/>
      </left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E3436"/>
      </left>
      <right style="thin">
        <color rgb="FF2E3436"/>
      </right>
      <top style="thin">
        <color rgb="FF2E3436"/>
      </top>
    </border>
    <border>
      <left style="thin">
        <color rgb="FF2E3436"/>
      </left>
      <right style="thin">
        <color rgb="FF2E3436"/>
      </right>
      <bottom style="thin">
        <color rgb="FF2E3436"/>
      </bottom>
    </border>
    <border>
      <left style="thin">
        <color rgb="FF2E3436"/>
      </left>
      <bottom style="thin">
        <color rgb="FF000000"/>
      </bottom>
    </border>
    <border>
      <right style="thin">
        <color rgb="FF2E3436"/>
      </right>
      <bottom style="thin">
        <color rgb="FF000000"/>
      </bottom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center"/>
    </xf>
    <xf borderId="1" fillId="0" fontId="4" numFmtId="0" xfId="0" applyAlignment="1" applyBorder="1" applyFont="1">
      <alignment horizontal="right" readingOrder="0"/>
    </xf>
    <xf borderId="0" fillId="0" fontId="5" numFmtId="0" xfId="0" applyAlignment="1" applyFont="1">
      <alignment horizontal="left"/>
    </xf>
    <xf borderId="2" fillId="3" fontId="4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10" fillId="3" fontId="4" numFmtId="0" xfId="0" applyAlignment="1" applyBorder="1" applyFont="1">
      <alignment horizontal="center" readingOrder="0" vertical="center"/>
    </xf>
    <xf borderId="10" fillId="5" fontId="4" numFmtId="0" xfId="0" applyAlignment="1" applyBorder="1" applyFill="1" applyFont="1">
      <alignment horizontal="left" readingOrder="0"/>
    </xf>
    <xf borderId="7" fillId="6" fontId="5" numFmtId="0" xfId="0" applyAlignment="1" applyBorder="1" applyFill="1" applyFont="1">
      <alignment horizontal="left" readingOrder="0" vertical="top"/>
    </xf>
    <xf borderId="9" fillId="5" fontId="5" numFmtId="0" xfId="0" applyAlignment="1" applyBorder="1" applyFont="1">
      <alignment horizontal="left" readingOrder="0" vertical="top"/>
    </xf>
    <xf borderId="9" fillId="5" fontId="7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/>
    </xf>
    <xf borderId="10" fillId="5" fontId="8" numFmtId="0" xfId="0" applyAlignment="1" applyBorder="1" applyFont="1">
      <alignment horizontal="center"/>
    </xf>
    <xf borderId="0" fillId="0" fontId="2" numFmtId="164" xfId="0" applyFont="1" applyNumberFormat="1"/>
    <xf borderId="10" fillId="7" fontId="5" numFmtId="0" xfId="0" applyAlignment="1" applyBorder="1" applyFill="1" applyFont="1">
      <alignment horizontal="left" readingOrder="0"/>
    </xf>
    <xf borderId="9" fillId="7" fontId="5" numFmtId="0" xfId="0" applyAlignment="1" applyBorder="1" applyFont="1">
      <alignment horizontal="center" readingOrder="0" vertical="center"/>
    </xf>
    <xf borderId="9" fillId="3" fontId="7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7" fillId="6" fontId="9" numFmtId="0" xfId="0" applyAlignment="1" applyBorder="1" applyFon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9" fillId="5" fontId="7" numFmtId="0" xfId="0" applyAlignment="1" applyBorder="1" applyFont="1">
      <alignment horizontal="center" readingOrder="0" vertical="center"/>
    </xf>
    <xf borderId="5" fillId="5" fontId="7" numFmtId="0" xfId="0" applyAlignment="1" applyBorder="1" applyFont="1">
      <alignment horizontal="center" readingOrder="0" vertical="center"/>
    </xf>
    <xf borderId="10" fillId="8" fontId="5" numFmtId="0" xfId="0" applyAlignment="1" applyBorder="1" applyFill="1" applyFont="1">
      <alignment readingOrder="0" shrinkToFit="0" wrapText="1"/>
    </xf>
    <xf borderId="11" fillId="7" fontId="5" numFmtId="0" xfId="0" applyAlignment="1" applyBorder="1" applyFont="1">
      <alignment readingOrder="0" shrinkToFit="0" wrapText="1"/>
    </xf>
    <xf borderId="10" fillId="7" fontId="5" numFmtId="0" xfId="0" applyAlignment="1" applyBorder="1" applyFont="1">
      <alignment readingOrder="0" shrinkToFit="0" wrapText="1"/>
    </xf>
    <xf borderId="11" fillId="8" fontId="5" numFmtId="0" xfId="0" applyAlignment="1" applyBorder="1" applyFont="1">
      <alignment readingOrder="0" shrinkToFit="0" wrapText="1"/>
    </xf>
    <xf borderId="12" fillId="3" fontId="7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readingOrder="0" shrinkToFit="0" wrapText="1"/>
    </xf>
    <xf borderId="10" fillId="5" fontId="7" numFmtId="0" xfId="0" applyAlignment="1" applyBorder="1" applyFont="1">
      <alignment horizontal="center" readingOrder="0" vertical="center"/>
    </xf>
    <xf borderId="10" fillId="5" fontId="8" numFmtId="0" xfId="0" applyAlignment="1" applyBorder="1" applyFont="1">
      <alignment horizontal="center" readingOrder="0"/>
    </xf>
    <xf borderId="13" fillId="3" fontId="7" numFmtId="0" xfId="0" applyAlignment="1" applyBorder="1" applyFont="1">
      <alignment horizontal="center" readingOrder="0" vertical="center"/>
    </xf>
    <xf borderId="14" fillId="3" fontId="4" numFmtId="0" xfId="0" applyAlignment="1" applyBorder="1" applyFont="1">
      <alignment horizontal="right" readingOrder="0"/>
    </xf>
    <xf borderId="15" fillId="0" fontId="2" numFmtId="0" xfId="0" applyBorder="1" applyFont="1"/>
    <xf borderId="16" fillId="3" fontId="10" numFmtId="0" xfId="0" applyAlignment="1" applyBorder="1" applyFont="1">
      <alignment horizontal="center" readingOrder="0"/>
    </xf>
    <xf borderId="17" fillId="0" fontId="2" numFmtId="164" xfId="0" applyBorder="1" applyFont="1" applyNumberFormat="1"/>
    <xf borderId="17" fillId="3" fontId="11" numFmtId="0" xfId="0" applyAlignment="1" applyBorder="1" applyFont="1">
      <alignment horizontal="left" readingOrder="0"/>
    </xf>
    <xf borderId="17" fillId="3" fontId="12" numFmtId="0" xfId="0" applyAlignment="1" applyBorder="1" applyFont="1">
      <alignment horizontal="center" readingOrder="0"/>
    </xf>
    <xf borderId="17" fillId="3" fontId="13" numFmtId="0" xfId="0" applyAlignment="1" applyBorder="1" applyFont="1">
      <alignment horizontal="center" readingOrder="0"/>
    </xf>
    <xf borderId="17" fillId="9" fontId="8" numFmtId="0" xfId="0" applyAlignment="1" applyBorder="1" applyFill="1" applyFont="1">
      <alignment horizontal="left" readingOrder="0"/>
    </xf>
    <xf borderId="17" fillId="7" fontId="2" numFmtId="164" xfId="0" applyAlignment="1" applyBorder="1" applyFont="1" applyNumberFormat="1">
      <alignment horizontal="right" readingOrder="0"/>
    </xf>
    <xf borderId="17" fillId="9" fontId="14" numFmtId="0" xfId="0" applyAlignment="1" applyBorder="1" applyFont="1">
      <alignment horizontal="left" readingOrder="0"/>
    </xf>
    <xf borderId="18" fillId="9" fontId="12" numFmtId="0" xfId="0" applyAlignment="1" applyBorder="1" applyFont="1">
      <alignment horizontal="center" readingOrder="0"/>
    </xf>
    <xf borderId="19" fillId="9" fontId="12" numFmtId="0" xfId="0" applyAlignment="1" applyBorder="1" applyFont="1">
      <alignment horizontal="center" readingOrder="0"/>
    </xf>
    <xf borderId="20" fillId="9" fontId="12" numFmtId="0" xfId="0" applyAlignment="1" applyBorder="1" applyFont="1">
      <alignment horizontal="center" readingOrder="0"/>
    </xf>
    <xf borderId="17" fillId="10" fontId="14" numFmtId="0" xfId="0" applyAlignment="1" applyBorder="1" applyFill="1" applyFont="1">
      <alignment horizontal="left" readingOrder="0"/>
    </xf>
    <xf borderId="21" fillId="10" fontId="12" numFmtId="0" xfId="0" applyAlignment="1" applyBorder="1" applyFont="1">
      <alignment horizontal="center" readingOrder="0"/>
    </xf>
    <xf borderId="10" fillId="10" fontId="12" numFmtId="0" xfId="0" applyAlignment="1" applyBorder="1" applyFont="1">
      <alignment horizontal="center" readingOrder="0"/>
    </xf>
    <xf borderId="22" fillId="10" fontId="12" numFmtId="0" xfId="0" applyAlignment="1" applyBorder="1" applyFont="1">
      <alignment horizontal="center" readingOrder="0"/>
    </xf>
    <xf borderId="21" fillId="9" fontId="12" numFmtId="0" xfId="0" applyAlignment="1" applyBorder="1" applyFont="1">
      <alignment horizontal="center" readingOrder="0"/>
    </xf>
    <xf borderId="10" fillId="9" fontId="12" numFmtId="0" xfId="0" applyAlignment="1" applyBorder="1" applyFont="1">
      <alignment horizontal="center" readingOrder="0"/>
    </xf>
    <xf borderId="22" fillId="9" fontId="12" numFmtId="0" xfId="0" applyAlignment="1" applyBorder="1" applyFont="1">
      <alignment horizontal="center" readingOrder="0"/>
    </xf>
    <xf borderId="23" fillId="10" fontId="12" numFmtId="0" xfId="0" applyAlignment="1" applyBorder="1" applyFont="1">
      <alignment horizontal="center" readingOrder="0"/>
    </xf>
    <xf borderId="24" fillId="10" fontId="12" numFmtId="0" xfId="0" applyAlignment="1" applyBorder="1" applyFont="1">
      <alignment horizontal="center" readingOrder="0"/>
    </xf>
    <xf borderId="25" fillId="10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2" max="2" width="4.0"/>
    <col customWidth="1" min="3" max="3" width="8.63"/>
    <col customWidth="1" min="4" max="4" width="7.13"/>
    <col customWidth="1" min="5" max="5" width="6.63"/>
    <col customWidth="1" min="6" max="6" width="5.5"/>
    <col customWidth="1" min="7" max="7" width="2.25"/>
    <col customWidth="1" min="8" max="8" width="8.38"/>
    <col customWidth="1" min="9" max="9" width="7.63"/>
    <col customWidth="1" min="10" max="10" width="9.38"/>
    <col customWidth="1" min="11" max="11" width="6.5"/>
    <col customWidth="1" min="12" max="12" width="6.88"/>
    <col customWidth="1" min="13" max="13" width="1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/>
      <c r="B2" s="4"/>
      <c r="C2" s="2"/>
      <c r="D2" s="2"/>
      <c r="E2" s="2"/>
      <c r="F2" s="2"/>
      <c r="G2" s="2"/>
      <c r="H2" s="2"/>
      <c r="I2" s="2"/>
      <c r="J2" s="2"/>
      <c r="K2" s="2"/>
    </row>
    <row r="3">
      <c r="A3" s="2"/>
      <c r="B3" s="4"/>
      <c r="C3" s="2"/>
      <c r="D3" s="2"/>
      <c r="E3" s="2"/>
      <c r="F3" s="2"/>
      <c r="G3" s="2"/>
      <c r="H3" s="2"/>
      <c r="I3" s="2"/>
      <c r="J3" s="2"/>
      <c r="K3" s="2"/>
    </row>
    <row r="4">
      <c r="A4" s="5"/>
      <c r="B4" s="6"/>
      <c r="C4" s="7" t="s">
        <v>1</v>
      </c>
      <c r="D4" s="8"/>
      <c r="E4" s="8"/>
      <c r="F4" s="9"/>
      <c r="G4" s="6"/>
      <c r="H4" s="10" t="s">
        <v>2</v>
      </c>
      <c r="I4" s="11"/>
      <c r="J4" s="12"/>
      <c r="K4" s="6"/>
    </row>
    <row r="5">
      <c r="A5" s="13" t="s">
        <v>3</v>
      </c>
      <c r="B5" s="14" t="s">
        <v>4</v>
      </c>
      <c r="C5" s="15" t="s">
        <v>5</v>
      </c>
      <c r="D5" s="16" t="s">
        <v>6</v>
      </c>
      <c r="E5" s="16" t="s">
        <v>7</v>
      </c>
      <c r="F5" s="16" t="s">
        <v>8</v>
      </c>
      <c r="G5" s="17"/>
      <c r="H5" s="14" t="s">
        <v>9</v>
      </c>
      <c r="I5" s="14" t="s">
        <v>10</v>
      </c>
      <c r="J5" s="14" t="s">
        <v>11</v>
      </c>
      <c r="K5" s="14" t="s">
        <v>12</v>
      </c>
      <c r="L5" s="18" t="s">
        <v>13</v>
      </c>
      <c r="M5" s="19" t="s">
        <v>14</v>
      </c>
    </row>
    <row r="6">
      <c r="A6" s="20" t="s">
        <v>15</v>
      </c>
      <c r="B6" s="21"/>
      <c r="C6" s="22"/>
      <c r="D6" s="22"/>
      <c r="E6" s="22"/>
      <c r="F6" s="22"/>
      <c r="G6" s="17"/>
      <c r="H6" s="23"/>
      <c r="I6" s="23"/>
      <c r="J6" s="24"/>
      <c r="K6" s="24"/>
      <c r="L6" s="25">
        <f>SUM(K7:K8)</f>
        <v>14</v>
      </c>
      <c r="M6" s="26">
        <f>MULTIPLY(L6,Aux!$I$2)</f>
        <v>4200</v>
      </c>
    </row>
    <row r="7">
      <c r="A7" s="27" t="s">
        <v>16</v>
      </c>
      <c r="B7" s="17">
        <v>1.0</v>
      </c>
      <c r="C7" s="28">
        <v>0.0</v>
      </c>
      <c r="D7" s="28">
        <v>0.0</v>
      </c>
      <c r="E7" s="28">
        <v>1.0</v>
      </c>
      <c r="F7" s="28">
        <v>1.0</v>
      </c>
      <c r="G7" s="17"/>
      <c r="H7" s="29">
        <f>if($B7=0,0,VLOOKUP($B7,Aux!$B$3:$F$22,2,FALSE)*$C7+VLOOKUP($B7,Aux!$B$3:$F$22,3,FALSE)*$D7 +VLOOKUP($B7,Aux!$B$3:$F$22,4,FALSE)*$E7+VLOOKUP($B7,Aux!$B$3:$F$22,5,FALSE)*$F7)</f>
        <v>4</v>
      </c>
      <c r="I7" s="29">
        <f>if($B7=0,0,VLOOKUP($B7,Aux!$B$25:$F$44,2,FALSE)*$C7+VLOOKUP($B7,Aux!$B$25:$F$44,3,FALSE)*$D7 +VLOOKUP($B7,Aux!$B$25:$F$44,4,FALSE)*$E7+VLOOKUP($B7,Aux!$B$25:$F$44,5,FALSE)*$F7)</f>
        <v>0</v>
      </c>
      <c r="J7" s="30">
        <f>if($B7=0,0,VLOOKUP($B7,Aux!$B$47:$F$66,2,FALSE)*$C7+VLOOKUP($B7,Aux!$B$47:$F$66,3,FALSE)*$D7 +VLOOKUP($B7,Aux!$B$47:$F$66,4,FALSE)*$E7+VLOOKUP($B7,Aux!$B$47:$F$66,5,FALSE)*$F7)</f>
        <v>0</v>
      </c>
      <c r="K7" s="29">
        <f t="shared" ref="K7:K8" si="1">SUM(H7:J7)</f>
        <v>4</v>
      </c>
      <c r="L7" s="31"/>
    </row>
    <row r="8">
      <c r="A8" s="27" t="s">
        <v>17</v>
      </c>
      <c r="B8" s="17">
        <v>2.0</v>
      </c>
      <c r="C8" s="28">
        <v>0.0</v>
      </c>
      <c r="D8" s="28">
        <v>1.0</v>
      </c>
      <c r="E8" s="28">
        <v>1.0</v>
      </c>
      <c r="F8" s="28">
        <v>1.0</v>
      </c>
      <c r="G8" s="17"/>
      <c r="H8" s="29">
        <f>if($B8=0,0,VLOOKUP($B8,Aux!$B$3:$F$22,2,FALSE)*$C8+VLOOKUP($B8,Aux!$B$3:$F$22,3,FALSE)*$D8 +VLOOKUP($B8,Aux!$B$3:$F$22,4,FALSE)*$E8+VLOOKUP($B8,Aux!$B$3:$F$22,5,FALSE)*$F8)</f>
        <v>0</v>
      </c>
      <c r="I8" s="29">
        <f>if($B8=0,0,VLOOKUP($B8,Aux!$B$25:$F$44,2,FALSE)*$C8+VLOOKUP($B8,Aux!$B$25:$F$44,3,FALSE)*$D8 +VLOOKUP($B8,Aux!$B$25:$F$44,4,FALSE)*$E8+VLOOKUP($B8,Aux!$B$25:$F$44,5,FALSE)*$F8)</f>
        <v>10</v>
      </c>
      <c r="J8" s="30">
        <f>if($B8=0,0,VLOOKUP($B8,Aux!$B$47:$F$66,2,FALSE)*$C8+VLOOKUP($B8,Aux!$B$47:$F$66,3,FALSE)*$D8 +VLOOKUP($B8,Aux!$B$47:$F$66,4,FALSE)*$E8+VLOOKUP($B8,Aux!$B$47:$F$66,5,FALSE)*$F8)</f>
        <v>0</v>
      </c>
      <c r="K8" s="29">
        <f t="shared" si="1"/>
        <v>10</v>
      </c>
      <c r="L8" s="31"/>
    </row>
    <row r="9">
      <c r="A9" s="20" t="s">
        <v>18</v>
      </c>
      <c r="B9" s="32"/>
      <c r="C9" s="33"/>
      <c r="D9" s="33"/>
      <c r="E9" s="33"/>
      <c r="F9" s="33"/>
      <c r="G9" s="17"/>
      <c r="H9" s="34"/>
      <c r="I9" s="34"/>
      <c r="J9" s="35"/>
      <c r="K9" s="35"/>
      <c r="L9" s="25">
        <f>SUM(K10:K19)</f>
        <v>50</v>
      </c>
      <c r="M9" s="26">
        <f>MULTIPLY(L9,Aux!$I$2)</f>
        <v>15000</v>
      </c>
    </row>
    <row r="10">
      <c r="A10" s="36" t="s">
        <v>19</v>
      </c>
      <c r="B10" s="17">
        <v>4.0</v>
      </c>
      <c r="C10" s="28">
        <v>0.0</v>
      </c>
      <c r="D10" s="28">
        <v>0.0</v>
      </c>
      <c r="E10" s="28">
        <v>2.0</v>
      </c>
      <c r="F10" s="28">
        <v>0.0</v>
      </c>
      <c r="G10" s="17"/>
      <c r="H10" s="29">
        <f>if($B10=0,0,VLOOKUP($B10,Aux!$B$3:$F$22,2,FALSE)*$C10+VLOOKUP($B10,Aux!$B$3:$F$22,3,FALSE)*$D10 +VLOOKUP($B10,Aux!$B$3:$F$22,4,FALSE)*$E10+VLOOKUP($B10,Aux!$B$3:$F$22,5,FALSE)*$F10)</f>
        <v>0</v>
      </c>
      <c r="I10" s="29">
        <f>if($B10=0,0,VLOOKUP($B10,Aux!$B$25:$F$44,2,FALSE)*$C10+VLOOKUP($B10,Aux!$B$25:$F$44,3,FALSE)*$D10 +VLOOKUP($B10,Aux!$B$25:$F$44,4,FALSE)*$E10+VLOOKUP($B10,Aux!$B$25:$F$44,5,FALSE)*$F10)</f>
        <v>0</v>
      </c>
      <c r="J10" s="30">
        <f>if($B10=0,0,VLOOKUP($B10,Aux!$B$47:$F$66,2,FALSE)*$C10+VLOOKUP($B10,Aux!$B$47:$F$66,3,FALSE)*$D10 +VLOOKUP($B10,Aux!$B$47:$F$66,4,FALSE)*$E10+VLOOKUP($B10,Aux!$B$47:$F$66,5,FALSE)*$F10)</f>
        <v>6</v>
      </c>
      <c r="K10" s="29">
        <f t="shared" ref="K10:K19" si="2">SUM(H10:J10)</f>
        <v>6</v>
      </c>
      <c r="L10" s="31"/>
    </row>
    <row r="11">
      <c r="A11" s="37" t="s">
        <v>20</v>
      </c>
      <c r="B11" s="17">
        <v>4.0</v>
      </c>
      <c r="C11" s="28">
        <v>0.0</v>
      </c>
      <c r="D11" s="28">
        <v>0.0</v>
      </c>
      <c r="E11" s="28">
        <v>2.0</v>
      </c>
      <c r="F11" s="28">
        <v>0.0</v>
      </c>
      <c r="G11" s="17"/>
      <c r="H11" s="29">
        <f>if($B11=0,0,VLOOKUP($B11,Aux!$B$3:$F$22,2,FALSE)*$C11+VLOOKUP($B11,Aux!$B$3:$F$22,3,FALSE)*$D11 +VLOOKUP($B11,Aux!$B$3:$F$22,4,FALSE)*$E11+VLOOKUP($B11,Aux!$B$3:$F$22,5,FALSE)*$F11)</f>
        <v>0</v>
      </c>
      <c r="I11" s="29">
        <f>if($B11=0,0,VLOOKUP($B11,Aux!$B$25:$F$44,2,FALSE)*$C11+VLOOKUP($B11,Aux!$B$25:$F$44,3,FALSE)*$D11 +VLOOKUP($B11,Aux!$B$25:$F$44,4,FALSE)*$E11+VLOOKUP($B11,Aux!$B$25:$F$44,5,FALSE)*$F11)</f>
        <v>0</v>
      </c>
      <c r="J11" s="30">
        <f>if($B11=0,0,VLOOKUP($B11,Aux!$B$47:$F$66,2,FALSE)*$C11+VLOOKUP($B11,Aux!$B$47:$F$66,3,FALSE)*$D11 +VLOOKUP($B11,Aux!$B$47:$F$66,4,FALSE)*$E11+VLOOKUP($B11,Aux!$B$47:$F$66,5,FALSE)*$F11)</f>
        <v>6</v>
      </c>
      <c r="K11" s="29">
        <f t="shared" si="2"/>
        <v>6</v>
      </c>
      <c r="L11" s="31"/>
    </row>
    <row r="12">
      <c r="A12" s="38" t="s">
        <v>21</v>
      </c>
      <c r="B12" s="17">
        <v>4.0</v>
      </c>
      <c r="C12" s="28">
        <v>0.0</v>
      </c>
      <c r="D12" s="28">
        <v>0.0</v>
      </c>
      <c r="E12" s="28">
        <v>2.0</v>
      </c>
      <c r="F12" s="28">
        <v>0.0</v>
      </c>
      <c r="G12" s="17"/>
      <c r="H12" s="29">
        <f>if($B12=0,0,VLOOKUP($B12,Aux!$B$3:$F$22,2,FALSE)*$C12+VLOOKUP($B12,Aux!$B$3:$F$22,3,FALSE)*$D12 +VLOOKUP($B12,Aux!$B$3:$F$22,4,FALSE)*$E12+VLOOKUP($B12,Aux!$B$3:$F$22,5,FALSE)*$F12)</f>
        <v>0</v>
      </c>
      <c r="I12" s="29">
        <f>if($B12=0,0,VLOOKUP($B12,Aux!$B$25:$F$44,2,FALSE)*$C12+VLOOKUP($B12,Aux!$B$25:$F$44,3,FALSE)*$D12 +VLOOKUP($B12,Aux!$B$25:$F$44,4,FALSE)*$E12+VLOOKUP($B12,Aux!$B$25:$F$44,5,FALSE)*$F12)</f>
        <v>0</v>
      </c>
      <c r="J12" s="30">
        <f>if($B12=0,0,VLOOKUP($B12,Aux!$B$47:$F$66,2,FALSE)*$C12+VLOOKUP($B12,Aux!$B$47:$F$66,3,FALSE)*$D12 +VLOOKUP($B12,Aux!$B$47:$F$66,4,FALSE)*$E12+VLOOKUP($B12,Aux!$B$47:$F$66,5,FALSE)*$F12)</f>
        <v>6</v>
      </c>
      <c r="K12" s="29">
        <f t="shared" si="2"/>
        <v>6</v>
      </c>
      <c r="L12" s="31"/>
    </row>
    <row r="13">
      <c r="A13" s="38" t="s">
        <v>22</v>
      </c>
      <c r="B13" s="17">
        <v>4.0</v>
      </c>
      <c r="C13" s="28">
        <v>0.0</v>
      </c>
      <c r="D13" s="28">
        <v>0.0</v>
      </c>
      <c r="E13" s="28">
        <v>2.0</v>
      </c>
      <c r="F13" s="28">
        <v>0.0</v>
      </c>
      <c r="G13" s="17"/>
      <c r="H13" s="29">
        <f>if($B13=0,0,VLOOKUP($B13,Aux!$B$3:$F$22,2,FALSE)*$C13+VLOOKUP($B13,Aux!$B$3:$F$22,3,FALSE)*$D13 +VLOOKUP($B13,Aux!$B$3:$F$22,4,FALSE)*$E13+VLOOKUP($B13,Aux!$B$3:$F$22,5,FALSE)*$F13)</f>
        <v>0</v>
      </c>
      <c r="I13" s="29">
        <f>if($B13=0,0,VLOOKUP($B13,Aux!$B$25:$F$44,2,FALSE)*$C13+VLOOKUP($B13,Aux!$B$25:$F$44,3,FALSE)*$D13 +VLOOKUP($B13,Aux!$B$25:$F$44,4,FALSE)*$E13+VLOOKUP($B13,Aux!$B$25:$F$44,5,FALSE)*$F13)</f>
        <v>0</v>
      </c>
      <c r="J13" s="30">
        <f>if($B13=0,0,VLOOKUP($B13,Aux!$B$47:$F$66,2,FALSE)*$C13+VLOOKUP($B13,Aux!$B$47:$F$66,3,FALSE)*$D13 +VLOOKUP($B13,Aux!$B$47:$F$66,4,FALSE)*$E13+VLOOKUP($B13,Aux!$B$47:$F$66,5,FALSE)*$F13)</f>
        <v>6</v>
      </c>
      <c r="K13" s="29">
        <f t="shared" si="2"/>
        <v>6</v>
      </c>
      <c r="L13" s="31"/>
    </row>
    <row r="14">
      <c r="A14" s="38" t="s">
        <v>23</v>
      </c>
      <c r="B14" s="17">
        <v>4.0</v>
      </c>
      <c r="C14" s="28">
        <v>0.0</v>
      </c>
      <c r="D14" s="28">
        <v>0.0</v>
      </c>
      <c r="E14" s="28">
        <v>2.0</v>
      </c>
      <c r="F14" s="28">
        <v>0.0</v>
      </c>
      <c r="G14" s="17"/>
      <c r="H14" s="29">
        <f>if($B14=0,0,VLOOKUP($B14,Aux!$B$3:$F$22,2,FALSE)*$C14+VLOOKUP($B14,Aux!$B$3:$F$22,3,FALSE)*$D14 +VLOOKUP($B14,Aux!$B$3:$F$22,4,FALSE)*$E14+VLOOKUP($B14,Aux!$B$3:$F$22,5,FALSE)*$F14)</f>
        <v>0</v>
      </c>
      <c r="I14" s="29">
        <f>if($B14=0,0,VLOOKUP($B14,Aux!$B$25:$F$44,2,FALSE)*$C14+VLOOKUP($B14,Aux!$B$25:$F$44,3,FALSE)*$D14 +VLOOKUP($B14,Aux!$B$25:$F$44,4,FALSE)*$E14+VLOOKUP($B14,Aux!$B$25:$F$44,5,FALSE)*$F14)</f>
        <v>0</v>
      </c>
      <c r="J14" s="30">
        <f>if($B14=0,0,VLOOKUP($B14,Aux!$B$47:$F$66,2,FALSE)*$C14+VLOOKUP($B14,Aux!$B$47:$F$66,3,FALSE)*$D14 +VLOOKUP($B14,Aux!$B$47:$F$66,4,FALSE)*$E14+VLOOKUP($B14,Aux!$B$47:$F$66,5,FALSE)*$F14)</f>
        <v>6</v>
      </c>
      <c r="K14" s="29">
        <f t="shared" si="2"/>
        <v>6</v>
      </c>
      <c r="L14" s="31"/>
    </row>
    <row r="15">
      <c r="A15" s="38" t="s">
        <v>24</v>
      </c>
      <c r="B15" s="17">
        <v>4.0</v>
      </c>
      <c r="C15" s="28">
        <v>0.0</v>
      </c>
      <c r="D15" s="28">
        <v>1.0</v>
      </c>
      <c r="E15" s="28">
        <v>0.0</v>
      </c>
      <c r="F15" s="28">
        <v>0.0</v>
      </c>
      <c r="G15" s="17"/>
      <c r="H15" s="29">
        <f>if($B15=0,0,VLOOKUP($B15,Aux!$B$3:$F$22,2,FALSE)*$C15+VLOOKUP($B15,Aux!$B$3:$F$22,3,FALSE)*$D15 +VLOOKUP($B15,Aux!$B$3:$F$22,4,FALSE)*$E15+VLOOKUP($B15,Aux!$B$3:$F$22,5,FALSE)*$F15)</f>
        <v>0</v>
      </c>
      <c r="I15" s="29">
        <f>if($B15=0,0,VLOOKUP($B15,Aux!$B$25:$F$44,2,FALSE)*$C15+VLOOKUP($B15,Aux!$B$25:$F$44,3,FALSE)*$D15 +VLOOKUP($B15,Aux!$B$25:$F$44,4,FALSE)*$E15+VLOOKUP($B15,Aux!$B$25:$F$44,5,FALSE)*$F15)</f>
        <v>1</v>
      </c>
      <c r="J15" s="30">
        <f>if($B15=0,0,VLOOKUP($B15,Aux!$B$47:$F$66,2,FALSE)*$C15+VLOOKUP($B15,Aux!$B$47:$F$66,3,FALSE)*$D15 +VLOOKUP($B15,Aux!$B$47:$F$66,4,FALSE)*$E15+VLOOKUP($B15,Aux!$B$47:$F$66,5,FALSE)*$F15)</f>
        <v>6</v>
      </c>
      <c r="K15" s="29">
        <f t="shared" si="2"/>
        <v>7</v>
      </c>
      <c r="L15" s="31"/>
    </row>
    <row r="16">
      <c r="A16" s="38" t="s">
        <v>25</v>
      </c>
      <c r="B16" s="17">
        <v>4.0</v>
      </c>
      <c r="C16" s="28">
        <v>0.0</v>
      </c>
      <c r="D16" s="28">
        <v>1.0</v>
      </c>
      <c r="E16" s="28">
        <v>0.0</v>
      </c>
      <c r="F16" s="28">
        <v>0.0</v>
      </c>
      <c r="G16" s="17"/>
      <c r="H16" s="29">
        <f>if($B16=0,0,VLOOKUP($B16,Aux!$B$3:$F$22,2,FALSE)*$C16+VLOOKUP($B16,Aux!$B$3:$F$22,3,FALSE)*$D16 +VLOOKUP($B16,Aux!$B$3:$F$22,4,FALSE)*$E16+VLOOKUP($B16,Aux!$B$3:$F$22,5,FALSE)*$F16)</f>
        <v>0</v>
      </c>
      <c r="I16" s="29">
        <f>if($B16=0,0,VLOOKUP($B16,Aux!$B$25:$F$44,2,FALSE)*$C16+VLOOKUP($B16,Aux!$B$25:$F$44,3,FALSE)*$D16 +VLOOKUP($B16,Aux!$B$25:$F$44,4,FALSE)*$E16+VLOOKUP($B16,Aux!$B$25:$F$44,5,FALSE)*$F16)</f>
        <v>1</v>
      </c>
      <c r="J16" s="30">
        <f>if($B16=0,0,VLOOKUP($B16,Aux!$B$47:$F$66,2,FALSE)*$C16+VLOOKUP($B16,Aux!$B$47:$F$66,3,FALSE)*$D16 +VLOOKUP($B16,Aux!$B$47:$F$66,4,FALSE)*$E16+VLOOKUP($B16,Aux!$B$47:$F$66,5,FALSE)*$F16)</f>
        <v>6</v>
      </c>
      <c r="K16" s="29">
        <f t="shared" si="2"/>
        <v>7</v>
      </c>
      <c r="L16" s="31"/>
    </row>
    <row r="17">
      <c r="A17" s="39" t="s">
        <v>26</v>
      </c>
      <c r="B17" s="17">
        <v>4.0</v>
      </c>
      <c r="C17" s="28">
        <v>0.0</v>
      </c>
      <c r="D17" s="28">
        <v>0.0</v>
      </c>
      <c r="E17" s="28">
        <v>0.0</v>
      </c>
      <c r="F17" s="28">
        <v>0.0</v>
      </c>
      <c r="G17" s="17"/>
      <c r="H17" s="29">
        <f>if($B17=0,0,VLOOKUP($B17,Aux!$B$3:$F$22,2,FALSE)*$C17+VLOOKUP($B17,Aux!$B$3:$F$22,3,FALSE)*$D17 +VLOOKUP($B17,Aux!$B$3:$F$22,4,FALSE)*$E17+VLOOKUP($B17,Aux!$B$3:$F$22,5,FALSE)*$F17)</f>
        <v>0</v>
      </c>
      <c r="I17" s="29">
        <f>if($B17=0,0,VLOOKUP($B17,Aux!$B$25:$F$44,2,FALSE)*$C17+VLOOKUP($B17,Aux!$B$25:$F$44,3,FALSE)*$D17 +VLOOKUP($B17,Aux!$B$25:$F$44,4,FALSE)*$E17+VLOOKUP($B17,Aux!$B$25:$F$44,5,FALSE)*$F17)</f>
        <v>0</v>
      </c>
      <c r="J17" s="30">
        <f>if($B17=0,0,VLOOKUP($B17,Aux!$B$47:$F$66,2,FALSE)*$C17+VLOOKUP($B17,Aux!$B$47:$F$66,3,FALSE)*$D17 +VLOOKUP($B17,Aux!$B$47:$F$66,4,FALSE)*$E17+VLOOKUP($B17,Aux!$B$47:$F$66,5,FALSE)*$F17)</f>
        <v>0</v>
      </c>
      <c r="K17" s="40">
        <f t="shared" si="2"/>
        <v>0</v>
      </c>
      <c r="L17" s="31"/>
    </row>
    <row r="18">
      <c r="A18" s="37" t="s">
        <v>27</v>
      </c>
      <c r="B18" s="17">
        <v>4.0</v>
      </c>
      <c r="C18" s="28">
        <v>0.0</v>
      </c>
      <c r="D18" s="28">
        <v>0.0</v>
      </c>
      <c r="E18" s="28">
        <v>1.0</v>
      </c>
      <c r="F18" s="28">
        <v>0.0</v>
      </c>
      <c r="G18" s="17"/>
      <c r="H18" s="29">
        <f>if($B18=0,0,VLOOKUP($B18,Aux!$B$3:$F$22,2,FALSE)*$C18+VLOOKUP($B18,Aux!$B$3:$F$22,3,FALSE)*$D18 +VLOOKUP($B18,Aux!$B$3:$F$22,4,FALSE)*$E18+VLOOKUP($B18,Aux!$B$3:$F$22,5,FALSE)*$F18)</f>
        <v>0</v>
      </c>
      <c r="I18" s="29">
        <f>if($B18=0,0,VLOOKUP($B18,Aux!$B$25:$F$44,2,FALSE)*$C18+VLOOKUP($B18,Aux!$B$25:$F$44,3,FALSE)*$D18 +VLOOKUP($B18,Aux!$B$25:$F$44,4,FALSE)*$E18+VLOOKUP($B18,Aux!$B$25:$F$44,5,FALSE)*$F18)</f>
        <v>0</v>
      </c>
      <c r="J18" s="30">
        <f>if($B18=0,0,VLOOKUP($B18,Aux!$B$47:$F$66,2,FALSE)*$C18+VLOOKUP($B18,Aux!$B$47:$F$66,3,FALSE)*$D18 +VLOOKUP($B18,Aux!$B$47:$F$66,4,FALSE)*$E18+VLOOKUP($B18,Aux!$B$47:$F$66,5,FALSE)*$F18)</f>
        <v>3</v>
      </c>
      <c r="K18" s="40">
        <f t="shared" si="2"/>
        <v>3</v>
      </c>
      <c r="L18" s="31"/>
    </row>
    <row r="19">
      <c r="A19" s="37" t="s">
        <v>28</v>
      </c>
      <c r="B19" s="17">
        <v>4.0</v>
      </c>
      <c r="C19" s="28">
        <v>0.0</v>
      </c>
      <c r="D19" s="28">
        <v>0.0</v>
      </c>
      <c r="E19" s="28">
        <v>1.0</v>
      </c>
      <c r="F19" s="28">
        <v>0.0</v>
      </c>
      <c r="G19" s="17"/>
      <c r="H19" s="29">
        <f>if($B19=0,0,VLOOKUP($B19,Aux!$B$3:$F$22,2,FALSE)*$C19+VLOOKUP($B19,Aux!$B$3:$F$22,3,FALSE)*$D19 +VLOOKUP($B19,Aux!$B$3:$F$22,4,FALSE)*$E19+VLOOKUP($B19,Aux!$B$3:$F$22,5,FALSE)*$F19)</f>
        <v>0</v>
      </c>
      <c r="I19" s="29">
        <f>if($B19=0,0,VLOOKUP($B19,Aux!$B$25:$F$44,2,FALSE)*$C19+VLOOKUP($B19,Aux!$B$25:$F$44,3,FALSE)*$D19 +VLOOKUP($B19,Aux!$B$25:$F$44,4,FALSE)*$E19+VLOOKUP($B19,Aux!$B$25:$F$44,5,FALSE)*$F19)</f>
        <v>0</v>
      </c>
      <c r="J19" s="30">
        <f>if($B19=0,0,VLOOKUP($B19,Aux!$B$47:$F$66,2,FALSE)*$C19+VLOOKUP($B19,Aux!$B$47:$F$66,3,FALSE)*$D19 +VLOOKUP($B19,Aux!$B$47:$F$66,4,FALSE)*$E19+VLOOKUP($B19,Aux!$B$47:$F$66,5,FALSE)*$F19)</f>
        <v>3</v>
      </c>
      <c r="K19" s="40">
        <f t="shared" si="2"/>
        <v>3</v>
      </c>
      <c r="L19" s="31"/>
    </row>
    <row r="20">
      <c r="A20" s="41" t="s">
        <v>29</v>
      </c>
      <c r="B20" s="32"/>
      <c r="C20" s="33"/>
      <c r="D20" s="33"/>
      <c r="E20" s="33"/>
      <c r="F20" s="33"/>
      <c r="G20" s="17"/>
      <c r="H20" s="34"/>
      <c r="I20" s="34"/>
      <c r="J20" s="35"/>
      <c r="K20" s="42"/>
      <c r="L20" s="43">
        <f>SUM(K21:K22)</f>
        <v>3</v>
      </c>
      <c r="M20" s="26">
        <f>MULTIPLY(L20,Aux!$I$2)</f>
        <v>900</v>
      </c>
    </row>
    <row r="21">
      <c r="A21" s="37" t="s">
        <v>30</v>
      </c>
      <c r="B21" s="17">
        <v>14.0</v>
      </c>
      <c r="C21" s="28">
        <v>0.0</v>
      </c>
      <c r="D21" s="28">
        <v>0.0</v>
      </c>
      <c r="E21" s="28">
        <v>0.0</v>
      </c>
      <c r="F21" s="28">
        <v>1.0</v>
      </c>
      <c r="G21" s="17"/>
      <c r="H21" s="29">
        <f>if($B21=0,0,VLOOKUP($B21,Aux!$B$3:$F$22,2,FALSE)*$C21+VLOOKUP($B21,Aux!$B$3:$F$22,3,FALSE)*$D21 +VLOOKUP($B21,Aux!$B$3:$F$22,4,FALSE)*$E21+VLOOKUP($B21,Aux!$B$3:$F$22,5,FALSE)*$F21)</f>
        <v>0</v>
      </c>
      <c r="I21" s="29">
        <f>if($B21=0,0,VLOOKUP($B21,Aux!$B$25:$F$44,2,FALSE)*$C21+VLOOKUP($B21,Aux!$B$25:$F$44,3,FALSE)*$D21 +VLOOKUP($B21,Aux!$B$25:$F$44,4,FALSE)*$E21+VLOOKUP($B21,Aux!$B$25:$F$44,5,FALSE)*$F21)</f>
        <v>0</v>
      </c>
      <c r="J21" s="30">
        <f>if($B21=0,0,VLOOKUP($B21,Aux!$B$47:$F$66,2,FALSE)*$C21+VLOOKUP($B21,Aux!$B$47:$F$66,3,FALSE)*$D21 +VLOOKUP($B21,Aux!$B$47:$F$66,4,FALSE)*$E21+VLOOKUP($B21,Aux!$B$47:$F$66,5,FALSE)*$F21)</f>
        <v>1</v>
      </c>
      <c r="K21" s="44">
        <f t="shared" ref="K21:K22" si="3">SUM(H21:J21)</f>
        <v>1</v>
      </c>
      <c r="L21" s="31"/>
    </row>
    <row r="22">
      <c r="A22" s="37" t="s">
        <v>31</v>
      </c>
      <c r="B22" s="17">
        <v>14.0</v>
      </c>
      <c r="C22" s="28">
        <v>0.0</v>
      </c>
      <c r="D22" s="28">
        <v>0.0</v>
      </c>
      <c r="E22" s="28">
        <v>1.0</v>
      </c>
      <c r="F22" s="28">
        <v>0.0</v>
      </c>
      <c r="G22" s="17"/>
      <c r="H22" s="29">
        <f>if($B22=0,0,VLOOKUP($B22,Aux!$B$3:$F$22,2,FALSE)*$C22+VLOOKUP($B22,Aux!$B$3:$F$22,3,FALSE)*$D22 +VLOOKUP($B22,Aux!$B$3:$F$22,4,FALSE)*$E22+VLOOKUP($B22,Aux!$B$3:$F$22,5,FALSE)*$F22)</f>
        <v>0</v>
      </c>
      <c r="I22" s="29">
        <f>if($B22=0,0,VLOOKUP($B22,Aux!$B$25:$F$44,2,FALSE)*$C22+VLOOKUP($B22,Aux!$B$25:$F$44,3,FALSE)*$D22 +VLOOKUP($B22,Aux!$B$25:$F$44,4,FALSE)*$E22+VLOOKUP($B22,Aux!$B$25:$F$44,5,FALSE)*$F22)</f>
        <v>0</v>
      </c>
      <c r="J22" s="30">
        <f>if($B22=0,0,VLOOKUP($B22,Aux!$B$47:$F$66,2,FALSE)*$C22+VLOOKUP($B22,Aux!$B$47:$F$66,3,FALSE)*$D22 +VLOOKUP($B22,Aux!$B$47:$F$66,4,FALSE)*$E22+VLOOKUP($B22,Aux!$B$47:$F$66,5,FALSE)*$F22)</f>
        <v>2</v>
      </c>
      <c r="K22" s="29">
        <f t="shared" si="3"/>
        <v>2</v>
      </c>
      <c r="L22" s="31"/>
    </row>
    <row r="23">
      <c r="A23" s="45" t="s">
        <v>32</v>
      </c>
      <c r="B23" s="46"/>
      <c r="C23" s="47">
        <f t="shared" ref="C23:F23" si="4">SUM(C6:C22)</f>
        <v>0</v>
      </c>
      <c r="D23" s="47">
        <f t="shared" si="4"/>
        <v>3</v>
      </c>
      <c r="E23" s="47">
        <f t="shared" si="4"/>
        <v>15</v>
      </c>
      <c r="F23" s="47">
        <f t="shared" si="4"/>
        <v>3</v>
      </c>
      <c r="G23" s="17"/>
      <c r="H23" s="47">
        <f t="shared" ref="H23:K23" si="5">SUM(H6:H22)</f>
        <v>4</v>
      </c>
      <c r="I23" s="47">
        <f t="shared" si="5"/>
        <v>12</v>
      </c>
      <c r="J23" s="47">
        <f t="shared" si="5"/>
        <v>51</v>
      </c>
      <c r="K23" s="47">
        <f t="shared" si="5"/>
        <v>67</v>
      </c>
      <c r="L23" s="31"/>
      <c r="M23" s="48">
        <f>MULTIPLY(K23,Aux!$I$2)</f>
        <v>20100</v>
      </c>
    </row>
    <row r="24">
      <c r="A24" s="2"/>
      <c r="B24" s="4"/>
      <c r="C24" s="4"/>
      <c r="D24" s="2"/>
      <c r="E24" s="4"/>
      <c r="F24" s="4"/>
      <c r="G24" s="4"/>
      <c r="H24" s="4"/>
      <c r="I24" s="2"/>
      <c r="J24" s="4"/>
      <c r="K24" s="4"/>
    </row>
  </sheetData>
  <mergeCells count="3">
    <mergeCell ref="C4:F4"/>
    <mergeCell ref="H4:J4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G1" s="2"/>
      <c r="H1" s="2"/>
      <c r="I1" s="2"/>
      <c r="J1" s="2"/>
      <c r="K1" s="2"/>
    </row>
    <row r="2">
      <c r="A2" s="49" t="s">
        <v>33</v>
      </c>
      <c r="B2" s="50" t="s">
        <v>4</v>
      </c>
      <c r="C2" s="51" t="s">
        <v>5</v>
      </c>
      <c r="D2" s="51" t="s">
        <v>6</v>
      </c>
      <c r="E2" s="51" t="s">
        <v>7</v>
      </c>
      <c r="F2" s="51" t="s">
        <v>8</v>
      </c>
      <c r="G2" s="2"/>
      <c r="H2" s="52" t="s">
        <v>34</v>
      </c>
      <c r="I2" s="53">
        <v>300.0</v>
      </c>
      <c r="J2" s="2"/>
      <c r="K2" s="2"/>
    </row>
    <row r="3">
      <c r="A3" s="54" t="s">
        <v>35</v>
      </c>
      <c r="B3" s="55">
        <v>1.0</v>
      </c>
      <c r="C3" s="56">
        <v>10.0</v>
      </c>
      <c r="D3" s="56">
        <v>6.0</v>
      </c>
      <c r="E3" s="56">
        <v>3.0</v>
      </c>
      <c r="F3" s="57">
        <v>1.0</v>
      </c>
      <c r="G3" s="2"/>
      <c r="H3" s="2"/>
      <c r="I3" s="2"/>
      <c r="J3" s="2"/>
      <c r="K3" s="2"/>
    </row>
    <row r="4">
      <c r="A4" s="58" t="s">
        <v>36</v>
      </c>
      <c r="B4" s="59">
        <v>2.0</v>
      </c>
      <c r="C4" s="60">
        <v>0.0</v>
      </c>
      <c r="D4" s="60">
        <v>0.0</v>
      </c>
      <c r="E4" s="60">
        <v>0.0</v>
      </c>
      <c r="F4" s="61">
        <v>0.0</v>
      </c>
      <c r="G4" s="2"/>
      <c r="H4" s="2"/>
      <c r="I4" s="2"/>
      <c r="J4" s="2"/>
      <c r="K4" s="2"/>
    </row>
    <row r="5">
      <c r="A5" s="54" t="s">
        <v>37</v>
      </c>
      <c r="B5" s="62">
        <v>3.0</v>
      </c>
      <c r="C5" s="63">
        <v>0.0</v>
      </c>
      <c r="D5" s="63">
        <v>0.0</v>
      </c>
      <c r="E5" s="63">
        <v>0.0</v>
      </c>
      <c r="F5" s="64">
        <v>0.0</v>
      </c>
      <c r="G5" s="2"/>
      <c r="H5" s="2"/>
      <c r="I5" s="2"/>
      <c r="J5" s="2"/>
      <c r="K5" s="2"/>
    </row>
    <row r="6">
      <c r="A6" s="58" t="s">
        <v>38</v>
      </c>
      <c r="B6" s="59">
        <v>4.0</v>
      </c>
      <c r="C6" s="60">
        <v>0.0</v>
      </c>
      <c r="D6" s="60">
        <v>0.0</v>
      </c>
      <c r="E6" s="60">
        <v>0.0</v>
      </c>
      <c r="F6" s="61">
        <v>0.0</v>
      </c>
      <c r="G6" s="2"/>
      <c r="H6" s="2"/>
      <c r="I6" s="2"/>
      <c r="J6" s="2"/>
      <c r="K6" s="2"/>
    </row>
    <row r="7">
      <c r="A7" s="54" t="s">
        <v>39</v>
      </c>
      <c r="B7" s="62">
        <v>5.0</v>
      </c>
      <c r="C7" s="63">
        <v>3.0</v>
      </c>
      <c r="D7" s="63">
        <v>2.0</v>
      </c>
      <c r="E7" s="63">
        <v>2.0</v>
      </c>
      <c r="F7" s="64">
        <v>1.0</v>
      </c>
      <c r="G7" s="2"/>
      <c r="H7" s="2"/>
      <c r="I7" s="2"/>
      <c r="J7" s="2"/>
      <c r="K7" s="2"/>
    </row>
    <row r="8">
      <c r="A8" s="58"/>
      <c r="B8" s="59">
        <v>6.0</v>
      </c>
      <c r="C8" s="60">
        <v>0.0</v>
      </c>
      <c r="D8" s="60">
        <v>0.0</v>
      </c>
      <c r="E8" s="60">
        <v>0.0</v>
      </c>
      <c r="F8" s="61">
        <v>0.0</v>
      </c>
      <c r="G8" s="2"/>
      <c r="H8" s="2"/>
      <c r="I8" s="2"/>
      <c r="J8" s="2"/>
      <c r="K8" s="2"/>
    </row>
    <row r="9">
      <c r="A9" s="54"/>
      <c r="B9" s="62">
        <v>7.0</v>
      </c>
      <c r="C9" s="63">
        <v>0.0</v>
      </c>
      <c r="D9" s="63">
        <v>0.0</v>
      </c>
      <c r="E9" s="63">
        <v>0.0</v>
      </c>
      <c r="F9" s="64">
        <v>0.0</v>
      </c>
      <c r="G9" s="2"/>
      <c r="H9" s="2"/>
      <c r="I9" s="2"/>
      <c r="J9" s="2"/>
      <c r="K9" s="2"/>
    </row>
    <row r="10">
      <c r="A10" s="58" t="s">
        <v>40</v>
      </c>
      <c r="B10" s="59">
        <v>8.0</v>
      </c>
      <c r="C10" s="60">
        <v>2.0</v>
      </c>
      <c r="D10" s="60">
        <v>1.0</v>
      </c>
      <c r="E10" s="60">
        <v>0.0</v>
      </c>
      <c r="F10" s="61">
        <v>0.0</v>
      </c>
      <c r="G10" s="2"/>
      <c r="H10" s="2"/>
      <c r="I10" s="2"/>
      <c r="J10" s="2"/>
      <c r="K10" s="2"/>
    </row>
    <row r="11">
      <c r="A11" s="54" t="s">
        <v>41</v>
      </c>
      <c r="B11" s="62">
        <v>9.0</v>
      </c>
      <c r="C11" s="63">
        <v>4.0</v>
      </c>
      <c r="D11" s="63">
        <v>3.0</v>
      </c>
      <c r="E11" s="63">
        <v>2.0</v>
      </c>
      <c r="F11" s="64">
        <v>1.0</v>
      </c>
      <c r="G11" s="2"/>
      <c r="H11" s="2"/>
      <c r="I11" s="2"/>
      <c r="J11" s="2"/>
      <c r="K11" s="2"/>
    </row>
    <row r="12">
      <c r="A12" s="58"/>
      <c r="B12" s="59">
        <v>10.0</v>
      </c>
      <c r="C12" s="60">
        <v>0.0</v>
      </c>
      <c r="D12" s="60">
        <v>0.0</v>
      </c>
      <c r="E12" s="60">
        <v>0.0</v>
      </c>
      <c r="F12" s="61">
        <v>0.0</v>
      </c>
      <c r="G12" s="2"/>
      <c r="H12" s="2"/>
      <c r="I12" s="2"/>
      <c r="J12" s="2"/>
      <c r="K12" s="2"/>
    </row>
    <row r="13">
      <c r="A13" s="54"/>
      <c r="B13" s="62">
        <v>11.0</v>
      </c>
      <c r="C13" s="63">
        <v>0.0</v>
      </c>
      <c r="D13" s="63">
        <v>0.0</v>
      </c>
      <c r="E13" s="63">
        <v>0.0</v>
      </c>
      <c r="F13" s="64">
        <v>0.0</v>
      </c>
      <c r="G13" s="2"/>
      <c r="H13" s="2"/>
      <c r="I13" s="2"/>
      <c r="J13" s="2"/>
      <c r="K13" s="2"/>
    </row>
    <row r="14">
      <c r="A14" s="58"/>
      <c r="B14" s="59">
        <v>12.0</v>
      </c>
      <c r="C14" s="60">
        <v>0.0</v>
      </c>
      <c r="D14" s="60">
        <v>0.0</v>
      </c>
      <c r="E14" s="60">
        <v>0.0</v>
      </c>
      <c r="F14" s="61">
        <v>0.0</v>
      </c>
      <c r="G14" s="2"/>
      <c r="H14" s="2"/>
      <c r="I14" s="2"/>
      <c r="J14" s="2"/>
      <c r="K14" s="2"/>
    </row>
    <row r="15">
      <c r="A15" s="54"/>
      <c r="B15" s="62">
        <v>13.0</v>
      </c>
      <c r="C15" s="63">
        <v>0.0</v>
      </c>
      <c r="D15" s="63">
        <v>0.0</v>
      </c>
      <c r="E15" s="63">
        <v>0.0</v>
      </c>
      <c r="F15" s="64">
        <v>0.0</v>
      </c>
      <c r="G15" s="2"/>
      <c r="H15" s="2"/>
      <c r="I15" s="2"/>
      <c r="J15" s="2"/>
      <c r="K15" s="2"/>
    </row>
    <row r="16">
      <c r="A16" s="58" t="s">
        <v>42</v>
      </c>
      <c r="B16" s="59">
        <v>14.0</v>
      </c>
      <c r="C16" s="60">
        <v>0.0</v>
      </c>
      <c r="D16" s="60">
        <v>0.0</v>
      </c>
      <c r="E16" s="60">
        <v>0.0</v>
      </c>
      <c r="F16" s="61">
        <v>0.0</v>
      </c>
      <c r="G16" s="2"/>
      <c r="H16" s="2"/>
      <c r="I16" s="2"/>
      <c r="J16" s="2"/>
      <c r="K16" s="2"/>
    </row>
    <row r="17">
      <c r="A17" s="54"/>
      <c r="B17" s="62">
        <v>15.0</v>
      </c>
      <c r="C17" s="63">
        <v>0.0</v>
      </c>
      <c r="D17" s="63">
        <v>0.0</v>
      </c>
      <c r="E17" s="63">
        <v>0.0</v>
      </c>
      <c r="F17" s="64">
        <v>0.0</v>
      </c>
      <c r="G17" s="2"/>
      <c r="H17" s="2"/>
      <c r="I17" s="2"/>
      <c r="J17" s="2"/>
      <c r="K17" s="2"/>
    </row>
    <row r="18">
      <c r="A18" s="58"/>
      <c r="B18" s="59">
        <v>16.0</v>
      </c>
      <c r="C18" s="60">
        <v>0.0</v>
      </c>
      <c r="D18" s="60">
        <v>0.0</v>
      </c>
      <c r="E18" s="60">
        <v>0.0</v>
      </c>
      <c r="F18" s="61">
        <v>0.0</v>
      </c>
      <c r="G18" s="2"/>
      <c r="H18" s="2"/>
      <c r="I18" s="2"/>
      <c r="J18" s="2"/>
      <c r="K18" s="2"/>
    </row>
    <row r="19">
      <c r="A19" s="54"/>
      <c r="B19" s="62">
        <v>17.0</v>
      </c>
      <c r="C19" s="63">
        <v>0.0</v>
      </c>
      <c r="D19" s="63">
        <v>0.0</v>
      </c>
      <c r="E19" s="63">
        <v>0.0</v>
      </c>
      <c r="F19" s="64">
        <v>0.0</v>
      </c>
      <c r="G19" s="2"/>
      <c r="H19" s="2"/>
      <c r="I19" s="2"/>
      <c r="J19" s="2"/>
      <c r="K19" s="2"/>
    </row>
    <row r="20">
      <c r="A20" s="58"/>
      <c r="B20" s="59">
        <v>18.0</v>
      </c>
      <c r="C20" s="60">
        <v>0.0</v>
      </c>
      <c r="D20" s="60">
        <v>0.0</v>
      </c>
      <c r="E20" s="60">
        <v>0.0</v>
      </c>
      <c r="F20" s="61">
        <v>0.0</v>
      </c>
      <c r="G20" s="2"/>
      <c r="H20" s="2"/>
      <c r="I20" s="2"/>
      <c r="J20" s="2"/>
      <c r="K20" s="2"/>
    </row>
    <row r="21">
      <c r="A21" s="54"/>
      <c r="B21" s="62">
        <v>19.0</v>
      </c>
      <c r="C21" s="63">
        <v>0.0</v>
      </c>
      <c r="D21" s="63">
        <v>0.0</v>
      </c>
      <c r="E21" s="63">
        <v>0.0</v>
      </c>
      <c r="F21" s="64">
        <v>0.0</v>
      </c>
      <c r="G21" s="2"/>
      <c r="H21" s="2"/>
      <c r="I21" s="2"/>
      <c r="J21" s="2"/>
      <c r="K21" s="2"/>
    </row>
    <row r="22">
      <c r="A22" s="58"/>
      <c r="B22" s="65">
        <v>20.0</v>
      </c>
      <c r="C22" s="66">
        <v>0.0</v>
      </c>
      <c r="D22" s="66">
        <v>0.0</v>
      </c>
      <c r="E22" s="66">
        <v>0.0</v>
      </c>
      <c r="F22" s="67">
        <v>0.0</v>
      </c>
      <c r="G22" s="2"/>
      <c r="H22" s="2"/>
      <c r="I22" s="2"/>
      <c r="J22" s="2"/>
      <c r="K22" s="2"/>
    </row>
    <row r="24">
      <c r="A24" s="49" t="s">
        <v>43</v>
      </c>
      <c r="B24" s="50" t="s">
        <v>4</v>
      </c>
      <c r="C24" s="51" t="s">
        <v>5</v>
      </c>
      <c r="D24" s="51" t="s">
        <v>6</v>
      </c>
      <c r="E24" s="51" t="s">
        <v>7</v>
      </c>
      <c r="F24" s="51" t="s">
        <v>8</v>
      </c>
      <c r="G24" s="2"/>
      <c r="H24" s="2"/>
      <c r="I24" s="2"/>
      <c r="J24" s="2"/>
      <c r="K24" s="2"/>
    </row>
    <row r="25">
      <c r="A25" s="54" t="str">
        <f t="shared" ref="A25:A44" si="1">A3</f>
        <v>relevamiento</v>
      </c>
      <c r="B25" s="55">
        <v>1.0</v>
      </c>
      <c r="C25" s="56">
        <v>0.0</v>
      </c>
      <c r="D25" s="56">
        <v>0.0</v>
      </c>
      <c r="E25" s="56">
        <v>0.0</v>
      </c>
      <c r="F25" s="57">
        <v>0.0</v>
      </c>
      <c r="G25" s="2"/>
      <c r="H25" s="2"/>
      <c r="I25" s="2"/>
      <c r="J25" s="2"/>
      <c r="K25" s="2"/>
    </row>
    <row r="26">
      <c r="A26" s="58" t="str">
        <f t="shared" si="1"/>
        <v>análisis y planeamiento</v>
      </c>
      <c r="B26" s="59">
        <v>2.0</v>
      </c>
      <c r="C26" s="60">
        <v>8.0</v>
      </c>
      <c r="D26" s="60">
        <v>6.0</v>
      </c>
      <c r="E26" s="60">
        <v>3.0</v>
      </c>
      <c r="F26" s="61">
        <v>1.0</v>
      </c>
      <c r="G26" s="2"/>
      <c r="H26" s="2"/>
      <c r="I26" s="2"/>
      <c r="J26" s="2"/>
      <c r="K26" s="2"/>
    </row>
    <row r="27">
      <c r="A27" s="54" t="str">
        <f t="shared" si="1"/>
        <v>configuración inicial</v>
      </c>
      <c r="B27" s="62">
        <v>3.0</v>
      </c>
      <c r="C27" s="63">
        <v>4.0</v>
      </c>
      <c r="D27" s="63">
        <v>2.0</v>
      </c>
      <c r="E27" s="63">
        <v>1.0</v>
      </c>
      <c r="F27" s="64">
        <v>0.0</v>
      </c>
      <c r="G27" s="2"/>
      <c r="H27" s="2"/>
      <c r="I27" s="2"/>
      <c r="J27" s="2"/>
      <c r="K27" s="2"/>
    </row>
    <row r="28">
      <c r="A28" s="58" t="str">
        <f t="shared" si="1"/>
        <v>desarrollo (genérico)</v>
      </c>
      <c r="B28" s="59">
        <v>4.0</v>
      </c>
      <c r="C28" s="60">
        <v>3.0</v>
      </c>
      <c r="D28" s="60">
        <v>1.0</v>
      </c>
      <c r="E28" s="60">
        <v>0.0</v>
      </c>
      <c r="F28" s="61">
        <v>0.0</v>
      </c>
      <c r="G28" s="2"/>
      <c r="H28" s="2"/>
      <c r="I28" s="2"/>
      <c r="J28" s="2"/>
      <c r="K28" s="2"/>
    </row>
    <row r="29">
      <c r="A29" s="54" t="str">
        <f t="shared" si="1"/>
        <v>desarrollo personalizado</v>
      </c>
      <c r="B29" s="62">
        <v>5.0</v>
      </c>
      <c r="C29" s="63">
        <v>5.0</v>
      </c>
      <c r="D29" s="63">
        <v>3.0</v>
      </c>
      <c r="E29" s="63">
        <v>2.0</v>
      </c>
      <c r="F29" s="64">
        <v>1.0</v>
      </c>
      <c r="G29" s="2"/>
      <c r="H29" s="2"/>
      <c r="I29" s="2"/>
      <c r="J29" s="2"/>
      <c r="K29" s="2"/>
    </row>
    <row r="30">
      <c r="A30" s="58" t="str">
        <f t="shared" si="1"/>
        <v/>
      </c>
      <c r="B30" s="59">
        <v>6.0</v>
      </c>
      <c r="C30" s="60">
        <v>0.0</v>
      </c>
      <c r="D30" s="60">
        <v>0.0</v>
      </c>
      <c r="E30" s="60">
        <v>0.0</v>
      </c>
      <c r="F30" s="61">
        <v>0.0</v>
      </c>
      <c r="G30" s="2"/>
      <c r="H30" s="2"/>
      <c r="I30" s="2"/>
      <c r="J30" s="2"/>
      <c r="K30" s="2"/>
    </row>
    <row r="31">
      <c r="A31" s="54" t="str">
        <f t="shared" si="1"/>
        <v/>
      </c>
      <c r="B31" s="62">
        <v>7.0</v>
      </c>
      <c r="C31" s="63">
        <v>0.0</v>
      </c>
      <c r="D31" s="63">
        <v>0.0</v>
      </c>
      <c r="E31" s="63">
        <v>0.0</v>
      </c>
      <c r="F31" s="64">
        <v>0.0</v>
      </c>
      <c r="G31" s="2"/>
      <c r="H31" s="2"/>
      <c r="I31" s="2"/>
      <c r="J31" s="2"/>
      <c r="K31" s="2"/>
    </row>
    <row r="32">
      <c r="A32" s="58" t="str">
        <f t="shared" si="1"/>
        <v>frontend (generico)</v>
      </c>
      <c r="B32" s="59">
        <v>8.0</v>
      </c>
      <c r="C32" s="60">
        <v>2.0</v>
      </c>
      <c r="D32" s="60">
        <v>1.0</v>
      </c>
      <c r="E32" s="60">
        <v>0.0</v>
      </c>
      <c r="F32" s="61">
        <v>0.0</v>
      </c>
      <c r="G32" s="2"/>
      <c r="H32" s="2"/>
      <c r="I32" s="2"/>
      <c r="J32" s="2"/>
      <c r="K32" s="2"/>
    </row>
    <row r="33">
      <c r="A33" s="54" t="str">
        <f t="shared" si="1"/>
        <v>frontend personalizado</v>
      </c>
      <c r="B33" s="62">
        <v>9.0</v>
      </c>
      <c r="C33" s="63">
        <v>3.0</v>
      </c>
      <c r="D33" s="63">
        <v>2.0</v>
      </c>
      <c r="E33" s="63">
        <v>2.0</v>
      </c>
      <c r="F33" s="64">
        <v>1.0</v>
      </c>
      <c r="G33" s="2"/>
      <c r="H33" s="2"/>
      <c r="I33" s="2"/>
      <c r="J33" s="2"/>
      <c r="K33" s="2"/>
    </row>
    <row r="34">
      <c r="A34" s="58" t="str">
        <f t="shared" si="1"/>
        <v/>
      </c>
      <c r="B34" s="59">
        <v>10.0</v>
      </c>
      <c r="C34" s="60">
        <v>0.0</v>
      </c>
      <c r="D34" s="60">
        <v>0.0</v>
      </c>
      <c r="E34" s="60">
        <v>0.0</v>
      </c>
      <c r="F34" s="61">
        <v>0.0</v>
      </c>
      <c r="G34" s="2"/>
      <c r="H34" s="2"/>
      <c r="I34" s="2"/>
      <c r="J34" s="2"/>
      <c r="K34" s="2"/>
    </row>
    <row r="35">
      <c r="A35" s="54" t="str">
        <f t="shared" si="1"/>
        <v/>
      </c>
      <c r="B35" s="62">
        <v>11.0</v>
      </c>
      <c r="C35" s="63">
        <v>0.0</v>
      </c>
      <c r="D35" s="63">
        <v>0.0</v>
      </c>
      <c r="E35" s="63">
        <v>0.0</v>
      </c>
      <c r="F35" s="64">
        <v>0.0</v>
      </c>
      <c r="G35" s="2"/>
      <c r="H35" s="2"/>
      <c r="I35" s="2"/>
      <c r="J35" s="2"/>
      <c r="K35" s="2"/>
    </row>
    <row r="36">
      <c r="A36" s="58" t="str">
        <f t="shared" si="1"/>
        <v/>
      </c>
      <c r="B36" s="59">
        <v>12.0</v>
      </c>
      <c r="C36" s="60">
        <v>0.0</v>
      </c>
      <c r="D36" s="60">
        <v>0.0</v>
      </c>
      <c r="E36" s="60">
        <v>0.0</v>
      </c>
      <c r="F36" s="61">
        <v>0.0</v>
      </c>
      <c r="G36" s="2"/>
      <c r="H36" s="2"/>
      <c r="I36" s="2"/>
      <c r="J36" s="2"/>
      <c r="K36" s="2"/>
    </row>
    <row r="37">
      <c r="A37" s="54" t="str">
        <f t="shared" si="1"/>
        <v/>
      </c>
      <c r="B37" s="62">
        <v>13.0</v>
      </c>
      <c r="C37" s="63">
        <v>0.0</v>
      </c>
      <c r="D37" s="63">
        <v>0.0</v>
      </c>
      <c r="E37" s="63">
        <v>0.0</v>
      </c>
      <c r="F37" s="64">
        <v>0.0</v>
      </c>
      <c r="G37" s="2"/>
      <c r="H37" s="2"/>
      <c r="I37" s="2"/>
      <c r="J37" s="2"/>
      <c r="K37" s="2"/>
    </row>
    <row r="38">
      <c r="A38" s="58" t="str">
        <f t="shared" si="1"/>
        <v>implementación</v>
      </c>
      <c r="B38" s="59">
        <v>14.0</v>
      </c>
      <c r="C38" s="60">
        <v>2.0</v>
      </c>
      <c r="D38" s="60">
        <v>1.0</v>
      </c>
      <c r="E38" s="60">
        <v>0.0</v>
      </c>
      <c r="F38" s="61">
        <v>0.0</v>
      </c>
      <c r="G38" s="2"/>
      <c r="H38" s="2"/>
      <c r="I38" s="2"/>
      <c r="J38" s="2"/>
      <c r="K38" s="2"/>
    </row>
    <row r="39">
      <c r="A39" s="54" t="str">
        <f t="shared" si="1"/>
        <v/>
      </c>
      <c r="B39" s="62">
        <v>15.0</v>
      </c>
      <c r="C39" s="63">
        <v>0.0</v>
      </c>
      <c r="D39" s="63">
        <v>0.0</v>
      </c>
      <c r="E39" s="63">
        <v>0.0</v>
      </c>
      <c r="F39" s="64">
        <v>0.0</v>
      </c>
      <c r="G39" s="2"/>
      <c r="H39" s="2"/>
      <c r="I39" s="2"/>
      <c r="J39" s="2"/>
      <c r="K39" s="2"/>
    </row>
    <row r="40">
      <c r="A40" s="58" t="str">
        <f t="shared" si="1"/>
        <v/>
      </c>
      <c r="B40" s="59">
        <v>16.0</v>
      </c>
      <c r="C40" s="60">
        <v>0.0</v>
      </c>
      <c r="D40" s="60">
        <v>0.0</v>
      </c>
      <c r="E40" s="60">
        <v>0.0</v>
      </c>
      <c r="F40" s="61">
        <v>0.0</v>
      </c>
      <c r="G40" s="2"/>
      <c r="H40" s="2"/>
      <c r="I40" s="2"/>
      <c r="J40" s="2"/>
      <c r="K40" s="2"/>
    </row>
    <row r="41">
      <c r="A41" s="54" t="str">
        <f t="shared" si="1"/>
        <v/>
      </c>
      <c r="B41" s="62">
        <v>17.0</v>
      </c>
      <c r="C41" s="63">
        <v>0.0</v>
      </c>
      <c r="D41" s="63">
        <v>0.0</v>
      </c>
      <c r="E41" s="63">
        <v>0.0</v>
      </c>
      <c r="F41" s="64">
        <v>0.0</v>
      </c>
      <c r="G41" s="2"/>
      <c r="H41" s="2"/>
      <c r="I41" s="2"/>
      <c r="J41" s="2"/>
      <c r="K41" s="2"/>
    </row>
    <row r="42">
      <c r="A42" s="58" t="str">
        <f t="shared" si="1"/>
        <v/>
      </c>
      <c r="B42" s="59">
        <v>18.0</v>
      </c>
      <c r="C42" s="60">
        <v>0.0</v>
      </c>
      <c r="D42" s="60">
        <v>0.0</v>
      </c>
      <c r="E42" s="60">
        <v>0.0</v>
      </c>
      <c r="F42" s="61">
        <v>0.0</v>
      </c>
      <c r="G42" s="2"/>
      <c r="H42" s="2"/>
      <c r="I42" s="2"/>
      <c r="J42" s="2"/>
      <c r="K42" s="2"/>
    </row>
    <row r="43">
      <c r="A43" s="54" t="str">
        <f t="shared" si="1"/>
        <v/>
      </c>
      <c r="B43" s="62">
        <v>19.0</v>
      </c>
      <c r="C43" s="63">
        <v>0.0</v>
      </c>
      <c r="D43" s="63">
        <v>0.0</v>
      </c>
      <c r="E43" s="63">
        <v>0.0</v>
      </c>
      <c r="F43" s="64">
        <v>0.0</v>
      </c>
      <c r="G43" s="2"/>
      <c r="H43" s="2"/>
      <c r="I43" s="2"/>
      <c r="J43" s="2"/>
      <c r="K43" s="2"/>
    </row>
    <row r="44">
      <c r="A44" s="58" t="str">
        <f t="shared" si="1"/>
        <v/>
      </c>
      <c r="B44" s="65">
        <v>20.0</v>
      </c>
      <c r="C44" s="66">
        <v>0.0</v>
      </c>
      <c r="D44" s="66">
        <v>0.0</v>
      </c>
      <c r="E44" s="66">
        <v>0.0</v>
      </c>
      <c r="F44" s="67">
        <v>0.0</v>
      </c>
      <c r="G44" s="2"/>
      <c r="H44" s="2"/>
      <c r="I44" s="2"/>
      <c r="J44" s="2"/>
      <c r="K44" s="2"/>
    </row>
    <row r="46">
      <c r="A46" s="49" t="s">
        <v>44</v>
      </c>
      <c r="B46" s="50" t="s">
        <v>4</v>
      </c>
      <c r="C46" s="51" t="s">
        <v>5</v>
      </c>
      <c r="D46" s="51" t="s">
        <v>6</v>
      </c>
      <c r="E46" s="51" t="s">
        <v>7</v>
      </c>
      <c r="F46" s="51" t="s">
        <v>8</v>
      </c>
      <c r="G46" s="2"/>
      <c r="H46" s="2"/>
      <c r="I46" s="2"/>
      <c r="J46" s="2"/>
      <c r="K46" s="2"/>
    </row>
    <row r="47">
      <c r="A47" s="54" t="str">
        <f t="shared" ref="A47:A66" si="2">A3</f>
        <v>relevamiento</v>
      </c>
      <c r="B47" s="55">
        <v>1.0</v>
      </c>
      <c r="C47" s="56">
        <v>0.0</v>
      </c>
      <c r="D47" s="56">
        <v>0.0</v>
      </c>
      <c r="E47" s="56">
        <v>0.0</v>
      </c>
      <c r="F47" s="57">
        <v>0.0</v>
      </c>
      <c r="G47" s="2"/>
      <c r="H47" s="2"/>
      <c r="I47" s="2"/>
      <c r="J47" s="2"/>
      <c r="K47" s="2"/>
    </row>
    <row r="48">
      <c r="A48" s="58" t="str">
        <f t="shared" si="2"/>
        <v>análisis y planeamiento</v>
      </c>
      <c r="B48" s="59">
        <v>2.0</v>
      </c>
      <c r="C48" s="60">
        <v>0.0</v>
      </c>
      <c r="D48" s="60">
        <v>0.0</v>
      </c>
      <c r="E48" s="60">
        <v>0.0</v>
      </c>
      <c r="F48" s="61">
        <v>0.0</v>
      </c>
      <c r="G48" s="2"/>
      <c r="H48" s="2"/>
      <c r="I48" s="2"/>
      <c r="J48" s="2"/>
      <c r="K48" s="2"/>
    </row>
    <row r="49">
      <c r="A49" s="54" t="str">
        <f t="shared" si="2"/>
        <v>configuración inicial</v>
      </c>
      <c r="B49" s="62">
        <v>3.0</v>
      </c>
      <c r="C49" s="63">
        <v>9.0</v>
      </c>
      <c r="D49" s="63">
        <v>10.0</v>
      </c>
      <c r="E49" s="63">
        <v>11.0</v>
      </c>
      <c r="F49" s="64">
        <v>12.0</v>
      </c>
      <c r="G49" s="2"/>
      <c r="H49" s="2"/>
      <c r="I49" s="2"/>
      <c r="J49" s="2"/>
      <c r="K49" s="2"/>
    </row>
    <row r="50">
      <c r="A50" s="58" t="str">
        <f t="shared" si="2"/>
        <v>desarrollo (genérico)</v>
      </c>
      <c r="B50" s="59">
        <v>4.0</v>
      </c>
      <c r="C50" s="60">
        <v>8.0</v>
      </c>
      <c r="D50" s="60">
        <v>6.0</v>
      </c>
      <c r="E50" s="60">
        <v>3.0</v>
      </c>
      <c r="F50" s="61">
        <v>1.0</v>
      </c>
      <c r="G50" s="2"/>
      <c r="H50" s="2"/>
      <c r="I50" s="2"/>
      <c r="J50" s="2"/>
      <c r="K50" s="2"/>
    </row>
    <row r="51">
      <c r="A51" s="54" t="str">
        <f t="shared" si="2"/>
        <v>desarrollo personalizado</v>
      </c>
      <c r="B51" s="62">
        <v>5.0</v>
      </c>
      <c r="C51" s="63">
        <v>10.0</v>
      </c>
      <c r="D51" s="63">
        <v>8.0</v>
      </c>
      <c r="E51" s="63">
        <v>5.0</v>
      </c>
      <c r="F51" s="64">
        <v>2.0</v>
      </c>
      <c r="G51" s="2"/>
      <c r="H51" s="2"/>
      <c r="I51" s="2"/>
      <c r="J51" s="2"/>
      <c r="K51" s="2"/>
    </row>
    <row r="52">
      <c r="A52" s="58" t="str">
        <f t="shared" si="2"/>
        <v/>
      </c>
      <c r="B52" s="59">
        <v>6.0</v>
      </c>
      <c r="C52" s="60">
        <v>0.0</v>
      </c>
      <c r="D52" s="60">
        <v>0.0</v>
      </c>
      <c r="E52" s="60">
        <v>0.0</v>
      </c>
      <c r="F52" s="61">
        <v>0.0</v>
      </c>
      <c r="G52" s="2"/>
      <c r="H52" s="2"/>
      <c r="I52" s="2"/>
      <c r="J52" s="2"/>
      <c r="K52" s="2"/>
    </row>
    <row r="53">
      <c r="A53" s="54" t="str">
        <f t="shared" si="2"/>
        <v/>
      </c>
      <c r="B53" s="62">
        <v>7.0</v>
      </c>
      <c r="C53" s="63">
        <v>0.0</v>
      </c>
      <c r="D53" s="63">
        <v>0.0</v>
      </c>
      <c r="E53" s="63">
        <v>0.0</v>
      </c>
      <c r="F53" s="64">
        <v>0.0</v>
      </c>
      <c r="G53" s="2"/>
      <c r="H53" s="2"/>
      <c r="I53" s="2"/>
      <c r="J53" s="2"/>
      <c r="K53" s="2"/>
    </row>
    <row r="54">
      <c r="A54" s="58" t="str">
        <f t="shared" si="2"/>
        <v>frontend (generico)</v>
      </c>
      <c r="B54" s="59">
        <v>8.0</v>
      </c>
      <c r="C54" s="60">
        <v>10.0</v>
      </c>
      <c r="D54" s="60">
        <v>7.0</v>
      </c>
      <c r="E54" s="60">
        <v>4.0</v>
      </c>
      <c r="F54" s="61">
        <v>2.0</v>
      </c>
      <c r="G54" s="2"/>
      <c r="H54" s="2"/>
      <c r="I54" s="2"/>
      <c r="J54" s="2"/>
      <c r="K54" s="2"/>
    </row>
    <row r="55">
      <c r="A55" s="54" t="str">
        <f t="shared" si="2"/>
        <v>frontend personalizado</v>
      </c>
      <c r="B55" s="62">
        <v>9.0</v>
      </c>
      <c r="C55" s="63">
        <v>14.0</v>
      </c>
      <c r="D55" s="63">
        <v>9.0</v>
      </c>
      <c r="E55" s="63">
        <v>5.0</v>
      </c>
      <c r="F55" s="64">
        <v>2.0</v>
      </c>
      <c r="G55" s="2"/>
      <c r="H55" s="2"/>
      <c r="I55" s="2"/>
      <c r="J55" s="2"/>
      <c r="K55" s="2"/>
    </row>
    <row r="56">
      <c r="A56" s="58" t="str">
        <f t="shared" si="2"/>
        <v/>
      </c>
      <c r="B56" s="59">
        <v>10.0</v>
      </c>
      <c r="C56" s="60">
        <v>0.0</v>
      </c>
      <c r="D56" s="60">
        <v>0.0</v>
      </c>
      <c r="E56" s="60">
        <v>0.0</v>
      </c>
      <c r="F56" s="61">
        <v>0.0</v>
      </c>
      <c r="G56" s="2"/>
      <c r="H56" s="2"/>
      <c r="I56" s="2"/>
      <c r="J56" s="2"/>
      <c r="K56" s="2"/>
    </row>
    <row r="57">
      <c r="A57" s="54" t="str">
        <f t="shared" si="2"/>
        <v/>
      </c>
      <c r="B57" s="62">
        <v>11.0</v>
      </c>
      <c r="C57" s="63">
        <v>0.0</v>
      </c>
      <c r="D57" s="63">
        <v>0.0</v>
      </c>
      <c r="E57" s="63">
        <v>0.0</v>
      </c>
      <c r="F57" s="64">
        <v>0.0</v>
      </c>
      <c r="G57" s="2"/>
      <c r="H57" s="2"/>
      <c r="I57" s="2"/>
      <c r="J57" s="2"/>
      <c r="K57" s="2"/>
    </row>
    <row r="58">
      <c r="A58" s="58" t="str">
        <f t="shared" si="2"/>
        <v/>
      </c>
      <c r="B58" s="59">
        <v>12.0</v>
      </c>
      <c r="C58" s="60">
        <v>0.0</v>
      </c>
      <c r="D58" s="60">
        <v>0.0</v>
      </c>
      <c r="E58" s="60">
        <v>0.0</v>
      </c>
      <c r="F58" s="61">
        <v>0.0</v>
      </c>
      <c r="G58" s="2"/>
      <c r="H58" s="2"/>
      <c r="I58" s="2"/>
      <c r="J58" s="2"/>
      <c r="K58" s="2"/>
    </row>
    <row r="59">
      <c r="A59" s="54" t="str">
        <f t="shared" si="2"/>
        <v/>
      </c>
      <c r="B59" s="62">
        <v>13.0</v>
      </c>
      <c r="C59" s="63">
        <v>0.0</v>
      </c>
      <c r="D59" s="63">
        <v>0.0</v>
      </c>
      <c r="E59" s="63">
        <v>0.0</v>
      </c>
      <c r="F59" s="64">
        <v>0.0</v>
      </c>
      <c r="G59" s="2"/>
      <c r="H59" s="2"/>
      <c r="I59" s="2"/>
      <c r="J59" s="2"/>
      <c r="K59" s="2"/>
    </row>
    <row r="60">
      <c r="A60" s="58" t="str">
        <f t="shared" si="2"/>
        <v>implementación</v>
      </c>
      <c r="B60" s="59">
        <v>14.0</v>
      </c>
      <c r="C60" s="60">
        <v>7.0</v>
      </c>
      <c r="D60" s="60">
        <v>4.0</v>
      </c>
      <c r="E60" s="60">
        <v>2.0</v>
      </c>
      <c r="F60" s="61">
        <v>1.0</v>
      </c>
      <c r="G60" s="2"/>
      <c r="H60" s="2"/>
      <c r="I60" s="2"/>
      <c r="J60" s="2"/>
      <c r="K60" s="2"/>
    </row>
    <row r="61">
      <c r="A61" s="54" t="str">
        <f t="shared" si="2"/>
        <v/>
      </c>
      <c r="B61" s="62">
        <v>15.0</v>
      </c>
      <c r="C61" s="63">
        <v>0.0</v>
      </c>
      <c r="D61" s="63">
        <v>0.0</v>
      </c>
      <c r="E61" s="63">
        <v>0.0</v>
      </c>
      <c r="F61" s="64">
        <v>0.0</v>
      </c>
      <c r="G61" s="2"/>
      <c r="H61" s="2"/>
      <c r="I61" s="2"/>
      <c r="J61" s="2"/>
      <c r="K61" s="2"/>
    </row>
    <row r="62">
      <c r="A62" s="58" t="str">
        <f t="shared" si="2"/>
        <v/>
      </c>
      <c r="B62" s="59">
        <v>16.0</v>
      </c>
      <c r="C62" s="60">
        <v>0.0</v>
      </c>
      <c r="D62" s="60">
        <v>0.0</v>
      </c>
      <c r="E62" s="60">
        <v>0.0</v>
      </c>
      <c r="F62" s="61">
        <v>0.0</v>
      </c>
      <c r="G62" s="2"/>
      <c r="H62" s="2"/>
      <c r="I62" s="2"/>
      <c r="J62" s="2"/>
      <c r="K62" s="2"/>
    </row>
    <row r="63">
      <c r="A63" s="54" t="str">
        <f t="shared" si="2"/>
        <v/>
      </c>
      <c r="B63" s="62">
        <v>17.0</v>
      </c>
      <c r="C63" s="63">
        <v>0.0</v>
      </c>
      <c r="D63" s="63">
        <v>0.0</v>
      </c>
      <c r="E63" s="63">
        <v>0.0</v>
      </c>
      <c r="F63" s="64">
        <v>0.0</v>
      </c>
      <c r="G63" s="2"/>
      <c r="H63" s="2"/>
      <c r="I63" s="2"/>
      <c r="J63" s="2"/>
      <c r="K63" s="2"/>
    </row>
    <row r="64">
      <c r="A64" s="58" t="str">
        <f t="shared" si="2"/>
        <v/>
      </c>
      <c r="B64" s="59">
        <v>18.0</v>
      </c>
      <c r="C64" s="60">
        <v>0.0</v>
      </c>
      <c r="D64" s="60">
        <v>0.0</v>
      </c>
      <c r="E64" s="60">
        <v>0.0</v>
      </c>
      <c r="F64" s="61">
        <v>0.0</v>
      </c>
      <c r="G64" s="2"/>
      <c r="H64" s="2"/>
      <c r="I64" s="2"/>
      <c r="J64" s="2"/>
      <c r="K64" s="2"/>
    </row>
    <row r="65">
      <c r="A65" s="54" t="str">
        <f t="shared" si="2"/>
        <v/>
      </c>
      <c r="B65" s="62">
        <v>19.0</v>
      </c>
      <c r="C65" s="63">
        <v>0.0</v>
      </c>
      <c r="D65" s="63">
        <v>0.0</v>
      </c>
      <c r="E65" s="63">
        <v>0.0</v>
      </c>
      <c r="F65" s="64">
        <v>0.0</v>
      </c>
      <c r="G65" s="2"/>
      <c r="H65" s="2"/>
      <c r="I65" s="2"/>
      <c r="J65" s="2"/>
      <c r="K65" s="2"/>
    </row>
    <row r="66">
      <c r="A66" s="58" t="str">
        <f t="shared" si="2"/>
        <v/>
      </c>
      <c r="B66" s="65">
        <v>20.0</v>
      </c>
      <c r="C66" s="66">
        <v>0.0</v>
      </c>
      <c r="D66" s="66">
        <v>0.0</v>
      </c>
      <c r="E66" s="66">
        <v>0.0</v>
      </c>
      <c r="F66" s="67">
        <v>0.0</v>
      </c>
      <c r="G66" s="2"/>
      <c r="H66" s="2"/>
      <c r="I66" s="2"/>
      <c r="J66" s="2"/>
      <c r="K66" s="2"/>
    </row>
  </sheetData>
  <drawing r:id="rId1"/>
</worksheet>
</file>