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7B90C2F9-AE9D-4F84-BDE1-C03143BED598}" xr6:coauthVersionLast="36" xr6:coauthVersionMax="36" xr10:uidLastSave="{00000000-0000-0000-0000-000000000000}"/>
  <bookViews>
    <workbookView xWindow="0" yWindow="0" windowWidth="19200" windowHeight="6930" activeTab="1" xr2:uid="{BA2E44A9-F113-7447-995A-454F975067F0}"/>
  </bookViews>
  <sheets>
    <sheet name="Correlação de Pearson" sheetId="1" r:id="rId1"/>
    <sheet name="Ex 1" sheetId="2" r:id="rId2"/>
    <sheet name="Ex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I13" i="2"/>
  <c r="G15" i="2"/>
  <c r="H15" i="2" s="1"/>
  <c r="G13" i="2"/>
  <c r="H13" i="2" s="1"/>
  <c r="H14" i="2"/>
  <c r="G9" i="2"/>
  <c r="H3" i="2"/>
  <c r="H2" i="2"/>
  <c r="G3" i="2"/>
  <c r="G2" i="2"/>
  <c r="I3" i="2"/>
  <c r="I2" i="2"/>
  <c r="G7" i="2"/>
  <c r="G8" i="2"/>
  <c r="L17" i="2"/>
  <c r="G2" i="1"/>
  <c r="G20" i="2" l="1"/>
  <c r="G21" i="2"/>
  <c r="G19" i="2"/>
  <c r="H15" i="1"/>
  <c r="I15" i="1" s="1"/>
  <c r="H14" i="1"/>
  <c r="I14" i="1" s="1"/>
  <c r="H13" i="1"/>
  <c r="I13" i="1" s="1"/>
  <c r="L17" i="1"/>
  <c r="G15" i="1"/>
  <c r="G14" i="1"/>
  <c r="G13" i="1"/>
  <c r="G9" i="1"/>
  <c r="G21" i="1" s="1"/>
  <c r="G8" i="1"/>
  <c r="G7" i="1"/>
  <c r="I3" i="1"/>
  <c r="H3" i="1"/>
  <c r="G3" i="1"/>
  <c r="I2" i="1"/>
  <c r="H2" i="1"/>
  <c r="G19" i="1" l="1"/>
  <c r="G20" i="1"/>
</calcChain>
</file>

<file path=xl/sharedStrings.xml><?xml version="1.0" encoding="utf-8"?>
<sst xmlns="http://schemas.openxmlformats.org/spreadsheetml/2006/main" count="98" uniqueCount="38">
  <si>
    <t>Estudo (horas)</t>
  </si>
  <si>
    <t>Notas</t>
  </si>
  <si>
    <t>Participação (número de aulas)</t>
  </si>
  <si>
    <t>Nº Observação</t>
  </si>
  <si>
    <t>Nota Matemática</t>
  </si>
  <si>
    <t>Nota Física</t>
  </si>
  <si>
    <t>Nota Literatura</t>
  </si>
  <si>
    <t>Descritivas</t>
  </si>
  <si>
    <t>Média</t>
  </si>
  <si>
    <t>Desvio Padrão</t>
  </si>
  <si>
    <t>Covarâncias</t>
  </si>
  <si>
    <t>Par de Variáveis</t>
  </si>
  <si>
    <t>Matemática-Física</t>
  </si>
  <si>
    <t>Matemática-Literatura</t>
  </si>
  <si>
    <t>Física-Literatura</t>
  </si>
  <si>
    <t>Correlações - Excel</t>
  </si>
  <si>
    <t>H0</t>
  </si>
  <si>
    <t>A correlação = 0</t>
  </si>
  <si>
    <t>H1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</si>
  <si>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</si>
  <si>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Nível de Significância</t>
  </si>
  <si>
    <t>Valor Crítico Tabela t</t>
  </si>
  <si>
    <t>Correlações - Fórmula</t>
  </si>
  <si>
    <t>3,995 &gt; 2,048</t>
  </si>
  <si>
    <t>Rejeita H0</t>
  </si>
  <si>
    <t>-1,718 &gt; -2,048</t>
  </si>
  <si>
    <t>Não Rejeita H0</t>
  </si>
  <si>
    <t>-1,601 &gt; -2,048</t>
  </si>
  <si>
    <t>Temperatura (°C)</t>
  </si>
  <si>
    <t>Vendas (unidades)</t>
  </si>
  <si>
    <t>Promoções (número de promoções)</t>
  </si>
  <si>
    <t>Estatística t</t>
  </si>
  <si>
    <t>p-valor</t>
  </si>
  <si>
    <t>Estudo</t>
  </si>
  <si>
    <t>Participação</t>
  </si>
  <si>
    <t>Estudos-Notas</t>
  </si>
  <si>
    <t>Estudos-Participação</t>
  </si>
  <si>
    <t>Notas-Participação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</si>
</sst>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1E39-7E10-D247-9EBA-A656279C084E}">
  <dimension ref="A1:N31"/>
  <sheetViews>
    <sheetView zoomScale="70" zoomScaleNormal="70" workbookViewId="0">
      <selection activeCell="I13" sqref="I13"/>
    </sheetView>
  </sheetViews>
  <sheetFormatPr defaultColWidth="11.07421875" defaultRowHeight="15.5"/>
  <cols>
    <col min="2" max="2" width="13.765625" bestFit="1" customWidth="1"/>
    <col min="6" max="6" width="18.3046875" bestFit="1" customWidth="1"/>
    <col min="7" max="7" width="19.69140625" customWidth="1"/>
    <col min="11" max="11" width="18.3046875" bestFit="1" customWidth="1"/>
    <col min="12" max="12" width="14.3046875" bestFit="1" customWidth="1"/>
    <col min="13" max="13" width="12.3046875" bestFit="1" customWidth="1"/>
  </cols>
  <sheetData>
    <row r="1" spans="1:14">
      <c r="A1" s="3" t="s">
        <v>3</v>
      </c>
      <c r="B1" s="3" t="s">
        <v>4</v>
      </c>
      <c r="C1" s="3" t="s">
        <v>5</v>
      </c>
      <c r="D1" s="3" t="s">
        <v>6</v>
      </c>
      <c r="E1" s="4"/>
      <c r="F1" s="3" t="s">
        <v>7</v>
      </c>
      <c r="G1" s="3" t="s">
        <v>4</v>
      </c>
      <c r="H1" s="3" t="s">
        <v>5</v>
      </c>
      <c r="I1" s="3" t="s">
        <v>6</v>
      </c>
      <c r="J1" s="4"/>
      <c r="K1" s="5"/>
      <c r="L1" s="5" t="s">
        <v>4</v>
      </c>
      <c r="M1" s="5" t="s">
        <v>5</v>
      </c>
      <c r="N1" s="5" t="s">
        <v>6</v>
      </c>
    </row>
    <row r="2" spans="1:14">
      <c r="A2" s="6">
        <v>1</v>
      </c>
      <c r="B2" s="7">
        <v>5.5</v>
      </c>
      <c r="C2" s="7">
        <v>7.5</v>
      </c>
      <c r="D2" s="7">
        <v>9</v>
      </c>
      <c r="E2" s="4"/>
      <c r="F2" s="8" t="s">
        <v>8</v>
      </c>
      <c r="G2" s="7">
        <f>AVERAGE(B2:B31)</f>
        <v>6.7750000000000004</v>
      </c>
      <c r="H2" s="7">
        <f>AVERAGE(C2:C31)</f>
        <v>6.8666666666666663</v>
      </c>
      <c r="I2" s="7">
        <f>AVERAGE(D2:D31)</f>
        <v>6.5666666666666664</v>
      </c>
      <c r="J2" s="4"/>
      <c r="K2" t="s">
        <v>4</v>
      </c>
      <c r="L2" s="9">
        <v>1</v>
      </c>
      <c r="M2" s="9"/>
      <c r="N2" s="9"/>
    </row>
    <row r="3" spans="1:14">
      <c r="A3" s="6">
        <v>2</v>
      </c>
      <c r="B3" s="7">
        <v>9</v>
      </c>
      <c r="C3" s="7">
        <v>8.5</v>
      </c>
      <c r="D3" s="7">
        <v>5.5</v>
      </c>
      <c r="E3" s="4"/>
      <c r="F3" s="8" t="s">
        <v>9</v>
      </c>
      <c r="G3" s="7">
        <f>_xlfn.STDEV.S(B2:B31)</f>
        <v>2.0535398369812472</v>
      </c>
      <c r="H3" s="7">
        <f>_xlfn.STDEV.S(C2:C31)</f>
        <v>1.7167196733251502</v>
      </c>
      <c r="I3" s="7">
        <f>_xlfn.STDEV.S(D2:D31)</f>
        <v>1.7157150581957181</v>
      </c>
      <c r="J3" s="4"/>
      <c r="K3" t="s">
        <v>5</v>
      </c>
      <c r="L3" s="10">
        <v>0.60253211241601001</v>
      </c>
      <c r="M3" s="9">
        <v>1</v>
      </c>
      <c r="N3" s="9"/>
    </row>
    <row r="4" spans="1:14" ht="16" thickBot="1">
      <c r="A4" s="6">
        <v>3</v>
      </c>
      <c r="B4" s="7">
        <v>4.5</v>
      </c>
      <c r="C4" s="7">
        <v>5</v>
      </c>
      <c r="D4" s="7">
        <v>6.5</v>
      </c>
      <c r="E4" s="4"/>
      <c r="F4" s="4"/>
      <c r="G4" s="4"/>
      <c r="H4" s="4"/>
      <c r="I4" s="4"/>
      <c r="J4" s="4"/>
      <c r="K4" s="11" t="s">
        <v>6</v>
      </c>
      <c r="L4" s="12">
        <v>-0.30878277832686202</v>
      </c>
      <c r="M4" s="12">
        <v>-0.28956102521926369</v>
      </c>
      <c r="N4" s="13">
        <v>1</v>
      </c>
    </row>
    <row r="5" spans="1:14">
      <c r="A5" s="6">
        <v>4</v>
      </c>
      <c r="B5" s="7">
        <v>6.5</v>
      </c>
      <c r="C5" s="7">
        <v>8</v>
      </c>
      <c r="D5" s="7">
        <v>6.5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6">
        <v>5</v>
      </c>
      <c r="B6" s="7">
        <v>7.5</v>
      </c>
      <c r="C6" s="7">
        <v>6</v>
      </c>
      <c r="D6" s="7">
        <v>5</v>
      </c>
      <c r="E6" s="4"/>
      <c r="F6" s="3" t="s">
        <v>10</v>
      </c>
      <c r="G6" s="3" t="s">
        <v>11</v>
      </c>
      <c r="H6" s="4"/>
      <c r="I6" s="4"/>
      <c r="J6" s="4"/>
      <c r="K6" s="4"/>
      <c r="L6" s="4"/>
      <c r="M6" s="4"/>
      <c r="N6" s="4"/>
    </row>
    <row r="7" spans="1:14">
      <c r="A7" s="6">
        <v>6</v>
      </c>
      <c r="B7" s="7">
        <v>3</v>
      </c>
      <c r="C7" s="7">
        <v>6</v>
      </c>
      <c r="D7" s="7">
        <v>10</v>
      </c>
      <c r="E7" s="4"/>
      <c r="F7" s="8" t="s">
        <v>12</v>
      </c>
      <c r="G7" s="14">
        <f>_xlfn.COVARIANCE.S($B$2:$B$31,$C$2:$C$31)</f>
        <v>2.124137931034483</v>
      </c>
      <c r="H7" s="4"/>
      <c r="I7" s="4"/>
      <c r="J7" s="4"/>
      <c r="K7" s="4"/>
      <c r="L7" s="4"/>
      <c r="M7" s="4"/>
      <c r="N7" s="4"/>
    </row>
    <row r="8" spans="1:14">
      <c r="A8" s="6">
        <v>7</v>
      </c>
      <c r="B8" s="7">
        <v>10</v>
      </c>
      <c r="C8" s="7">
        <v>8</v>
      </c>
      <c r="D8" s="7">
        <v>5.5</v>
      </c>
      <c r="E8" s="4"/>
      <c r="F8" s="8" t="s">
        <v>13</v>
      </c>
      <c r="G8" s="14">
        <f>_xlfn.COVARIANCE.S($B$2:$B$31,$D$2:$D$31)</f>
        <v>-1.0879310344827589</v>
      </c>
      <c r="H8" s="4"/>
      <c r="I8" s="4"/>
      <c r="J8" s="4"/>
      <c r="K8" s="4"/>
      <c r="L8" s="4"/>
      <c r="M8" s="4"/>
      <c r="N8" s="4"/>
    </row>
    <row r="9" spans="1:14">
      <c r="A9" s="6">
        <v>8</v>
      </c>
      <c r="B9" s="7">
        <v>9</v>
      </c>
      <c r="C9" s="7">
        <v>8</v>
      </c>
      <c r="D9" s="7">
        <v>6.5</v>
      </c>
      <c r="E9" s="4"/>
      <c r="F9" s="8" t="s">
        <v>14</v>
      </c>
      <c r="G9" s="14">
        <f>_xlfn.COVARIANCE.S($C$2:$C$31,$D$2:$D$31)</f>
        <v>-0.85287356321839058</v>
      </c>
      <c r="H9" s="4"/>
      <c r="I9" s="4"/>
      <c r="J9" s="4"/>
      <c r="K9" s="4"/>
      <c r="L9" s="4"/>
      <c r="M9" s="4"/>
      <c r="N9" s="4"/>
    </row>
    <row r="10" spans="1:14">
      <c r="A10" s="6">
        <v>9</v>
      </c>
      <c r="B10" s="7">
        <v>4.5</v>
      </c>
      <c r="C10" s="7">
        <v>5.5</v>
      </c>
      <c r="D10" s="7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6">
        <v>10</v>
      </c>
      <c r="B11" s="7">
        <v>5</v>
      </c>
      <c r="C11" s="7">
        <v>5</v>
      </c>
      <c r="D11" s="7">
        <v>5.5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6">
        <v>11</v>
      </c>
      <c r="B12" s="7">
        <v>3.5</v>
      </c>
      <c r="C12" s="7">
        <v>5</v>
      </c>
      <c r="D12" s="7">
        <v>7.5</v>
      </c>
      <c r="E12" s="4"/>
      <c r="F12" s="3" t="s">
        <v>15</v>
      </c>
      <c r="G12" s="27" t="s">
        <v>11</v>
      </c>
      <c r="H12" s="29" t="s">
        <v>31</v>
      </c>
      <c r="I12" s="29" t="s">
        <v>32</v>
      </c>
      <c r="J12" s="4"/>
      <c r="K12" s="15" t="s">
        <v>16</v>
      </c>
      <c r="L12" s="16" t="s">
        <v>17</v>
      </c>
      <c r="M12" s="4"/>
      <c r="N12" s="4"/>
    </row>
    <row r="13" spans="1:14">
      <c r="A13" s="6">
        <v>12</v>
      </c>
      <c r="B13" s="7">
        <v>7.5</v>
      </c>
      <c r="C13" s="7">
        <v>9</v>
      </c>
      <c r="D13" s="7">
        <v>4.5</v>
      </c>
      <c r="E13" s="4"/>
      <c r="F13" s="8" t="s">
        <v>12</v>
      </c>
      <c r="G13" s="28">
        <f>CORREL(B2:B31,C2:C31)</f>
        <v>0.60253211241600968</v>
      </c>
      <c r="H13" s="30">
        <f>G13/SQRT((1-(G13^2))/(30-2))</f>
        <v>3.9948899481293116</v>
      </c>
      <c r="I13" s="14">
        <f>_xlfn.T.DIST.2T(H13,28)</f>
        <v>4.2600307295398318E-4</v>
      </c>
      <c r="J13" s="4"/>
      <c r="K13" s="17" t="s">
        <v>18</v>
      </c>
      <c r="L13" s="18" t="s">
        <v>19</v>
      </c>
      <c r="M13" s="4"/>
      <c r="N13" s="4"/>
    </row>
    <row r="14" spans="1:14">
      <c r="A14" s="6">
        <v>13</v>
      </c>
      <c r="B14" s="7">
        <v>6.5</v>
      </c>
      <c r="C14" s="7">
        <v>7.5</v>
      </c>
      <c r="D14" s="7">
        <v>8.5</v>
      </c>
      <c r="E14" s="4"/>
      <c r="F14" s="8" t="s">
        <v>13</v>
      </c>
      <c r="G14" s="28">
        <f>CORREL(B2:B31,D2:D31)</f>
        <v>-0.30878277832686229</v>
      </c>
      <c r="H14" s="30">
        <f>G14/SQRT((1-(G14^2))/(30-2))</f>
        <v>-1.7178728870656614</v>
      </c>
      <c r="I14" s="14">
        <f>_xlfn.T.DIST.2T(-H14,28)</f>
        <v>9.6861592390659987E-2</v>
      </c>
      <c r="J14" s="4"/>
      <c r="K14" s="4"/>
      <c r="L14" s="4"/>
      <c r="M14" s="4"/>
      <c r="N14" s="4"/>
    </row>
    <row r="15" spans="1:14">
      <c r="A15" s="6">
        <v>14</v>
      </c>
      <c r="B15" s="7">
        <v>8</v>
      </c>
      <c r="C15" s="7">
        <v>9</v>
      </c>
      <c r="D15" s="7">
        <v>5</v>
      </c>
      <c r="E15" s="4"/>
      <c r="F15" s="8" t="s">
        <v>14</v>
      </c>
      <c r="G15" s="28">
        <f>CORREL(C2:C31,D2:D31)</f>
        <v>-0.28956102521926369</v>
      </c>
      <c r="H15" s="30">
        <f>G15/SQRT((1-(G15^2))/(30-2))</f>
        <v>-1.6007915473354706</v>
      </c>
      <c r="I15" s="14">
        <f>_xlfn.T.DIST.2T(-H15,28)</f>
        <v>0.12064697753111912</v>
      </c>
      <c r="J15" s="4"/>
      <c r="K15" s="19" t="s">
        <v>20</v>
      </c>
      <c r="L15" s="20">
        <v>0.05</v>
      </c>
      <c r="M15" s="4"/>
      <c r="N15" s="4"/>
    </row>
    <row r="16" spans="1:14">
      <c r="A16" s="6">
        <v>15</v>
      </c>
      <c r="B16" s="7">
        <v>4</v>
      </c>
      <c r="C16" s="7">
        <v>5</v>
      </c>
      <c r="D16" s="7">
        <v>6.5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6">
        <v>16</v>
      </c>
      <c r="B17" s="7">
        <v>7</v>
      </c>
      <c r="C17" s="7">
        <v>6</v>
      </c>
      <c r="D17" s="7">
        <v>8.5</v>
      </c>
      <c r="E17" s="4"/>
      <c r="F17" s="4"/>
      <c r="G17" s="4"/>
      <c r="H17" s="4"/>
      <c r="I17" s="4"/>
      <c r="J17" s="4"/>
      <c r="K17" s="21" t="s">
        <v>21</v>
      </c>
      <c r="L17" s="22">
        <f>_xlfn.T.INV.2T(0.05,28)</f>
        <v>2.0484071417952445</v>
      </c>
      <c r="M17" s="4"/>
      <c r="N17" s="4"/>
    </row>
    <row r="18" spans="1:14">
      <c r="A18" s="6">
        <v>17</v>
      </c>
      <c r="B18" s="7">
        <v>7.5</v>
      </c>
      <c r="C18" s="7">
        <v>7.5</v>
      </c>
      <c r="D18" s="7">
        <v>6</v>
      </c>
      <c r="E18" s="4"/>
      <c r="F18" s="3" t="s">
        <v>22</v>
      </c>
      <c r="G18" s="3" t="s">
        <v>11</v>
      </c>
      <c r="H18" s="4"/>
      <c r="I18" s="4"/>
      <c r="J18" s="4"/>
      <c r="K18" s="4"/>
      <c r="L18" s="4"/>
      <c r="M18" s="4"/>
      <c r="N18" s="4"/>
    </row>
    <row r="19" spans="1:14">
      <c r="A19" s="6">
        <v>18</v>
      </c>
      <c r="B19" s="7">
        <v>6</v>
      </c>
      <c r="C19" s="7">
        <v>9</v>
      </c>
      <c r="D19" s="7">
        <v>3</v>
      </c>
      <c r="E19" s="4"/>
      <c r="F19" s="8" t="s">
        <v>12</v>
      </c>
      <c r="G19" s="14">
        <f>+G7/(G3*H3)</f>
        <v>0.60253211241600924</v>
      </c>
      <c r="H19" s="4"/>
      <c r="I19" s="4"/>
      <c r="J19" s="4"/>
      <c r="K19" s="23" t="s">
        <v>12</v>
      </c>
      <c r="L19" s="24" t="s">
        <v>23</v>
      </c>
      <c r="M19" s="25" t="s">
        <v>24</v>
      </c>
      <c r="N19" s="4"/>
    </row>
    <row r="20" spans="1:14">
      <c r="A20" s="6">
        <v>19</v>
      </c>
      <c r="B20" s="7">
        <v>10</v>
      </c>
      <c r="C20" s="7">
        <v>7.5</v>
      </c>
      <c r="D20" s="7">
        <v>5</v>
      </c>
      <c r="E20" s="4"/>
      <c r="F20" s="8" t="s">
        <v>13</v>
      </c>
      <c r="G20" s="14">
        <f>G8/(G3*I3)</f>
        <v>-0.30878277832686235</v>
      </c>
      <c r="H20" s="4"/>
      <c r="I20" s="4"/>
      <c r="J20" s="4"/>
      <c r="K20" s="23" t="s">
        <v>13</v>
      </c>
      <c r="L20" s="26" t="s">
        <v>25</v>
      </c>
      <c r="M20" s="25" t="s">
        <v>26</v>
      </c>
      <c r="N20" s="4"/>
    </row>
    <row r="21" spans="1:14">
      <c r="A21" s="6">
        <v>20</v>
      </c>
      <c r="B21" s="7">
        <v>9</v>
      </c>
      <c r="C21" s="7">
        <v>10</v>
      </c>
      <c r="D21" s="7">
        <v>5.5</v>
      </c>
      <c r="E21" s="4"/>
      <c r="F21" s="8" t="s">
        <v>14</v>
      </c>
      <c r="G21" s="14">
        <f>G9/(H3*I3)</f>
        <v>-0.2895610252192638</v>
      </c>
      <c r="H21" s="4"/>
      <c r="I21" s="4"/>
      <c r="J21" s="4"/>
      <c r="K21" s="23" t="s">
        <v>14</v>
      </c>
      <c r="L21" s="26" t="s">
        <v>27</v>
      </c>
      <c r="M21" s="25" t="s">
        <v>26</v>
      </c>
      <c r="N21" s="4"/>
    </row>
    <row r="22" spans="1:14">
      <c r="A22" s="6">
        <v>21</v>
      </c>
      <c r="B22" s="7">
        <v>8</v>
      </c>
      <c r="C22" s="7">
        <v>9</v>
      </c>
      <c r="D22" s="7">
        <v>9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6">
        <v>22</v>
      </c>
      <c r="B23" s="7">
        <v>5</v>
      </c>
      <c r="C23" s="7">
        <v>5</v>
      </c>
      <c r="D23" s="7">
        <v>5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6">
        <v>23</v>
      </c>
      <c r="B24" s="7">
        <v>4</v>
      </c>
      <c r="C24" s="7">
        <v>3</v>
      </c>
      <c r="D24" s="7">
        <v>7.5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6">
        <v>24</v>
      </c>
      <c r="B25" s="7">
        <v>9.5</v>
      </c>
      <c r="C25" s="7">
        <v>8</v>
      </c>
      <c r="D25" s="7">
        <v>8.5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6">
        <v>25</v>
      </c>
      <c r="B26" s="7">
        <v>6.5</v>
      </c>
      <c r="C26" s="7">
        <v>7</v>
      </c>
      <c r="D26" s="7">
        <v>4.5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6">
        <v>26</v>
      </c>
      <c r="B27" s="7">
        <v>7</v>
      </c>
      <c r="C27" s="7">
        <v>7.5</v>
      </c>
      <c r="D27" s="7">
        <v>8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6">
        <v>27</v>
      </c>
      <c r="B28" s="7">
        <v>5</v>
      </c>
      <c r="C28" s="7">
        <v>4.5</v>
      </c>
      <c r="D28" s="7">
        <v>9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6">
        <v>28</v>
      </c>
      <c r="B29" s="7">
        <v>6.5</v>
      </c>
      <c r="C29" s="7">
        <v>8</v>
      </c>
      <c r="D29" s="7">
        <v>5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6">
        <v>29</v>
      </c>
      <c r="B30" s="7">
        <v>8.5</v>
      </c>
      <c r="C30" s="7">
        <v>6</v>
      </c>
      <c r="D30" s="7">
        <v>6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6">
        <v>30</v>
      </c>
      <c r="B31" s="7">
        <v>9.75</v>
      </c>
      <c r="C31" s="7">
        <v>5</v>
      </c>
      <c r="D31" s="7">
        <v>6.5</v>
      </c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B715-AD85-BA48-8558-D2F87449D3CF}">
  <dimension ref="A1:N31"/>
  <sheetViews>
    <sheetView tabSelected="1" zoomScale="70" zoomScaleNormal="70" workbookViewId="0">
      <selection activeCell="G19" sqref="G19"/>
    </sheetView>
  </sheetViews>
  <sheetFormatPr defaultColWidth="11.07421875" defaultRowHeight="15.5"/>
  <cols>
    <col min="1" max="1" width="13" bestFit="1" customWidth="1"/>
    <col min="3" max="3" width="27.4609375" bestFit="1" customWidth="1"/>
    <col min="6" max="6" width="18.23046875" bestFit="1" customWidth="1"/>
    <col min="7" max="7" width="13.765625" bestFit="1" customWidth="1"/>
    <col min="9" max="9" width="10.3828125" bestFit="1" customWidth="1"/>
    <col min="10" max="10" width="7.921875" customWidth="1"/>
    <col min="11" max="11" width="18" customWidth="1"/>
    <col min="12" max="12" width="14.07421875" customWidth="1"/>
  </cols>
  <sheetData>
    <row r="1" spans="1:14">
      <c r="A1" s="1" t="s">
        <v>0</v>
      </c>
      <c r="B1" s="1" t="s">
        <v>1</v>
      </c>
      <c r="C1" s="1" t="s">
        <v>2</v>
      </c>
      <c r="F1" s="3" t="s">
        <v>7</v>
      </c>
      <c r="G1" s="3" t="s">
        <v>33</v>
      </c>
      <c r="H1" s="3" t="s">
        <v>1</v>
      </c>
      <c r="I1" s="3" t="s">
        <v>34</v>
      </c>
      <c r="J1" s="4"/>
      <c r="K1" s="5"/>
      <c r="L1" s="5" t="s">
        <v>4</v>
      </c>
      <c r="M1" s="5" t="s">
        <v>5</v>
      </c>
      <c r="N1" s="5" t="s">
        <v>6</v>
      </c>
    </row>
    <row r="2" spans="1:14">
      <c r="A2" s="2">
        <v>1</v>
      </c>
      <c r="B2" s="2">
        <v>60</v>
      </c>
      <c r="C2" s="2">
        <v>5</v>
      </c>
      <c r="F2" s="8" t="s">
        <v>8</v>
      </c>
      <c r="G2" s="7">
        <f>AVERAGE(A2:A31)</f>
        <v>15.5</v>
      </c>
      <c r="H2" s="7">
        <f>AVERAGE(B2:B31)</f>
        <v>81.233333333333334</v>
      </c>
      <c r="I2" s="7">
        <f>AVERAGE(C2:C31)</f>
        <v>19.5</v>
      </c>
      <c r="J2" s="4"/>
      <c r="K2" t="s">
        <v>4</v>
      </c>
      <c r="L2" s="9">
        <v>1</v>
      </c>
      <c r="M2" s="9"/>
      <c r="N2" s="9"/>
    </row>
    <row r="3" spans="1:14">
      <c r="A3" s="2">
        <v>2</v>
      </c>
      <c r="B3" s="2">
        <v>62</v>
      </c>
      <c r="C3" s="2">
        <v>6</v>
      </c>
      <c r="F3" s="8" t="s">
        <v>9</v>
      </c>
      <c r="G3" s="7">
        <f>_xlfn.STDEV.S(A2:A31)</f>
        <v>8.8034084308295046</v>
      </c>
      <c r="H3" s="7">
        <f>_xlfn.STDEV.S(B2:B31)</f>
        <v>10.64694656999686</v>
      </c>
      <c r="I3" s="7">
        <f>AVERAGE(C3:C32)</f>
        <v>20</v>
      </c>
      <c r="J3" s="4"/>
      <c r="K3" t="s">
        <v>5</v>
      </c>
      <c r="L3" s="10">
        <v>0.60253211241601001</v>
      </c>
      <c r="M3" s="9">
        <v>1</v>
      </c>
      <c r="N3" s="9"/>
    </row>
    <row r="4" spans="1:14" ht="16" thickBot="1">
      <c r="A4" s="2">
        <v>3</v>
      </c>
      <c r="B4" s="2">
        <v>65</v>
      </c>
      <c r="C4" s="2">
        <v>7</v>
      </c>
      <c r="F4" s="4"/>
      <c r="G4" s="4"/>
      <c r="H4" s="4"/>
      <c r="I4" s="4"/>
      <c r="J4" s="4"/>
      <c r="K4" s="11" t="s">
        <v>6</v>
      </c>
      <c r="L4" s="12">
        <v>-0.30878277832686202</v>
      </c>
      <c r="M4" s="12">
        <v>-0.28956102521926369</v>
      </c>
      <c r="N4" s="13">
        <v>1</v>
      </c>
    </row>
    <row r="5" spans="1:14">
      <c r="A5" s="2">
        <v>4</v>
      </c>
      <c r="B5" s="2">
        <v>66</v>
      </c>
      <c r="C5" s="2">
        <v>8</v>
      </c>
      <c r="F5" s="4"/>
      <c r="G5" s="4"/>
      <c r="H5" s="4"/>
      <c r="I5" s="4"/>
      <c r="J5" s="4"/>
      <c r="K5" s="4"/>
      <c r="L5" s="4"/>
      <c r="M5" s="4"/>
      <c r="N5" s="4"/>
    </row>
    <row r="6" spans="1:14">
      <c r="A6" s="2">
        <v>5</v>
      </c>
      <c r="B6" s="2">
        <v>68</v>
      </c>
      <c r="C6" s="2">
        <v>9</v>
      </c>
      <c r="F6" s="3" t="s">
        <v>10</v>
      </c>
      <c r="G6" s="3" t="s">
        <v>11</v>
      </c>
      <c r="H6" s="4"/>
      <c r="I6" s="4"/>
      <c r="J6" s="4"/>
      <c r="K6" s="4"/>
      <c r="L6" s="4"/>
      <c r="M6" s="4"/>
      <c r="N6" s="4"/>
    </row>
    <row r="7" spans="1:14">
      <c r="A7" s="2">
        <v>6</v>
      </c>
      <c r="B7" s="2">
        <v>70</v>
      </c>
      <c r="C7" s="2">
        <v>10</v>
      </c>
      <c r="F7" s="8" t="s">
        <v>35</v>
      </c>
      <c r="G7" s="14">
        <f>_xlfn.COVARIANCE.S($A$2:$A$31,$B$2:$B$31)</f>
        <v>92.844827586206918</v>
      </c>
      <c r="H7" s="4"/>
      <c r="I7" s="4"/>
      <c r="J7" s="4"/>
      <c r="K7" s="4"/>
      <c r="L7" s="4"/>
      <c r="M7" s="4"/>
      <c r="N7" s="4"/>
    </row>
    <row r="8" spans="1:14">
      <c r="A8" s="2">
        <v>7</v>
      </c>
      <c r="B8" s="2">
        <v>72</v>
      </c>
      <c r="C8" s="2">
        <v>11</v>
      </c>
      <c r="F8" s="8" t="s">
        <v>36</v>
      </c>
      <c r="G8" s="14">
        <f>_xlfn.COVARIANCE.S($A$2:$A$31,$C$2:$C$31)</f>
        <v>77.5</v>
      </c>
      <c r="H8" s="4"/>
      <c r="I8" s="4"/>
      <c r="J8" s="4"/>
      <c r="K8" s="4"/>
      <c r="L8" s="4"/>
      <c r="M8" s="4"/>
      <c r="N8" s="4"/>
    </row>
    <row r="9" spans="1:14">
      <c r="A9" s="2">
        <v>8</v>
      </c>
      <c r="B9" s="2">
        <v>73</v>
      </c>
      <c r="C9" s="2">
        <v>12</v>
      </c>
      <c r="F9" s="8" t="s">
        <v>37</v>
      </c>
      <c r="G9" s="14">
        <f>_xlfn.COVARIANCE.S($C$2:$C$31,$B$2:$B$31)</f>
        <v>92.844827586206918</v>
      </c>
      <c r="H9" s="4"/>
      <c r="I9" s="4"/>
      <c r="J9" s="4"/>
      <c r="K9" s="4"/>
      <c r="L9" s="4"/>
      <c r="M9" s="4"/>
      <c r="N9" s="4"/>
    </row>
    <row r="10" spans="1:14">
      <c r="A10" s="2">
        <v>9</v>
      </c>
      <c r="B10" s="2">
        <v>75</v>
      </c>
      <c r="C10" s="2">
        <v>13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2">
        <v>10</v>
      </c>
      <c r="B11" s="2">
        <v>76</v>
      </c>
      <c r="C11" s="2">
        <v>14</v>
      </c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2">
        <v>11</v>
      </c>
      <c r="B12" s="2">
        <v>78</v>
      </c>
      <c r="C12" s="2">
        <v>15</v>
      </c>
      <c r="F12" s="3" t="s">
        <v>15</v>
      </c>
      <c r="G12" s="27" t="s">
        <v>11</v>
      </c>
      <c r="H12" s="29" t="s">
        <v>31</v>
      </c>
      <c r="I12" s="29" t="s">
        <v>32</v>
      </c>
      <c r="J12" s="4"/>
      <c r="K12" s="15" t="s">
        <v>16</v>
      </c>
      <c r="L12" s="16" t="s">
        <v>17</v>
      </c>
      <c r="M12" s="4"/>
      <c r="N12" s="4"/>
    </row>
    <row r="13" spans="1:14">
      <c r="A13" s="2">
        <v>12</v>
      </c>
      <c r="B13" s="2">
        <v>79</v>
      </c>
      <c r="C13" s="2">
        <v>16</v>
      </c>
      <c r="F13" s="8" t="s">
        <v>35</v>
      </c>
      <c r="G13" s="28">
        <f>CORREL(A2:A31,B2:B31)</f>
        <v>0.99056228430439308</v>
      </c>
      <c r="H13" s="30">
        <f>G13/SQRT((1-(G13^2))/(30-2))</f>
        <v>38.241901020382421</v>
      </c>
      <c r="I13" s="14">
        <f>_xlfn.T.DIST.2T(H13,28)</f>
        <v>1.0283073811930966E-25</v>
      </c>
      <c r="J13" s="4"/>
      <c r="K13" s="17" t="s">
        <v>18</v>
      </c>
      <c r="L13" s="18" t="s">
        <v>19</v>
      </c>
      <c r="M13" s="4"/>
      <c r="N13" s="4"/>
    </row>
    <row r="14" spans="1:14">
      <c r="A14" s="2">
        <v>13</v>
      </c>
      <c r="B14" s="2">
        <v>80</v>
      </c>
      <c r="C14" s="2">
        <v>17</v>
      </c>
      <c r="F14" s="8" t="s">
        <v>36</v>
      </c>
      <c r="G14" s="28">
        <v>0.99999899999999997</v>
      </c>
      <c r="H14" s="30">
        <f>G14/SQRT((1-(G14^2))/(30-2))</f>
        <v>3741.6545804558264</v>
      </c>
      <c r="I14" s="14">
        <f>_xlfn.T.DIST.2T(H14,28)</f>
        <v>2.4485080962528081E-81</v>
      </c>
      <c r="J14" s="4"/>
      <c r="K14" s="4"/>
      <c r="L14" s="4"/>
      <c r="M14" s="4"/>
      <c r="N14" s="4"/>
    </row>
    <row r="15" spans="1:14">
      <c r="A15" s="2">
        <v>14</v>
      </c>
      <c r="B15" s="2">
        <v>81</v>
      </c>
      <c r="C15" s="2">
        <v>18</v>
      </c>
      <c r="F15" s="8" t="s">
        <v>37</v>
      </c>
      <c r="G15" s="28">
        <f>CORREL(B2:B33,C2:C33)</f>
        <v>0.99056228430439308</v>
      </c>
      <c r="H15" s="30">
        <f>G15/SQRT((1-(G15^2))/(30-2))</f>
        <v>38.241901020382421</v>
      </c>
      <c r="I15" s="14">
        <f>_xlfn.T.DIST.2T(H15,28)</f>
        <v>1.0283073811930966E-25</v>
      </c>
      <c r="J15" s="4"/>
      <c r="K15" s="19" t="s">
        <v>20</v>
      </c>
      <c r="L15" s="20">
        <v>0.05</v>
      </c>
      <c r="M15" s="4"/>
      <c r="N15" s="4"/>
    </row>
    <row r="16" spans="1:14">
      <c r="A16" s="2">
        <v>15</v>
      </c>
      <c r="B16" s="2">
        <v>82</v>
      </c>
      <c r="C16" s="2">
        <v>19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2">
        <v>16</v>
      </c>
      <c r="B17" s="2">
        <v>83</v>
      </c>
      <c r="C17" s="2">
        <v>20</v>
      </c>
      <c r="F17" s="4"/>
      <c r="G17" s="4"/>
      <c r="H17" s="4"/>
      <c r="I17" s="4"/>
      <c r="J17" s="4"/>
      <c r="K17" s="21" t="s">
        <v>21</v>
      </c>
      <c r="L17" s="22">
        <f>_xlfn.T.INV.2T(0.05,28)</f>
        <v>2.0484071417952445</v>
      </c>
      <c r="M17" s="4"/>
      <c r="N17" s="4"/>
    </row>
    <row r="18" spans="1:14">
      <c r="A18" s="2">
        <v>17</v>
      </c>
      <c r="B18" s="2">
        <v>84</v>
      </c>
      <c r="C18" s="2">
        <v>21</v>
      </c>
      <c r="F18" s="3" t="s">
        <v>22</v>
      </c>
      <c r="G18" s="3" t="s">
        <v>11</v>
      </c>
      <c r="H18" s="4"/>
      <c r="I18" s="4"/>
      <c r="J18" s="4"/>
      <c r="K18" s="4"/>
      <c r="L18" s="4"/>
      <c r="M18" s="4"/>
      <c r="N18" s="4"/>
    </row>
    <row r="19" spans="1:14">
      <c r="A19" s="2">
        <v>18</v>
      </c>
      <c r="B19" s="2">
        <v>85</v>
      </c>
      <c r="C19" s="2">
        <v>22</v>
      </c>
      <c r="F19" s="8" t="s">
        <v>12</v>
      </c>
      <c r="G19" s="14">
        <f>+G7/(G3*H3)</f>
        <v>0.99056228430439319</v>
      </c>
      <c r="H19" s="4"/>
      <c r="I19" s="4"/>
      <c r="J19" s="4"/>
      <c r="K19" s="23" t="s">
        <v>12</v>
      </c>
      <c r="L19" s="24" t="s">
        <v>23</v>
      </c>
      <c r="M19" s="25" t="s">
        <v>24</v>
      </c>
      <c r="N19" s="4"/>
    </row>
    <row r="20" spans="1:14">
      <c r="A20" s="2">
        <v>19</v>
      </c>
      <c r="B20" s="2">
        <v>86</v>
      </c>
      <c r="C20" s="2">
        <v>23</v>
      </c>
      <c r="F20" s="8" t="s">
        <v>13</v>
      </c>
      <c r="G20" s="14">
        <f>G8/(G3*I3)</f>
        <v>0.44017042154147523</v>
      </c>
      <c r="H20" s="4"/>
      <c r="I20" s="4"/>
      <c r="J20" s="4"/>
      <c r="K20" s="23" t="s">
        <v>13</v>
      </c>
      <c r="L20" s="26" t="s">
        <v>25</v>
      </c>
      <c r="M20" s="25" t="s">
        <v>26</v>
      </c>
      <c r="N20" s="4"/>
    </row>
    <row r="21" spans="1:14">
      <c r="A21" s="2">
        <v>20</v>
      </c>
      <c r="B21" s="2">
        <v>87</v>
      </c>
      <c r="C21" s="2">
        <v>24</v>
      </c>
      <c r="F21" s="8" t="s">
        <v>14</v>
      </c>
      <c r="G21" s="14">
        <f>G9/(H3*I3)</f>
        <v>0.43601621824535136</v>
      </c>
      <c r="H21" s="4"/>
      <c r="I21" s="4"/>
      <c r="J21" s="4"/>
      <c r="K21" s="23" t="s">
        <v>14</v>
      </c>
      <c r="L21" s="26" t="s">
        <v>27</v>
      </c>
      <c r="M21" s="25" t="s">
        <v>26</v>
      </c>
      <c r="N21" s="4"/>
    </row>
    <row r="22" spans="1:14">
      <c r="A22" s="2">
        <v>21</v>
      </c>
      <c r="B22" s="2">
        <v>88</v>
      </c>
      <c r="C22" s="2">
        <v>25</v>
      </c>
    </row>
    <row r="23" spans="1:14">
      <c r="A23" s="2">
        <v>22</v>
      </c>
      <c r="B23" s="2">
        <v>89</v>
      </c>
      <c r="C23" s="2">
        <v>26</v>
      </c>
    </row>
    <row r="24" spans="1:14">
      <c r="A24" s="2">
        <v>23</v>
      </c>
      <c r="B24" s="2">
        <v>90</v>
      </c>
      <c r="C24" s="2">
        <v>27</v>
      </c>
    </row>
    <row r="25" spans="1:14">
      <c r="A25" s="2">
        <v>24</v>
      </c>
      <c r="B25" s="2">
        <v>91</v>
      </c>
      <c r="C25" s="2">
        <v>28</v>
      </c>
    </row>
    <row r="26" spans="1:14">
      <c r="A26" s="2">
        <v>25</v>
      </c>
      <c r="B26" s="2">
        <v>92</v>
      </c>
      <c r="C26" s="2">
        <v>29</v>
      </c>
    </row>
    <row r="27" spans="1:14">
      <c r="A27" s="2">
        <v>26</v>
      </c>
      <c r="B27" s="2">
        <v>93</v>
      </c>
      <c r="C27" s="2">
        <v>30</v>
      </c>
    </row>
    <row r="28" spans="1:14">
      <c r="A28" s="2">
        <v>27</v>
      </c>
      <c r="B28" s="2">
        <v>94</v>
      </c>
      <c r="C28" s="2">
        <v>31</v>
      </c>
    </row>
    <row r="29" spans="1:14">
      <c r="A29" s="2">
        <v>28</v>
      </c>
      <c r="B29" s="2">
        <v>95</v>
      </c>
      <c r="C29" s="2">
        <v>32</v>
      </c>
    </row>
    <row r="30" spans="1:14">
      <c r="A30" s="2">
        <v>29</v>
      </c>
      <c r="B30" s="2">
        <v>96</v>
      </c>
      <c r="C30" s="2">
        <v>33</v>
      </c>
    </row>
    <row r="31" spans="1:14">
      <c r="A31" s="2">
        <v>30</v>
      </c>
      <c r="B31" s="2">
        <v>97</v>
      </c>
      <c r="C31" s="2"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3949-15D5-F841-A59F-FF8A96A04453}">
  <dimension ref="A1:C32"/>
  <sheetViews>
    <sheetView workbookViewId="0">
      <selection activeCell="F5" sqref="F5"/>
    </sheetView>
  </sheetViews>
  <sheetFormatPr defaultColWidth="11.07421875" defaultRowHeight="15.5"/>
  <cols>
    <col min="1" max="1" width="15.4609375" bestFit="1" customWidth="1"/>
    <col min="2" max="2" width="22.84375" customWidth="1"/>
    <col min="3" max="3" width="16.4609375" customWidth="1"/>
  </cols>
  <sheetData>
    <row r="1" spans="1:3">
      <c r="A1" s="1" t="s">
        <v>28</v>
      </c>
      <c r="B1" s="1" t="s">
        <v>29</v>
      </c>
      <c r="C1" s="1" t="s">
        <v>30</v>
      </c>
    </row>
    <row r="2" spans="1:3">
      <c r="A2" s="2">
        <v>15</v>
      </c>
      <c r="B2" s="2">
        <v>100</v>
      </c>
      <c r="C2" s="2">
        <v>1</v>
      </c>
    </row>
    <row r="3" spans="1:3">
      <c r="A3" s="2">
        <v>16</v>
      </c>
      <c r="B3" s="2">
        <v>110</v>
      </c>
      <c r="C3" s="2">
        <v>1</v>
      </c>
    </row>
    <row r="4" spans="1:3">
      <c r="A4" s="2">
        <v>17</v>
      </c>
      <c r="B4" s="2">
        <v>120</v>
      </c>
      <c r="C4" s="2">
        <v>2</v>
      </c>
    </row>
    <row r="5" spans="1:3">
      <c r="A5" s="2">
        <v>18</v>
      </c>
      <c r="B5" s="2">
        <v>130</v>
      </c>
      <c r="C5" s="2">
        <v>2</v>
      </c>
    </row>
    <row r="6" spans="1:3">
      <c r="A6" s="2">
        <v>19</v>
      </c>
      <c r="B6" s="2">
        <v>140</v>
      </c>
      <c r="C6" s="2">
        <v>2</v>
      </c>
    </row>
    <row r="7" spans="1:3">
      <c r="A7" s="2">
        <v>20</v>
      </c>
      <c r="B7" s="2">
        <v>150</v>
      </c>
      <c r="C7" s="2">
        <v>3</v>
      </c>
    </row>
    <row r="8" spans="1:3">
      <c r="A8" s="2">
        <v>21</v>
      </c>
      <c r="B8" s="2">
        <v>160</v>
      </c>
      <c r="C8" s="2">
        <v>3</v>
      </c>
    </row>
    <row r="9" spans="1:3">
      <c r="A9" s="2">
        <v>22</v>
      </c>
      <c r="B9" s="2">
        <v>170</v>
      </c>
      <c r="C9" s="2">
        <v>3</v>
      </c>
    </row>
    <row r="10" spans="1:3">
      <c r="A10" s="2">
        <v>23</v>
      </c>
      <c r="B10" s="2">
        <v>180</v>
      </c>
      <c r="C10" s="2">
        <v>4</v>
      </c>
    </row>
    <row r="11" spans="1:3">
      <c r="A11" s="2">
        <v>24</v>
      </c>
      <c r="B11" s="2">
        <v>190</v>
      </c>
      <c r="C11" s="2">
        <v>4</v>
      </c>
    </row>
    <row r="12" spans="1:3">
      <c r="A12" s="2">
        <v>25</v>
      </c>
      <c r="B12" s="2">
        <v>200</v>
      </c>
      <c r="C12" s="2">
        <v>4</v>
      </c>
    </row>
    <row r="13" spans="1:3">
      <c r="A13" s="2">
        <v>26</v>
      </c>
      <c r="B13" s="2">
        <v>210</v>
      </c>
      <c r="C13" s="2">
        <v>5</v>
      </c>
    </row>
    <row r="14" spans="1:3">
      <c r="A14" s="2">
        <v>27</v>
      </c>
      <c r="B14" s="2">
        <v>220</v>
      </c>
      <c r="C14" s="2">
        <v>5</v>
      </c>
    </row>
    <row r="15" spans="1:3">
      <c r="A15" s="2">
        <v>28</v>
      </c>
      <c r="B15" s="2">
        <v>230</v>
      </c>
      <c r="C15" s="2">
        <v>5</v>
      </c>
    </row>
    <row r="16" spans="1:3">
      <c r="A16" s="2">
        <v>29</v>
      </c>
      <c r="B16" s="2">
        <v>240</v>
      </c>
      <c r="C16" s="2">
        <v>6</v>
      </c>
    </row>
    <row r="17" spans="1:3">
      <c r="A17" s="2">
        <v>30</v>
      </c>
      <c r="B17" s="2">
        <v>250</v>
      </c>
      <c r="C17" s="2">
        <v>6</v>
      </c>
    </row>
    <row r="18" spans="1:3">
      <c r="A18" s="2">
        <v>31</v>
      </c>
      <c r="B18" s="2">
        <v>260</v>
      </c>
      <c r="C18" s="2">
        <v>6</v>
      </c>
    </row>
    <row r="19" spans="1:3">
      <c r="A19" s="2">
        <v>32</v>
      </c>
      <c r="B19" s="2">
        <v>270</v>
      </c>
      <c r="C19" s="2">
        <v>7</v>
      </c>
    </row>
    <row r="20" spans="1:3">
      <c r="A20" s="2">
        <v>33</v>
      </c>
      <c r="B20" s="2">
        <v>280</v>
      </c>
      <c r="C20" s="2">
        <v>7</v>
      </c>
    </row>
    <row r="21" spans="1:3">
      <c r="A21" s="2">
        <v>34</v>
      </c>
      <c r="B21" s="2">
        <v>290</v>
      </c>
      <c r="C21" s="2">
        <v>7</v>
      </c>
    </row>
    <row r="22" spans="1:3">
      <c r="A22" s="2">
        <v>35</v>
      </c>
      <c r="B22" s="2">
        <v>300</v>
      </c>
      <c r="C22" s="2">
        <v>8</v>
      </c>
    </row>
    <row r="23" spans="1:3">
      <c r="A23" s="2">
        <v>36</v>
      </c>
      <c r="B23" s="2">
        <v>310</v>
      </c>
      <c r="C23" s="2">
        <v>8</v>
      </c>
    </row>
    <row r="24" spans="1:3">
      <c r="A24" s="2">
        <v>37</v>
      </c>
      <c r="B24" s="2">
        <v>320</v>
      </c>
      <c r="C24" s="2">
        <v>8</v>
      </c>
    </row>
    <row r="25" spans="1:3">
      <c r="A25" s="2">
        <v>38</v>
      </c>
      <c r="B25" s="2">
        <v>330</v>
      </c>
      <c r="C25" s="2">
        <v>9</v>
      </c>
    </row>
    <row r="26" spans="1:3">
      <c r="A26" s="2">
        <v>39</v>
      </c>
      <c r="B26" s="2">
        <v>340</v>
      </c>
      <c r="C26" s="2">
        <v>9</v>
      </c>
    </row>
    <row r="27" spans="1:3">
      <c r="A27" s="2">
        <v>40</v>
      </c>
      <c r="B27" s="2">
        <v>350</v>
      </c>
      <c r="C27" s="2">
        <v>9</v>
      </c>
    </row>
    <row r="28" spans="1:3">
      <c r="A28" s="2">
        <v>41</v>
      </c>
      <c r="B28" s="2">
        <v>360</v>
      </c>
      <c r="C28" s="2">
        <v>10</v>
      </c>
    </row>
    <row r="29" spans="1:3">
      <c r="A29" s="2">
        <v>42</v>
      </c>
      <c r="B29" s="2">
        <v>370</v>
      </c>
      <c r="C29" s="2">
        <v>10</v>
      </c>
    </row>
    <row r="30" spans="1:3">
      <c r="A30" s="2">
        <v>43</v>
      </c>
      <c r="B30" s="2">
        <v>380</v>
      </c>
      <c r="C30" s="2">
        <v>10</v>
      </c>
    </row>
    <row r="31" spans="1:3">
      <c r="A31" s="2">
        <v>44</v>
      </c>
      <c r="B31" s="2">
        <v>390</v>
      </c>
      <c r="C31" s="2">
        <v>11</v>
      </c>
    </row>
    <row r="32" spans="1:3">
      <c r="A32" s="2">
        <v>45</v>
      </c>
      <c r="B32" s="2">
        <v>400</v>
      </c>
      <c r="C32" s="2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Correlação de Pearson</vt:lpstr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Tatin Vlatkovic</dc:creator>
  <cp:lastModifiedBy>Aluno</cp:lastModifiedBy>
  <dcterms:created xsi:type="dcterms:W3CDTF">2024-08-10T15:52:44Z</dcterms:created>
  <dcterms:modified xsi:type="dcterms:W3CDTF">2024-08-24T15:55:41Z</dcterms:modified>
</cp:coreProperties>
</file>