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8_{45193CF9-FC9D-438D-8BBD-4EF23C5C015E}" xr6:coauthVersionLast="36" xr6:coauthVersionMax="36" xr10:uidLastSave="{00000000-0000-0000-0000-000000000000}"/>
  <bookViews>
    <workbookView xWindow="0" yWindow="0" windowWidth="19200" windowHeight="6930" activeTab="2" xr2:uid="{920F9DA1-6952-DB46-AD6A-63625CC7015E}"/>
  </bookViews>
  <sheets>
    <sheet name="qui-quadrado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29" i="3"/>
  <c r="C28" i="2"/>
  <c r="C19" i="3"/>
  <c r="C25" i="3" s="1"/>
  <c r="D19" i="3"/>
  <c r="D25" i="3" s="1"/>
  <c r="C13" i="3"/>
  <c r="D13" i="3"/>
  <c r="E13" i="3"/>
  <c r="E19" i="3" s="1"/>
  <c r="E25" i="3" s="1"/>
  <c r="D12" i="3"/>
  <c r="D18" i="3" s="1"/>
  <c r="D24" i="3" s="1"/>
  <c r="E12" i="3"/>
  <c r="E18" i="3" s="1"/>
  <c r="E24" i="3" s="1"/>
  <c r="C12" i="3"/>
  <c r="C18" i="3" s="1"/>
  <c r="C24" i="3" s="1"/>
  <c r="C9" i="2"/>
  <c r="C22" i="2"/>
  <c r="D22" i="2"/>
  <c r="D21" i="2"/>
  <c r="C21" i="2"/>
  <c r="C26" i="2"/>
  <c r="C25" i="2"/>
  <c r="D16" i="2"/>
  <c r="C16" i="2"/>
  <c r="D15" i="2"/>
  <c r="C15" i="2"/>
  <c r="C15" i="1"/>
  <c r="C16" i="1"/>
  <c r="D16" i="1"/>
  <c r="E15" i="1"/>
  <c r="C17" i="1"/>
  <c r="C8" i="1"/>
  <c r="C25" i="1" s="1"/>
  <c r="C34" i="1" s="1"/>
  <c r="D5" i="2"/>
  <c r="D9" i="2" s="1"/>
  <c r="E5" i="2"/>
  <c r="C5" i="2"/>
  <c r="C10" i="2" s="1"/>
  <c r="F8" i="1"/>
  <c r="E17" i="1" s="1"/>
  <c r="E26" i="1" s="1"/>
  <c r="E35" i="1" s="1"/>
  <c r="D25" i="1"/>
  <c r="D34" i="1" s="1"/>
  <c r="D17" i="1"/>
  <c r="D26" i="1"/>
  <c r="D35" i="1" s="1"/>
  <c r="D24" i="1"/>
  <c r="D33" i="1" s="1"/>
  <c r="D15" i="1"/>
  <c r="C28" i="3" l="1"/>
  <c r="D10" i="2"/>
  <c r="C24" i="1"/>
  <c r="C33" i="1" s="1"/>
  <c r="E24" i="1"/>
  <c r="E33" i="1" s="1"/>
  <c r="E16" i="1"/>
  <c r="E25" i="1" s="1"/>
  <c r="E34" i="1" s="1"/>
  <c r="C26" i="1"/>
  <c r="C35" i="1" s="1"/>
  <c r="C41" i="1"/>
  <c r="E8" i="1"/>
  <c r="D8" i="1"/>
  <c r="F7" i="1"/>
  <c r="F6" i="1"/>
  <c r="F5" i="1"/>
  <c r="C37" i="1" l="1"/>
  <c r="C38" i="1" s="1"/>
</calcChain>
</file>

<file path=xl/sharedStrings.xml><?xml version="1.0" encoding="utf-8"?>
<sst xmlns="http://schemas.openxmlformats.org/spreadsheetml/2006/main" count="111" uniqueCount="37">
  <si>
    <t>Frequências absolutas observadas</t>
  </si>
  <si>
    <t>Fávero, Luiz Paulo; Belfiore, Patrícia. (2024). Manual de análise de dados: estatística e machine learning com Excel®, SPSS®, Stata®, R® e Python®. 2 ed. Rio de Janeiro: LTC.</t>
  </si>
  <si>
    <t>Nível de satisfação</t>
  </si>
  <si>
    <t>Baixo</t>
  </si>
  <si>
    <t>Médio</t>
  </si>
  <si>
    <t>Alto</t>
  </si>
  <si>
    <t>Total</t>
  </si>
  <si>
    <t>Operadora</t>
  </si>
  <si>
    <t>Total Health</t>
  </si>
  <si>
    <t>Viva Vida</t>
  </si>
  <si>
    <t>Mena Saúde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</si>
  <si>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</si>
  <si>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</si>
  <si>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</si>
  <si>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</si>
  <si>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</si>
  <si>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</si>
  <si>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</si>
  <si>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H0</t>
  </si>
  <si>
    <t>As variáveis não são associadas.</t>
  </si>
  <si>
    <t>H1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</si>
  <si>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</si>
  <si>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</si>
  <si>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t>Empregado</t>
  </si>
  <si>
    <t>Desempregado</t>
  </si>
  <si>
    <t>Ensino Médio</t>
  </si>
  <si>
    <t>Ensino Superior</t>
  </si>
  <si>
    <t>Coluna1</t>
  </si>
  <si>
    <t>ENSINO MEDIO</t>
  </si>
  <si>
    <t>ENSINO SUPERIOR</t>
  </si>
  <si>
    <t>EMPREGADO</t>
  </si>
  <si>
    <t>DESEMPREGADO</t>
  </si>
  <si>
    <t>Masculino</t>
  </si>
  <si>
    <t>Feminino</t>
  </si>
  <si>
    <t>Futebol</t>
  </si>
  <si>
    <t>Basquete</t>
  </si>
  <si>
    <t>Vôlei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</si>
</sst>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14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64" fontId="2" fillId="5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5" fillId="7" borderId="14" xfId="2" applyFill="1" applyAlignment="1">
      <alignment horizontal="center" vertical="center" wrapText="1"/>
    </xf>
    <xf numFmtId="0" fontId="5" fillId="7" borderId="14" xfId="2" applyFill="1" applyAlignment="1">
      <alignment vertical="center" wrapText="1"/>
    </xf>
    <xf numFmtId="0" fontId="6" fillId="8" borderId="14" xfId="2" applyFont="1" applyFill="1" applyAlignment="1">
      <alignment vertical="top" wrapText="1"/>
    </xf>
    <xf numFmtId="0" fontId="6" fillId="8" borderId="14" xfId="2" applyFont="1" applyFill="1" applyAlignment="1">
      <alignment horizontal="center" vertical="center" wrapText="1"/>
    </xf>
    <xf numFmtId="0" fontId="5" fillId="9" borderId="14" xfId="2" applyFill="1" applyAlignment="1">
      <alignment vertical="center" wrapText="1"/>
    </xf>
    <xf numFmtId="0" fontId="5" fillId="9" borderId="14" xfId="2" applyFill="1" applyAlignment="1">
      <alignment horizontal="center" vertical="center" wrapText="1"/>
    </xf>
    <xf numFmtId="43" fontId="5" fillId="7" borderId="14" xfId="1" applyFont="1" applyFill="1" applyBorder="1" applyAlignment="1">
      <alignment horizontal="center" vertical="center" wrapText="1"/>
    </xf>
    <xf numFmtId="43" fontId="0" fillId="0" borderId="0" xfId="0" applyNumberFormat="1"/>
    <xf numFmtId="0" fontId="6" fillId="10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6" borderId="1" xfId="0" applyFill="1" applyBorder="1"/>
    <xf numFmtId="43" fontId="0" fillId="11" borderId="1" xfId="1" applyFont="1" applyFill="1" applyBorder="1"/>
    <xf numFmtId="43" fontId="0" fillId="6" borderId="1" xfId="1" applyFont="1" applyFill="1" applyBorder="1"/>
    <xf numFmtId="0" fontId="7" fillId="0" borderId="0" xfId="0" applyFont="1"/>
  </cellXfs>
  <cellStyles count="3">
    <cellStyle name="Normal" xfId="0" builtinId="0"/>
    <cellStyle name="Título 3" xfId="2" builtinId="18"/>
    <cellStyle name="Vírgula" xfId="1" builtinId="3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48330-071F-4075-A7C6-4B2BC0104D51}" name="Tabela1" displayName="Tabela1" ref="B2:E5" totalsRowShown="0" headerRowDxfId="4" headerRowCellStyle="Título 3" dataCellStyle="Título 3">
  <autoFilter ref="B2:E5" xr:uid="{7D1D325C-DC89-4D82-AE46-7C09FA078638}"/>
  <tableColumns count="4">
    <tableColumn id="1" xr3:uid="{DC36C405-79BB-4D60-BEF0-017465710B3C}" name="Coluna1" dataDxfId="8" dataCellStyle="Título 3"/>
    <tableColumn id="2" xr3:uid="{614A73F0-559D-417D-A3ED-E5556C134E63}" name="Empregado" dataDxfId="7" dataCellStyle="Título 3"/>
    <tableColumn id="3" xr3:uid="{A25AA89E-B542-4FD3-9E93-8048B53E5C7D}" name="Desempregado" dataDxfId="6" dataCellStyle="Título 3"/>
    <tableColumn id="4" xr3:uid="{B1CA32D7-8486-41EC-A2C4-28CB2C0DFC3A}" name="Total" dataDxfId="5" dataCellStyle="Título 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3397A-F1B7-4516-9C04-FB9DA473C0BA}" name="Tabela13" displayName="Tabela13" ref="B8:D11" totalsRowShown="0" headerRowDxfId="3" headerRowCellStyle="Título 3" dataCellStyle="Título 3">
  <autoFilter ref="B8:D11" xr:uid="{40786A60-22F0-4364-B15D-657DA16DAA7B}"/>
  <tableColumns count="3">
    <tableColumn id="1" xr3:uid="{78381902-BF68-412E-A028-D0D903C8A29F}" name="Coluna1" dataDxfId="2" dataCellStyle="Título 3"/>
    <tableColumn id="2" xr3:uid="{ACCD6D22-5ABE-402B-A5F6-1D96C05DCFBC}" name="Empregado" dataDxfId="1" dataCellStyle="Título 3"/>
    <tableColumn id="3" xr3:uid="{F6CF7E33-4A9F-45EF-BBB9-97D8CD090ABF}" name="Desempregado" dataDxfId="0" dataCellStyle="Título 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19F-1DF2-4C46-9D0A-183AD2D1A004}">
  <dimension ref="A1:N50"/>
  <sheetViews>
    <sheetView topLeftCell="A13" workbookViewId="0">
      <selection activeCell="C33" sqref="C33"/>
    </sheetView>
  </sheetViews>
  <sheetFormatPr defaultColWidth="9.15234375" defaultRowHeight="15.5"/>
  <cols>
    <col min="1" max="6" width="15.69140625" style="1" customWidth="1"/>
    <col min="7" max="16384" width="9.15234375" style="1"/>
  </cols>
  <sheetData>
    <row r="1" spans="1:14" ht="15" customHeight="1">
      <c r="A1" s="27" t="s">
        <v>0</v>
      </c>
      <c r="B1" s="27"/>
      <c r="C1" s="27"/>
      <c r="D1" s="27"/>
      <c r="E1" s="27"/>
      <c r="F1" s="27"/>
      <c r="I1" s="31" t="s">
        <v>1</v>
      </c>
      <c r="J1" s="32"/>
      <c r="K1" s="32"/>
      <c r="L1" s="32"/>
      <c r="M1" s="32"/>
      <c r="N1" s="33"/>
    </row>
    <row r="2" spans="1:14" ht="7.5" customHeight="1">
      <c r="I2" s="34"/>
      <c r="J2" s="35"/>
      <c r="K2" s="35"/>
      <c r="L2" s="35"/>
      <c r="M2" s="35"/>
      <c r="N2" s="36"/>
    </row>
    <row r="3" spans="1:14">
      <c r="C3" s="17" t="s">
        <v>2</v>
      </c>
      <c r="D3" s="17"/>
      <c r="E3" s="17"/>
      <c r="F3" s="17"/>
      <c r="I3" s="34"/>
      <c r="J3" s="35"/>
      <c r="K3" s="35"/>
      <c r="L3" s="35"/>
      <c r="M3" s="35"/>
      <c r="N3" s="36"/>
    </row>
    <row r="4" spans="1:14">
      <c r="C4" s="2" t="s">
        <v>3</v>
      </c>
      <c r="D4" s="2" t="s">
        <v>4</v>
      </c>
      <c r="E4" s="2" t="s">
        <v>5</v>
      </c>
      <c r="F4" s="3" t="s">
        <v>6</v>
      </c>
      <c r="I4" s="34"/>
      <c r="J4" s="35"/>
      <c r="K4" s="35"/>
      <c r="L4" s="35"/>
      <c r="M4" s="35"/>
      <c r="N4" s="36"/>
    </row>
    <row r="5" spans="1:14">
      <c r="A5" s="17" t="s">
        <v>7</v>
      </c>
      <c r="B5" s="4" t="s">
        <v>8</v>
      </c>
      <c r="C5" s="5">
        <v>40</v>
      </c>
      <c r="D5" s="5">
        <v>16</v>
      </c>
      <c r="E5" s="5">
        <v>12</v>
      </c>
      <c r="F5" s="6">
        <f>+SUM(C5:E5)</f>
        <v>68</v>
      </c>
      <c r="I5" s="34"/>
      <c r="J5" s="35"/>
      <c r="K5" s="35"/>
      <c r="L5" s="35"/>
      <c r="M5" s="35"/>
      <c r="N5" s="36"/>
    </row>
    <row r="6" spans="1:14">
      <c r="A6" s="17"/>
      <c r="B6" s="4" t="s">
        <v>9</v>
      </c>
      <c r="C6" s="5">
        <v>32</v>
      </c>
      <c r="D6" s="5">
        <v>24</v>
      </c>
      <c r="E6" s="5">
        <v>16</v>
      </c>
      <c r="F6" s="6">
        <f>+SUM(C6:E6)</f>
        <v>72</v>
      </c>
      <c r="I6" s="37"/>
      <c r="J6" s="38"/>
      <c r="K6" s="38"/>
      <c r="L6" s="38"/>
      <c r="M6" s="38"/>
      <c r="N6" s="39"/>
    </row>
    <row r="7" spans="1:14">
      <c r="A7" s="17"/>
      <c r="B7" s="4" t="s">
        <v>10</v>
      </c>
      <c r="C7" s="5">
        <v>24</v>
      </c>
      <c r="D7" s="5">
        <v>32</v>
      </c>
      <c r="E7" s="5">
        <v>4</v>
      </c>
      <c r="F7" s="6">
        <f>+SUM(C7:E7)</f>
        <v>60</v>
      </c>
    </row>
    <row r="8" spans="1:14">
      <c r="A8" s="17"/>
      <c r="B8" s="4" t="s">
        <v>6</v>
      </c>
      <c r="C8" s="6">
        <f>+SUM(C5:C7)</f>
        <v>96</v>
      </c>
      <c r="D8" s="6">
        <f t="shared" ref="D8:F8" si="0">+SUM(D5:D7)</f>
        <v>72</v>
      </c>
      <c r="E8" s="6">
        <f t="shared" si="0"/>
        <v>32</v>
      </c>
      <c r="F8" s="6">
        <f>+SUM(F5:F7)</f>
        <v>200</v>
      </c>
    </row>
    <row r="9" spans="1:14">
      <c r="A9" s="7"/>
      <c r="B9" s="8"/>
      <c r="C9" s="9"/>
      <c r="D9" s="9"/>
      <c r="E9" s="9"/>
      <c r="F9" s="9"/>
    </row>
    <row r="11" spans="1:14">
      <c r="A11" s="27" t="s">
        <v>11</v>
      </c>
      <c r="B11" s="27"/>
      <c r="C11" s="27"/>
      <c r="D11" s="27"/>
      <c r="E11" s="27"/>
      <c r="F11" s="27"/>
    </row>
    <row r="12" spans="1:14" ht="7.5" customHeight="1"/>
    <row r="13" spans="1:14">
      <c r="C13" s="28" t="s">
        <v>2</v>
      </c>
      <c r="D13" s="29"/>
      <c r="E13" s="30"/>
    </row>
    <row r="14" spans="1:14">
      <c r="C14" s="2" t="s">
        <v>3</v>
      </c>
      <c r="D14" s="2" t="s">
        <v>4</v>
      </c>
      <c r="E14" s="2" t="s">
        <v>5</v>
      </c>
    </row>
    <row r="15" spans="1:14">
      <c r="A15" s="17" t="s">
        <v>7</v>
      </c>
      <c r="B15" s="4" t="s">
        <v>8</v>
      </c>
      <c r="C15" s="10">
        <f>(C8*$F$5)/$F$8</f>
        <v>32.64</v>
      </c>
      <c r="D15" s="10">
        <f>($D$8*F5)/$F$8</f>
        <v>24.48</v>
      </c>
      <c r="E15" s="10">
        <f>($E$8*F5)/$F$8</f>
        <v>10.88</v>
      </c>
    </row>
    <row r="16" spans="1:14">
      <c r="A16" s="17"/>
      <c r="B16" s="4" t="s">
        <v>9</v>
      </c>
      <c r="C16" s="10">
        <f>($C$8*F6)/$F$8</f>
        <v>34.56</v>
      </c>
      <c r="D16" s="10">
        <f>($D$8*F6)/$F$8</f>
        <v>25.92</v>
      </c>
      <c r="E16" s="10">
        <f t="shared" ref="E16:E17" si="1">($E$8*F6)/$F$8</f>
        <v>11.52</v>
      </c>
    </row>
    <row r="17" spans="1:6">
      <c r="A17" s="17"/>
      <c r="B17" s="4" t="s">
        <v>10</v>
      </c>
      <c r="C17" s="10">
        <f>($C$8*F7)/$F$8</f>
        <v>28.8</v>
      </c>
      <c r="D17" s="10">
        <f>($D$8*F7)/$F$8</f>
        <v>21.6</v>
      </c>
      <c r="E17" s="10">
        <f>($E$8*F7)/$F$8</f>
        <v>9.6</v>
      </c>
    </row>
    <row r="18" spans="1:6">
      <c r="A18" s="7"/>
      <c r="B18" s="8"/>
      <c r="C18" s="11"/>
      <c r="D18" s="11"/>
      <c r="E18" s="11"/>
    </row>
    <row r="20" spans="1:6">
      <c r="A20" s="27" t="s">
        <v>12</v>
      </c>
      <c r="B20" s="27"/>
      <c r="C20" s="27"/>
      <c r="D20" s="27"/>
      <c r="E20" s="27"/>
      <c r="F20" s="27"/>
    </row>
    <row r="21" spans="1:6" ht="7.5" customHeight="1"/>
    <row r="22" spans="1:6">
      <c r="C22" s="28" t="s">
        <v>2</v>
      </c>
      <c r="D22" s="29"/>
      <c r="E22" s="30"/>
    </row>
    <row r="23" spans="1:6">
      <c r="C23" s="2" t="s">
        <v>3</v>
      </c>
      <c r="D23" s="2" t="s">
        <v>4</v>
      </c>
      <c r="E23" s="2" t="s">
        <v>5</v>
      </c>
    </row>
    <row r="24" spans="1:6">
      <c r="A24" s="17" t="s">
        <v>7</v>
      </c>
      <c r="B24" s="4" t="s">
        <v>8</v>
      </c>
      <c r="C24" s="10">
        <f>C5-C15</f>
        <v>7.3599999999999994</v>
      </c>
      <c r="D24" s="10">
        <f t="shared" ref="D24:E24" si="2">D5-D15</f>
        <v>-8.48</v>
      </c>
      <c r="E24" s="10">
        <f t="shared" si="2"/>
        <v>1.1199999999999992</v>
      </c>
    </row>
    <row r="25" spans="1:6">
      <c r="A25" s="17"/>
      <c r="B25" s="4" t="s">
        <v>9</v>
      </c>
      <c r="C25" s="10">
        <f>C6-C16</f>
        <v>-2.5600000000000023</v>
      </c>
      <c r="D25" s="10">
        <f t="shared" ref="C25:E25" si="3">D6-D16</f>
        <v>-1.9200000000000017</v>
      </c>
      <c r="E25" s="10">
        <f t="shared" si="3"/>
        <v>4.4800000000000004</v>
      </c>
    </row>
    <row r="26" spans="1:6">
      <c r="A26" s="17"/>
      <c r="B26" s="4" t="s">
        <v>10</v>
      </c>
      <c r="C26" s="10">
        <f>C7-C17</f>
        <v>-4.8000000000000007</v>
      </c>
      <c r="D26" s="10">
        <f t="shared" ref="C26:E26" si="4">D7-D17</f>
        <v>10.399999999999999</v>
      </c>
      <c r="E26" s="10">
        <f t="shared" si="4"/>
        <v>-5.6</v>
      </c>
    </row>
    <row r="27" spans="1:6">
      <c r="A27" s="7"/>
      <c r="B27" s="8"/>
      <c r="C27" s="11"/>
      <c r="D27" s="11"/>
      <c r="E27" s="11"/>
    </row>
    <row r="29" spans="1:6">
      <c r="A29" s="27" t="s">
        <v>13</v>
      </c>
      <c r="B29" s="27"/>
      <c r="C29" s="27"/>
      <c r="D29" s="27"/>
      <c r="E29" s="27"/>
      <c r="F29" s="27"/>
    </row>
    <row r="30" spans="1:6" ht="7.5" customHeight="1"/>
    <row r="31" spans="1:6">
      <c r="C31" s="28" t="s">
        <v>2</v>
      </c>
      <c r="D31" s="29"/>
      <c r="E31" s="30"/>
    </row>
    <row r="32" spans="1:6">
      <c r="C32" s="2" t="s">
        <v>3</v>
      </c>
      <c r="D32" s="2" t="s">
        <v>4</v>
      </c>
      <c r="E32" s="2" t="s">
        <v>5</v>
      </c>
    </row>
    <row r="33" spans="1:5">
      <c r="A33" s="17" t="s">
        <v>7</v>
      </c>
      <c r="B33" s="4" t="s">
        <v>8</v>
      </c>
      <c r="C33" s="10">
        <f>C24^2/C15</f>
        <v>1.6596078431372545</v>
      </c>
      <c r="D33" s="10">
        <f t="shared" ref="D33:E33" si="5">D24^2/D15</f>
        <v>2.9375163398692812</v>
      </c>
      <c r="E33" s="10">
        <f t="shared" si="5"/>
        <v>0.11529411764705864</v>
      </c>
    </row>
    <row r="34" spans="1:5">
      <c r="A34" s="17"/>
      <c r="B34" s="4" t="s">
        <v>9</v>
      </c>
      <c r="C34" s="10">
        <f>C25^2/C16</f>
        <v>0.18962962962962995</v>
      </c>
      <c r="D34" s="10">
        <f t="shared" ref="C34:E34" si="6">D25^2/D16</f>
        <v>0.14222222222222247</v>
      </c>
      <c r="E34" s="10">
        <f t="shared" si="6"/>
        <v>1.7422222222222226</v>
      </c>
    </row>
    <row r="35" spans="1:5">
      <c r="A35" s="17"/>
      <c r="B35" s="4" t="s">
        <v>10</v>
      </c>
      <c r="C35" s="10">
        <f>C26^2/C17</f>
        <v>0.80000000000000016</v>
      </c>
      <c r="D35" s="10">
        <f t="shared" ref="C35:E35" si="7">D26^2/D17</f>
        <v>5.0074074074074053</v>
      </c>
      <c r="E35" s="10">
        <f t="shared" si="7"/>
        <v>3.2666666666666662</v>
      </c>
    </row>
    <row r="37" spans="1:5">
      <c r="B37" s="12" t="s">
        <v>14</v>
      </c>
      <c r="C37" s="13">
        <f>+SUM(C33:E35)</f>
        <v>15.860566448801741</v>
      </c>
    </row>
    <row r="38" spans="1:5">
      <c r="B38" s="14" t="s">
        <v>15</v>
      </c>
      <c r="C38" s="15">
        <f>_xlfn.CHISQ.DIST.RT(C37,4)</f>
        <v>3.2120846981537211E-3</v>
      </c>
    </row>
    <row r="39" spans="1:5">
      <c r="B39" s="16" t="s">
        <v>16</v>
      </c>
    </row>
    <row r="41" spans="1:5">
      <c r="B41" s="14" t="s">
        <v>17</v>
      </c>
      <c r="C41" s="15">
        <f>_xlfn.CHISQ.INV.RT(5%,4)</f>
        <v>9.4877290367811575</v>
      </c>
    </row>
    <row r="43" spans="1:5">
      <c r="B43" s="9" t="s">
        <v>18</v>
      </c>
      <c r="C43" s="8" t="s">
        <v>19</v>
      </c>
    </row>
    <row r="44" spans="1:5">
      <c r="B44" s="9" t="s">
        <v>20</v>
      </c>
      <c r="C44" s="8" t="s">
        <v>21</v>
      </c>
    </row>
    <row r="46" spans="1:5" ht="15" customHeight="1">
      <c r="B46" s="18" t="s">
        <v>22</v>
      </c>
      <c r="C46" s="19"/>
      <c r="D46" s="20"/>
    </row>
    <row r="47" spans="1:5">
      <c r="B47" s="21"/>
      <c r="C47" s="22"/>
      <c r="D47" s="23"/>
    </row>
    <row r="48" spans="1:5">
      <c r="B48" s="21"/>
      <c r="C48" s="22"/>
      <c r="D48" s="23"/>
    </row>
    <row r="49" spans="2:4">
      <c r="B49" s="21"/>
      <c r="C49" s="22"/>
      <c r="D49" s="23"/>
    </row>
    <row r="50" spans="2:4">
      <c r="B50" s="24"/>
      <c r="C50" s="25"/>
      <c r="D50" s="26"/>
    </row>
  </sheetData>
  <mergeCells count="14">
    <mergeCell ref="C13:E13"/>
    <mergeCell ref="A1:F1"/>
    <mergeCell ref="I1:N6"/>
    <mergeCell ref="C3:F3"/>
    <mergeCell ref="A5:A8"/>
    <mergeCell ref="A11:F11"/>
    <mergeCell ref="A33:A35"/>
    <mergeCell ref="B46:D50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E27-6929-4A2D-8410-A1AEBAEA469B}">
  <dimension ref="A1:F28"/>
  <sheetViews>
    <sheetView topLeftCell="A5" workbookViewId="0">
      <selection activeCell="C29" sqref="C29"/>
    </sheetView>
  </sheetViews>
  <sheetFormatPr defaultRowHeight="15.5"/>
  <cols>
    <col min="1" max="1" width="13.61328125" customWidth="1"/>
    <col min="2" max="2" width="18.3046875" customWidth="1"/>
    <col min="3" max="3" width="16.61328125" customWidth="1"/>
    <col min="4" max="4" width="16.921875" customWidth="1"/>
    <col min="5" max="5" width="10.69140625" customWidth="1"/>
  </cols>
  <sheetData>
    <row r="1" spans="1:6">
      <c r="A1" s="27" t="s">
        <v>0</v>
      </c>
      <c r="B1" s="27"/>
      <c r="C1" s="27"/>
      <c r="D1" s="27"/>
      <c r="E1" s="27"/>
      <c r="F1" s="27"/>
    </row>
    <row r="2" spans="1:6" ht="16" thickBot="1">
      <c r="B2" s="42" t="s">
        <v>27</v>
      </c>
      <c r="C2" s="43" t="s">
        <v>23</v>
      </c>
      <c r="D2" s="43" t="s">
        <v>24</v>
      </c>
      <c r="E2" s="43" t="s">
        <v>6</v>
      </c>
    </row>
    <row r="3" spans="1:6" ht="16" thickBot="1">
      <c r="B3" s="41" t="s">
        <v>25</v>
      </c>
      <c r="C3" s="40">
        <v>40</v>
      </c>
      <c r="D3" s="40">
        <v>10</v>
      </c>
      <c r="E3" s="40">
        <v>50</v>
      </c>
    </row>
    <row r="4" spans="1:6" ht="28.5" customHeight="1" thickBot="1">
      <c r="B4" s="41" t="s">
        <v>26</v>
      </c>
      <c r="C4" s="40">
        <v>60</v>
      </c>
      <c r="D4" s="40">
        <v>20</v>
      </c>
      <c r="E4" s="40">
        <v>80</v>
      </c>
    </row>
    <row r="5" spans="1:6" ht="16" thickBot="1">
      <c r="B5" s="41" t="s">
        <v>6</v>
      </c>
      <c r="C5" s="40">
        <f>SUM(C3:C4)</f>
        <v>100</v>
      </c>
      <c r="D5" s="40">
        <f t="shared" ref="D5:E5" si="0">SUM(D3:D4)</f>
        <v>30</v>
      </c>
      <c r="E5" s="40">
        <f t="shared" si="0"/>
        <v>130</v>
      </c>
    </row>
    <row r="7" spans="1:6">
      <c r="A7" s="27" t="s">
        <v>11</v>
      </c>
      <c r="B7" s="27"/>
      <c r="C7" s="27"/>
      <c r="D7" s="27"/>
      <c r="E7" s="27"/>
      <c r="F7" s="27"/>
    </row>
    <row r="8" spans="1:6" ht="16" thickBot="1">
      <c r="B8" s="42" t="s">
        <v>27</v>
      </c>
      <c r="C8" s="43" t="s">
        <v>23</v>
      </c>
      <c r="D8" s="43" t="s">
        <v>24</v>
      </c>
    </row>
    <row r="9" spans="1:6" ht="16" thickBot="1">
      <c r="B9" s="41" t="s">
        <v>25</v>
      </c>
      <c r="C9" s="46">
        <f>(C$5*$E3)/$E$5</f>
        <v>38.46153846153846</v>
      </c>
      <c r="D9" s="46">
        <f>(D5*$E3)/$E$5</f>
        <v>11.538461538461538</v>
      </c>
    </row>
    <row r="10" spans="1:6" ht="16" thickBot="1">
      <c r="B10" s="41" t="s">
        <v>26</v>
      </c>
      <c r="C10" s="46">
        <f>(C$5*$E4)/$E$5</f>
        <v>61.53846153846154</v>
      </c>
      <c r="D10" s="46">
        <f>($D$5*E4)/$E$5</f>
        <v>18.46153846153846</v>
      </c>
    </row>
    <row r="11" spans="1:6" ht="16" thickBot="1">
      <c r="B11" s="44"/>
      <c r="C11" s="45"/>
      <c r="D11" s="45"/>
    </row>
    <row r="13" spans="1:6">
      <c r="A13" s="27" t="s">
        <v>12</v>
      </c>
      <c r="B13" s="27"/>
      <c r="C13" s="27"/>
      <c r="D13" s="27"/>
      <c r="E13" s="27"/>
      <c r="F13" s="27"/>
    </row>
    <row r="14" spans="1:6">
      <c r="C14" t="s">
        <v>30</v>
      </c>
      <c r="D14" t="s">
        <v>31</v>
      </c>
    </row>
    <row r="15" spans="1:6">
      <c r="B15" t="s">
        <v>28</v>
      </c>
      <c r="C15" s="47">
        <f>C3-C9</f>
        <v>1.5384615384615401</v>
      </c>
      <c r="D15" s="47">
        <f>D3-D9</f>
        <v>-1.5384615384615383</v>
      </c>
    </row>
    <row r="16" spans="1:6">
      <c r="B16" t="s">
        <v>29</v>
      </c>
      <c r="C16" s="47">
        <f>C4-C10</f>
        <v>-1.5384615384615401</v>
      </c>
      <c r="D16" s="47">
        <f>D4-D10</f>
        <v>1.5384615384615401</v>
      </c>
    </row>
    <row r="19" spans="1:6">
      <c r="A19" s="27" t="s">
        <v>13</v>
      </c>
      <c r="B19" s="27"/>
      <c r="C19" s="27"/>
      <c r="D19" s="27"/>
      <c r="E19" s="27"/>
      <c r="F19" s="27"/>
    </row>
    <row r="20" spans="1:6">
      <c r="C20" t="s">
        <v>30</v>
      </c>
      <c r="D20" t="s">
        <v>31</v>
      </c>
    </row>
    <row r="21" spans="1:6">
      <c r="B21" t="s">
        <v>28</v>
      </c>
      <c r="C21" s="47">
        <f>C15^2/C9</f>
        <v>6.1538461538461674E-2</v>
      </c>
      <c r="D21" s="47">
        <f>D15^2/D9</f>
        <v>0.20512820512820509</v>
      </c>
    </row>
    <row r="22" spans="1:6">
      <c r="B22" t="s">
        <v>29</v>
      </c>
      <c r="C22" s="47">
        <f>C16^2/C10</f>
        <v>3.846153846153854E-2</v>
      </c>
      <c r="D22" s="47">
        <f>D16^2/D10</f>
        <v>0.1282051282051285</v>
      </c>
    </row>
    <row r="25" spans="1:6">
      <c r="B25" s="12" t="s">
        <v>14</v>
      </c>
      <c r="C25" s="13">
        <f>+SUM(C21:D22)</f>
        <v>0.43333333333333379</v>
      </c>
    </row>
    <row r="26" spans="1:6">
      <c r="B26" s="14" t="s">
        <v>15</v>
      </c>
      <c r="C26" s="15">
        <f>_xlfn.CHISQ.DIST.RT(C25,2)</f>
        <v>0.80519832401807034</v>
      </c>
    </row>
    <row r="28" spans="1:6">
      <c r="B28" s="14" t="s">
        <v>17</v>
      </c>
      <c r="C28" s="15">
        <f>_xlfn.CHISQ.INV.RT(5%,1)</f>
        <v>3.8414588206941236</v>
      </c>
    </row>
  </sheetData>
  <mergeCells count="4">
    <mergeCell ref="A1:F1"/>
    <mergeCell ref="A7:F7"/>
    <mergeCell ref="A13:F13"/>
    <mergeCell ref="A19:F19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6859-1F7F-4D4D-9EB6-1305F6AE3169}">
  <dimension ref="A3:N31"/>
  <sheetViews>
    <sheetView tabSelected="1" topLeftCell="A16" workbookViewId="0">
      <selection activeCell="H23" sqref="H23"/>
    </sheetView>
  </sheetViews>
  <sheetFormatPr defaultRowHeight="15.5"/>
  <cols>
    <col min="2" max="2" width="18.3046875" customWidth="1"/>
    <col min="3" max="3" width="12.69140625" bestFit="1" customWidth="1"/>
    <col min="4" max="4" width="11.07421875" customWidth="1"/>
    <col min="6" max="6" width="13" customWidth="1"/>
  </cols>
  <sheetData>
    <row r="3" spans="1:14">
      <c r="A3" s="48" t="s">
        <v>0</v>
      </c>
      <c r="B3" s="48"/>
      <c r="C3" s="48"/>
      <c r="D3" s="48"/>
      <c r="E3" s="48"/>
      <c r="F3" s="48"/>
    </row>
    <row r="4" spans="1:14">
      <c r="B4" s="49"/>
      <c r="C4" s="49" t="s">
        <v>34</v>
      </c>
      <c r="D4" s="49" t="s">
        <v>35</v>
      </c>
      <c r="E4" s="49" t="s">
        <v>36</v>
      </c>
      <c r="F4" s="49" t="s">
        <v>6</v>
      </c>
      <c r="K4" t="s">
        <v>34</v>
      </c>
      <c r="L4" t="s">
        <v>35</v>
      </c>
      <c r="M4" t="s">
        <v>36</v>
      </c>
      <c r="N4" t="s">
        <v>6</v>
      </c>
    </row>
    <row r="5" spans="1:14">
      <c r="B5" s="50" t="s">
        <v>32</v>
      </c>
      <c r="C5" s="50">
        <v>30</v>
      </c>
      <c r="D5" s="50">
        <v>10</v>
      </c>
      <c r="E5" s="50">
        <v>15</v>
      </c>
      <c r="F5" s="50">
        <v>55</v>
      </c>
      <c r="J5" t="s">
        <v>32</v>
      </c>
      <c r="K5">
        <v>30</v>
      </c>
      <c r="L5">
        <v>10</v>
      </c>
      <c r="M5">
        <v>15</v>
      </c>
      <c r="N5">
        <v>55</v>
      </c>
    </row>
    <row r="6" spans="1:14">
      <c r="B6" s="49" t="s">
        <v>33</v>
      </c>
      <c r="C6" s="49">
        <v>20</v>
      </c>
      <c r="D6" s="49">
        <v>25</v>
      </c>
      <c r="E6" s="49">
        <v>15</v>
      </c>
      <c r="F6" s="49">
        <v>60</v>
      </c>
      <c r="J6" t="s">
        <v>33</v>
      </c>
      <c r="K6">
        <v>20</v>
      </c>
      <c r="L6">
        <v>25</v>
      </c>
      <c r="M6">
        <v>15</v>
      </c>
      <c r="N6">
        <v>60</v>
      </c>
    </row>
    <row r="7" spans="1:14">
      <c r="B7" s="50" t="s">
        <v>6</v>
      </c>
      <c r="C7" s="50">
        <v>50</v>
      </c>
      <c r="D7" s="50">
        <v>35</v>
      </c>
      <c r="E7" s="50">
        <v>30</v>
      </c>
      <c r="F7" s="50">
        <v>115</v>
      </c>
      <c r="J7" t="s">
        <v>6</v>
      </c>
      <c r="K7">
        <v>50</v>
      </c>
      <c r="L7">
        <v>35</v>
      </c>
      <c r="M7">
        <v>30</v>
      </c>
      <c r="N7">
        <v>115</v>
      </c>
    </row>
    <row r="10" spans="1:14">
      <c r="A10" s="48" t="s">
        <v>11</v>
      </c>
      <c r="B10" s="48"/>
      <c r="C10" s="48"/>
      <c r="D10" s="48"/>
      <c r="E10" s="48"/>
      <c r="F10" s="48"/>
    </row>
    <row r="11" spans="1:14">
      <c r="B11" s="51"/>
      <c r="C11" s="51" t="s">
        <v>34</v>
      </c>
      <c r="D11" s="51" t="s">
        <v>35</v>
      </c>
      <c r="E11" s="51" t="s">
        <v>36</v>
      </c>
      <c r="F11" s="49"/>
    </row>
    <row r="12" spans="1:14">
      <c r="B12" s="52" t="s">
        <v>32</v>
      </c>
      <c r="C12" s="52">
        <f>(C$7*$F5)/$F$7</f>
        <v>23.913043478260871</v>
      </c>
      <c r="D12" s="52">
        <f t="shared" ref="D12:E12" si="0">(D$7*$F5)/$F$7</f>
        <v>16.739130434782609</v>
      </c>
      <c r="E12" s="52">
        <f t="shared" si="0"/>
        <v>14.347826086956522</v>
      </c>
      <c r="F12" s="50"/>
    </row>
    <row r="13" spans="1:14">
      <c r="B13" s="51" t="s">
        <v>33</v>
      </c>
      <c r="C13" s="51">
        <f>(C$7*$F6)/$F$7</f>
        <v>26.086956521739129</v>
      </c>
      <c r="D13" s="51">
        <f t="shared" ref="D13" si="1">(D$7*$F6)/$F$7</f>
        <v>18.260869565217391</v>
      </c>
      <c r="E13" s="51">
        <f t="shared" ref="E13" si="2">(E$7*$F6)/$F$7</f>
        <v>15.652173913043478</v>
      </c>
      <c r="F13" s="49"/>
    </row>
    <row r="16" spans="1:14">
      <c r="A16" s="48" t="s">
        <v>12</v>
      </c>
      <c r="B16" s="48"/>
      <c r="C16" s="48"/>
      <c r="D16" s="48"/>
      <c r="E16" s="48"/>
      <c r="F16" s="48"/>
    </row>
    <row r="17" spans="1:8">
      <c r="B17" s="51"/>
      <c r="C17" s="51" t="s">
        <v>34</v>
      </c>
      <c r="D17" s="51" t="s">
        <v>35</v>
      </c>
      <c r="E17" s="51" t="s">
        <v>36</v>
      </c>
      <c r="F17" s="49"/>
    </row>
    <row r="18" spans="1:8">
      <c r="B18" s="52" t="s">
        <v>32</v>
      </c>
      <c r="C18" s="52">
        <f>C12-C5</f>
        <v>-6.086956521739129</v>
      </c>
      <c r="D18" s="52">
        <f>D12-D5</f>
        <v>6.7391304347826093</v>
      </c>
      <c r="E18" s="52">
        <f>E12-E5</f>
        <v>-0.65217391304347849</v>
      </c>
      <c r="F18" s="50"/>
    </row>
    <row r="19" spans="1:8">
      <c r="B19" s="51" t="s">
        <v>33</v>
      </c>
      <c r="C19" s="51">
        <f>C13-C6</f>
        <v>6.086956521739129</v>
      </c>
      <c r="D19" s="51">
        <f>D13-D6</f>
        <v>-6.7391304347826093</v>
      </c>
      <c r="E19" s="51">
        <f>E13-E6</f>
        <v>0.65217391304347849</v>
      </c>
      <c r="F19" s="49"/>
    </row>
    <row r="22" spans="1:8">
      <c r="A22" s="48" t="s">
        <v>13</v>
      </c>
      <c r="B22" s="48"/>
      <c r="C22" s="48"/>
      <c r="D22" s="48"/>
      <c r="E22" s="48"/>
      <c r="F22" s="48"/>
    </row>
    <row r="23" spans="1:8">
      <c r="B23" s="51"/>
      <c r="C23" s="51" t="s">
        <v>34</v>
      </c>
      <c r="D23" s="51" t="s">
        <v>35</v>
      </c>
      <c r="E23" s="51" t="s">
        <v>36</v>
      </c>
      <c r="F23" s="49"/>
      <c r="H23" s="53"/>
    </row>
    <row r="24" spans="1:8">
      <c r="B24" s="52" t="s">
        <v>32</v>
      </c>
      <c r="C24" s="52">
        <f>C18^2/C12</f>
        <v>1.549407114624505</v>
      </c>
      <c r="D24" s="52">
        <f>D18^2/D12</f>
        <v>2.7131564088085831</v>
      </c>
      <c r="E24" s="52">
        <f>E18^2/E12</f>
        <v>2.9644268774703577E-2</v>
      </c>
      <c r="F24" s="50"/>
    </row>
    <row r="25" spans="1:8">
      <c r="B25" s="51" t="s">
        <v>33</v>
      </c>
      <c r="C25" s="51">
        <f>C19^2/C13</f>
        <v>1.4202898550724632</v>
      </c>
      <c r="D25" s="51">
        <f>D19^2/D13</f>
        <v>2.4870600414078678</v>
      </c>
      <c r="E25" s="51">
        <f>E19^2/E13</f>
        <v>2.7173913043478277E-2</v>
      </c>
      <c r="F25" s="49"/>
    </row>
    <row r="28" spans="1:8">
      <c r="B28" s="12" t="s">
        <v>14</v>
      </c>
      <c r="C28" s="13">
        <f>+SUM(C24:E25)</f>
        <v>8.2267316017316006</v>
      </c>
    </row>
    <row r="29" spans="1:8">
      <c r="B29" s="14" t="s">
        <v>15</v>
      </c>
      <c r="C29" s="15">
        <f>_xlfn.CHISQ.DIST.RT(C28,2)</f>
        <v>1.6352642059086993E-2</v>
      </c>
    </row>
    <row r="31" spans="1:8">
      <c r="B31" s="14" t="s">
        <v>17</v>
      </c>
      <c r="C31" s="15">
        <f>_xlfn.CHISQ.INV.RT(8.5%,2)</f>
        <v>4.9302080449836412</v>
      </c>
    </row>
  </sheetData>
  <mergeCells count="4">
    <mergeCell ref="A16:F16"/>
    <mergeCell ref="A22:F22"/>
    <mergeCell ref="A3:F3"/>
    <mergeCell ref="A10:F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qui-quadrado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Tatin Vlatkovic</dc:creator>
  <cp:lastModifiedBy>Aluno</cp:lastModifiedBy>
  <dcterms:created xsi:type="dcterms:W3CDTF">2024-08-10T00:20:22Z</dcterms:created>
  <dcterms:modified xsi:type="dcterms:W3CDTF">2024-08-24T15:28:41Z</dcterms:modified>
</cp:coreProperties>
</file>