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1"/>
  </bookViews>
  <sheets>
    <sheet name="Enero 2017" sheetId="1" r:id="rId1"/>
    <sheet name="Febrero 2017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T48" i="2" l="1"/>
  <c r="AT46" i="2"/>
  <c r="AT17" i="2"/>
  <c r="AT40" i="2"/>
  <c r="AT34" i="2"/>
  <c r="AT28" i="2"/>
  <c r="AT23" i="2"/>
  <c r="AT14" i="2"/>
  <c r="AT9" i="2"/>
  <c r="H9" i="2"/>
  <c r="H14" i="2"/>
  <c r="H48" i="2" s="1"/>
  <c r="H17" i="2"/>
  <c r="H23" i="2"/>
  <c r="H28" i="2"/>
  <c r="H34" i="2"/>
  <c r="H40" i="2"/>
  <c r="H46" i="2"/>
  <c r="E46" i="2"/>
  <c r="F46" i="2"/>
  <c r="G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C46" i="2"/>
  <c r="E40" i="2"/>
  <c r="F40" i="2"/>
  <c r="G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C40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C34" i="2"/>
  <c r="E28" i="2"/>
  <c r="F28" i="2"/>
  <c r="G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C28" i="2"/>
  <c r="E23" i="2"/>
  <c r="F23" i="2"/>
  <c r="G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C23" i="2"/>
  <c r="E17" i="2"/>
  <c r="F17" i="2"/>
  <c r="G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C17" i="2"/>
  <c r="E14" i="2"/>
  <c r="F14" i="2"/>
  <c r="G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C14" i="2"/>
  <c r="E9" i="2"/>
  <c r="F9" i="2"/>
  <c r="G9" i="2"/>
  <c r="I9" i="2"/>
  <c r="I48" i="2" s="1"/>
  <c r="J9" i="2"/>
  <c r="K9" i="2"/>
  <c r="L9" i="2"/>
  <c r="M9" i="2"/>
  <c r="M48" i="2" s="1"/>
  <c r="N9" i="2"/>
  <c r="O9" i="2"/>
  <c r="P9" i="2"/>
  <c r="Q9" i="2"/>
  <c r="Q48" i="2" s="1"/>
  <c r="R9" i="2"/>
  <c r="S9" i="2"/>
  <c r="T9" i="2"/>
  <c r="U9" i="2"/>
  <c r="U48" i="2" s="1"/>
  <c r="V9" i="2"/>
  <c r="W9" i="2"/>
  <c r="X9" i="2"/>
  <c r="Y9" i="2"/>
  <c r="Y48" i="2" s="1"/>
  <c r="Z9" i="2"/>
  <c r="AA9" i="2"/>
  <c r="AB9" i="2"/>
  <c r="AC9" i="2"/>
  <c r="AC48" i="2" s="1"/>
  <c r="AD9" i="2"/>
  <c r="AE9" i="2"/>
  <c r="AF9" i="2"/>
  <c r="AG9" i="2"/>
  <c r="AG48" i="2" s="1"/>
  <c r="AH9" i="2"/>
  <c r="AI9" i="2"/>
  <c r="AJ9" i="2"/>
  <c r="AK9" i="2"/>
  <c r="AK48" i="2" s="1"/>
  <c r="AL9" i="2"/>
  <c r="AM9" i="2"/>
  <c r="AN9" i="2"/>
  <c r="AO9" i="2"/>
  <c r="AO48" i="2" s="1"/>
  <c r="AP9" i="2"/>
  <c r="AQ9" i="2"/>
  <c r="AR9" i="2"/>
  <c r="AS9" i="2"/>
  <c r="AS48" i="2" s="1"/>
  <c r="C9" i="2"/>
  <c r="E48" i="2" l="1"/>
  <c r="AR48" i="2"/>
  <c r="AJ48" i="2"/>
  <c r="AB48" i="2"/>
  <c r="T48" i="2"/>
  <c r="L48" i="2"/>
  <c r="AM48" i="2"/>
  <c r="AE48" i="2"/>
  <c r="S48" i="2"/>
  <c r="K48" i="2"/>
  <c r="G48" i="2"/>
  <c r="AN48" i="2"/>
  <c r="AF48" i="2"/>
  <c r="X48" i="2"/>
  <c r="P48" i="2"/>
  <c r="C48" i="2"/>
  <c r="AQ48" i="2"/>
  <c r="AI48" i="2"/>
  <c r="AA48" i="2"/>
  <c r="W48" i="2"/>
  <c r="O48" i="2"/>
  <c r="AP48" i="2"/>
  <c r="AL48" i="2"/>
  <c r="AH48" i="2"/>
  <c r="AD48" i="2"/>
  <c r="Z48" i="2"/>
  <c r="V48" i="2"/>
  <c r="R48" i="2"/>
  <c r="N48" i="2"/>
  <c r="J48" i="2"/>
  <c r="F48" i="2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47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C4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C39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C33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C27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C23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C16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C13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C9" i="1"/>
</calcChain>
</file>

<file path=xl/sharedStrings.xml><?xml version="1.0" encoding="utf-8"?>
<sst xmlns="http://schemas.openxmlformats.org/spreadsheetml/2006/main" count="207" uniqueCount="111">
  <si>
    <t>Razón Social: PARCELACION BOSQUES DE ACULEO</t>
  </si>
  <si>
    <t>LIBRO DE REMUNERACIONES</t>
  </si>
  <si>
    <t>R.U.T.: 75941710-0</t>
  </si>
  <si>
    <t>Enero de 2017</t>
  </si>
  <si>
    <t>Dirección: SITIO 6 HIJUELA NORTE RANGUE</t>
  </si>
  <si>
    <t>Nombre Trabajador</t>
  </si>
  <si>
    <t>Rut</t>
  </si>
  <si>
    <t>Sueldo Base</t>
  </si>
  <si>
    <t>Dias Trabajados</t>
  </si>
  <si>
    <t>Sueldo</t>
  </si>
  <si>
    <t>Inasist. y Atraso</t>
  </si>
  <si>
    <t>Gratif.</t>
  </si>
  <si>
    <t>BONO MARINA</t>
  </si>
  <si>
    <t>JEFE AREA PORTERIA</t>
  </si>
  <si>
    <t>BONO JEFE MOVIL, MANTEN V</t>
  </si>
  <si>
    <t>BONO TEMPORADA PISCINA</t>
  </si>
  <si>
    <t>BONO DESEMPEÑO LABORAL</t>
  </si>
  <si>
    <t>BONO ASEO Y JARDINERIA</t>
  </si>
  <si>
    <t>BONO GUARDAVIDAS</t>
  </si>
  <si>
    <t>BONO GUARDIA PORTERIA</t>
  </si>
  <si>
    <t>BONO JARDINERIA</t>
  </si>
  <si>
    <t>BONO ADMIN</t>
  </si>
  <si>
    <t>BONO MANT. PISCINA</t>
  </si>
  <si>
    <t>BONO CENTRAL CAMARAS</t>
  </si>
  <si>
    <t>BONO BRIGADA EME</t>
  </si>
  <si>
    <t>BONO BRIGADA INCENDIO</t>
  </si>
  <si>
    <t>BONO REV. AGUA POT.BRIG.</t>
  </si>
  <si>
    <t>JEFE AREA CENTRAL CAMARAS</t>
  </si>
  <si>
    <t>BONO R.R.H.H.</t>
  </si>
  <si>
    <t>BONO SECRETARIA</t>
  </si>
  <si>
    <t>SEMANA CORRIDA</t>
  </si>
  <si>
    <t>Horas Extras</t>
  </si>
  <si>
    <t>Total Imponibles</t>
  </si>
  <si>
    <t>Asigna. Familiar</t>
  </si>
  <si>
    <t>Colación</t>
  </si>
  <si>
    <t>Movilización</t>
  </si>
  <si>
    <t>Total Haberes</t>
  </si>
  <si>
    <t>Cotiza. A.F.P.</t>
  </si>
  <si>
    <t>Voluntaria, Ahorro y/o APV</t>
  </si>
  <si>
    <t>Cotiza. Salud</t>
  </si>
  <si>
    <t>Adic. Isapre</t>
  </si>
  <si>
    <t>Afil. Volunt.</t>
  </si>
  <si>
    <t>Imp. a la Renta</t>
  </si>
  <si>
    <t>Sobregiros</t>
  </si>
  <si>
    <t>AHORRO CAJA LOS ANDES</t>
  </si>
  <si>
    <t>Prestamos</t>
  </si>
  <si>
    <t>Anticipos</t>
  </si>
  <si>
    <t>Seg. Desempleo</t>
  </si>
  <si>
    <t>Total Dctos</t>
  </si>
  <si>
    <t>Alcance Líquido</t>
  </si>
  <si>
    <t>S.C. Empleador</t>
  </si>
  <si>
    <t>Aporte Mutual</t>
  </si>
  <si>
    <t>S.I.S.</t>
  </si>
  <si>
    <t>ACEVEDO CORDOVA GABRIEL ESTEBAN</t>
  </si>
  <si>
    <t>18360687-5</t>
  </si>
  <si>
    <t>CONTRERAS ARANEDA BEATRIZ</t>
  </si>
  <si>
    <t>13341810-5</t>
  </si>
  <si>
    <t>CONTRERAS GOMEZ ANGEL</t>
  </si>
  <si>
    <t>17668137-3</t>
  </si>
  <si>
    <t>GARATE CERDA ANTONIO JUAN</t>
  </si>
  <si>
    <t>18088059-3</t>
  </si>
  <si>
    <t>GARATE PINO APOLINARIO LIBORIO</t>
  </si>
  <si>
    <t>06108963-2</t>
  </si>
  <si>
    <t>LIZANA SILVA EMILIO</t>
  </si>
  <si>
    <t>16522044-7</t>
  </si>
  <si>
    <t>LIZANA SILVA MANUEL SEGUNDO</t>
  </si>
  <si>
    <t>13569688-9</t>
  </si>
  <si>
    <t>LOPEZ ARAVENA ALBERTO SEBASTIAN</t>
  </si>
  <si>
    <t>10914425-8</t>
  </si>
  <si>
    <t>LOPEZ ARAVENA MARIA ANGEL</t>
  </si>
  <si>
    <t>14009650-4</t>
  </si>
  <si>
    <t>LOPEZ ARAVENA YANINA ANDREA</t>
  </si>
  <si>
    <t>14367656-0</t>
  </si>
  <si>
    <t>LOPEZ SILVA JUAN FRANCISCO</t>
  </si>
  <si>
    <t>05971015-K</t>
  </si>
  <si>
    <t>MANZOR ORTIZ SERGIO HUMBERTO</t>
  </si>
  <si>
    <t>13075105-9</t>
  </si>
  <si>
    <t>MORALES MONARES LUCIANO IGNACIO</t>
  </si>
  <si>
    <t>18610122-7</t>
  </si>
  <si>
    <t>NORAMBUENA SAÉZ JIMMY JOSEPH</t>
  </si>
  <si>
    <t>18655590-2</t>
  </si>
  <si>
    <t>ORTIZ MORALES JOSE ROLANDO</t>
  </si>
  <si>
    <t>10914424-K</t>
  </si>
  <si>
    <t>PACHECO FIGUEROA VICTOR MANUEL</t>
  </si>
  <si>
    <t>06157063-2</t>
  </si>
  <si>
    <t>PONTIGO ARAYA MARITZA OLAYA</t>
  </si>
  <si>
    <t>15409302-8</t>
  </si>
  <si>
    <t>RETAMAL SOTO CARMEN GLORIA</t>
  </si>
  <si>
    <t>15732826-3</t>
  </si>
  <si>
    <t>RODRIGUEZ GONZALEZ ESTEBAN ALEJANDRO</t>
  </si>
  <si>
    <t>13595982-0</t>
  </si>
  <si>
    <t>ROJAS LOPEZ CONSTANZA JOAQUINA</t>
  </si>
  <si>
    <t>19391342-3</t>
  </si>
  <si>
    <t>ROJAS RODRIGUEZ JONATHAN CLAUDIO</t>
  </si>
  <si>
    <t>16569043-5</t>
  </si>
  <si>
    <t>SOTO GOMEZ ABEL RICARDO</t>
  </si>
  <si>
    <t>08946747-0</t>
  </si>
  <si>
    <t>TORRES CABEZAS JUAN CARLOS</t>
  </si>
  <si>
    <t>10788835-7</t>
  </si>
  <si>
    <t>TORRES CERDA FRANCISCA JAVIERA</t>
  </si>
  <si>
    <t>19067039-2</t>
  </si>
  <si>
    <t>ZUÑIGA TRONCOSO RAMON</t>
  </si>
  <si>
    <t>15115700-9</t>
  </si>
  <si>
    <t>Febrero de 2017</t>
  </si>
  <si>
    <t>BONO EXTR CENTRAL</t>
  </si>
  <si>
    <t>Aporte Sustit.</t>
  </si>
  <si>
    <t>CERDA VALENZUELA IGNACIO ALFREDO</t>
  </si>
  <si>
    <t>19500695-4</t>
  </si>
  <si>
    <t>PONTIGO GARATE JOSE PABLO</t>
  </si>
  <si>
    <t>14510350-9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</si>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</sst>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2" fillId="2" borderId="0" xfId="0" applyNumberFormat="1" applyFont="1" applyFill="1"/>
    <xf numFmtId="3" fontId="0" fillId="0" borderId="1" xfId="0" applyNumberFormat="1" applyBorder="1"/>
    <xf numFmtId="3" fontId="2" fillId="2" borderId="1" xfId="0" applyNumberFormat="1" applyFont="1" applyFill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5" fillId="0" borderId="1" xfId="0" applyNumberFormat="1" applyFont="1" applyBorder="1"/>
    <xf numFmtId="3" fontId="6" fillId="0" borderId="1" xfId="0" applyNumberFormat="1" applyFont="1" applyBorder="1"/>
    <xf numFmtId="3" fontId="1" fillId="0" borderId="1" xfId="0" applyNumberFormat="1" applyFont="1" applyBorder="1"/>
    <xf numFmtId="3" fontId="2" fillId="3" borderId="0" xfId="0" applyNumberFormat="1" applyFont="1" applyFill="1"/>
    <xf numFmtId="0" fontId="2" fillId="0" borderId="0" xfId="0" applyFont="1"/>
    <xf numFmtId="0" fontId="0" fillId="0" borderId="0" xfId="0"/>
    <xf numFmtId="0" fontId="0" fillId="0" borderId="2" xfId="0" applyBorder="1"/>
    <xf numFmtId="0" fontId="7" fillId="3" borderId="2" xfId="0" applyFont="1" applyFill="1" applyBorder="1"/>
    <xf numFmtId="0" fontId="8" fillId="3" borderId="2" xfId="0" applyFont="1" applyFill="1" applyBorder="1"/>
    <xf numFmtId="0" fontId="0" fillId="4" borderId="2" xfId="0" applyFill="1" applyBorder="1"/>
    <xf numFmtId="0" fontId="2" fillId="4" borderId="2" xfId="0" applyFont="1" applyFill="1" applyBorder="1"/>
    <xf numFmtId="0" fontId="0" fillId="5" borderId="2" xfId="0" applyFill="1" applyBorder="1"/>
    <xf numFmtId="0" fontId="2" fillId="5" borderId="2" xfId="0" applyFont="1" applyFill="1" applyBorder="1"/>
    <xf numFmtId="0" fontId="0" fillId="6" borderId="2" xfId="0" applyFill="1" applyBorder="1"/>
    <xf numFmtId="0" fontId="2" fillId="6" borderId="2" xfId="0" applyFont="1" applyFill="1" applyBorder="1"/>
    <xf numFmtId="0" fontId="0" fillId="7" borderId="2" xfId="0" applyFill="1" applyBorder="1"/>
    <xf numFmtId="0" fontId="2" fillId="7" borderId="2" xfId="0" applyFont="1" applyFill="1" applyBorder="1"/>
    <xf numFmtId="0" fontId="0" fillId="8" borderId="2" xfId="0" applyFill="1" applyBorder="1"/>
    <xf numFmtId="0" fontId="2" fillId="8" borderId="2" xfId="0" applyFont="1" applyFill="1" applyBorder="1"/>
    <xf numFmtId="0" fontId="0" fillId="9" borderId="2" xfId="0" applyFill="1" applyBorder="1"/>
    <xf numFmtId="0" fontId="2" fillId="9" borderId="2" xfId="0" applyFont="1" applyFill="1" applyBorder="1"/>
    <xf numFmtId="0" fontId="0" fillId="10" borderId="2" xfId="0" applyFill="1" applyBorder="1"/>
    <xf numFmtId="0" fontId="2" fillId="10" borderId="2" xfId="0" applyFont="1" applyFill="1" applyBorder="1"/>
    <xf numFmtId="3" fontId="7" fillId="3" borderId="2" xfId="0" applyNumberFormat="1" applyFont="1" applyFill="1" applyBorder="1"/>
    <xf numFmtId="3" fontId="7" fillId="3" borderId="3" xfId="0" applyNumberFormat="1" applyFont="1" applyFill="1" applyBorder="1"/>
    <xf numFmtId="3" fontId="8" fillId="3" borderId="2" xfId="0" applyNumberFormat="1" applyFont="1" applyFill="1" applyBorder="1"/>
    <xf numFmtId="3" fontId="8" fillId="3" borderId="3" xfId="0" applyNumberFormat="1" applyFont="1" applyFill="1" applyBorder="1"/>
    <xf numFmtId="3" fontId="0" fillId="0" borderId="2" xfId="0" applyNumberFormat="1" applyBorder="1"/>
    <xf numFmtId="3" fontId="0" fillId="0" borderId="3" xfId="0" applyNumberFormat="1" applyBorder="1"/>
    <xf numFmtId="3" fontId="0" fillId="5" borderId="2" xfId="0" applyNumberFormat="1" applyFill="1" applyBorder="1"/>
    <xf numFmtId="3" fontId="0" fillId="5" borderId="3" xfId="0" applyNumberFormat="1" applyFill="1" applyBorder="1"/>
    <xf numFmtId="3" fontId="2" fillId="5" borderId="2" xfId="0" applyNumberFormat="1" applyFont="1" applyFill="1" applyBorder="1"/>
    <xf numFmtId="3" fontId="2" fillId="5" borderId="3" xfId="0" applyNumberFormat="1" applyFont="1" applyFill="1" applyBorder="1"/>
    <xf numFmtId="3" fontId="0" fillId="6" borderId="2" xfId="0" applyNumberFormat="1" applyFill="1" applyBorder="1"/>
    <xf numFmtId="3" fontId="0" fillId="6" borderId="3" xfId="0" applyNumberFormat="1" applyFill="1" applyBorder="1"/>
    <xf numFmtId="3" fontId="2" fillId="6" borderId="2" xfId="0" applyNumberFormat="1" applyFont="1" applyFill="1" applyBorder="1"/>
    <xf numFmtId="3" fontId="2" fillId="6" borderId="3" xfId="0" applyNumberFormat="1" applyFont="1" applyFill="1" applyBorder="1"/>
    <xf numFmtId="3" fontId="0" fillId="8" borderId="2" xfId="0" applyNumberFormat="1" applyFill="1" applyBorder="1"/>
    <xf numFmtId="3" fontId="0" fillId="8" borderId="3" xfId="0" applyNumberFormat="1" applyFill="1" applyBorder="1"/>
    <xf numFmtId="3" fontId="2" fillId="8" borderId="2" xfId="0" applyNumberFormat="1" applyFont="1" applyFill="1" applyBorder="1"/>
    <xf numFmtId="3" fontId="2" fillId="8" borderId="3" xfId="0" applyNumberFormat="1" applyFont="1" applyFill="1" applyBorder="1"/>
    <xf numFmtId="3" fontId="0" fillId="4" borderId="2" xfId="0" applyNumberFormat="1" applyFill="1" applyBorder="1"/>
    <xf numFmtId="3" fontId="0" fillId="4" borderId="3" xfId="0" applyNumberFormat="1" applyFill="1" applyBorder="1"/>
    <xf numFmtId="3" fontId="2" fillId="4" borderId="2" xfId="0" applyNumberFormat="1" applyFont="1" applyFill="1" applyBorder="1"/>
    <xf numFmtId="3" fontId="2" fillId="4" borderId="3" xfId="0" applyNumberFormat="1" applyFont="1" applyFill="1" applyBorder="1"/>
    <xf numFmtId="3" fontId="0" fillId="7" borderId="2" xfId="0" applyNumberFormat="1" applyFill="1" applyBorder="1"/>
    <xf numFmtId="3" fontId="0" fillId="7" borderId="3" xfId="0" applyNumberFormat="1" applyFill="1" applyBorder="1"/>
    <xf numFmtId="3" fontId="2" fillId="7" borderId="2" xfId="0" applyNumberFormat="1" applyFont="1" applyFill="1" applyBorder="1"/>
    <xf numFmtId="3" fontId="2" fillId="7" borderId="3" xfId="0" applyNumberFormat="1" applyFont="1" applyFill="1" applyBorder="1"/>
    <xf numFmtId="3" fontId="0" fillId="9" borderId="2" xfId="0" applyNumberFormat="1" applyFill="1" applyBorder="1"/>
    <xf numFmtId="3" fontId="0" fillId="9" borderId="3" xfId="0" applyNumberFormat="1" applyFill="1" applyBorder="1"/>
    <xf numFmtId="3" fontId="2" fillId="9" borderId="2" xfId="0" applyNumberFormat="1" applyFont="1" applyFill="1" applyBorder="1"/>
    <xf numFmtId="3" fontId="2" fillId="9" borderId="3" xfId="0" applyNumberFormat="1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/>
    <xf numFmtId="3" fontId="2" fillId="10" borderId="2" xfId="0" applyNumberFormat="1" applyFont="1" applyFill="1" applyBorder="1"/>
    <xf numFmtId="3" fontId="2" fillId="10" borderId="3" xfId="0" applyNumberFormat="1" applyFont="1" applyFill="1" applyBorder="1"/>
    <xf numFmtId="0" fontId="9" fillId="0" borderId="0" xfId="0" applyFont="1"/>
    <xf numFmtId="3" fontId="10" fillId="3" borderId="0" xfId="0" applyNumberFormat="1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99FF"/>
      <color rgb="FFCC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opLeftCell="A13" workbookViewId="0">
      <selection activeCell="AD2" sqref="AD2"/>
    </sheetView>
  </sheetViews>
  <sheetFormatPr baseColWidth="10" defaultRowHeight="15" x14ac:dyDescent="0.25"/>
  <cols>
    <col min="1" max="1" width="41" style="1" customWidth="1"/>
    <col min="2" max="6" width="11.42578125" style="1"/>
    <col min="7" max="7" width="0" style="1" hidden="1" customWidth="1"/>
    <col min="8" max="8" width="11.42578125" style="1"/>
    <col min="9" max="10" width="0" style="1" hidden="1" customWidth="1"/>
    <col min="11" max="16" width="11.42578125" style="1"/>
    <col min="17" max="17" width="0" style="1" hidden="1" customWidth="1"/>
    <col min="18" max="24" width="11.42578125" style="1"/>
    <col min="25" max="26" width="0" style="1" hidden="1" customWidth="1"/>
    <col min="27" max="35" width="11.42578125" style="1"/>
    <col min="36" max="37" width="0" style="1" hidden="1" customWidth="1"/>
    <col min="38" max="16384" width="11.42578125" style="1"/>
  </cols>
  <sheetData>
    <row r="1" spans="1:48" x14ac:dyDescent="0.25">
      <c r="A1" s="3" t="s">
        <v>0</v>
      </c>
      <c r="D1" s="2" t="s">
        <v>1</v>
      </c>
      <c r="E1" s="2"/>
      <c r="F1" s="2"/>
    </row>
    <row r="2" spans="1:48" x14ac:dyDescent="0.25">
      <c r="A2" s="3" t="s">
        <v>2</v>
      </c>
      <c r="D2" s="2" t="s">
        <v>3</v>
      </c>
      <c r="E2" s="2"/>
      <c r="F2" s="2"/>
    </row>
    <row r="3" spans="1:48" x14ac:dyDescent="0.25">
      <c r="A3" s="3" t="s">
        <v>4</v>
      </c>
    </row>
    <row r="5" spans="1:48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U5" s="3" t="s">
        <v>25</v>
      </c>
      <c r="V5" s="3" t="s">
        <v>26</v>
      </c>
      <c r="W5" s="3" t="s">
        <v>27</v>
      </c>
      <c r="X5" s="3" t="s">
        <v>28</v>
      </c>
      <c r="Y5" s="3" t="s">
        <v>29</v>
      </c>
      <c r="Z5" s="3" t="s">
        <v>30</v>
      </c>
      <c r="AA5" s="3" t="s">
        <v>31</v>
      </c>
      <c r="AB5" s="3" t="s">
        <v>32</v>
      </c>
      <c r="AC5" s="3" t="s">
        <v>33</v>
      </c>
      <c r="AD5" s="3" t="s">
        <v>34</v>
      </c>
      <c r="AE5" s="3" t="s">
        <v>35</v>
      </c>
      <c r="AF5" s="3" t="s">
        <v>36</v>
      </c>
      <c r="AG5" s="3" t="s">
        <v>37</v>
      </c>
      <c r="AH5" s="3" t="s">
        <v>38</v>
      </c>
      <c r="AI5" s="3" t="s">
        <v>39</v>
      </c>
      <c r="AJ5" s="3" t="s">
        <v>40</v>
      </c>
      <c r="AK5" s="3" t="s">
        <v>41</v>
      </c>
      <c r="AL5" s="3" t="s">
        <v>42</v>
      </c>
      <c r="AM5" s="3" t="s">
        <v>43</v>
      </c>
      <c r="AN5" s="3" t="s">
        <v>44</v>
      </c>
      <c r="AO5" s="3" t="s">
        <v>45</v>
      </c>
      <c r="AP5" s="3" t="s">
        <v>46</v>
      </c>
      <c r="AQ5" s="3" t="s">
        <v>47</v>
      </c>
      <c r="AR5" s="3" t="s">
        <v>48</v>
      </c>
      <c r="AS5" s="3" t="s">
        <v>49</v>
      </c>
      <c r="AT5" s="3" t="s">
        <v>50</v>
      </c>
      <c r="AU5" s="3" t="s">
        <v>51</v>
      </c>
      <c r="AV5" s="3" t="s">
        <v>52</v>
      </c>
    </row>
    <row r="6" spans="1:48" x14ac:dyDescent="0.25">
      <c r="A6" s="5" t="s">
        <v>55</v>
      </c>
      <c r="B6" s="5" t="s">
        <v>56</v>
      </c>
      <c r="C6" s="5">
        <v>600650.19299999997</v>
      </c>
      <c r="D6" s="5">
        <v>30</v>
      </c>
      <c r="E6" s="5">
        <v>600650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120000</v>
      </c>
      <c r="Y6" s="5">
        <v>0</v>
      </c>
      <c r="Z6" s="5">
        <v>0</v>
      </c>
      <c r="AA6" s="5">
        <v>133035</v>
      </c>
      <c r="AB6" s="5">
        <v>853685</v>
      </c>
      <c r="AC6" s="5">
        <v>0</v>
      </c>
      <c r="AD6" s="5">
        <v>25000</v>
      </c>
      <c r="AE6" s="5">
        <v>25000</v>
      </c>
      <c r="AF6" s="5">
        <v>903685</v>
      </c>
      <c r="AG6" s="5">
        <v>98515</v>
      </c>
      <c r="AH6" s="5">
        <v>0</v>
      </c>
      <c r="AI6" s="5">
        <v>59758</v>
      </c>
      <c r="AJ6" s="5">
        <v>0</v>
      </c>
      <c r="AK6" s="5">
        <v>0</v>
      </c>
      <c r="AL6" s="5">
        <v>3310</v>
      </c>
      <c r="AM6" s="5">
        <v>0</v>
      </c>
      <c r="AN6" s="5">
        <v>52606</v>
      </c>
      <c r="AO6" s="5">
        <v>0</v>
      </c>
      <c r="AP6" s="5">
        <v>0</v>
      </c>
      <c r="AQ6" s="5">
        <v>5122</v>
      </c>
      <c r="AR6" s="5">
        <v>219311</v>
      </c>
      <c r="AS6" s="5">
        <v>684374</v>
      </c>
      <c r="AT6" s="5">
        <v>20488</v>
      </c>
      <c r="AU6" s="5">
        <v>11013</v>
      </c>
      <c r="AV6" s="5">
        <v>12037</v>
      </c>
    </row>
    <row r="7" spans="1:48" x14ac:dyDescent="0.25">
      <c r="A7" s="5" t="s">
        <v>91</v>
      </c>
      <c r="B7" s="5" t="s">
        <v>92</v>
      </c>
      <c r="C7" s="5">
        <v>410800</v>
      </c>
      <c r="D7" s="5">
        <v>30</v>
      </c>
      <c r="E7" s="5">
        <v>410800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40000</v>
      </c>
      <c r="X7" s="5">
        <v>0</v>
      </c>
      <c r="Y7" s="5">
        <v>0</v>
      </c>
      <c r="Z7" s="5">
        <v>0</v>
      </c>
      <c r="AA7" s="5">
        <v>116085</v>
      </c>
      <c r="AB7" s="5">
        <v>566885</v>
      </c>
      <c r="AC7" s="5">
        <v>0</v>
      </c>
      <c r="AD7" s="5">
        <v>25000</v>
      </c>
      <c r="AE7" s="5">
        <v>25000</v>
      </c>
      <c r="AF7" s="5">
        <v>616885</v>
      </c>
      <c r="AG7" s="5">
        <v>59013</v>
      </c>
      <c r="AH7" s="5">
        <v>0</v>
      </c>
      <c r="AI7" s="5">
        <v>39682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3401</v>
      </c>
      <c r="AR7" s="5">
        <v>102096</v>
      </c>
      <c r="AS7" s="5">
        <v>514789</v>
      </c>
      <c r="AT7" s="5">
        <v>13605</v>
      </c>
      <c r="AU7" s="5">
        <v>7313</v>
      </c>
      <c r="AV7" s="5">
        <v>7993</v>
      </c>
    </row>
    <row r="8" spans="1:48" x14ac:dyDescent="0.25">
      <c r="A8" s="5" t="s">
        <v>95</v>
      </c>
      <c r="B8" s="5" t="s">
        <v>96</v>
      </c>
      <c r="C8" s="5">
        <v>1979290</v>
      </c>
      <c r="D8" s="5">
        <v>30</v>
      </c>
      <c r="E8" s="5">
        <v>1979290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1979290</v>
      </c>
      <c r="AC8" s="5">
        <v>0</v>
      </c>
      <c r="AD8" s="5">
        <v>0</v>
      </c>
      <c r="AE8" s="5">
        <v>0</v>
      </c>
      <c r="AF8" s="5">
        <v>1979290</v>
      </c>
      <c r="AG8" s="5">
        <v>213170</v>
      </c>
      <c r="AH8" s="5">
        <v>0</v>
      </c>
      <c r="AI8" s="5">
        <v>138550</v>
      </c>
      <c r="AJ8" s="5">
        <v>0</v>
      </c>
      <c r="AK8" s="5">
        <v>0</v>
      </c>
      <c r="AL8" s="5">
        <v>61021</v>
      </c>
      <c r="AM8" s="5">
        <v>0</v>
      </c>
      <c r="AN8" s="5">
        <v>0</v>
      </c>
      <c r="AO8" s="5">
        <v>347157</v>
      </c>
      <c r="AP8" s="5">
        <v>0</v>
      </c>
      <c r="AQ8" s="5">
        <v>11876</v>
      </c>
      <c r="AR8" s="5">
        <v>771774</v>
      </c>
      <c r="AS8" s="5">
        <v>1207516</v>
      </c>
      <c r="AT8" s="5">
        <v>47503</v>
      </c>
      <c r="AU8" s="5">
        <v>25533</v>
      </c>
      <c r="AV8" s="5">
        <v>27908</v>
      </c>
    </row>
    <row r="9" spans="1:48" x14ac:dyDescent="0.25">
      <c r="A9" s="5"/>
      <c r="B9" s="5"/>
      <c r="C9" s="6">
        <f>SUM(C6:C8)</f>
        <v>2990740.193</v>
      </c>
      <c r="D9" s="6"/>
      <c r="E9" s="6">
        <f t="shared" ref="E9:AV9" si="0">SUM(E6:E8)</f>
        <v>2990740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40000</v>
      </c>
      <c r="X9" s="6">
        <f t="shared" si="0"/>
        <v>120000</v>
      </c>
      <c r="Y9" s="6">
        <f t="shared" si="0"/>
        <v>0</v>
      </c>
      <c r="Z9" s="6">
        <f t="shared" si="0"/>
        <v>0</v>
      </c>
      <c r="AA9" s="6">
        <f t="shared" si="0"/>
        <v>249120</v>
      </c>
      <c r="AB9" s="6">
        <f t="shared" si="0"/>
        <v>3399860</v>
      </c>
      <c r="AC9" s="6">
        <f t="shared" si="0"/>
        <v>0</v>
      </c>
      <c r="AD9" s="6">
        <f t="shared" si="0"/>
        <v>50000</v>
      </c>
      <c r="AE9" s="6">
        <f t="shared" si="0"/>
        <v>50000</v>
      </c>
      <c r="AF9" s="6">
        <f t="shared" si="0"/>
        <v>3499860</v>
      </c>
      <c r="AG9" s="6">
        <f t="shared" si="0"/>
        <v>370698</v>
      </c>
      <c r="AH9" s="6">
        <f t="shared" si="0"/>
        <v>0</v>
      </c>
      <c r="AI9" s="6">
        <f t="shared" si="0"/>
        <v>237990</v>
      </c>
      <c r="AJ9" s="6">
        <f t="shared" si="0"/>
        <v>0</v>
      </c>
      <c r="AK9" s="6">
        <f t="shared" si="0"/>
        <v>0</v>
      </c>
      <c r="AL9" s="6">
        <f t="shared" si="0"/>
        <v>64331</v>
      </c>
      <c r="AM9" s="6">
        <f t="shared" si="0"/>
        <v>0</v>
      </c>
      <c r="AN9" s="6">
        <f t="shared" si="0"/>
        <v>52606</v>
      </c>
      <c r="AO9" s="6">
        <f t="shared" si="0"/>
        <v>347157</v>
      </c>
      <c r="AP9" s="6">
        <f t="shared" si="0"/>
        <v>0</v>
      </c>
      <c r="AQ9" s="6">
        <f t="shared" si="0"/>
        <v>20399</v>
      </c>
      <c r="AR9" s="6">
        <f t="shared" si="0"/>
        <v>1093181</v>
      </c>
      <c r="AS9" s="6">
        <f t="shared" si="0"/>
        <v>2406679</v>
      </c>
      <c r="AT9" s="6">
        <f t="shared" si="0"/>
        <v>81596</v>
      </c>
      <c r="AU9" s="6">
        <f t="shared" si="0"/>
        <v>43859</v>
      </c>
      <c r="AV9" s="6">
        <f t="shared" si="0"/>
        <v>47938</v>
      </c>
    </row>
    <row r="10" spans="1:4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25">
      <c r="A11" s="7" t="s">
        <v>67</v>
      </c>
      <c r="B11" s="7" t="s">
        <v>68</v>
      </c>
      <c r="C11" s="7">
        <v>517504</v>
      </c>
      <c r="D11" s="7">
        <v>30</v>
      </c>
      <c r="E11" s="7">
        <v>517504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40000</v>
      </c>
      <c r="V11" s="7">
        <v>445908</v>
      </c>
      <c r="W11" s="7">
        <v>0</v>
      </c>
      <c r="X11" s="7">
        <v>0</v>
      </c>
      <c r="Y11" s="7">
        <v>0</v>
      </c>
      <c r="Z11" s="7">
        <v>0</v>
      </c>
      <c r="AA11" s="7">
        <v>249655</v>
      </c>
      <c r="AB11" s="7">
        <v>1253067</v>
      </c>
      <c r="AC11" s="7">
        <v>0</v>
      </c>
      <c r="AD11" s="7">
        <v>25000</v>
      </c>
      <c r="AE11" s="7">
        <v>25000</v>
      </c>
      <c r="AF11" s="7">
        <v>1303067</v>
      </c>
      <c r="AG11" s="7">
        <v>134955</v>
      </c>
      <c r="AH11" s="7">
        <v>0</v>
      </c>
      <c r="AI11" s="7">
        <v>87715</v>
      </c>
      <c r="AJ11" s="7">
        <v>0</v>
      </c>
      <c r="AK11" s="7">
        <v>0</v>
      </c>
      <c r="AL11" s="7">
        <v>19939</v>
      </c>
      <c r="AM11" s="7">
        <v>0</v>
      </c>
      <c r="AN11" s="7">
        <v>0</v>
      </c>
      <c r="AO11" s="7">
        <v>136217</v>
      </c>
      <c r="AP11" s="7">
        <v>50000</v>
      </c>
      <c r="AQ11" s="7">
        <v>7518</v>
      </c>
      <c r="AR11" s="7">
        <v>436344</v>
      </c>
      <c r="AS11" s="7">
        <v>866723</v>
      </c>
      <c r="AT11" s="7">
        <v>30074</v>
      </c>
      <c r="AU11" s="7">
        <v>16165</v>
      </c>
      <c r="AV11" s="7">
        <v>17668</v>
      </c>
    </row>
    <row r="12" spans="1:48" x14ac:dyDescent="0.25">
      <c r="A12" s="7" t="s">
        <v>101</v>
      </c>
      <c r="B12" s="7" t="s">
        <v>102</v>
      </c>
      <c r="C12" s="7">
        <v>421415.07199999999</v>
      </c>
      <c r="D12" s="7">
        <v>30</v>
      </c>
      <c r="E12" s="7">
        <v>421415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40000</v>
      </c>
      <c r="V12" s="7">
        <v>457175</v>
      </c>
      <c r="W12" s="7">
        <v>0</v>
      </c>
      <c r="X12" s="7">
        <v>0</v>
      </c>
      <c r="Y12" s="7">
        <v>0</v>
      </c>
      <c r="Z12" s="7">
        <v>0</v>
      </c>
      <c r="AA12" s="7">
        <v>196650</v>
      </c>
      <c r="AB12" s="7">
        <v>1115240</v>
      </c>
      <c r="AC12" s="7">
        <v>0</v>
      </c>
      <c r="AD12" s="7">
        <v>25000</v>
      </c>
      <c r="AE12" s="7">
        <v>25000</v>
      </c>
      <c r="AF12" s="7">
        <v>1165240</v>
      </c>
      <c r="AG12" s="7">
        <v>125688</v>
      </c>
      <c r="AH12" s="7">
        <v>0</v>
      </c>
      <c r="AI12" s="7">
        <v>78067</v>
      </c>
      <c r="AJ12" s="7">
        <v>0</v>
      </c>
      <c r="AK12" s="7">
        <v>0</v>
      </c>
      <c r="AL12" s="7">
        <v>14035</v>
      </c>
      <c r="AM12" s="7">
        <v>0</v>
      </c>
      <c r="AN12" s="7">
        <v>0</v>
      </c>
      <c r="AO12" s="7">
        <v>137658</v>
      </c>
      <c r="AP12" s="7">
        <v>50000</v>
      </c>
      <c r="AQ12" s="7">
        <v>6691</v>
      </c>
      <c r="AR12" s="7">
        <v>412139</v>
      </c>
      <c r="AS12" s="7">
        <v>753101</v>
      </c>
      <c r="AT12" s="7">
        <v>26766</v>
      </c>
      <c r="AU12" s="7">
        <v>14387</v>
      </c>
      <c r="AV12" s="7">
        <v>15725</v>
      </c>
    </row>
    <row r="13" spans="1:48" x14ac:dyDescent="0.25">
      <c r="A13" s="5"/>
      <c r="B13" s="5"/>
      <c r="C13" s="6">
        <f>SUM(C11:C12)</f>
        <v>938919.07199999993</v>
      </c>
      <c r="D13" s="6"/>
      <c r="E13" s="6">
        <f t="shared" ref="E13:AV13" si="1">SUM(E11:E12)</f>
        <v>938919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80000</v>
      </c>
      <c r="V13" s="6">
        <f t="shared" si="1"/>
        <v>903083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446305</v>
      </c>
      <c r="AB13" s="6">
        <f t="shared" si="1"/>
        <v>2368307</v>
      </c>
      <c r="AC13" s="6">
        <f t="shared" si="1"/>
        <v>0</v>
      </c>
      <c r="AD13" s="6">
        <f t="shared" si="1"/>
        <v>50000</v>
      </c>
      <c r="AE13" s="6">
        <f t="shared" si="1"/>
        <v>50000</v>
      </c>
      <c r="AF13" s="6">
        <f t="shared" si="1"/>
        <v>2468307</v>
      </c>
      <c r="AG13" s="6">
        <f t="shared" si="1"/>
        <v>260643</v>
      </c>
      <c r="AH13" s="6">
        <f t="shared" si="1"/>
        <v>0</v>
      </c>
      <c r="AI13" s="6">
        <f t="shared" si="1"/>
        <v>165782</v>
      </c>
      <c r="AJ13" s="6">
        <f t="shared" si="1"/>
        <v>0</v>
      </c>
      <c r="AK13" s="6">
        <f t="shared" si="1"/>
        <v>0</v>
      </c>
      <c r="AL13" s="6">
        <f t="shared" si="1"/>
        <v>33974</v>
      </c>
      <c r="AM13" s="6">
        <f t="shared" si="1"/>
        <v>0</v>
      </c>
      <c r="AN13" s="6">
        <f t="shared" si="1"/>
        <v>0</v>
      </c>
      <c r="AO13" s="6">
        <f t="shared" si="1"/>
        <v>273875</v>
      </c>
      <c r="AP13" s="6">
        <f t="shared" si="1"/>
        <v>100000</v>
      </c>
      <c r="AQ13" s="6">
        <f t="shared" si="1"/>
        <v>14209</v>
      </c>
      <c r="AR13" s="6">
        <f t="shared" si="1"/>
        <v>848483</v>
      </c>
      <c r="AS13" s="6">
        <f t="shared" si="1"/>
        <v>1619824</v>
      </c>
      <c r="AT13" s="6">
        <f t="shared" si="1"/>
        <v>56840</v>
      </c>
      <c r="AU13" s="6">
        <f t="shared" si="1"/>
        <v>30552</v>
      </c>
      <c r="AV13" s="6">
        <f t="shared" si="1"/>
        <v>33393</v>
      </c>
    </row>
    <row r="14" spans="1:4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25">
      <c r="A15" s="5" t="s">
        <v>63</v>
      </c>
      <c r="B15" s="5" t="s">
        <v>64</v>
      </c>
      <c r="C15" s="5">
        <v>370263.283</v>
      </c>
      <c r="D15" s="5">
        <v>30</v>
      </c>
      <c r="E15" s="5">
        <v>370263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50000</v>
      </c>
      <c r="L15" s="5">
        <v>0</v>
      </c>
      <c r="M15" s="5">
        <v>0</v>
      </c>
      <c r="N15" s="5">
        <v>261248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145600</v>
      </c>
      <c r="AB15" s="5">
        <v>827111</v>
      </c>
      <c r="AC15" s="5">
        <v>0</v>
      </c>
      <c r="AD15" s="5">
        <v>25000</v>
      </c>
      <c r="AE15" s="5">
        <v>25000</v>
      </c>
      <c r="AF15" s="5">
        <v>877111</v>
      </c>
      <c r="AG15" s="5">
        <v>95449</v>
      </c>
      <c r="AH15" s="5">
        <v>0</v>
      </c>
      <c r="AI15" s="5">
        <v>57898</v>
      </c>
      <c r="AJ15" s="5">
        <v>0</v>
      </c>
      <c r="AK15" s="5">
        <v>0</v>
      </c>
      <c r="AL15" s="5">
        <v>2235</v>
      </c>
      <c r="AM15" s="5">
        <v>0</v>
      </c>
      <c r="AN15" s="5">
        <v>0</v>
      </c>
      <c r="AO15" s="5">
        <v>80975</v>
      </c>
      <c r="AP15" s="5">
        <v>50000</v>
      </c>
      <c r="AQ15" s="5">
        <v>4963</v>
      </c>
      <c r="AR15" s="5">
        <v>291520</v>
      </c>
      <c r="AS15" s="5">
        <v>585591</v>
      </c>
      <c r="AT15" s="5">
        <v>19851</v>
      </c>
      <c r="AU15" s="5">
        <v>10670</v>
      </c>
      <c r="AV15" s="5">
        <v>11662</v>
      </c>
    </row>
    <row r="16" spans="1:48" x14ac:dyDescent="0.25">
      <c r="A16" s="5"/>
      <c r="B16" s="5"/>
      <c r="C16" s="6">
        <f>SUM(C15)</f>
        <v>370263.283</v>
      </c>
      <c r="D16" s="6"/>
      <c r="E16" s="6">
        <f t="shared" ref="E16:AV16" si="2">SUM(E15)</f>
        <v>370263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50000</v>
      </c>
      <c r="L16" s="6">
        <f t="shared" si="2"/>
        <v>0</v>
      </c>
      <c r="M16" s="6">
        <f t="shared" si="2"/>
        <v>0</v>
      </c>
      <c r="N16" s="6">
        <f t="shared" si="2"/>
        <v>261248</v>
      </c>
      <c r="O16" s="6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6">
        <f t="shared" si="2"/>
        <v>0</v>
      </c>
      <c r="Z16" s="6">
        <f t="shared" si="2"/>
        <v>0</v>
      </c>
      <c r="AA16" s="6">
        <f t="shared" si="2"/>
        <v>145600</v>
      </c>
      <c r="AB16" s="6">
        <f t="shared" si="2"/>
        <v>827111</v>
      </c>
      <c r="AC16" s="6">
        <f t="shared" si="2"/>
        <v>0</v>
      </c>
      <c r="AD16" s="6">
        <f t="shared" si="2"/>
        <v>25000</v>
      </c>
      <c r="AE16" s="6">
        <f t="shared" si="2"/>
        <v>25000</v>
      </c>
      <c r="AF16" s="6">
        <f t="shared" si="2"/>
        <v>877111</v>
      </c>
      <c r="AG16" s="6">
        <f t="shared" si="2"/>
        <v>95449</v>
      </c>
      <c r="AH16" s="6">
        <f t="shared" si="2"/>
        <v>0</v>
      </c>
      <c r="AI16" s="6">
        <f t="shared" si="2"/>
        <v>57898</v>
      </c>
      <c r="AJ16" s="6">
        <f t="shared" si="2"/>
        <v>0</v>
      </c>
      <c r="AK16" s="6">
        <f t="shared" si="2"/>
        <v>0</v>
      </c>
      <c r="AL16" s="6">
        <f t="shared" si="2"/>
        <v>2235</v>
      </c>
      <c r="AM16" s="6">
        <f t="shared" si="2"/>
        <v>0</v>
      </c>
      <c r="AN16" s="6">
        <f t="shared" si="2"/>
        <v>0</v>
      </c>
      <c r="AO16" s="6">
        <f t="shared" si="2"/>
        <v>80975</v>
      </c>
      <c r="AP16" s="6">
        <f t="shared" si="2"/>
        <v>50000</v>
      </c>
      <c r="AQ16" s="6">
        <f t="shared" si="2"/>
        <v>4963</v>
      </c>
      <c r="AR16" s="6">
        <f t="shared" si="2"/>
        <v>291520</v>
      </c>
      <c r="AS16" s="6">
        <f t="shared" si="2"/>
        <v>585591</v>
      </c>
      <c r="AT16" s="6">
        <f t="shared" si="2"/>
        <v>19851</v>
      </c>
      <c r="AU16" s="6">
        <f t="shared" si="2"/>
        <v>10670</v>
      </c>
      <c r="AV16" s="6">
        <f t="shared" si="2"/>
        <v>11662</v>
      </c>
    </row>
    <row r="17" spans="1:4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x14ac:dyDescent="0.25">
      <c r="A18" s="11" t="s">
        <v>69</v>
      </c>
      <c r="B18" s="11" t="s">
        <v>70</v>
      </c>
      <c r="C18" s="11">
        <v>321656.40000000002</v>
      </c>
      <c r="D18" s="11">
        <v>30</v>
      </c>
      <c r="E18" s="11">
        <v>321656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23352</v>
      </c>
      <c r="AB18" s="11">
        <v>345008</v>
      </c>
      <c r="AC18" s="11">
        <v>0</v>
      </c>
      <c r="AD18" s="11">
        <v>25000</v>
      </c>
      <c r="AE18" s="11">
        <v>25000</v>
      </c>
      <c r="AF18" s="11">
        <v>395008</v>
      </c>
      <c r="AG18" s="11">
        <v>38882</v>
      </c>
      <c r="AH18" s="11">
        <v>0</v>
      </c>
      <c r="AI18" s="11">
        <v>24151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50000</v>
      </c>
      <c r="AQ18" s="11">
        <v>2070</v>
      </c>
      <c r="AR18" s="11">
        <v>115103</v>
      </c>
      <c r="AS18" s="11">
        <v>279905</v>
      </c>
      <c r="AT18" s="11">
        <v>8280</v>
      </c>
      <c r="AU18" s="11">
        <v>4451</v>
      </c>
      <c r="AV18" s="11">
        <v>4865</v>
      </c>
    </row>
    <row r="19" spans="1:48" x14ac:dyDescent="0.25">
      <c r="A19" s="11" t="s">
        <v>71</v>
      </c>
      <c r="B19" s="11" t="s">
        <v>72</v>
      </c>
      <c r="C19" s="11">
        <v>336602.33100000001</v>
      </c>
      <c r="D19" s="11">
        <v>30</v>
      </c>
      <c r="E19" s="11">
        <v>336602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35000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65340</v>
      </c>
      <c r="AB19" s="11">
        <v>436942</v>
      </c>
      <c r="AC19" s="11">
        <v>13310</v>
      </c>
      <c r="AD19" s="11">
        <v>25000</v>
      </c>
      <c r="AE19" s="11">
        <v>25000</v>
      </c>
      <c r="AF19" s="11">
        <v>500252</v>
      </c>
      <c r="AG19" s="11">
        <v>50423</v>
      </c>
      <c r="AH19" s="11">
        <v>0</v>
      </c>
      <c r="AI19" s="11">
        <v>30586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92582</v>
      </c>
      <c r="AP19" s="11">
        <v>50000</v>
      </c>
      <c r="AQ19" s="11">
        <v>2622</v>
      </c>
      <c r="AR19" s="11">
        <v>226213</v>
      </c>
      <c r="AS19" s="11">
        <v>274039</v>
      </c>
      <c r="AT19" s="11">
        <v>10487</v>
      </c>
      <c r="AU19" s="11">
        <v>5637</v>
      </c>
      <c r="AV19" s="11">
        <v>6161</v>
      </c>
    </row>
    <row r="20" spans="1:48" x14ac:dyDescent="0.25">
      <c r="A20" s="11" t="s">
        <v>73</v>
      </c>
      <c r="B20" s="11" t="s">
        <v>74</v>
      </c>
      <c r="C20" s="11">
        <v>368055.23300000001</v>
      </c>
      <c r="D20" s="11">
        <v>30</v>
      </c>
      <c r="E20" s="11">
        <v>368055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20000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29009</v>
      </c>
      <c r="AB20" s="11">
        <v>417064</v>
      </c>
      <c r="AC20" s="11">
        <v>6655</v>
      </c>
      <c r="AD20" s="11">
        <v>25000</v>
      </c>
      <c r="AE20" s="11">
        <v>25000</v>
      </c>
      <c r="AF20" s="11">
        <v>473719</v>
      </c>
      <c r="AG20" s="11">
        <v>0</v>
      </c>
      <c r="AH20" s="11">
        <v>0</v>
      </c>
      <c r="AI20" s="11">
        <v>29194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50000</v>
      </c>
      <c r="AQ20" s="11">
        <v>0</v>
      </c>
      <c r="AR20" s="11">
        <v>79194</v>
      </c>
      <c r="AS20" s="11">
        <v>394525</v>
      </c>
      <c r="AT20" s="11">
        <v>0</v>
      </c>
      <c r="AU20" s="11">
        <v>5380</v>
      </c>
      <c r="AV20" s="11">
        <v>0</v>
      </c>
    </row>
    <row r="21" spans="1:48" x14ac:dyDescent="0.25">
      <c r="A21" s="11" t="s">
        <v>81</v>
      </c>
      <c r="B21" s="11" t="s">
        <v>82</v>
      </c>
      <c r="C21" s="11">
        <v>405044.69199999998</v>
      </c>
      <c r="D21" s="11">
        <v>30</v>
      </c>
      <c r="E21" s="11">
        <v>405045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30000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26667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64050</v>
      </c>
      <c r="AB21" s="11">
        <v>525762</v>
      </c>
      <c r="AC21" s="11">
        <v>4208</v>
      </c>
      <c r="AD21" s="11">
        <v>25000</v>
      </c>
      <c r="AE21" s="11">
        <v>25000</v>
      </c>
      <c r="AF21" s="11">
        <v>579970</v>
      </c>
      <c r="AG21" s="11">
        <v>59253</v>
      </c>
      <c r="AH21" s="11">
        <v>0</v>
      </c>
      <c r="AI21" s="11">
        <v>36803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57810</v>
      </c>
      <c r="AP21" s="11">
        <v>50000</v>
      </c>
      <c r="AQ21" s="11">
        <v>3155</v>
      </c>
      <c r="AR21" s="11">
        <v>207021</v>
      </c>
      <c r="AS21" s="11">
        <v>372949</v>
      </c>
      <c r="AT21" s="11">
        <v>12618</v>
      </c>
      <c r="AU21" s="11">
        <v>6782</v>
      </c>
      <c r="AV21" s="11">
        <v>7413</v>
      </c>
    </row>
    <row r="22" spans="1:48" x14ac:dyDescent="0.25">
      <c r="A22" s="11" t="s">
        <v>97</v>
      </c>
      <c r="B22" s="11" t="s">
        <v>98</v>
      </c>
      <c r="C22" s="11">
        <v>351713</v>
      </c>
      <c r="D22" s="11">
        <v>30</v>
      </c>
      <c r="E22" s="11">
        <v>351713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35000</v>
      </c>
      <c r="N22" s="11">
        <v>0</v>
      </c>
      <c r="O22" s="11">
        <v>0</v>
      </c>
      <c r="P22" s="11">
        <v>0</v>
      </c>
      <c r="Q22" s="11">
        <v>0</v>
      </c>
      <c r="R22" s="11">
        <v>65000</v>
      </c>
      <c r="S22" s="11">
        <v>0</v>
      </c>
      <c r="T22" s="11">
        <v>0</v>
      </c>
      <c r="U22" s="11">
        <v>40000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69415</v>
      </c>
      <c r="AB22" s="11">
        <v>561128</v>
      </c>
      <c r="AC22" s="11">
        <v>19965</v>
      </c>
      <c r="AD22" s="11">
        <v>25000</v>
      </c>
      <c r="AE22" s="11">
        <v>25000</v>
      </c>
      <c r="AF22" s="11">
        <v>631093</v>
      </c>
      <c r="AG22" s="11">
        <v>64754</v>
      </c>
      <c r="AH22" s="11">
        <v>0</v>
      </c>
      <c r="AI22" s="11">
        <v>39279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108981</v>
      </c>
      <c r="AP22" s="11">
        <v>50000</v>
      </c>
      <c r="AQ22" s="11">
        <v>3367</v>
      </c>
      <c r="AR22" s="11">
        <v>266381</v>
      </c>
      <c r="AS22" s="11">
        <v>364712</v>
      </c>
      <c r="AT22" s="11">
        <v>13467</v>
      </c>
      <c r="AU22" s="11">
        <v>7239</v>
      </c>
      <c r="AV22" s="11">
        <v>7912</v>
      </c>
    </row>
    <row r="23" spans="1:48" x14ac:dyDescent="0.25">
      <c r="A23" s="5"/>
      <c r="B23" s="5"/>
      <c r="C23" s="6">
        <f>SUM(C18:C22)</f>
        <v>1783071.656</v>
      </c>
      <c r="D23" s="6"/>
      <c r="E23" s="6">
        <f t="shared" ref="E23:AV23" si="3">SUM(E18:E22)</f>
        <v>1783071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  <c r="J23" s="6">
        <f t="shared" si="3"/>
        <v>0</v>
      </c>
      <c r="K23" s="6">
        <f t="shared" si="3"/>
        <v>0</v>
      </c>
      <c r="L23" s="6">
        <f t="shared" si="3"/>
        <v>35000</v>
      </c>
      <c r="M23" s="6">
        <f t="shared" si="3"/>
        <v>65000</v>
      </c>
      <c r="N23" s="6">
        <f t="shared" si="3"/>
        <v>0</v>
      </c>
      <c r="O23" s="6">
        <f t="shared" si="3"/>
        <v>0</v>
      </c>
      <c r="P23" s="6">
        <f t="shared" si="3"/>
        <v>20000</v>
      </c>
      <c r="Q23" s="6">
        <f t="shared" si="3"/>
        <v>0</v>
      </c>
      <c r="R23" s="6">
        <f t="shared" si="3"/>
        <v>65000</v>
      </c>
      <c r="S23" s="6">
        <f t="shared" si="3"/>
        <v>0</v>
      </c>
      <c r="T23" s="6">
        <f t="shared" si="3"/>
        <v>0</v>
      </c>
      <c r="U23" s="6">
        <f t="shared" si="3"/>
        <v>66667</v>
      </c>
      <c r="V23" s="6">
        <f t="shared" si="3"/>
        <v>0</v>
      </c>
      <c r="W23" s="6">
        <f t="shared" si="3"/>
        <v>0</v>
      </c>
      <c r="X23" s="6">
        <f t="shared" si="3"/>
        <v>0</v>
      </c>
      <c r="Y23" s="6">
        <f t="shared" si="3"/>
        <v>0</v>
      </c>
      <c r="Z23" s="6">
        <f t="shared" si="3"/>
        <v>0</v>
      </c>
      <c r="AA23" s="6">
        <f t="shared" si="3"/>
        <v>251166</v>
      </c>
      <c r="AB23" s="6">
        <f t="shared" si="3"/>
        <v>2285904</v>
      </c>
      <c r="AC23" s="6">
        <f t="shared" si="3"/>
        <v>44138</v>
      </c>
      <c r="AD23" s="6">
        <f t="shared" si="3"/>
        <v>125000</v>
      </c>
      <c r="AE23" s="6">
        <f t="shared" si="3"/>
        <v>125000</v>
      </c>
      <c r="AF23" s="6">
        <f t="shared" si="3"/>
        <v>2580042</v>
      </c>
      <c r="AG23" s="6">
        <f t="shared" si="3"/>
        <v>213312</v>
      </c>
      <c r="AH23" s="6">
        <f t="shared" si="3"/>
        <v>0</v>
      </c>
      <c r="AI23" s="6">
        <f t="shared" si="3"/>
        <v>160013</v>
      </c>
      <c r="AJ23" s="6">
        <f t="shared" si="3"/>
        <v>0</v>
      </c>
      <c r="AK23" s="6">
        <f t="shared" si="3"/>
        <v>0</v>
      </c>
      <c r="AL23" s="6">
        <f t="shared" si="3"/>
        <v>0</v>
      </c>
      <c r="AM23" s="6">
        <f t="shared" si="3"/>
        <v>0</v>
      </c>
      <c r="AN23" s="6">
        <f t="shared" si="3"/>
        <v>0</v>
      </c>
      <c r="AO23" s="6">
        <f t="shared" si="3"/>
        <v>259373</v>
      </c>
      <c r="AP23" s="6">
        <f t="shared" si="3"/>
        <v>250000</v>
      </c>
      <c r="AQ23" s="6">
        <f t="shared" si="3"/>
        <v>11214</v>
      </c>
      <c r="AR23" s="6">
        <f t="shared" si="3"/>
        <v>893912</v>
      </c>
      <c r="AS23" s="6">
        <f t="shared" si="3"/>
        <v>1686130</v>
      </c>
      <c r="AT23" s="6">
        <f t="shared" si="3"/>
        <v>44852</v>
      </c>
      <c r="AU23" s="6">
        <f t="shared" si="3"/>
        <v>29489</v>
      </c>
      <c r="AV23" s="6">
        <f t="shared" si="3"/>
        <v>26351</v>
      </c>
    </row>
    <row r="24" spans="1:4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x14ac:dyDescent="0.25">
      <c r="A25" s="10" t="s">
        <v>57</v>
      </c>
      <c r="B25" s="10" t="s">
        <v>58</v>
      </c>
      <c r="C25" s="10">
        <v>375265.8</v>
      </c>
      <c r="D25" s="10">
        <v>30</v>
      </c>
      <c r="E25" s="10">
        <v>375266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4151</v>
      </c>
      <c r="AB25" s="10">
        <v>379417</v>
      </c>
      <c r="AC25" s="10">
        <v>0</v>
      </c>
      <c r="AD25" s="10">
        <v>25000</v>
      </c>
      <c r="AE25" s="10">
        <v>25000</v>
      </c>
      <c r="AF25" s="10">
        <v>429417</v>
      </c>
      <c r="AG25" s="10">
        <v>40863</v>
      </c>
      <c r="AH25" s="10">
        <v>0</v>
      </c>
      <c r="AI25" s="10">
        <v>26559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50000</v>
      </c>
      <c r="AQ25" s="10">
        <v>0</v>
      </c>
      <c r="AR25" s="10">
        <v>117422</v>
      </c>
      <c r="AS25" s="10">
        <v>311995</v>
      </c>
      <c r="AT25" s="10">
        <v>11383</v>
      </c>
      <c r="AU25" s="10">
        <v>4894</v>
      </c>
      <c r="AV25" s="10">
        <v>5350</v>
      </c>
    </row>
    <row r="26" spans="1:48" x14ac:dyDescent="0.25">
      <c r="A26" s="10" t="s">
        <v>79</v>
      </c>
      <c r="B26" s="10" t="s">
        <v>80</v>
      </c>
      <c r="C26" s="10">
        <v>375265.8</v>
      </c>
      <c r="D26" s="10">
        <v>30</v>
      </c>
      <c r="E26" s="10">
        <v>375266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27179</v>
      </c>
      <c r="AB26" s="10">
        <v>402445</v>
      </c>
      <c r="AC26" s="10">
        <v>0</v>
      </c>
      <c r="AD26" s="10">
        <v>25000</v>
      </c>
      <c r="AE26" s="10">
        <v>25000</v>
      </c>
      <c r="AF26" s="10">
        <v>452445</v>
      </c>
      <c r="AG26" s="10">
        <v>43343</v>
      </c>
      <c r="AH26" s="10">
        <v>0</v>
      </c>
      <c r="AI26" s="10">
        <v>28171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50000</v>
      </c>
      <c r="AQ26" s="10">
        <v>2415</v>
      </c>
      <c r="AR26" s="10">
        <v>123929</v>
      </c>
      <c r="AS26" s="10">
        <v>328516</v>
      </c>
      <c r="AT26" s="10">
        <v>9659</v>
      </c>
      <c r="AU26" s="10">
        <v>5192</v>
      </c>
      <c r="AV26" s="10">
        <v>5674</v>
      </c>
    </row>
    <row r="27" spans="1:48" x14ac:dyDescent="0.25">
      <c r="A27" s="5"/>
      <c r="B27" s="5"/>
      <c r="C27" s="6">
        <f>SUM(C25:C26)</f>
        <v>750531.6</v>
      </c>
      <c r="D27" s="6"/>
      <c r="E27" s="6">
        <f t="shared" ref="E27:AV27" si="4">SUM(E25:E26)</f>
        <v>750532</v>
      </c>
      <c r="F27" s="6">
        <f t="shared" si="4"/>
        <v>0</v>
      </c>
      <c r="G27" s="6">
        <f t="shared" si="4"/>
        <v>0</v>
      </c>
      <c r="H27" s="6">
        <f t="shared" si="4"/>
        <v>0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0</v>
      </c>
      <c r="O27" s="6">
        <f t="shared" si="4"/>
        <v>0</v>
      </c>
      <c r="P27" s="6">
        <f t="shared" si="4"/>
        <v>0</v>
      </c>
      <c r="Q27" s="6">
        <f t="shared" si="4"/>
        <v>0</v>
      </c>
      <c r="R27" s="6">
        <f t="shared" si="4"/>
        <v>0</v>
      </c>
      <c r="S27" s="6">
        <f t="shared" si="4"/>
        <v>0</v>
      </c>
      <c r="T27" s="6">
        <f t="shared" si="4"/>
        <v>0</v>
      </c>
      <c r="U27" s="6">
        <f t="shared" si="4"/>
        <v>0</v>
      </c>
      <c r="V27" s="6">
        <f t="shared" si="4"/>
        <v>0</v>
      </c>
      <c r="W27" s="6">
        <f t="shared" si="4"/>
        <v>0</v>
      </c>
      <c r="X27" s="6">
        <f t="shared" si="4"/>
        <v>0</v>
      </c>
      <c r="Y27" s="6">
        <f t="shared" si="4"/>
        <v>0</v>
      </c>
      <c r="Z27" s="6">
        <f t="shared" si="4"/>
        <v>0</v>
      </c>
      <c r="AA27" s="6">
        <f t="shared" si="4"/>
        <v>31330</v>
      </c>
      <c r="AB27" s="6">
        <f t="shared" si="4"/>
        <v>781862</v>
      </c>
      <c r="AC27" s="6">
        <f t="shared" si="4"/>
        <v>0</v>
      </c>
      <c r="AD27" s="6">
        <f t="shared" si="4"/>
        <v>50000</v>
      </c>
      <c r="AE27" s="6">
        <f t="shared" si="4"/>
        <v>50000</v>
      </c>
      <c r="AF27" s="6">
        <f t="shared" si="4"/>
        <v>881862</v>
      </c>
      <c r="AG27" s="6">
        <f t="shared" si="4"/>
        <v>84206</v>
      </c>
      <c r="AH27" s="6">
        <f t="shared" si="4"/>
        <v>0</v>
      </c>
      <c r="AI27" s="6">
        <f t="shared" si="4"/>
        <v>54730</v>
      </c>
      <c r="AJ27" s="6">
        <f t="shared" si="4"/>
        <v>0</v>
      </c>
      <c r="AK27" s="6">
        <f t="shared" si="4"/>
        <v>0</v>
      </c>
      <c r="AL27" s="6">
        <f t="shared" si="4"/>
        <v>0</v>
      </c>
      <c r="AM27" s="6">
        <f t="shared" si="4"/>
        <v>0</v>
      </c>
      <c r="AN27" s="6">
        <f t="shared" si="4"/>
        <v>0</v>
      </c>
      <c r="AO27" s="6">
        <f t="shared" si="4"/>
        <v>0</v>
      </c>
      <c r="AP27" s="6">
        <f t="shared" si="4"/>
        <v>100000</v>
      </c>
      <c r="AQ27" s="6">
        <f t="shared" si="4"/>
        <v>2415</v>
      </c>
      <c r="AR27" s="6">
        <f t="shared" si="4"/>
        <v>241351</v>
      </c>
      <c r="AS27" s="6">
        <f t="shared" si="4"/>
        <v>640511</v>
      </c>
      <c r="AT27" s="6">
        <f t="shared" si="4"/>
        <v>21042</v>
      </c>
      <c r="AU27" s="6">
        <f t="shared" si="4"/>
        <v>10086</v>
      </c>
      <c r="AV27" s="6">
        <f t="shared" si="4"/>
        <v>11024</v>
      </c>
    </row>
    <row r="28" spans="1:4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x14ac:dyDescent="0.25">
      <c r="A29" s="5" t="s">
        <v>59</v>
      </c>
      <c r="B29" s="5" t="s">
        <v>60</v>
      </c>
      <c r="C29" s="5">
        <v>370263.283</v>
      </c>
      <c r="D29" s="5">
        <v>30</v>
      </c>
      <c r="E29" s="5">
        <v>370263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45000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93440</v>
      </c>
      <c r="AB29" s="5">
        <v>508703</v>
      </c>
      <c r="AC29" s="5">
        <v>0</v>
      </c>
      <c r="AD29" s="5">
        <v>25000</v>
      </c>
      <c r="AE29" s="5">
        <v>25000</v>
      </c>
      <c r="AF29" s="5">
        <v>558703</v>
      </c>
      <c r="AG29" s="5">
        <v>54787</v>
      </c>
      <c r="AH29" s="5">
        <v>0</v>
      </c>
      <c r="AI29" s="5">
        <v>35609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113092</v>
      </c>
      <c r="AP29" s="5">
        <v>50000</v>
      </c>
      <c r="AQ29" s="5">
        <v>3052</v>
      </c>
      <c r="AR29" s="5">
        <v>256540</v>
      </c>
      <c r="AS29" s="5">
        <v>302163</v>
      </c>
      <c r="AT29" s="5">
        <v>12209</v>
      </c>
      <c r="AU29" s="5">
        <v>6562</v>
      </c>
      <c r="AV29" s="5">
        <v>7173</v>
      </c>
    </row>
    <row r="30" spans="1:48" x14ac:dyDescent="0.25">
      <c r="A30" s="5" t="s">
        <v>85</v>
      </c>
      <c r="B30" s="5" t="s">
        <v>86</v>
      </c>
      <c r="C30" s="5">
        <v>338910</v>
      </c>
      <c r="D30" s="5">
        <v>29</v>
      </c>
      <c r="E30" s="5">
        <v>338910</v>
      </c>
      <c r="F30" s="5">
        <v>11297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43500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53252</v>
      </c>
      <c r="AB30" s="5">
        <v>424365</v>
      </c>
      <c r="AC30" s="5">
        <v>0</v>
      </c>
      <c r="AD30" s="5">
        <v>24167</v>
      </c>
      <c r="AE30" s="5">
        <v>24167</v>
      </c>
      <c r="AF30" s="5">
        <v>472699</v>
      </c>
      <c r="AG30" s="5">
        <v>48972</v>
      </c>
      <c r="AH30" s="5">
        <v>0</v>
      </c>
      <c r="AI30" s="5">
        <v>29706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50000</v>
      </c>
      <c r="AQ30" s="5">
        <v>2546</v>
      </c>
      <c r="AR30" s="5">
        <v>131224</v>
      </c>
      <c r="AS30" s="5">
        <v>341475</v>
      </c>
      <c r="AT30" s="5">
        <v>10185</v>
      </c>
      <c r="AU30" s="5">
        <v>5474</v>
      </c>
      <c r="AV30" s="5">
        <v>5984</v>
      </c>
    </row>
    <row r="31" spans="1:48" x14ac:dyDescent="0.25">
      <c r="A31" s="5" t="s">
        <v>87</v>
      </c>
      <c r="B31" s="5" t="s">
        <v>88</v>
      </c>
      <c r="C31" s="5">
        <v>353822</v>
      </c>
      <c r="D31" s="5">
        <v>30</v>
      </c>
      <c r="E31" s="5">
        <v>353822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45000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47880</v>
      </c>
      <c r="AB31" s="5">
        <v>446702</v>
      </c>
      <c r="AC31" s="5">
        <v>2104</v>
      </c>
      <c r="AD31" s="5">
        <v>25000</v>
      </c>
      <c r="AE31" s="5">
        <v>25000</v>
      </c>
      <c r="AF31" s="5">
        <v>498806</v>
      </c>
      <c r="AG31" s="5">
        <v>48110</v>
      </c>
      <c r="AH31" s="5">
        <v>0</v>
      </c>
      <c r="AI31" s="5">
        <v>31269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50000</v>
      </c>
      <c r="AQ31" s="5">
        <v>2680</v>
      </c>
      <c r="AR31" s="5">
        <v>132059</v>
      </c>
      <c r="AS31" s="5">
        <v>366747</v>
      </c>
      <c r="AT31" s="5">
        <v>10721</v>
      </c>
      <c r="AU31" s="5">
        <v>5762</v>
      </c>
      <c r="AV31" s="5">
        <v>6299</v>
      </c>
    </row>
    <row r="32" spans="1:48" x14ac:dyDescent="0.25">
      <c r="A32" s="5" t="s">
        <v>99</v>
      </c>
      <c r="B32" s="5" t="s">
        <v>100</v>
      </c>
      <c r="C32" s="5">
        <v>353822.04</v>
      </c>
      <c r="D32" s="5">
        <v>30</v>
      </c>
      <c r="E32" s="5">
        <v>353822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45000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110559</v>
      </c>
      <c r="AB32" s="5">
        <v>509381</v>
      </c>
      <c r="AC32" s="5">
        <v>0</v>
      </c>
      <c r="AD32" s="5">
        <v>25000</v>
      </c>
      <c r="AE32" s="5">
        <v>25000</v>
      </c>
      <c r="AF32" s="5">
        <v>559381</v>
      </c>
      <c r="AG32" s="5">
        <v>54860</v>
      </c>
      <c r="AH32" s="5">
        <v>0</v>
      </c>
      <c r="AI32" s="5">
        <v>35657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120645</v>
      </c>
      <c r="AP32" s="5">
        <v>50000</v>
      </c>
      <c r="AQ32" s="5">
        <v>3056</v>
      </c>
      <c r="AR32" s="5">
        <v>264218</v>
      </c>
      <c r="AS32" s="5">
        <v>295163</v>
      </c>
      <c r="AT32" s="5">
        <v>12225</v>
      </c>
      <c r="AU32" s="5">
        <v>6571</v>
      </c>
      <c r="AV32" s="5">
        <v>7182</v>
      </c>
    </row>
    <row r="33" spans="1:48" x14ac:dyDescent="0.25">
      <c r="A33" s="5"/>
      <c r="B33" s="5"/>
      <c r="C33" s="6">
        <f>SUM(C29:C32)</f>
        <v>1416817.3230000001</v>
      </c>
      <c r="D33" s="6"/>
      <c r="E33" s="6">
        <f t="shared" ref="E33:AV33" si="5">SUM(E29:E32)</f>
        <v>1416817</v>
      </c>
      <c r="F33" s="6">
        <f t="shared" si="5"/>
        <v>11297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0</v>
      </c>
      <c r="Q33" s="6">
        <f t="shared" si="5"/>
        <v>0</v>
      </c>
      <c r="R33" s="6">
        <f t="shared" si="5"/>
        <v>0</v>
      </c>
      <c r="S33" s="6">
        <f t="shared" si="5"/>
        <v>178500</v>
      </c>
      <c r="T33" s="6">
        <f t="shared" si="5"/>
        <v>0</v>
      </c>
      <c r="U33" s="6">
        <f t="shared" si="5"/>
        <v>0</v>
      </c>
      <c r="V33" s="6">
        <f t="shared" si="5"/>
        <v>0</v>
      </c>
      <c r="W33" s="6">
        <f t="shared" si="5"/>
        <v>0</v>
      </c>
      <c r="X33" s="6">
        <f t="shared" si="5"/>
        <v>0</v>
      </c>
      <c r="Y33" s="6">
        <f t="shared" si="5"/>
        <v>0</v>
      </c>
      <c r="Z33" s="6">
        <f t="shared" si="5"/>
        <v>0</v>
      </c>
      <c r="AA33" s="6">
        <f t="shared" si="5"/>
        <v>305131</v>
      </c>
      <c r="AB33" s="6">
        <f t="shared" si="5"/>
        <v>1889151</v>
      </c>
      <c r="AC33" s="6">
        <f t="shared" si="5"/>
        <v>2104</v>
      </c>
      <c r="AD33" s="6">
        <f t="shared" si="5"/>
        <v>99167</v>
      </c>
      <c r="AE33" s="6">
        <f t="shared" si="5"/>
        <v>99167</v>
      </c>
      <c r="AF33" s="6">
        <f t="shared" si="5"/>
        <v>2089589</v>
      </c>
      <c r="AG33" s="6">
        <f t="shared" si="5"/>
        <v>206729</v>
      </c>
      <c r="AH33" s="6">
        <f t="shared" si="5"/>
        <v>0</v>
      </c>
      <c r="AI33" s="6">
        <f t="shared" si="5"/>
        <v>132241</v>
      </c>
      <c r="AJ33" s="6">
        <f t="shared" si="5"/>
        <v>0</v>
      </c>
      <c r="AK33" s="6">
        <f t="shared" si="5"/>
        <v>0</v>
      </c>
      <c r="AL33" s="6">
        <f t="shared" si="5"/>
        <v>0</v>
      </c>
      <c r="AM33" s="6">
        <f t="shared" si="5"/>
        <v>0</v>
      </c>
      <c r="AN33" s="6">
        <f t="shared" si="5"/>
        <v>0</v>
      </c>
      <c r="AO33" s="6">
        <f t="shared" si="5"/>
        <v>233737</v>
      </c>
      <c r="AP33" s="6">
        <f t="shared" si="5"/>
        <v>200000</v>
      </c>
      <c r="AQ33" s="6">
        <f t="shared" si="5"/>
        <v>11334</v>
      </c>
      <c r="AR33" s="6">
        <f t="shared" si="5"/>
        <v>784041</v>
      </c>
      <c r="AS33" s="6">
        <f t="shared" si="5"/>
        <v>1305548</v>
      </c>
      <c r="AT33" s="6">
        <f t="shared" si="5"/>
        <v>45340</v>
      </c>
      <c r="AU33" s="6">
        <f t="shared" si="5"/>
        <v>24369</v>
      </c>
      <c r="AV33" s="6">
        <f t="shared" si="5"/>
        <v>26638</v>
      </c>
    </row>
    <row r="34" spans="1:4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spans="1:48" x14ac:dyDescent="0.25">
      <c r="A35" s="9" t="s">
        <v>53</v>
      </c>
      <c r="B35" s="9" t="s">
        <v>54</v>
      </c>
      <c r="C35" s="9">
        <v>353822.04</v>
      </c>
      <c r="D35" s="9">
        <v>28</v>
      </c>
      <c r="E35" s="9">
        <v>353822</v>
      </c>
      <c r="F35" s="9">
        <v>23588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23333</v>
      </c>
      <c r="P35" s="9">
        <v>0</v>
      </c>
      <c r="Q35" s="9">
        <v>0</v>
      </c>
      <c r="R35" s="9">
        <v>0</v>
      </c>
      <c r="S35" s="9">
        <v>0</v>
      </c>
      <c r="T35" s="9">
        <v>18662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29352</v>
      </c>
      <c r="AB35" s="9">
        <v>401581</v>
      </c>
      <c r="AC35" s="9">
        <v>0</v>
      </c>
      <c r="AD35" s="9">
        <v>23333</v>
      </c>
      <c r="AE35" s="9">
        <v>23333</v>
      </c>
      <c r="AF35" s="9">
        <v>448247</v>
      </c>
      <c r="AG35" s="9">
        <v>43250</v>
      </c>
      <c r="AH35" s="9">
        <v>0</v>
      </c>
      <c r="AI35" s="9">
        <v>28111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62869</v>
      </c>
      <c r="AP35" s="9">
        <v>50000</v>
      </c>
      <c r="AQ35" s="9">
        <v>2409</v>
      </c>
      <c r="AR35" s="9">
        <v>186639</v>
      </c>
      <c r="AS35" s="9">
        <v>261608</v>
      </c>
      <c r="AT35" s="9">
        <v>9638</v>
      </c>
      <c r="AU35" s="9">
        <v>5180</v>
      </c>
      <c r="AV35" s="9">
        <v>5662</v>
      </c>
    </row>
    <row r="36" spans="1:48" x14ac:dyDescent="0.25">
      <c r="A36" s="9" t="s">
        <v>77</v>
      </c>
      <c r="B36" s="9" t="s">
        <v>78</v>
      </c>
      <c r="C36" s="9">
        <v>353822.04</v>
      </c>
      <c r="D36" s="9">
        <v>13</v>
      </c>
      <c r="E36" s="9">
        <v>153323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10833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29352</v>
      </c>
      <c r="AB36" s="9">
        <v>193508</v>
      </c>
      <c r="AC36" s="9">
        <v>2884</v>
      </c>
      <c r="AD36" s="9">
        <v>10833</v>
      </c>
      <c r="AE36" s="9">
        <v>10833</v>
      </c>
      <c r="AF36" s="9">
        <v>218058</v>
      </c>
      <c r="AG36" s="9">
        <v>20841</v>
      </c>
      <c r="AH36" s="9">
        <v>0</v>
      </c>
      <c r="AI36" s="9">
        <v>13546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68044</v>
      </c>
      <c r="AP36" s="9">
        <v>50000</v>
      </c>
      <c r="AQ36" s="9">
        <v>1161</v>
      </c>
      <c r="AR36" s="9">
        <v>153592</v>
      </c>
      <c r="AS36" s="9">
        <v>64466</v>
      </c>
      <c r="AT36" s="9">
        <v>4644</v>
      </c>
      <c r="AU36" s="9">
        <v>2496</v>
      </c>
      <c r="AV36" s="9">
        <v>2728</v>
      </c>
    </row>
    <row r="37" spans="1:48" x14ac:dyDescent="0.25">
      <c r="A37" s="9" t="s">
        <v>89</v>
      </c>
      <c r="B37" s="9" t="s">
        <v>90</v>
      </c>
      <c r="C37" s="9">
        <v>384893.92499999999</v>
      </c>
      <c r="D37" s="9">
        <v>30</v>
      </c>
      <c r="E37" s="9">
        <v>384894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25000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15964</v>
      </c>
      <c r="AB37" s="9">
        <v>425858</v>
      </c>
      <c r="AC37" s="9">
        <v>0</v>
      </c>
      <c r="AD37" s="9">
        <v>25000</v>
      </c>
      <c r="AE37" s="9">
        <v>25000</v>
      </c>
      <c r="AF37" s="9">
        <v>475858</v>
      </c>
      <c r="AG37" s="9">
        <v>49144</v>
      </c>
      <c r="AH37" s="9">
        <v>0</v>
      </c>
      <c r="AI37" s="9">
        <v>29810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110579</v>
      </c>
      <c r="AP37" s="9">
        <v>50000</v>
      </c>
      <c r="AQ37" s="9">
        <v>2555</v>
      </c>
      <c r="AR37" s="9">
        <v>242088</v>
      </c>
      <c r="AS37" s="9">
        <v>233770</v>
      </c>
      <c r="AT37" s="9">
        <v>10221</v>
      </c>
      <c r="AU37" s="9">
        <v>5494</v>
      </c>
      <c r="AV37" s="9">
        <v>6005</v>
      </c>
    </row>
    <row r="38" spans="1:48" x14ac:dyDescent="0.25">
      <c r="A38" s="9" t="s">
        <v>93</v>
      </c>
      <c r="B38" s="9" t="s">
        <v>94</v>
      </c>
      <c r="C38" s="9">
        <v>406113.799</v>
      </c>
      <c r="D38" s="9">
        <v>29</v>
      </c>
      <c r="E38" s="9">
        <v>406114</v>
      </c>
      <c r="F38" s="9">
        <v>13537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24167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33696</v>
      </c>
      <c r="AB38" s="9">
        <v>450440</v>
      </c>
      <c r="AC38" s="9">
        <v>2104</v>
      </c>
      <c r="AD38" s="9">
        <v>24167</v>
      </c>
      <c r="AE38" s="9">
        <v>24167</v>
      </c>
      <c r="AF38" s="9">
        <v>500878</v>
      </c>
      <c r="AG38" s="9">
        <v>51981</v>
      </c>
      <c r="AH38" s="9">
        <v>0</v>
      </c>
      <c r="AI38" s="9">
        <v>31531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3452</v>
      </c>
      <c r="AP38" s="9">
        <v>50000</v>
      </c>
      <c r="AQ38" s="9">
        <v>2703</v>
      </c>
      <c r="AR38" s="9">
        <v>139667</v>
      </c>
      <c r="AS38" s="9">
        <v>361211</v>
      </c>
      <c r="AT38" s="9">
        <v>10811</v>
      </c>
      <c r="AU38" s="9">
        <v>5811</v>
      </c>
      <c r="AV38" s="9">
        <v>6351</v>
      </c>
    </row>
    <row r="39" spans="1:48" x14ac:dyDescent="0.25">
      <c r="A39" s="5"/>
      <c r="B39" s="5"/>
      <c r="C39" s="6">
        <f>SUM(C35:C38)</f>
        <v>1498651.804</v>
      </c>
      <c r="D39" s="6"/>
      <c r="E39" s="6">
        <f t="shared" ref="E39:AV39" si="6">SUM(E35:E38)</f>
        <v>1298153</v>
      </c>
      <c r="F39" s="6">
        <f t="shared" si="6"/>
        <v>37125</v>
      </c>
      <c r="G39" s="6">
        <f t="shared" si="6"/>
        <v>0</v>
      </c>
      <c r="H39" s="6">
        <f t="shared" si="6"/>
        <v>0</v>
      </c>
      <c r="I39" s="6">
        <f t="shared" si="6"/>
        <v>0</v>
      </c>
      <c r="J39" s="6">
        <f t="shared" si="6"/>
        <v>0</v>
      </c>
      <c r="K39" s="6">
        <f t="shared" si="6"/>
        <v>0</v>
      </c>
      <c r="L39" s="6">
        <f t="shared" si="6"/>
        <v>0</v>
      </c>
      <c r="M39" s="6">
        <f t="shared" si="6"/>
        <v>0</v>
      </c>
      <c r="N39" s="6">
        <f t="shared" si="6"/>
        <v>0</v>
      </c>
      <c r="O39" s="6">
        <f t="shared" si="6"/>
        <v>83333</v>
      </c>
      <c r="P39" s="6">
        <f t="shared" si="6"/>
        <v>0</v>
      </c>
      <c r="Q39" s="6">
        <f t="shared" si="6"/>
        <v>0</v>
      </c>
      <c r="R39" s="6">
        <f t="shared" si="6"/>
        <v>0</v>
      </c>
      <c r="S39" s="6">
        <f t="shared" si="6"/>
        <v>0</v>
      </c>
      <c r="T39" s="6">
        <f t="shared" si="6"/>
        <v>18662</v>
      </c>
      <c r="U39" s="6">
        <f t="shared" si="6"/>
        <v>0</v>
      </c>
      <c r="V39" s="6">
        <f t="shared" si="6"/>
        <v>0</v>
      </c>
      <c r="W39" s="6">
        <f t="shared" si="6"/>
        <v>0</v>
      </c>
      <c r="X39" s="6">
        <f t="shared" si="6"/>
        <v>0</v>
      </c>
      <c r="Y39" s="6">
        <f t="shared" si="6"/>
        <v>0</v>
      </c>
      <c r="Z39" s="6">
        <f t="shared" si="6"/>
        <v>0</v>
      </c>
      <c r="AA39" s="6">
        <f t="shared" si="6"/>
        <v>108364</v>
      </c>
      <c r="AB39" s="6">
        <f t="shared" si="6"/>
        <v>1471387</v>
      </c>
      <c r="AC39" s="6">
        <f t="shared" si="6"/>
        <v>4988</v>
      </c>
      <c r="AD39" s="6">
        <f t="shared" si="6"/>
        <v>83333</v>
      </c>
      <c r="AE39" s="6">
        <f t="shared" si="6"/>
        <v>83333</v>
      </c>
      <c r="AF39" s="6">
        <f t="shared" si="6"/>
        <v>1643041</v>
      </c>
      <c r="AG39" s="6">
        <f t="shared" si="6"/>
        <v>165216</v>
      </c>
      <c r="AH39" s="6">
        <f t="shared" si="6"/>
        <v>0</v>
      </c>
      <c r="AI39" s="6">
        <f t="shared" si="6"/>
        <v>102998</v>
      </c>
      <c r="AJ39" s="6">
        <f t="shared" si="6"/>
        <v>0</v>
      </c>
      <c r="AK39" s="6">
        <f t="shared" si="6"/>
        <v>0</v>
      </c>
      <c r="AL39" s="6">
        <f t="shared" si="6"/>
        <v>0</v>
      </c>
      <c r="AM39" s="6">
        <f t="shared" si="6"/>
        <v>0</v>
      </c>
      <c r="AN39" s="6">
        <f t="shared" si="6"/>
        <v>0</v>
      </c>
      <c r="AO39" s="6">
        <f t="shared" si="6"/>
        <v>244944</v>
      </c>
      <c r="AP39" s="6">
        <f t="shared" si="6"/>
        <v>200000</v>
      </c>
      <c r="AQ39" s="6">
        <f t="shared" si="6"/>
        <v>8828</v>
      </c>
      <c r="AR39" s="6">
        <f t="shared" si="6"/>
        <v>721986</v>
      </c>
      <c r="AS39" s="6">
        <f t="shared" si="6"/>
        <v>921055</v>
      </c>
      <c r="AT39" s="6">
        <f t="shared" si="6"/>
        <v>35314</v>
      </c>
      <c r="AU39" s="6">
        <f t="shared" si="6"/>
        <v>18981</v>
      </c>
      <c r="AV39" s="6">
        <f t="shared" si="6"/>
        <v>20746</v>
      </c>
    </row>
    <row r="40" spans="1:4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spans="1:48" x14ac:dyDescent="0.25">
      <c r="A41" s="8" t="s">
        <v>61</v>
      </c>
      <c r="B41" s="8" t="s">
        <v>62</v>
      </c>
      <c r="C41" s="8">
        <v>392260.59600000002</v>
      </c>
      <c r="D41" s="8">
        <v>30</v>
      </c>
      <c r="E41" s="8">
        <v>392261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40000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91530</v>
      </c>
      <c r="AB41" s="8">
        <v>523791</v>
      </c>
      <c r="AC41" s="8">
        <v>2104</v>
      </c>
      <c r="AD41" s="8">
        <v>25000</v>
      </c>
      <c r="AE41" s="8">
        <v>25000</v>
      </c>
      <c r="AF41" s="8">
        <v>575895</v>
      </c>
      <c r="AG41" s="8">
        <v>59031</v>
      </c>
      <c r="AH41" s="8">
        <v>0</v>
      </c>
      <c r="AI41" s="8">
        <v>36665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8932</v>
      </c>
      <c r="AP41" s="8">
        <v>50000</v>
      </c>
      <c r="AQ41" s="8">
        <v>0</v>
      </c>
      <c r="AR41" s="8">
        <v>154628</v>
      </c>
      <c r="AS41" s="8">
        <v>421267</v>
      </c>
      <c r="AT41" s="8">
        <v>4190</v>
      </c>
      <c r="AU41" s="8">
        <v>6757</v>
      </c>
      <c r="AV41" s="8">
        <v>0</v>
      </c>
    </row>
    <row r="42" spans="1:48" x14ac:dyDescent="0.25">
      <c r="A42" s="8" t="s">
        <v>65</v>
      </c>
      <c r="B42" s="8" t="s">
        <v>66</v>
      </c>
      <c r="C42" s="8">
        <v>413052.21100000001</v>
      </c>
      <c r="D42" s="8">
        <v>30</v>
      </c>
      <c r="E42" s="8">
        <v>413052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30559</v>
      </c>
      <c r="AB42" s="8">
        <v>443611</v>
      </c>
      <c r="AC42" s="8">
        <v>6312</v>
      </c>
      <c r="AD42" s="8">
        <v>25000</v>
      </c>
      <c r="AE42" s="8">
        <v>25000</v>
      </c>
      <c r="AF42" s="8">
        <v>499923</v>
      </c>
      <c r="AG42" s="8">
        <v>51193</v>
      </c>
      <c r="AH42" s="8">
        <v>0</v>
      </c>
      <c r="AI42" s="8">
        <v>31053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50000</v>
      </c>
      <c r="AQ42" s="8">
        <v>0</v>
      </c>
      <c r="AR42" s="8">
        <v>132246</v>
      </c>
      <c r="AS42" s="8">
        <v>367677</v>
      </c>
      <c r="AT42" s="8">
        <v>3549</v>
      </c>
      <c r="AU42" s="8">
        <v>5723</v>
      </c>
      <c r="AV42" s="8">
        <v>6255</v>
      </c>
    </row>
    <row r="43" spans="1:48" x14ac:dyDescent="0.25">
      <c r="A43" s="8" t="s">
        <v>75</v>
      </c>
      <c r="B43" s="8" t="s">
        <v>76</v>
      </c>
      <c r="C43" s="8">
        <v>374668.08600000001</v>
      </c>
      <c r="D43" s="8">
        <v>30</v>
      </c>
      <c r="E43" s="8">
        <v>374668</v>
      </c>
      <c r="F43" s="8">
        <v>0</v>
      </c>
      <c r="G43" s="8">
        <v>0</v>
      </c>
      <c r="H43" s="8">
        <v>25000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34965</v>
      </c>
      <c r="AB43" s="8">
        <v>434633</v>
      </c>
      <c r="AC43" s="8">
        <v>8416</v>
      </c>
      <c r="AD43" s="8">
        <v>25000</v>
      </c>
      <c r="AE43" s="8">
        <v>25000</v>
      </c>
      <c r="AF43" s="8">
        <v>493049</v>
      </c>
      <c r="AG43" s="8">
        <v>50157</v>
      </c>
      <c r="AH43" s="8">
        <v>0</v>
      </c>
      <c r="AI43" s="8">
        <v>30424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73595</v>
      </c>
      <c r="AP43" s="8">
        <v>50000</v>
      </c>
      <c r="AQ43" s="8">
        <v>0</v>
      </c>
      <c r="AR43" s="8">
        <v>204176</v>
      </c>
      <c r="AS43" s="8">
        <v>288873</v>
      </c>
      <c r="AT43" s="8">
        <v>3477</v>
      </c>
      <c r="AU43" s="8">
        <v>5607</v>
      </c>
      <c r="AV43" s="8">
        <v>6128</v>
      </c>
    </row>
    <row r="44" spans="1:48" x14ac:dyDescent="0.25">
      <c r="A44" s="8" t="s">
        <v>83</v>
      </c>
      <c r="B44" s="8" t="s">
        <v>84</v>
      </c>
      <c r="C44" s="8">
        <v>353822.04</v>
      </c>
      <c r="D44" s="8">
        <v>30</v>
      </c>
      <c r="E44" s="8">
        <v>353822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43050</v>
      </c>
      <c r="AB44" s="8">
        <v>396872</v>
      </c>
      <c r="AC44" s="8">
        <v>0</v>
      </c>
      <c r="AD44" s="8">
        <v>25000</v>
      </c>
      <c r="AE44" s="8">
        <v>25000</v>
      </c>
      <c r="AF44" s="8">
        <v>446872</v>
      </c>
      <c r="AG44" s="8">
        <v>0</v>
      </c>
      <c r="AH44" s="8">
        <v>0</v>
      </c>
      <c r="AI44" s="8">
        <v>27781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50000</v>
      </c>
      <c r="AQ44" s="8">
        <v>0</v>
      </c>
      <c r="AR44" s="8">
        <v>77781</v>
      </c>
      <c r="AS44" s="8">
        <v>369091</v>
      </c>
      <c r="AT44" s="8">
        <v>0</v>
      </c>
      <c r="AU44" s="8">
        <v>5120</v>
      </c>
      <c r="AV44" s="8">
        <v>0</v>
      </c>
    </row>
    <row r="45" spans="1:48" x14ac:dyDescent="0.25">
      <c r="C45" s="4">
        <f>SUM(C41:C44)</f>
        <v>1533802.9330000002</v>
      </c>
      <c r="D45" s="4"/>
      <c r="E45" s="4">
        <f t="shared" ref="E45:AV45" si="7">SUM(E41:E44)</f>
        <v>1533803</v>
      </c>
      <c r="F45" s="4">
        <f t="shared" si="7"/>
        <v>0</v>
      </c>
      <c r="G45" s="4">
        <f t="shared" si="7"/>
        <v>0</v>
      </c>
      <c r="H45" s="4">
        <f t="shared" si="7"/>
        <v>25000</v>
      </c>
      <c r="I45" s="4">
        <f t="shared" si="7"/>
        <v>0</v>
      </c>
      <c r="J45" s="4">
        <f t="shared" si="7"/>
        <v>0</v>
      </c>
      <c r="K45" s="4">
        <f t="shared" si="7"/>
        <v>0</v>
      </c>
      <c r="L45" s="4">
        <f t="shared" si="7"/>
        <v>0</v>
      </c>
      <c r="M45" s="4">
        <f t="shared" si="7"/>
        <v>0</v>
      </c>
      <c r="N45" s="4">
        <f t="shared" si="7"/>
        <v>0</v>
      </c>
      <c r="O45" s="4">
        <f t="shared" si="7"/>
        <v>0</v>
      </c>
      <c r="P45" s="4">
        <f t="shared" si="7"/>
        <v>40000</v>
      </c>
      <c r="Q45" s="4">
        <f t="shared" si="7"/>
        <v>0</v>
      </c>
      <c r="R45" s="4">
        <f t="shared" si="7"/>
        <v>0</v>
      </c>
      <c r="S45" s="4">
        <f t="shared" si="7"/>
        <v>0</v>
      </c>
      <c r="T45" s="4">
        <f t="shared" si="7"/>
        <v>0</v>
      </c>
      <c r="U45" s="4">
        <f t="shared" si="7"/>
        <v>0</v>
      </c>
      <c r="V45" s="4">
        <f t="shared" si="7"/>
        <v>0</v>
      </c>
      <c r="W45" s="4">
        <f t="shared" si="7"/>
        <v>0</v>
      </c>
      <c r="X45" s="4">
        <f t="shared" si="7"/>
        <v>0</v>
      </c>
      <c r="Y45" s="4">
        <f t="shared" si="7"/>
        <v>0</v>
      </c>
      <c r="Z45" s="4">
        <f t="shared" si="7"/>
        <v>0</v>
      </c>
      <c r="AA45" s="4">
        <f t="shared" si="7"/>
        <v>200104</v>
      </c>
      <c r="AB45" s="4">
        <f t="shared" si="7"/>
        <v>1798907</v>
      </c>
      <c r="AC45" s="4">
        <f t="shared" si="7"/>
        <v>16832</v>
      </c>
      <c r="AD45" s="4">
        <f t="shared" si="7"/>
        <v>100000</v>
      </c>
      <c r="AE45" s="4">
        <f t="shared" si="7"/>
        <v>100000</v>
      </c>
      <c r="AF45" s="4">
        <f t="shared" si="7"/>
        <v>2015739</v>
      </c>
      <c r="AG45" s="4">
        <f t="shared" si="7"/>
        <v>160381</v>
      </c>
      <c r="AH45" s="4">
        <f t="shared" si="7"/>
        <v>0</v>
      </c>
      <c r="AI45" s="4">
        <f t="shared" si="7"/>
        <v>125923</v>
      </c>
      <c r="AJ45" s="4">
        <f t="shared" si="7"/>
        <v>0</v>
      </c>
      <c r="AK45" s="4">
        <f t="shared" si="7"/>
        <v>0</v>
      </c>
      <c r="AL45" s="4">
        <f t="shared" si="7"/>
        <v>0</v>
      </c>
      <c r="AM45" s="4">
        <f t="shared" si="7"/>
        <v>0</v>
      </c>
      <c r="AN45" s="4">
        <f t="shared" si="7"/>
        <v>0</v>
      </c>
      <c r="AO45" s="4">
        <f t="shared" si="7"/>
        <v>82527</v>
      </c>
      <c r="AP45" s="4">
        <f t="shared" si="7"/>
        <v>200000</v>
      </c>
      <c r="AQ45" s="4">
        <f t="shared" si="7"/>
        <v>0</v>
      </c>
      <c r="AR45" s="4">
        <f t="shared" si="7"/>
        <v>568831</v>
      </c>
      <c r="AS45" s="4">
        <f t="shared" si="7"/>
        <v>1446908</v>
      </c>
      <c r="AT45" s="4">
        <f t="shared" si="7"/>
        <v>11216</v>
      </c>
      <c r="AU45" s="4">
        <f t="shared" si="7"/>
        <v>23207</v>
      </c>
      <c r="AV45" s="4">
        <f t="shared" si="7"/>
        <v>12383</v>
      </c>
    </row>
    <row r="47" spans="1:48" x14ac:dyDescent="0.25">
      <c r="C47" s="12">
        <f>SUM(C6:C45)/2</f>
        <v>11282797.864</v>
      </c>
      <c r="D47" s="12"/>
      <c r="E47" s="12">
        <f t="shared" ref="E47:AV47" si="8">SUM(E6:E45)/2</f>
        <v>11082298</v>
      </c>
      <c r="F47" s="12">
        <f t="shared" si="8"/>
        <v>48422</v>
      </c>
      <c r="G47" s="12">
        <f t="shared" si="8"/>
        <v>0</v>
      </c>
      <c r="H47" s="12">
        <f t="shared" si="8"/>
        <v>25000</v>
      </c>
      <c r="I47" s="12">
        <f t="shared" si="8"/>
        <v>0</v>
      </c>
      <c r="J47" s="12">
        <f t="shared" si="8"/>
        <v>0</v>
      </c>
      <c r="K47" s="12">
        <f t="shared" si="8"/>
        <v>50000</v>
      </c>
      <c r="L47" s="12">
        <f t="shared" si="8"/>
        <v>35000</v>
      </c>
      <c r="M47" s="12">
        <f t="shared" si="8"/>
        <v>65000</v>
      </c>
      <c r="N47" s="12">
        <f t="shared" si="8"/>
        <v>261248</v>
      </c>
      <c r="O47" s="12">
        <f t="shared" si="8"/>
        <v>83333</v>
      </c>
      <c r="P47" s="12">
        <f t="shared" si="8"/>
        <v>60000</v>
      </c>
      <c r="Q47" s="12">
        <f t="shared" si="8"/>
        <v>0</v>
      </c>
      <c r="R47" s="12">
        <f t="shared" si="8"/>
        <v>65000</v>
      </c>
      <c r="S47" s="12">
        <f t="shared" si="8"/>
        <v>178500</v>
      </c>
      <c r="T47" s="12">
        <f t="shared" si="8"/>
        <v>18662</v>
      </c>
      <c r="U47" s="12">
        <f t="shared" si="8"/>
        <v>146667</v>
      </c>
      <c r="V47" s="12">
        <f t="shared" si="8"/>
        <v>903083</v>
      </c>
      <c r="W47" s="12">
        <f t="shared" si="8"/>
        <v>40000</v>
      </c>
      <c r="X47" s="12">
        <f t="shared" si="8"/>
        <v>120000</v>
      </c>
      <c r="Y47" s="12">
        <f t="shared" si="8"/>
        <v>0</v>
      </c>
      <c r="Z47" s="12">
        <f t="shared" si="8"/>
        <v>0</v>
      </c>
      <c r="AA47" s="12">
        <f t="shared" si="8"/>
        <v>1737120</v>
      </c>
      <c r="AB47" s="12">
        <f t="shared" si="8"/>
        <v>14822489</v>
      </c>
      <c r="AC47" s="12">
        <f t="shared" si="8"/>
        <v>68062</v>
      </c>
      <c r="AD47" s="12">
        <f t="shared" si="8"/>
        <v>582500</v>
      </c>
      <c r="AE47" s="12">
        <f t="shared" si="8"/>
        <v>582500</v>
      </c>
      <c r="AF47" s="12">
        <f t="shared" si="8"/>
        <v>16055551</v>
      </c>
      <c r="AG47" s="12">
        <f t="shared" si="8"/>
        <v>1556634</v>
      </c>
      <c r="AH47" s="12">
        <f t="shared" si="8"/>
        <v>0</v>
      </c>
      <c r="AI47" s="12">
        <f t="shared" si="8"/>
        <v>1037575</v>
      </c>
      <c r="AJ47" s="12">
        <f t="shared" si="8"/>
        <v>0</v>
      </c>
      <c r="AK47" s="12">
        <f t="shared" si="8"/>
        <v>0</v>
      </c>
      <c r="AL47" s="12">
        <f t="shared" si="8"/>
        <v>100540</v>
      </c>
      <c r="AM47" s="12">
        <f t="shared" si="8"/>
        <v>0</v>
      </c>
      <c r="AN47" s="12">
        <f t="shared" si="8"/>
        <v>52606</v>
      </c>
      <c r="AO47" s="12">
        <f t="shared" si="8"/>
        <v>1522588</v>
      </c>
      <c r="AP47" s="12">
        <f t="shared" si="8"/>
        <v>1100000</v>
      </c>
      <c r="AQ47" s="12">
        <f t="shared" si="8"/>
        <v>73362</v>
      </c>
      <c r="AR47" s="12">
        <f t="shared" si="8"/>
        <v>5443305</v>
      </c>
      <c r="AS47" s="12">
        <f t="shared" si="8"/>
        <v>10612246</v>
      </c>
      <c r="AT47" s="12">
        <f t="shared" si="8"/>
        <v>316051</v>
      </c>
      <c r="AU47" s="12">
        <f t="shared" si="8"/>
        <v>191213</v>
      </c>
      <c r="AV47" s="12">
        <f t="shared" si="8"/>
        <v>190135</v>
      </c>
    </row>
  </sheetData>
  <pageMargins left="3.937007874015748E-2" right="3.937007874015748E-2" top="0.15748031496062992" bottom="0.15748031496062992" header="0" footer="0"/>
  <pageSetup scale="8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abSelected="1" topLeftCell="A10" zoomScaleNormal="100" workbookViewId="0">
      <selection activeCell="E14" sqref="E14"/>
    </sheetView>
  </sheetViews>
  <sheetFormatPr baseColWidth="10" defaultColWidth="9.140625" defaultRowHeight="15" x14ac:dyDescent="0.25"/>
  <cols>
    <col min="1" max="1" width="32.28515625" customWidth="1"/>
    <col min="2" max="2" width="10" customWidth="1"/>
    <col min="3" max="3" width="10.5703125" customWidth="1"/>
    <col min="4" max="4" width="4.5703125" customWidth="1"/>
    <col min="5" max="5" width="11.28515625" customWidth="1"/>
    <col min="6" max="7" width="9.5703125" customWidth="1"/>
    <col min="8" max="8" width="9.5703125" hidden="1" customWidth="1"/>
    <col min="9" max="13" width="9.5703125" customWidth="1"/>
    <col min="14" max="14" width="9.5703125" hidden="1" customWidth="1"/>
    <col min="15" max="26" width="9.5703125" customWidth="1"/>
    <col min="27" max="31" width="11" customWidth="1"/>
    <col min="32" max="46" width="9.5703125" customWidth="1"/>
  </cols>
  <sheetData>
    <row r="1" spans="1:47" x14ac:dyDescent="0.25">
      <c r="A1" s="13" t="s">
        <v>0</v>
      </c>
      <c r="B1" s="13"/>
      <c r="C1" s="13"/>
      <c r="D1" s="13" t="s">
        <v>1</v>
      </c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7" x14ac:dyDescent="0.25">
      <c r="A2" s="13" t="s">
        <v>2</v>
      </c>
      <c r="B2" s="13"/>
      <c r="C2" s="13"/>
      <c r="D2" s="13" t="s">
        <v>103</v>
      </c>
      <c r="E2" s="13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7" x14ac:dyDescent="0.25">
      <c r="A3" s="13" t="s">
        <v>4</v>
      </c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7" ht="4.5" customHeight="1" x14ac:dyDescent="0.25"/>
    <row r="5" spans="1:47" x14ac:dyDescent="0.25">
      <c r="A5" s="13" t="s">
        <v>5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12</v>
      </c>
      <c r="H5" s="13" t="s">
        <v>13</v>
      </c>
      <c r="I5" s="13" t="s">
        <v>15</v>
      </c>
      <c r="J5" s="13" t="s">
        <v>17</v>
      </c>
      <c r="K5" s="13" t="s">
        <v>18</v>
      </c>
      <c r="L5" s="13" t="s">
        <v>19</v>
      </c>
      <c r="M5" s="13" t="s">
        <v>20</v>
      </c>
      <c r="N5" s="13" t="s">
        <v>21</v>
      </c>
      <c r="O5" s="13" t="s">
        <v>22</v>
      </c>
      <c r="P5" s="13" t="s">
        <v>23</v>
      </c>
      <c r="Q5" s="13" t="s">
        <v>104</v>
      </c>
      <c r="R5" s="13" t="s">
        <v>25</v>
      </c>
      <c r="S5" s="13" t="s">
        <v>26</v>
      </c>
      <c r="T5" s="13" t="s">
        <v>27</v>
      </c>
      <c r="U5" s="13" t="s">
        <v>28</v>
      </c>
      <c r="V5" s="13" t="s">
        <v>29</v>
      </c>
      <c r="W5" s="13" t="s">
        <v>30</v>
      </c>
      <c r="X5" s="13" t="s">
        <v>31</v>
      </c>
      <c r="Y5" s="13" t="s">
        <v>32</v>
      </c>
      <c r="Z5" s="13" t="s">
        <v>33</v>
      </c>
      <c r="AA5" s="13" t="s">
        <v>34</v>
      </c>
      <c r="AB5" s="13" t="s">
        <v>35</v>
      </c>
      <c r="AC5" s="13" t="s">
        <v>36</v>
      </c>
      <c r="AD5" s="13" t="s">
        <v>37</v>
      </c>
      <c r="AE5" s="13" t="s">
        <v>38</v>
      </c>
      <c r="AF5" s="13" t="s">
        <v>39</v>
      </c>
      <c r="AG5" s="13" t="s">
        <v>40</v>
      </c>
      <c r="AH5" s="13" t="s">
        <v>41</v>
      </c>
      <c r="AI5" s="13" t="s">
        <v>42</v>
      </c>
      <c r="AJ5" s="13" t="s">
        <v>43</v>
      </c>
      <c r="AK5" s="13" t="s">
        <v>44</v>
      </c>
      <c r="AL5" s="13" t="s">
        <v>45</v>
      </c>
      <c r="AM5" s="13" t="s">
        <v>46</v>
      </c>
      <c r="AN5" s="13" t="s">
        <v>47</v>
      </c>
      <c r="AO5" s="13" t="s">
        <v>48</v>
      </c>
      <c r="AP5" s="13" t="s">
        <v>49</v>
      </c>
      <c r="AQ5" s="13" t="s">
        <v>50</v>
      </c>
      <c r="AR5" s="13" t="s">
        <v>51</v>
      </c>
      <c r="AS5" s="13" t="s">
        <v>52</v>
      </c>
      <c r="AT5" s="13" t="s">
        <v>105</v>
      </c>
      <c r="AU5" s="13"/>
    </row>
    <row r="6" spans="1:47" x14ac:dyDescent="0.25">
      <c r="A6" s="16" t="s">
        <v>55</v>
      </c>
      <c r="B6" s="16" t="s">
        <v>56</v>
      </c>
      <c r="C6" s="32">
        <v>600650</v>
      </c>
      <c r="D6" s="32">
        <v>30</v>
      </c>
      <c r="E6" s="32">
        <v>600650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120000</v>
      </c>
      <c r="V6" s="32">
        <v>0</v>
      </c>
      <c r="W6" s="32">
        <v>0</v>
      </c>
      <c r="X6" s="32">
        <v>80826</v>
      </c>
      <c r="Y6" s="32">
        <v>801476</v>
      </c>
      <c r="Z6" s="32">
        <v>0</v>
      </c>
      <c r="AA6" s="32">
        <v>25000</v>
      </c>
      <c r="AB6" s="32">
        <v>25000</v>
      </c>
      <c r="AC6" s="32">
        <v>851476</v>
      </c>
      <c r="AD6" s="32">
        <v>92490</v>
      </c>
      <c r="AE6" s="32">
        <v>0</v>
      </c>
      <c r="AF6" s="32">
        <v>56103</v>
      </c>
      <c r="AG6" s="32">
        <v>0</v>
      </c>
      <c r="AH6" s="32">
        <v>0</v>
      </c>
      <c r="AI6" s="32">
        <v>1261</v>
      </c>
      <c r="AJ6" s="32">
        <v>0</v>
      </c>
      <c r="AK6" s="32">
        <v>52869</v>
      </c>
      <c r="AL6" s="32">
        <v>0</v>
      </c>
      <c r="AM6" s="32">
        <v>0</v>
      </c>
      <c r="AN6" s="32">
        <v>4809</v>
      </c>
      <c r="AO6" s="32">
        <v>207532</v>
      </c>
      <c r="AP6" s="32">
        <v>643944</v>
      </c>
      <c r="AQ6" s="32">
        <v>19235</v>
      </c>
      <c r="AR6" s="32">
        <v>10339</v>
      </c>
      <c r="AS6" s="32">
        <v>11301</v>
      </c>
      <c r="AT6" s="33">
        <v>0</v>
      </c>
    </row>
    <row r="7" spans="1:47" x14ac:dyDescent="0.25">
      <c r="A7" s="16" t="s">
        <v>91</v>
      </c>
      <c r="B7" s="16" t="s">
        <v>92</v>
      </c>
      <c r="C7" s="32">
        <v>410800</v>
      </c>
      <c r="D7" s="32">
        <v>30</v>
      </c>
      <c r="E7" s="32">
        <v>410800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40000</v>
      </c>
      <c r="U7" s="32">
        <v>0</v>
      </c>
      <c r="V7" s="32">
        <v>0</v>
      </c>
      <c r="W7" s="32">
        <v>0</v>
      </c>
      <c r="X7" s="32">
        <v>45156</v>
      </c>
      <c r="Y7" s="32">
        <v>495956</v>
      </c>
      <c r="Z7" s="32">
        <v>0</v>
      </c>
      <c r="AA7" s="32">
        <v>25000</v>
      </c>
      <c r="AB7" s="32">
        <v>25000</v>
      </c>
      <c r="AC7" s="32">
        <v>545956</v>
      </c>
      <c r="AD7" s="32">
        <v>51629</v>
      </c>
      <c r="AE7" s="32">
        <v>0</v>
      </c>
      <c r="AF7" s="32">
        <v>34717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2976</v>
      </c>
      <c r="AO7" s="32">
        <v>89322</v>
      </c>
      <c r="AP7" s="32">
        <v>456634</v>
      </c>
      <c r="AQ7" s="32">
        <v>11903</v>
      </c>
      <c r="AR7" s="32">
        <v>6398</v>
      </c>
      <c r="AS7" s="32">
        <v>6993</v>
      </c>
      <c r="AT7" s="33">
        <v>0</v>
      </c>
    </row>
    <row r="8" spans="1:47" x14ac:dyDescent="0.25">
      <c r="A8" s="16" t="s">
        <v>95</v>
      </c>
      <c r="B8" s="16" t="s">
        <v>96</v>
      </c>
      <c r="C8" s="32">
        <v>1979562</v>
      </c>
      <c r="D8" s="32">
        <v>30</v>
      </c>
      <c r="E8" s="32">
        <v>1979562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1979562</v>
      </c>
      <c r="Z8" s="32">
        <v>0</v>
      </c>
      <c r="AA8" s="32">
        <v>0</v>
      </c>
      <c r="AB8" s="32">
        <v>0</v>
      </c>
      <c r="AC8" s="32">
        <v>1979562</v>
      </c>
      <c r="AD8" s="32">
        <v>213199</v>
      </c>
      <c r="AE8" s="32">
        <v>0</v>
      </c>
      <c r="AF8" s="32">
        <v>138569</v>
      </c>
      <c r="AG8" s="32">
        <v>0</v>
      </c>
      <c r="AH8" s="32">
        <v>0</v>
      </c>
      <c r="AI8" s="32">
        <v>61244</v>
      </c>
      <c r="AJ8" s="32">
        <v>0</v>
      </c>
      <c r="AK8" s="32">
        <v>0</v>
      </c>
      <c r="AL8" s="32">
        <v>347157</v>
      </c>
      <c r="AM8" s="32">
        <v>0</v>
      </c>
      <c r="AN8" s="32">
        <v>11877</v>
      </c>
      <c r="AO8" s="32">
        <v>772046</v>
      </c>
      <c r="AP8" s="32">
        <v>1207516</v>
      </c>
      <c r="AQ8" s="32">
        <v>47509</v>
      </c>
      <c r="AR8" s="32">
        <v>25536</v>
      </c>
      <c r="AS8" s="32">
        <v>27912</v>
      </c>
      <c r="AT8" s="33">
        <v>0</v>
      </c>
    </row>
    <row r="9" spans="1:47" s="13" customFormat="1" x14ac:dyDescent="0.25">
      <c r="A9" s="17"/>
      <c r="B9" s="17"/>
      <c r="C9" s="34">
        <f>SUM(C6:C8)</f>
        <v>2991012</v>
      </c>
      <c r="D9" s="34"/>
      <c r="E9" s="34">
        <f t="shared" ref="E9:AS9" si="0">SUM(E6:E8)</f>
        <v>2991012</v>
      </c>
      <c r="F9" s="34">
        <f t="shared" si="0"/>
        <v>0</v>
      </c>
      <c r="G9" s="34">
        <f t="shared" si="0"/>
        <v>0</v>
      </c>
      <c r="H9" s="34">
        <f t="shared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0</v>
      </c>
      <c r="M9" s="34">
        <f t="shared" si="0"/>
        <v>0</v>
      </c>
      <c r="N9" s="34">
        <f t="shared" si="0"/>
        <v>0</v>
      </c>
      <c r="O9" s="34">
        <f t="shared" si="0"/>
        <v>0</v>
      </c>
      <c r="P9" s="34">
        <f t="shared" si="0"/>
        <v>0</v>
      </c>
      <c r="Q9" s="34">
        <f t="shared" si="0"/>
        <v>0</v>
      </c>
      <c r="R9" s="34">
        <f t="shared" si="0"/>
        <v>0</v>
      </c>
      <c r="S9" s="34">
        <f t="shared" si="0"/>
        <v>0</v>
      </c>
      <c r="T9" s="34">
        <f t="shared" si="0"/>
        <v>40000</v>
      </c>
      <c r="U9" s="34">
        <f t="shared" si="0"/>
        <v>120000</v>
      </c>
      <c r="V9" s="34">
        <f t="shared" si="0"/>
        <v>0</v>
      </c>
      <c r="W9" s="34">
        <f t="shared" si="0"/>
        <v>0</v>
      </c>
      <c r="X9" s="34">
        <f t="shared" si="0"/>
        <v>125982</v>
      </c>
      <c r="Y9" s="34">
        <f t="shared" si="0"/>
        <v>3276994</v>
      </c>
      <c r="Z9" s="34">
        <f t="shared" si="0"/>
        <v>0</v>
      </c>
      <c r="AA9" s="34">
        <f t="shared" si="0"/>
        <v>50000</v>
      </c>
      <c r="AB9" s="34">
        <f t="shared" si="0"/>
        <v>50000</v>
      </c>
      <c r="AC9" s="34">
        <f t="shared" si="0"/>
        <v>3376994</v>
      </c>
      <c r="AD9" s="34">
        <f t="shared" si="0"/>
        <v>357318</v>
      </c>
      <c r="AE9" s="34">
        <f t="shared" si="0"/>
        <v>0</v>
      </c>
      <c r="AF9" s="34">
        <f t="shared" si="0"/>
        <v>229389</v>
      </c>
      <c r="AG9" s="34">
        <f t="shared" si="0"/>
        <v>0</v>
      </c>
      <c r="AH9" s="34">
        <f t="shared" si="0"/>
        <v>0</v>
      </c>
      <c r="AI9" s="34">
        <f t="shared" si="0"/>
        <v>62505</v>
      </c>
      <c r="AJ9" s="34">
        <f t="shared" si="0"/>
        <v>0</v>
      </c>
      <c r="AK9" s="34">
        <f t="shared" si="0"/>
        <v>52869</v>
      </c>
      <c r="AL9" s="34">
        <f t="shared" si="0"/>
        <v>347157</v>
      </c>
      <c r="AM9" s="34">
        <f t="shared" si="0"/>
        <v>0</v>
      </c>
      <c r="AN9" s="34">
        <f t="shared" si="0"/>
        <v>19662</v>
      </c>
      <c r="AO9" s="34">
        <f t="shared" si="0"/>
        <v>1068900</v>
      </c>
      <c r="AP9" s="34">
        <f t="shared" si="0"/>
        <v>2308094</v>
      </c>
      <c r="AQ9" s="34">
        <f t="shared" si="0"/>
        <v>78647</v>
      </c>
      <c r="AR9" s="34">
        <f t="shared" si="0"/>
        <v>42273</v>
      </c>
      <c r="AS9" s="34">
        <f t="shared" si="0"/>
        <v>46206</v>
      </c>
      <c r="AT9" s="35">
        <f>SUM(AQ9:AS9)</f>
        <v>167126</v>
      </c>
    </row>
    <row r="10" spans="1:47" s="14" customFormat="1" ht="8.25" customHeight="1" x14ac:dyDescent="0.25">
      <c r="A10" s="15"/>
      <c r="B10" s="1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7"/>
    </row>
    <row r="11" spans="1:47" x14ac:dyDescent="0.25">
      <c r="A11" s="20" t="s">
        <v>67</v>
      </c>
      <c r="B11" s="20" t="s">
        <v>68</v>
      </c>
      <c r="C11" s="38">
        <v>517504</v>
      </c>
      <c r="D11" s="38">
        <v>30</v>
      </c>
      <c r="E11" s="38">
        <v>517504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40000</v>
      </c>
      <c r="S11" s="38">
        <v>780272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1337776</v>
      </c>
      <c r="Z11" s="38">
        <v>0</v>
      </c>
      <c r="AA11" s="38">
        <v>25000</v>
      </c>
      <c r="AB11" s="38">
        <v>25000</v>
      </c>
      <c r="AC11" s="38">
        <v>1387776</v>
      </c>
      <c r="AD11" s="38">
        <v>144078</v>
      </c>
      <c r="AE11" s="38">
        <v>0</v>
      </c>
      <c r="AF11" s="38">
        <v>93644</v>
      </c>
      <c r="AG11" s="38">
        <v>0</v>
      </c>
      <c r="AH11" s="38">
        <v>0</v>
      </c>
      <c r="AI11" s="38">
        <v>23459</v>
      </c>
      <c r="AJ11" s="38">
        <v>0</v>
      </c>
      <c r="AK11" s="38">
        <v>0</v>
      </c>
      <c r="AL11" s="38">
        <v>129440</v>
      </c>
      <c r="AM11" s="38">
        <v>50000</v>
      </c>
      <c r="AN11" s="38">
        <v>8027</v>
      </c>
      <c r="AO11" s="38">
        <v>448648</v>
      </c>
      <c r="AP11" s="38">
        <v>939128</v>
      </c>
      <c r="AQ11" s="38">
        <v>32107</v>
      </c>
      <c r="AR11" s="38">
        <v>17257</v>
      </c>
      <c r="AS11" s="38">
        <v>18863</v>
      </c>
      <c r="AT11" s="39">
        <v>0</v>
      </c>
    </row>
    <row r="12" spans="1:47" x14ac:dyDescent="0.25">
      <c r="A12" s="20" t="s">
        <v>108</v>
      </c>
      <c r="B12" s="20" t="s">
        <v>109</v>
      </c>
      <c r="C12" s="38">
        <v>365400</v>
      </c>
      <c r="D12" s="38">
        <v>25</v>
      </c>
      <c r="E12" s="38">
        <v>304500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43131</v>
      </c>
      <c r="Y12" s="38">
        <v>347631</v>
      </c>
      <c r="Z12" s="38">
        <v>0</v>
      </c>
      <c r="AA12" s="38">
        <v>20833</v>
      </c>
      <c r="AB12" s="38">
        <v>20833</v>
      </c>
      <c r="AC12" s="38">
        <v>389297</v>
      </c>
      <c r="AD12" s="38">
        <v>40117</v>
      </c>
      <c r="AE12" s="38">
        <v>0</v>
      </c>
      <c r="AF12" s="38">
        <v>24334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64451</v>
      </c>
      <c r="AP12" s="38">
        <v>324846</v>
      </c>
      <c r="AQ12" s="38">
        <v>10429</v>
      </c>
      <c r="AR12" s="38">
        <v>4484</v>
      </c>
      <c r="AS12" s="38">
        <v>4902</v>
      </c>
      <c r="AT12" s="39">
        <v>0</v>
      </c>
    </row>
    <row r="13" spans="1:47" x14ac:dyDescent="0.25">
      <c r="A13" s="20" t="s">
        <v>101</v>
      </c>
      <c r="B13" s="20" t="s">
        <v>102</v>
      </c>
      <c r="C13" s="38">
        <v>421415</v>
      </c>
      <c r="D13" s="38">
        <v>30</v>
      </c>
      <c r="E13" s="38">
        <v>421415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40000</v>
      </c>
      <c r="S13" s="38">
        <v>650766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1112181</v>
      </c>
      <c r="Z13" s="38">
        <v>0</v>
      </c>
      <c r="AA13" s="38">
        <v>25000</v>
      </c>
      <c r="AB13" s="38">
        <v>25000</v>
      </c>
      <c r="AC13" s="38">
        <v>1162181</v>
      </c>
      <c r="AD13" s="38">
        <v>125343</v>
      </c>
      <c r="AE13" s="38">
        <v>0</v>
      </c>
      <c r="AF13" s="38">
        <v>77853</v>
      </c>
      <c r="AG13" s="38">
        <v>0</v>
      </c>
      <c r="AH13" s="38">
        <v>0</v>
      </c>
      <c r="AI13" s="38">
        <v>13973</v>
      </c>
      <c r="AJ13" s="38">
        <v>0</v>
      </c>
      <c r="AK13" s="38">
        <v>0</v>
      </c>
      <c r="AL13" s="38">
        <v>137643</v>
      </c>
      <c r="AM13" s="38">
        <v>50000</v>
      </c>
      <c r="AN13" s="38">
        <v>6673</v>
      </c>
      <c r="AO13" s="38">
        <v>411485</v>
      </c>
      <c r="AP13" s="38">
        <v>750696</v>
      </c>
      <c r="AQ13" s="38">
        <v>26692</v>
      </c>
      <c r="AR13" s="38">
        <v>14347</v>
      </c>
      <c r="AS13" s="38">
        <v>15682</v>
      </c>
      <c r="AT13" s="39">
        <v>0</v>
      </c>
    </row>
    <row r="14" spans="1:47" s="13" customFormat="1" x14ac:dyDescent="0.25">
      <c r="A14" s="21"/>
      <c r="B14" s="21"/>
      <c r="C14" s="40">
        <f>SUM(C11:C13)</f>
        <v>1304319</v>
      </c>
      <c r="D14" s="40"/>
      <c r="E14" s="40">
        <f t="shared" ref="E14:AS14" si="1">SUM(E11:E13)</f>
        <v>1243419</v>
      </c>
      <c r="F14" s="40">
        <f t="shared" si="1"/>
        <v>0</v>
      </c>
      <c r="G14" s="40">
        <f t="shared" si="1"/>
        <v>0</v>
      </c>
      <c r="H14" s="40">
        <f t="shared" si="1"/>
        <v>0</v>
      </c>
      <c r="I14" s="40">
        <f t="shared" si="1"/>
        <v>0</v>
      </c>
      <c r="J14" s="40">
        <f t="shared" si="1"/>
        <v>0</v>
      </c>
      <c r="K14" s="40">
        <f t="shared" si="1"/>
        <v>0</v>
      </c>
      <c r="L14" s="40">
        <f t="shared" si="1"/>
        <v>0</v>
      </c>
      <c r="M14" s="40">
        <f t="shared" si="1"/>
        <v>0</v>
      </c>
      <c r="N14" s="40">
        <f t="shared" si="1"/>
        <v>0</v>
      </c>
      <c r="O14" s="40">
        <f t="shared" si="1"/>
        <v>0</v>
      </c>
      <c r="P14" s="40">
        <f t="shared" si="1"/>
        <v>0</v>
      </c>
      <c r="Q14" s="40">
        <f t="shared" si="1"/>
        <v>0</v>
      </c>
      <c r="R14" s="40">
        <f t="shared" si="1"/>
        <v>80000</v>
      </c>
      <c r="S14" s="40">
        <f t="shared" si="1"/>
        <v>1431038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43131</v>
      </c>
      <c r="Y14" s="40">
        <f t="shared" si="1"/>
        <v>2797588</v>
      </c>
      <c r="Z14" s="40">
        <f t="shared" si="1"/>
        <v>0</v>
      </c>
      <c r="AA14" s="40">
        <f t="shared" si="1"/>
        <v>70833</v>
      </c>
      <c r="AB14" s="40">
        <f t="shared" si="1"/>
        <v>70833</v>
      </c>
      <c r="AC14" s="40">
        <f t="shared" si="1"/>
        <v>2939254</v>
      </c>
      <c r="AD14" s="40">
        <f t="shared" si="1"/>
        <v>309538</v>
      </c>
      <c r="AE14" s="40">
        <f t="shared" si="1"/>
        <v>0</v>
      </c>
      <c r="AF14" s="40">
        <f t="shared" si="1"/>
        <v>195831</v>
      </c>
      <c r="AG14" s="40">
        <f t="shared" si="1"/>
        <v>0</v>
      </c>
      <c r="AH14" s="40">
        <f t="shared" si="1"/>
        <v>0</v>
      </c>
      <c r="AI14" s="40">
        <f t="shared" si="1"/>
        <v>37432</v>
      </c>
      <c r="AJ14" s="40">
        <f t="shared" si="1"/>
        <v>0</v>
      </c>
      <c r="AK14" s="40">
        <f t="shared" si="1"/>
        <v>0</v>
      </c>
      <c r="AL14" s="40">
        <f t="shared" si="1"/>
        <v>267083</v>
      </c>
      <c r="AM14" s="40">
        <f t="shared" si="1"/>
        <v>100000</v>
      </c>
      <c r="AN14" s="40">
        <f t="shared" si="1"/>
        <v>14700</v>
      </c>
      <c r="AO14" s="40">
        <f t="shared" si="1"/>
        <v>924584</v>
      </c>
      <c r="AP14" s="40">
        <f t="shared" si="1"/>
        <v>2014670</v>
      </c>
      <c r="AQ14" s="40">
        <f t="shared" si="1"/>
        <v>69228</v>
      </c>
      <c r="AR14" s="40">
        <f t="shared" si="1"/>
        <v>36088</v>
      </c>
      <c r="AS14" s="40">
        <f t="shared" si="1"/>
        <v>39447</v>
      </c>
      <c r="AT14" s="41">
        <f>SUM(AQ14:AS14)</f>
        <v>144763</v>
      </c>
    </row>
    <row r="15" spans="1:47" s="14" customFormat="1" ht="6.75" customHeight="1" x14ac:dyDescent="0.25">
      <c r="A15" s="15"/>
      <c r="B15" s="1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7"/>
    </row>
    <row r="16" spans="1:47" x14ac:dyDescent="0.25">
      <c r="A16" s="22" t="s">
        <v>63</v>
      </c>
      <c r="B16" s="22" t="s">
        <v>64</v>
      </c>
      <c r="C16" s="42">
        <v>370263</v>
      </c>
      <c r="D16" s="42">
        <v>30</v>
      </c>
      <c r="E16" s="42">
        <v>370263</v>
      </c>
      <c r="F16" s="42">
        <v>0</v>
      </c>
      <c r="G16" s="42">
        <v>0</v>
      </c>
      <c r="H16" s="42">
        <v>0</v>
      </c>
      <c r="I16" s="42">
        <v>50000</v>
      </c>
      <c r="J16" s="42">
        <v>0</v>
      </c>
      <c r="K16" s="42">
        <v>167360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103424</v>
      </c>
      <c r="Y16" s="42">
        <v>691047</v>
      </c>
      <c r="Z16" s="42">
        <v>0</v>
      </c>
      <c r="AA16" s="42">
        <v>25000</v>
      </c>
      <c r="AB16" s="42">
        <v>25000</v>
      </c>
      <c r="AC16" s="42">
        <v>741047</v>
      </c>
      <c r="AD16" s="42">
        <v>79747</v>
      </c>
      <c r="AE16" s="42">
        <v>0</v>
      </c>
      <c r="AF16" s="42">
        <v>48373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80970</v>
      </c>
      <c r="AM16" s="42">
        <v>50000</v>
      </c>
      <c r="AN16" s="42">
        <v>4146</v>
      </c>
      <c r="AO16" s="42">
        <v>263236</v>
      </c>
      <c r="AP16" s="42">
        <v>477811</v>
      </c>
      <c r="AQ16" s="42">
        <v>16585</v>
      </c>
      <c r="AR16" s="42">
        <v>8915</v>
      </c>
      <c r="AS16" s="42">
        <v>9744</v>
      </c>
      <c r="AT16" s="43">
        <v>0</v>
      </c>
    </row>
    <row r="17" spans="1:46" s="13" customFormat="1" x14ac:dyDescent="0.25">
      <c r="A17" s="23"/>
      <c r="B17" s="23"/>
      <c r="C17" s="44">
        <f>SUM(C16)</f>
        <v>370263</v>
      </c>
      <c r="D17" s="44"/>
      <c r="E17" s="44">
        <f t="shared" ref="E17:AS17" si="2">SUM(E16)</f>
        <v>370263</v>
      </c>
      <c r="F17" s="44">
        <f t="shared" si="2"/>
        <v>0</v>
      </c>
      <c r="G17" s="44">
        <f t="shared" si="2"/>
        <v>0</v>
      </c>
      <c r="H17" s="44">
        <f t="shared" si="2"/>
        <v>0</v>
      </c>
      <c r="I17" s="44">
        <f t="shared" si="2"/>
        <v>50000</v>
      </c>
      <c r="J17" s="44">
        <f t="shared" si="2"/>
        <v>0</v>
      </c>
      <c r="K17" s="44">
        <f t="shared" si="2"/>
        <v>167360</v>
      </c>
      <c r="L17" s="44">
        <f t="shared" si="2"/>
        <v>0</v>
      </c>
      <c r="M17" s="44">
        <f t="shared" si="2"/>
        <v>0</v>
      </c>
      <c r="N17" s="44">
        <f t="shared" si="2"/>
        <v>0</v>
      </c>
      <c r="O17" s="44">
        <f t="shared" si="2"/>
        <v>0</v>
      </c>
      <c r="P17" s="44">
        <f t="shared" si="2"/>
        <v>0</v>
      </c>
      <c r="Q17" s="44">
        <f t="shared" si="2"/>
        <v>0</v>
      </c>
      <c r="R17" s="44">
        <f t="shared" si="2"/>
        <v>0</v>
      </c>
      <c r="S17" s="44">
        <f t="shared" si="2"/>
        <v>0</v>
      </c>
      <c r="T17" s="44">
        <f t="shared" si="2"/>
        <v>0</v>
      </c>
      <c r="U17" s="44">
        <f t="shared" si="2"/>
        <v>0</v>
      </c>
      <c r="V17" s="44">
        <f t="shared" si="2"/>
        <v>0</v>
      </c>
      <c r="W17" s="44">
        <f t="shared" si="2"/>
        <v>0</v>
      </c>
      <c r="X17" s="44">
        <f t="shared" si="2"/>
        <v>103424</v>
      </c>
      <c r="Y17" s="44">
        <f t="shared" si="2"/>
        <v>691047</v>
      </c>
      <c r="Z17" s="44">
        <f t="shared" si="2"/>
        <v>0</v>
      </c>
      <c r="AA17" s="44">
        <f t="shared" si="2"/>
        <v>25000</v>
      </c>
      <c r="AB17" s="44">
        <f t="shared" si="2"/>
        <v>25000</v>
      </c>
      <c r="AC17" s="44">
        <f t="shared" si="2"/>
        <v>741047</v>
      </c>
      <c r="AD17" s="44">
        <f t="shared" si="2"/>
        <v>79747</v>
      </c>
      <c r="AE17" s="44">
        <f t="shared" si="2"/>
        <v>0</v>
      </c>
      <c r="AF17" s="44">
        <f t="shared" si="2"/>
        <v>48373</v>
      </c>
      <c r="AG17" s="44">
        <f t="shared" si="2"/>
        <v>0</v>
      </c>
      <c r="AH17" s="44">
        <f t="shared" si="2"/>
        <v>0</v>
      </c>
      <c r="AI17" s="44">
        <f t="shared" si="2"/>
        <v>0</v>
      </c>
      <c r="AJ17" s="44">
        <f t="shared" si="2"/>
        <v>0</v>
      </c>
      <c r="AK17" s="44">
        <f t="shared" si="2"/>
        <v>0</v>
      </c>
      <c r="AL17" s="44">
        <f t="shared" si="2"/>
        <v>80970</v>
      </c>
      <c r="AM17" s="44">
        <f t="shared" si="2"/>
        <v>50000</v>
      </c>
      <c r="AN17" s="44">
        <f t="shared" si="2"/>
        <v>4146</v>
      </c>
      <c r="AO17" s="44">
        <f t="shared" si="2"/>
        <v>263236</v>
      </c>
      <c r="AP17" s="44">
        <f t="shared" si="2"/>
        <v>477811</v>
      </c>
      <c r="AQ17" s="44">
        <f t="shared" si="2"/>
        <v>16585</v>
      </c>
      <c r="AR17" s="44">
        <f t="shared" si="2"/>
        <v>8915</v>
      </c>
      <c r="AS17" s="44">
        <f t="shared" si="2"/>
        <v>9744</v>
      </c>
      <c r="AT17" s="45">
        <f>SUM(AQ17:AS17)</f>
        <v>35244</v>
      </c>
    </row>
    <row r="18" spans="1:46" s="14" customFormat="1" ht="6.75" customHeight="1" x14ac:dyDescent="0.25">
      <c r="A18" s="15"/>
      <c r="B18" s="1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7"/>
    </row>
    <row r="19" spans="1:46" x14ac:dyDescent="0.25">
      <c r="A19" s="26" t="s">
        <v>69</v>
      </c>
      <c r="B19" s="26" t="s">
        <v>70</v>
      </c>
      <c r="C19" s="46">
        <v>321656</v>
      </c>
      <c r="D19" s="46">
        <v>30</v>
      </c>
      <c r="E19" s="46">
        <v>321656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321656</v>
      </c>
      <c r="Z19" s="46">
        <v>0</v>
      </c>
      <c r="AA19" s="46">
        <v>25000</v>
      </c>
      <c r="AB19" s="46">
        <v>25000</v>
      </c>
      <c r="AC19" s="46">
        <v>371656</v>
      </c>
      <c r="AD19" s="46">
        <v>36251</v>
      </c>
      <c r="AE19" s="46">
        <v>0</v>
      </c>
      <c r="AF19" s="46">
        <v>22516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50000</v>
      </c>
      <c r="AN19" s="46">
        <v>1930</v>
      </c>
      <c r="AO19" s="46">
        <v>110697</v>
      </c>
      <c r="AP19" s="46">
        <v>260959</v>
      </c>
      <c r="AQ19" s="46">
        <v>7720</v>
      </c>
      <c r="AR19" s="46">
        <v>4149</v>
      </c>
      <c r="AS19" s="46">
        <v>4535</v>
      </c>
      <c r="AT19" s="47">
        <v>0</v>
      </c>
    </row>
    <row r="20" spans="1:46" x14ac:dyDescent="0.25">
      <c r="A20" s="26" t="s">
        <v>71</v>
      </c>
      <c r="B20" s="26" t="s">
        <v>72</v>
      </c>
      <c r="C20" s="46">
        <v>336602</v>
      </c>
      <c r="D20" s="46">
        <v>30</v>
      </c>
      <c r="E20" s="46">
        <v>336602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336602</v>
      </c>
      <c r="Z20" s="46">
        <v>13310</v>
      </c>
      <c r="AA20" s="46">
        <v>25000</v>
      </c>
      <c r="AB20" s="46">
        <v>25000</v>
      </c>
      <c r="AC20" s="46">
        <v>399912</v>
      </c>
      <c r="AD20" s="46">
        <v>36252</v>
      </c>
      <c r="AE20" s="46">
        <v>0</v>
      </c>
      <c r="AF20" s="46">
        <v>23562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92577</v>
      </c>
      <c r="AM20" s="46">
        <v>50000</v>
      </c>
      <c r="AN20" s="46">
        <v>2020</v>
      </c>
      <c r="AO20" s="46">
        <v>204411</v>
      </c>
      <c r="AP20" s="46">
        <v>195501</v>
      </c>
      <c r="AQ20" s="46">
        <v>8078</v>
      </c>
      <c r="AR20" s="46">
        <v>4342</v>
      </c>
      <c r="AS20" s="46">
        <v>4746</v>
      </c>
      <c r="AT20" s="47">
        <v>0</v>
      </c>
    </row>
    <row r="21" spans="1:46" x14ac:dyDescent="0.25">
      <c r="A21" s="26" t="s">
        <v>73</v>
      </c>
      <c r="B21" s="26" t="s">
        <v>74</v>
      </c>
      <c r="C21" s="46">
        <v>368055</v>
      </c>
      <c r="D21" s="46">
        <v>29</v>
      </c>
      <c r="E21" s="46">
        <v>368055</v>
      </c>
      <c r="F21" s="46">
        <v>12269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19333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3817</v>
      </c>
      <c r="Y21" s="46">
        <v>378937</v>
      </c>
      <c r="Z21" s="46">
        <v>6655</v>
      </c>
      <c r="AA21" s="46">
        <v>24167</v>
      </c>
      <c r="AB21" s="46">
        <v>24167</v>
      </c>
      <c r="AC21" s="46">
        <v>433926</v>
      </c>
      <c r="AD21" s="46">
        <v>0</v>
      </c>
      <c r="AE21" s="46">
        <v>0</v>
      </c>
      <c r="AF21" s="46">
        <v>26526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50000</v>
      </c>
      <c r="AN21" s="46">
        <v>0</v>
      </c>
      <c r="AO21" s="46">
        <v>76526</v>
      </c>
      <c r="AP21" s="46">
        <v>357400</v>
      </c>
      <c r="AQ21" s="46">
        <v>0</v>
      </c>
      <c r="AR21" s="46">
        <v>4888</v>
      </c>
      <c r="AS21" s="46">
        <v>0</v>
      </c>
      <c r="AT21" s="47">
        <v>0</v>
      </c>
    </row>
    <row r="22" spans="1:46" x14ac:dyDescent="0.25">
      <c r="A22" s="26" t="s">
        <v>97</v>
      </c>
      <c r="B22" s="26" t="s">
        <v>98</v>
      </c>
      <c r="C22" s="46">
        <v>351713</v>
      </c>
      <c r="D22" s="46">
        <v>30</v>
      </c>
      <c r="E22" s="46">
        <v>351713</v>
      </c>
      <c r="F22" s="46">
        <v>0</v>
      </c>
      <c r="G22" s="46">
        <v>0</v>
      </c>
      <c r="H22" s="46">
        <v>0</v>
      </c>
      <c r="I22" s="46">
        <v>0</v>
      </c>
      <c r="J22" s="46">
        <v>35000</v>
      </c>
      <c r="K22" s="46">
        <v>0</v>
      </c>
      <c r="L22" s="46">
        <v>0</v>
      </c>
      <c r="M22" s="46">
        <v>0</v>
      </c>
      <c r="N22" s="46">
        <v>0</v>
      </c>
      <c r="O22" s="46">
        <v>65000</v>
      </c>
      <c r="P22" s="46">
        <v>0</v>
      </c>
      <c r="Q22" s="46">
        <v>0</v>
      </c>
      <c r="R22" s="46">
        <v>40000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31243</v>
      </c>
      <c r="Y22" s="46">
        <v>522956</v>
      </c>
      <c r="Z22" s="46">
        <v>19965</v>
      </c>
      <c r="AA22" s="46">
        <v>25000</v>
      </c>
      <c r="AB22" s="46">
        <v>25000</v>
      </c>
      <c r="AC22" s="46">
        <v>592921</v>
      </c>
      <c r="AD22" s="46">
        <v>60349</v>
      </c>
      <c r="AE22" s="46">
        <v>0</v>
      </c>
      <c r="AF22" s="46">
        <v>36607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108965</v>
      </c>
      <c r="AM22" s="46">
        <v>50000</v>
      </c>
      <c r="AN22" s="46">
        <v>3138</v>
      </c>
      <c r="AO22" s="46">
        <v>259059</v>
      </c>
      <c r="AP22" s="46">
        <v>333862</v>
      </c>
      <c r="AQ22" s="46">
        <v>12551</v>
      </c>
      <c r="AR22" s="46">
        <v>6746</v>
      </c>
      <c r="AS22" s="46">
        <v>7374</v>
      </c>
      <c r="AT22" s="47">
        <v>0</v>
      </c>
    </row>
    <row r="23" spans="1:46" s="13" customFormat="1" x14ac:dyDescent="0.25">
      <c r="A23" s="27"/>
      <c r="B23" s="27"/>
      <c r="C23" s="48">
        <f>SUM(C19:C22)</f>
        <v>1378026</v>
      </c>
      <c r="D23" s="48"/>
      <c r="E23" s="48">
        <f t="shared" ref="E23:AS23" si="3">SUM(E19:E22)</f>
        <v>1378026</v>
      </c>
      <c r="F23" s="48">
        <f t="shared" si="3"/>
        <v>12269</v>
      </c>
      <c r="G23" s="48">
        <f t="shared" si="3"/>
        <v>0</v>
      </c>
      <c r="H23" s="48">
        <f t="shared" si="3"/>
        <v>0</v>
      </c>
      <c r="I23" s="48">
        <f t="shared" si="3"/>
        <v>0</v>
      </c>
      <c r="J23" s="48">
        <f t="shared" si="3"/>
        <v>35000</v>
      </c>
      <c r="K23" s="48">
        <f t="shared" si="3"/>
        <v>0</v>
      </c>
      <c r="L23" s="48">
        <f t="shared" si="3"/>
        <v>0</v>
      </c>
      <c r="M23" s="48">
        <f t="shared" si="3"/>
        <v>19333</v>
      </c>
      <c r="N23" s="48">
        <f t="shared" si="3"/>
        <v>0</v>
      </c>
      <c r="O23" s="48">
        <f t="shared" si="3"/>
        <v>65000</v>
      </c>
      <c r="P23" s="48">
        <f t="shared" si="3"/>
        <v>0</v>
      </c>
      <c r="Q23" s="48">
        <f t="shared" si="3"/>
        <v>0</v>
      </c>
      <c r="R23" s="48">
        <f t="shared" si="3"/>
        <v>40000</v>
      </c>
      <c r="S23" s="48">
        <f t="shared" si="3"/>
        <v>0</v>
      </c>
      <c r="T23" s="48">
        <f t="shared" si="3"/>
        <v>0</v>
      </c>
      <c r="U23" s="48">
        <f t="shared" si="3"/>
        <v>0</v>
      </c>
      <c r="V23" s="48">
        <f t="shared" si="3"/>
        <v>0</v>
      </c>
      <c r="W23" s="48">
        <f t="shared" si="3"/>
        <v>0</v>
      </c>
      <c r="X23" s="48">
        <f t="shared" si="3"/>
        <v>35060</v>
      </c>
      <c r="Y23" s="48">
        <f t="shared" si="3"/>
        <v>1560151</v>
      </c>
      <c r="Z23" s="48">
        <f t="shared" si="3"/>
        <v>39930</v>
      </c>
      <c r="AA23" s="48">
        <f t="shared" si="3"/>
        <v>99167</v>
      </c>
      <c r="AB23" s="48">
        <f t="shared" si="3"/>
        <v>99167</v>
      </c>
      <c r="AC23" s="48">
        <f t="shared" si="3"/>
        <v>1798415</v>
      </c>
      <c r="AD23" s="48">
        <f t="shared" si="3"/>
        <v>132852</v>
      </c>
      <c r="AE23" s="48">
        <f t="shared" si="3"/>
        <v>0</v>
      </c>
      <c r="AF23" s="48">
        <f t="shared" si="3"/>
        <v>109211</v>
      </c>
      <c r="AG23" s="48">
        <f t="shared" si="3"/>
        <v>0</v>
      </c>
      <c r="AH23" s="48">
        <f t="shared" si="3"/>
        <v>0</v>
      </c>
      <c r="AI23" s="48">
        <f t="shared" si="3"/>
        <v>0</v>
      </c>
      <c r="AJ23" s="48">
        <f t="shared" si="3"/>
        <v>0</v>
      </c>
      <c r="AK23" s="48">
        <f t="shared" si="3"/>
        <v>0</v>
      </c>
      <c r="AL23" s="48">
        <f t="shared" si="3"/>
        <v>201542</v>
      </c>
      <c r="AM23" s="48">
        <f t="shared" si="3"/>
        <v>200000</v>
      </c>
      <c r="AN23" s="48">
        <f t="shared" si="3"/>
        <v>7088</v>
      </c>
      <c r="AO23" s="48">
        <f t="shared" si="3"/>
        <v>650693</v>
      </c>
      <c r="AP23" s="48">
        <f t="shared" si="3"/>
        <v>1147722</v>
      </c>
      <c r="AQ23" s="48">
        <f t="shared" si="3"/>
        <v>28349</v>
      </c>
      <c r="AR23" s="48">
        <f t="shared" si="3"/>
        <v>20125</v>
      </c>
      <c r="AS23" s="48">
        <f t="shared" si="3"/>
        <v>16655</v>
      </c>
      <c r="AT23" s="49">
        <f>SUM(AQ23:AS23)</f>
        <v>65129</v>
      </c>
    </row>
    <row r="24" spans="1:46" s="14" customFormat="1" ht="6" customHeight="1" x14ac:dyDescent="0.25">
      <c r="A24" s="15"/>
      <c r="B24" s="1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7"/>
    </row>
    <row r="25" spans="1:46" x14ac:dyDescent="0.25">
      <c r="A25" s="18" t="s">
        <v>57</v>
      </c>
      <c r="B25" s="18" t="s">
        <v>58</v>
      </c>
      <c r="C25" s="50">
        <v>375266</v>
      </c>
      <c r="D25" s="50">
        <v>30</v>
      </c>
      <c r="E25" s="50">
        <v>375266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375266</v>
      </c>
      <c r="Z25" s="50">
        <v>0</v>
      </c>
      <c r="AA25" s="50">
        <v>25000</v>
      </c>
      <c r="AB25" s="50">
        <v>25000</v>
      </c>
      <c r="AC25" s="50">
        <v>425266</v>
      </c>
      <c r="AD25" s="50">
        <v>40416</v>
      </c>
      <c r="AE25" s="50">
        <v>0</v>
      </c>
      <c r="AF25" s="50">
        <v>26269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50000</v>
      </c>
      <c r="AN25" s="50">
        <v>0</v>
      </c>
      <c r="AO25" s="50">
        <v>116685</v>
      </c>
      <c r="AP25" s="50">
        <v>308581</v>
      </c>
      <c r="AQ25" s="50">
        <v>11258</v>
      </c>
      <c r="AR25" s="50">
        <v>4841</v>
      </c>
      <c r="AS25" s="50">
        <v>5291</v>
      </c>
      <c r="AT25" s="51">
        <v>0</v>
      </c>
    </row>
    <row r="26" spans="1:46" x14ac:dyDescent="0.25">
      <c r="A26" s="18" t="s">
        <v>79</v>
      </c>
      <c r="B26" s="18" t="s">
        <v>80</v>
      </c>
      <c r="C26" s="50">
        <v>375266</v>
      </c>
      <c r="D26" s="50">
        <v>30</v>
      </c>
      <c r="E26" s="50">
        <v>375266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375266</v>
      </c>
      <c r="Z26" s="50">
        <v>0</v>
      </c>
      <c r="AA26" s="50">
        <v>25000</v>
      </c>
      <c r="AB26" s="50">
        <v>25000</v>
      </c>
      <c r="AC26" s="50">
        <v>425266</v>
      </c>
      <c r="AD26" s="50">
        <v>40416</v>
      </c>
      <c r="AE26" s="50">
        <v>0</v>
      </c>
      <c r="AF26" s="50">
        <v>26269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50000</v>
      </c>
      <c r="AN26" s="50">
        <v>2252</v>
      </c>
      <c r="AO26" s="50">
        <v>118937</v>
      </c>
      <c r="AP26" s="50">
        <v>306329</v>
      </c>
      <c r="AQ26" s="50">
        <v>9006</v>
      </c>
      <c r="AR26" s="50">
        <v>4841</v>
      </c>
      <c r="AS26" s="50">
        <v>5291</v>
      </c>
      <c r="AT26" s="51">
        <v>0</v>
      </c>
    </row>
    <row r="27" spans="1:46" x14ac:dyDescent="0.25">
      <c r="A27" s="18" t="s">
        <v>83</v>
      </c>
      <c r="B27" s="18" t="s">
        <v>84</v>
      </c>
      <c r="C27" s="50">
        <v>353822</v>
      </c>
      <c r="D27" s="50">
        <v>30</v>
      </c>
      <c r="E27" s="50">
        <v>353822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5000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358822</v>
      </c>
      <c r="Z27" s="50">
        <v>0</v>
      </c>
      <c r="AA27" s="50">
        <v>25000</v>
      </c>
      <c r="AB27" s="50">
        <v>25000</v>
      </c>
      <c r="AC27" s="50">
        <v>408822</v>
      </c>
      <c r="AD27" s="50">
        <v>0</v>
      </c>
      <c r="AE27" s="50">
        <v>0</v>
      </c>
      <c r="AF27" s="50">
        <v>25118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50000</v>
      </c>
      <c r="AN27" s="50">
        <v>0</v>
      </c>
      <c r="AO27" s="50">
        <v>75118</v>
      </c>
      <c r="AP27" s="50">
        <v>333704</v>
      </c>
      <c r="AQ27" s="50">
        <v>0</v>
      </c>
      <c r="AR27" s="50">
        <v>4629</v>
      </c>
      <c r="AS27" s="50">
        <v>0</v>
      </c>
      <c r="AT27" s="51">
        <v>0</v>
      </c>
    </row>
    <row r="28" spans="1:46" s="13" customFormat="1" x14ac:dyDescent="0.25">
      <c r="A28" s="19"/>
      <c r="B28" s="19"/>
      <c r="C28" s="52">
        <f>SUM(C25:C27)</f>
        <v>1104354</v>
      </c>
      <c r="D28" s="52"/>
      <c r="E28" s="52">
        <f t="shared" ref="E28:AS28" si="4">SUM(E25:E27)</f>
        <v>1104354</v>
      </c>
      <c r="F28" s="52">
        <f t="shared" si="4"/>
        <v>0</v>
      </c>
      <c r="G28" s="52">
        <f t="shared" si="4"/>
        <v>0</v>
      </c>
      <c r="H28" s="52">
        <f t="shared" si="4"/>
        <v>0</v>
      </c>
      <c r="I28" s="52">
        <f t="shared" si="4"/>
        <v>0</v>
      </c>
      <c r="J28" s="52">
        <f t="shared" si="4"/>
        <v>0</v>
      </c>
      <c r="K28" s="52">
        <f t="shared" si="4"/>
        <v>0</v>
      </c>
      <c r="L28" s="52">
        <f t="shared" si="4"/>
        <v>5000</v>
      </c>
      <c r="M28" s="52">
        <f t="shared" si="4"/>
        <v>0</v>
      </c>
      <c r="N28" s="52">
        <f t="shared" si="4"/>
        <v>0</v>
      </c>
      <c r="O28" s="52">
        <f t="shared" si="4"/>
        <v>0</v>
      </c>
      <c r="P28" s="52">
        <f t="shared" si="4"/>
        <v>0</v>
      </c>
      <c r="Q28" s="52">
        <f t="shared" si="4"/>
        <v>0</v>
      </c>
      <c r="R28" s="52">
        <f t="shared" si="4"/>
        <v>0</v>
      </c>
      <c r="S28" s="52">
        <f t="shared" si="4"/>
        <v>0</v>
      </c>
      <c r="T28" s="52">
        <f t="shared" si="4"/>
        <v>0</v>
      </c>
      <c r="U28" s="52">
        <f t="shared" si="4"/>
        <v>0</v>
      </c>
      <c r="V28" s="52">
        <f t="shared" si="4"/>
        <v>0</v>
      </c>
      <c r="W28" s="52">
        <f t="shared" si="4"/>
        <v>0</v>
      </c>
      <c r="X28" s="52">
        <f t="shared" si="4"/>
        <v>0</v>
      </c>
      <c r="Y28" s="52">
        <f t="shared" si="4"/>
        <v>1109354</v>
      </c>
      <c r="Z28" s="52">
        <f t="shared" si="4"/>
        <v>0</v>
      </c>
      <c r="AA28" s="52">
        <f t="shared" si="4"/>
        <v>75000</v>
      </c>
      <c r="AB28" s="52">
        <f t="shared" si="4"/>
        <v>75000</v>
      </c>
      <c r="AC28" s="52">
        <f t="shared" si="4"/>
        <v>1259354</v>
      </c>
      <c r="AD28" s="52">
        <f t="shared" si="4"/>
        <v>80832</v>
      </c>
      <c r="AE28" s="52">
        <f t="shared" si="4"/>
        <v>0</v>
      </c>
      <c r="AF28" s="52">
        <f t="shared" si="4"/>
        <v>77656</v>
      </c>
      <c r="AG28" s="52">
        <f t="shared" si="4"/>
        <v>0</v>
      </c>
      <c r="AH28" s="52">
        <f t="shared" si="4"/>
        <v>0</v>
      </c>
      <c r="AI28" s="52">
        <f t="shared" si="4"/>
        <v>0</v>
      </c>
      <c r="AJ28" s="52">
        <f t="shared" si="4"/>
        <v>0</v>
      </c>
      <c r="AK28" s="52">
        <f t="shared" si="4"/>
        <v>0</v>
      </c>
      <c r="AL28" s="52">
        <f t="shared" si="4"/>
        <v>0</v>
      </c>
      <c r="AM28" s="52">
        <f t="shared" si="4"/>
        <v>150000</v>
      </c>
      <c r="AN28" s="52">
        <f t="shared" si="4"/>
        <v>2252</v>
      </c>
      <c r="AO28" s="52">
        <f t="shared" si="4"/>
        <v>310740</v>
      </c>
      <c r="AP28" s="52">
        <f t="shared" si="4"/>
        <v>948614</v>
      </c>
      <c r="AQ28" s="52">
        <f t="shared" si="4"/>
        <v>20264</v>
      </c>
      <c r="AR28" s="52">
        <f t="shared" si="4"/>
        <v>14311</v>
      </c>
      <c r="AS28" s="52">
        <f t="shared" si="4"/>
        <v>10582</v>
      </c>
      <c r="AT28" s="53">
        <f>SUM(AQ28:AS28)</f>
        <v>45157</v>
      </c>
    </row>
    <row r="29" spans="1:46" s="14" customFormat="1" ht="6.75" customHeight="1" x14ac:dyDescent="0.25">
      <c r="A29" s="15"/>
      <c r="B29" s="1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7"/>
    </row>
    <row r="30" spans="1:46" x14ac:dyDescent="0.25">
      <c r="A30" s="24" t="s">
        <v>59</v>
      </c>
      <c r="B30" s="24" t="s">
        <v>60</v>
      </c>
      <c r="C30" s="54">
        <v>370263</v>
      </c>
      <c r="D30" s="54">
        <v>30</v>
      </c>
      <c r="E30" s="54">
        <v>370263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45000</v>
      </c>
      <c r="Q30" s="54">
        <v>262144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677407</v>
      </c>
      <c r="Z30" s="54">
        <v>0</v>
      </c>
      <c r="AA30" s="54">
        <v>25000</v>
      </c>
      <c r="AB30" s="54">
        <v>25000</v>
      </c>
      <c r="AC30" s="54">
        <v>727407</v>
      </c>
      <c r="AD30" s="54">
        <v>72957</v>
      </c>
      <c r="AE30" s="54">
        <v>0</v>
      </c>
      <c r="AF30" s="54">
        <v>47418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113085</v>
      </c>
      <c r="AM30" s="54">
        <v>50000</v>
      </c>
      <c r="AN30" s="54">
        <v>4064</v>
      </c>
      <c r="AO30" s="54">
        <v>287524</v>
      </c>
      <c r="AP30" s="54">
        <v>439883</v>
      </c>
      <c r="AQ30" s="54">
        <v>16258</v>
      </c>
      <c r="AR30" s="54">
        <v>8739</v>
      </c>
      <c r="AS30" s="54">
        <v>9551</v>
      </c>
      <c r="AT30" s="55">
        <v>0</v>
      </c>
    </row>
    <row r="31" spans="1:46" x14ac:dyDescent="0.25">
      <c r="A31" s="24" t="s">
        <v>85</v>
      </c>
      <c r="B31" s="24" t="s">
        <v>86</v>
      </c>
      <c r="C31" s="54">
        <v>338910</v>
      </c>
      <c r="D31" s="54">
        <v>24</v>
      </c>
      <c r="E31" s="54">
        <v>338910</v>
      </c>
      <c r="F31" s="54">
        <v>67782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36000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130758</v>
      </c>
      <c r="Y31" s="54">
        <v>437886</v>
      </c>
      <c r="Z31" s="54">
        <v>0</v>
      </c>
      <c r="AA31" s="54">
        <v>20000</v>
      </c>
      <c r="AB31" s="54">
        <v>20000</v>
      </c>
      <c r="AC31" s="54">
        <v>477886</v>
      </c>
      <c r="AD31" s="54">
        <v>50532</v>
      </c>
      <c r="AE31" s="54">
        <v>0</v>
      </c>
      <c r="AF31" s="54">
        <v>30652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50000</v>
      </c>
      <c r="AN31" s="54">
        <v>2627</v>
      </c>
      <c r="AO31" s="54">
        <v>133811</v>
      </c>
      <c r="AP31" s="54">
        <v>344075</v>
      </c>
      <c r="AQ31" s="54">
        <v>12546</v>
      </c>
      <c r="AR31" s="54">
        <v>5649</v>
      </c>
      <c r="AS31" s="54">
        <v>7371</v>
      </c>
      <c r="AT31" s="55">
        <v>0</v>
      </c>
    </row>
    <row r="32" spans="1:46" x14ac:dyDescent="0.25">
      <c r="A32" s="24" t="s">
        <v>87</v>
      </c>
      <c r="B32" s="24" t="s">
        <v>88</v>
      </c>
      <c r="C32" s="54">
        <v>353822</v>
      </c>
      <c r="D32" s="54">
        <v>30</v>
      </c>
      <c r="E32" s="54">
        <v>353822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45000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149512</v>
      </c>
      <c r="Y32" s="54">
        <v>548334</v>
      </c>
      <c r="Z32" s="54">
        <v>2104</v>
      </c>
      <c r="AA32" s="54">
        <v>25000</v>
      </c>
      <c r="AB32" s="54">
        <v>25000</v>
      </c>
      <c r="AC32" s="54">
        <v>600438</v>
      </c>
      <c r="AD32" s="54">
        <v>59056</v>
      </c>
      <c r="AE32" s="54">
        <v>0</v>
      </c>
      <c r="AF32" s="54">
        <v>38383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50000</v>
      </c>
      <c r="AN32" s="54">
        <v>3290</v>
      </c>
      <c r="AO32" s="54">
        <v>150729</v>
      </c>
      <c r="AP32" s="54">
        <v>449709</v>
      </c>
      <c r="AQ32" s="54">
        <v>13160</v>
      </c>
      <c r="AR32" s="54">
        <v>7074</v>
      </c>
      <c r="AS32" s="54">
        <v>7732</v>
      </c>
      <c r="AT32" s="55">
        <v>0</v>
      </c>
    </row>
    <row r="33" spans="1:46" x14ac:dyDescent="0.25">
      <c r="A33" s="24" t="s">
        <v>99</v>
      </c>
      <c r="B33" s="24" t="s">
        <v>100</v>
      </c>
      <c r="C33" s="54">
        <v>353822</v>
      </c>
      <c r="D33" s="54">
        <v>30</v>
      </c>
      <c r="E33" s="54">
        <v>353822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45000</v>
      </c>
      <c r="Q33" s="54">
        <v>189565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588387</v>
      </c>
      <c r="Z33" s="54">
        <v>0</v>
      </c>
      <c r="AA33" s="54">
        <v>25000</v>
      </c>
      <c r="AB33" s="54">
        <v>25000</v>
      </c>
      <c r="AC33" s="54">
        <v>638387</v>
      </c>
      <c r="AD33" s="54">
        <v>63369</v>
      </c>
      <c r="AE33" s="54">
        <v>0</v>
      </c>
      <c r="AF33" s="54">
        <v>41187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120629</v>
      </c>
      <c r="AM33" s="54">
        <v>50000</v>
      </c>
      <c r="AN33" s="54">
        <v>3530</v>
      </c>
      <c r="AO33" s="54">
        <v>278715</v>
      </c>
      <c r="AP33" s="54">
        <v>359672</v>
      </c>
      <c r="AQ33" s="54">
        <v>14121</v>
      </c>
      <c r="AR33" s="54">
        <v>7590</v>
      </c>
      <c r="AS33" s="54">
        <v>8296</v>
      </c>
      <c r="AT33" s="55">
        <v>0</v>
      </c>
    </row>
    <row r="34" spans="1:46" s="13" customFormat="1" x14ac:dyDescent="0.25">
      <c r="A34" s="25"/>
      <c r="B34" s="25"/>
      <c r="C34" s="56">
        <f>SUM(C30:C33)</f>
        <v>1416817</v>
      </c>
      <c r="D34" s="56"/>
      <c r="E34" s="56">
        <f t="shared" ref="E34:AS34" si="5">SUM(E30:E33)</f>
        <v>1416817</v>
      </c>
      <c r="F34" s="56">
        <f t="shared" si="5"/>
        <v>67782</v>
      </c>
      <c r="G34" s="56">
        <f t="shared" si="5"/>
        <v>0</v>
      </c>
      <c r="H34" s="56">
        <f t="shared" si="5"/>
        <v>0</v>
      </c>
      <c r="I34" s="56">
        <f t="shared" si="5"/>
        <v>0</v>
      </c>
      <c r="J34" s="56">
        <f t="shared" si="5"/>
        <v>0</v>
      </c>
      <c r="K34" s="56">
        <f t="shared" si="5"/>
        <v>0</v>
      </c>
      <c r="L34" s="56">
        <f t="shared" si="5"/>
        <v>0</v>
      </c>
      <c r="M34" s="56">
        <f t="shared" si="5"/>
        <v>0</v>
      </c>
      <c r="N34" s="56">
        <f t="shared" si="5"/>
        <v>0</v>
      </c>
      <c r="O34" s="56">
        <f t="shared" si="5"/>
        <v>0</v>
      </c>
      <c r="P34" s="56">
        <f t="shared" si="5"/>
        <v>171000</v>
      </c>
      <c r="Q34" s="56">
        <f t="shared" si="5"/>
        <v>451709</v>
      </c>
      <c r="R34" s="56">
        <f t="shared" si="5"/>
        <v>0</v>
      </c>
      <c r="S34" s="56">
        <f t="shared" si="5"/>
        <v>0</v>
      </c>
      <c r="T34" s="56">
        <f t="shared" si="5"/>
        <v>0</v>
      </c>
      <c r="U34" s="56">
        <f t="shared" si="5"/>
        <v>0</v>
      </c>
      <c r="V34" s="56">
        <f t="shared" si="5"/>
        <v>0</v>
      </c>
      <c r="W34" s="56">
        <f t="shared" si="5"/>
        <v>0</v>
      </c>
      <c r="X34" s="56">
        <f t="shared" si="5"/>
        <v>280270</v>
      </c>
      <c r="Y34" s="56">
        <f t="shared" si="5"/>
        <v>2252014</v>
      </c>
      <c r="Z34" s="56">
        <f t="shared" si="5"/>
        <v>2104</v>
      </c>
      <c r="AA34" s="56">
        <f t="shared" si="5"/>
        <v>95000</v>
      </c>
      <c r="AB34" s="56">
        <f t="shared" si="5"/>
        <v>95000</v>
      </c>
      <c r="AC34" s="56">
        <f t="shared" si="5"/>
        <v>2444118</v>
      </c>
      <c r="AD34" s="56">
        <f t="shared" si="5"/>
        <v>245914</v>
      </c>
      <c r="AE34" s="56">
        <f t="shared" si="5"/>
        <v>0</v>
      </c>
      <c r="AF34" s="56">
        <f t="shared" si="5"/>
        <v>157640</v>
      </c>
      <c r="AG34" s="56">
        <f t="shared" si="5"/>
        <v>0</v>
      </c>
      <c r="AH34" s="56">
        <f t="shared" si="5"/>
        <v>0</v>
      </c>
      <c r="AI34" s="56">
        <f t="shared" si="5"/>
        <v>0</v>
      </c>
      <c r="AJ34" s="56">
        <f t="shared" si="5"/>
        <v>0</v>
      </c>
      <c r="AK34" s="56">
        <f t="shared" si="5"/>
        <v>0</v>
      </c>
      <c r="AL34" s="56">
        <f t="shared" si="5"/>
        <v>233714</v>
      </c>
      <c r="AM34" s="56">
        <f t="shared" si="5"/>
        <v>200000</v>
      </c>
      <c r="AN34" s="56">
        <f t="shared" si="5"/>
        <v>13511</v>
      </c>
      <c r="AO34" s="56">
        <f t="shared" si="5"/>
        <v>850779</v>
      </c>
      <c r="AP34" s="56">
        <f t="shared" si="5"/>
        <v>1593339</v>
      </c>
      <c r="AQ34" s="56">
        <f t="shared" si="5"/>
        <v>56085</v>
      </c>
      <c r="AR34" s="56">
        <f t="shared" si="5"/>
        <v>29052</v>
      </c>
      <c r="AS34" s="56">
        <f t="shared" si="5"/>
        <v>32950</v>
      </c>
      <c r="AT34" s="57">
        <f>SUM(AQ34:AS34)</f>
        <v>118087</v>
      </c>
    </row>
    <row r="35" spans="1:46" s="14" customFormat="1" ht="8.25" customHeight="1" x14ac:dyDescent="0.25">
      <c r="A35" s="15"/>
      <c r="B35" s="1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7"/>
    </row>
    <row r="36" spans="1:46" x14ac:dyDescent="0.25">
      <c r="A36" s="28" t="s">
        <v>53</v>
      </c>
      <c r="B36" s="28" t="s">
        <v>54</v>
      </c>
      <c r="C36" s="58">
        <v>353822</v>
      </c>
      <c r="D36" s="58">
        <v>30</v>
      </c>
      <c r="E36" s="58">
        <v>353822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25000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40000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29597</v>
      </c>
      <c r="Y36" s="58">
        <v>448419</v>
      </c>
      <c r="Z36" s="58">
        <v>0</v>
      </c>
      <c r="AA36" s="58">
        <v>25000</v>
      </c>
      <c r="AB36" s="58">
        <v>25000</v>
      </c>
      <c r="AC36" s="58">
        <v>498419</v>
      </c>
      <c r="AD36" s="58">
        <v>48295</v>
      </c>
      <c r="AE36" s="58">
        <v>0</v>
      </c>
      <c r="AF36" s="58">
        <v>31389</v>
      </c>
      <c r="AG36" s="58">
        <v>0</v>
      </c>
      <c r="AH36" s="58">
        <v>0</v>
      </c>
      <c r="AI36" s="58">
        <v>0</v>
      </c>
      <c r="AJ36" s="58">
        <v>0</v>
      </c>
      <c r="AK36" s="58">
        <v>0</v>
      </c>
      <c r="AL36" s="58">
        <v>62863</v>
      </c>
      <c r="AM36" s="58">
        <v>50000</v>
      </c>
      <c r="AN36" s="58">
        <v>2691</v>
      </c>
      <c r="AO36" s="58">
        <v>195238</v>
      </c>
      <c r="AP36" s="58">
        <v>303181</v>
      </c>
      <c r="AQ36" s="58">
        <v>10762</v>
      </c>
      <c r="AR36" s="58">
        <v>5785</v>
      </c>
      <c r="AS36" s="58">
        <v>6323</v>
      </c>
      <c r="AT36" s="59">
        <v>0</v>
      </c>
    </row>
    <row r="37" spans="1:46" x14ac:dyDescent="0.25">
      <c r="A37" s="28" t="s">
        <v>106</v>
      </c>
      <c r="B37" s="28" t="s">
        <v>107</v>
      </c>
      <c r="C37" s="58">
        <v>365400</v>
      </c>
      <c r="D37" s="58">
        <v>30</v>
      </c>
      <c r="E37" s="58">
        <v>365400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25000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390400</v>
      </c>
      <c r="Z37" s="58">
        <v>0</v>
      </c>
      <c r="AA37" s="58">
        <v>25000</v>
      </c>
      <c r="AB37" s="58">
        <v>25000</v>
      </c>
      <c r="AC37" s="58">
        <v>440400</v>
      </c>
      <c r="AD37" s="58">
        <v>42046</v>
      </c>
      <c r="AE37" s="58">
        <v>0</v>
      </c>
      <c r="AF37" s="58">
        <v>27328</v>
      </c>
      <c r="AG37" s="58">
        <v>0</v>
      </c>
      <c r="AH37" s="58">
        <v>0</v>
      </c>
      <c r="AI37" s="58">
        <v>0</v>
      </c>
      <c r="AJ37" s="58">
        <v>0</v>
      </c>
      <c r="AK37" s="58">
        <v>0</v>
      </c>
      <c r="AL37" s="58">
        <v>0</v>
      </c>
      <c r="AM37" s="58">
        <v>50000</v>
      </c>
      <c r="AN37" s="58">
        <v>0</v>
      </c>
      <c r="AO37" s="58">
        <v>119374</v>
      </c>
      <c r="AP37" s="58">
        <v>321026</v>
      </c>
      <c r="AQ37" s="58">
        <v>11712</v>
      </c>
      <c r="AR37" s="58">
        <v>5036</v>
      </c>
      <c r="AS37" s="58">
        <v>5505</v>
      </c>
      <c r="AT37" s="59">
        <v>0</v>
      </c>
    </row>
    <row r="38" spans="1:46" x14ac:dyDescent="0.25">
      <c r="A38" s="28" t="s">
        <v>89</v>
      </c>
      <c r="B38" s="28" t="s">
        <v>90</v>
      </c>
      <c r="C38" s="58">
        <v>384894</v>
      </c>
      <c r="D38" s="58">
        <v>30</v>
      </c>
      <c r="E38" s="58">
        <v>384894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25000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409894</v>
      </c>
      <c r="Z38" s="58">
        <v>0</v>
      </c>
      <c r="AA38" s="58">
        <v>25000</v>
      </c>
      <c r="AB38" s="58">
        <v>25000</v>
      </c>
      <c r="AC38" s="58">
        <v>459894</v>
      </c>
      <c r="AD38" s="58">
        <v>47302</v>
      </c>
      <c r="AE38" s="58">
        <v>0</v>
      </c>
      <c r="AF38" s="58">
        <v>28693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110579</v>
      </c>
      <c r="AM38" s="58">
        <v>50000</v>
      </c>
      <c r="AN38" s="58">
        <v>2459</v>
      </c>
      <c r="AO38" s="58">
        <v>239033</v>
      </c>
      <c r="AP38" s="58">
        <v>220861</v>
      </c>
      <c r="AQ38" s="58">
        <v>9837</v>
      </c>
      <c r="AR38" s="58">
        <v>5288</v>
      </c>
      <c r="AS38" s="58">
        <v>5780</v>
      </c>
      <c r="AT38" s="59">
        <v>0</v>
      </c>
    </row>
    <row r="39" spans="1:46" x14ac:dyDescent="0.25">
      <c r="A39" s="28" t="s">
        <v>93</v>
      </c>
      <c r="B39" s="28" t="s">
        <v>94</v>
      </c>
      <c r="C39" s="58">
        <v>406114</v>
      </c>
      <c r="D39" s="58">
        <v>30</v>
      </c>
      <c r="E39" s="58">
        <v>406114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25000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10109</v>
      </c>
      <c r="Y39" s="58">
        <v>441223</v>
      </c>
      <c r="Z39" s="58">
        <v>2104</v>
      </c>
      <c r="AA39" s="58">
        <v>25000</v>
      </c>
      <c r="AB39" s="58">
        <v>25000</v>
      </c>
      <c r="AC39" s="58">
        <v>493327</v>
      </c>
      <c r="AD39" s="58">
        <v>50917</v>
      </c>
      <c r="AE39" s="58">
        <v>0</v>
      </c>
      <c r="AF39" s="58">
        <v>30886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3448</v>
      </c>
      <c r="AM39" s="58">
        <v>50000</v>
      </c>
      <c r="AN39" s="58">
        <v>2647</v>
      </c>
      <c r="AO39" s="58">
        <v>137898</v>
      </c>
      <c r="AP39" s="58">
        <v>355429</v>
      </c>
      <c r="AQ39" s="58">
        <v>10589</v>
      </c>
      <c r="AR39" s="58">
        <v>5692</v>
      </c>
      <c r="AS39" s="58">
        <v>6221</v>
      </c>
      <c r="AT39" s="59">
        <v>0</v>
      </c>
    </row>
    <row r="40" spans="1:46" s="13" customFormat="1" x14ac:dyDescent="0.25">
      <c r="A40" s="29"/>
      <c r="B40" s="29"/>
      <c r="C40" s="60">
        <f>SUM(C36:C39)</f>
        <v>1510230</v>
      </c>
      <c r="D40" s="60"/>
      <c r="E40" s="60">
        <f t="shared" ref="E40:AS40" si="6">SUM(E36:E39)</f>
        <v>1510230</v>
      </c>
      <c r="F40" s="60">
        <f t="shared" si="6"/>
        <v>0</v>
      </c>
      <c r="G40" s="60">
        <f t="shared" si="6"/>
        <v>0</v>
      </c>
      <c r="H40" s="60">
        <f t="shared" si="6"/>
        <v>0</v>
      </c>
      <c r="I40" s="60">
        <f t="shared" si="6"/>
        <v>0</v>
      </c>
      <c r="J40" s="60">
        <f t="shared" si="6"/>
        <v>0</v>
      </c>
      <c r="K40" s="60">
        <f t="shared" si="6"/>
        <v>0</v>
      </c>
      <c r="L40" s="60">
        <f t="shared" si="6"/>
        <v>100000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40000</v>
      </c>
      <c r="S40" s="60">
        <f t="shared" si="6"/>
        <v>0</v>
      </c>
      <c r="T40" s="60">
        <f t="shared" si="6"/>
        <v>0</v>
      </c>
      <c r="U40" s="60">
        <f t="shared" si="6"/>
        <v>0</v>
      </c>
      <c r="V40" s="60">
        <f t="shared" si="6"/>
        <v>0</v>
      </c>
      <c r="W40" s="60">
        <f t="shared" si="6"/>
        <v>0</v>
      </c>
      <c r="X40" s="60">
        <f t="shared" si="6"/>
        <v>39706</v>
      </c>
      <c r="Y40" s="60">
        <f t="shared" si="6"/>
        <v>1689936</v>
      </c>
      <c r="Z40" s="60">
        <f t="shared" si="6"/>
        <v>2104</v>
      </c>
      <c r="AA40" s="60">
        <f t="shared" si="6"/>
        <v>100000</v>
      </c>
      <c r="AB40" s="60">
        <f t="shared" si="6"/>
        <v>100000</v>
      </c>
      <c r="AC40" s="60">
        <f t="shared" si="6"/>
        <v>1892040</v>
      </c>
      <c r="AD40" s="60">
        <f t="shared" si="6"/>
        <v>188560</v>
      </c>
      <c r="AE40" s="60">
        <f t="shared" si="6"/>
        <v>0</v>
      </c>
      <c r="AF40" s="60">
        <f t="shared" si="6"/>
        <v>118296</v>
      </c>
      <c r="AG40" s="60">
        <f t="shared" si="6"/>
        <v>0</v>
      </c>
      <c r="AH40" s="60">
        <f t="shared" si="6"/>
        <v>0</v>
      </c>
      <c r="AI40" s="60">
        <f t="shared" si="6"/>
        <v>0</v>
      </c>
      <c r="AJ40" s="60">
        <f t="shared" si="6"/>
        <v>0</v>
      </c>
      <c r="AK40" s="60">
        <f t="shared" si="6"/>
        <v>0</v>
      </c>
      <c r="AL40" s="60">
        <f t="shared" si="6"/>
        <v>176890</v>
      </c>
      <c r="AM40" s="60">
        <f t="shared" si="6"/>
        <v>200000</v>
      </c>
      <c r="AN40" s="60">
        <f t="shared" si="6"/>
        <v>7797</v>
      </c>
      <c r="AO40" s="60">
        <f t="shared" si="6"/>
        <v>691543</v>
      </c>
      <c r="AP40" s="60">
        <f t="shared" si="6"/>
        <v>1200497</v>
      </c>
      <c r="AQ40" s="60">
        <f t="shared" si="6"/>
        <v>42900</v>
      </c>
      <c r="AR40" s="60">
        <f t="shared" si="6"/>
        <v>21801</v>
      </c>
      <c r="AS40" s="60">
        <f t="shared" si="6"/>
        <v>23829</v>
      </c>
      <c r="AT40" s="61">
        <f>SUM(AQ40:AS40)</f>
        <v>88530</v>
      </c>
    </row>
    <row r="41" spans="1:46" s="14" customFormat="1" ht="9.75" customHeight="1" x14ac:dyDescent="0.25">
      <c r="A41" s="15"/>
      <c r="B41" s="1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7"/>
    </row>
    <row r="42" spans="1:46" x14ac:dyDescent="0.25">
      <c r="A42" s="30" t="s">
        <v>61</v>
      </c>
      <c r="B42" s="30" t="s">
        <v>62</v>
      </c>
      <c r="C42" s="62">
        <v>392261</v>
      </c>
      <c r="D42" s="62">
        <v>30</v>
      </c>
      <c r="E42" s="62">
        <v>392261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40000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432261</v>
      </c>
      <c r="Z42" s="62">
        <v>2104</v>
      </c>
      <c r="AA42" s="62">
        <v>25000</v>
      </c>
      <c r="AB42" s="62">
        <v>25000</v>
      </c>
      <c r="AC42" s="62">
        <v>484365</v>
      </c>
      <c r="AD42" s="62">
        <v>48716</v>
      </c>
      <c r="AE42" s="62">
        <v>0</v>
      </c>
      <c r="AF42" s="62">
        <v>30258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8922</v>
      </c>
      <c r="AM42" s="62">
        <v>50000</v>
      </c>
      <c r="AN42" s="62">
        <v>0</v>
      </c>
      <c r="AO42" s="62">
        <v>137896</v>
      </c>
      <c r="AP42" s="62">
        <v>346469</v>
      </c>
      <c r="AQ42" s="62">
        <v>3458</v>
      </c>
      <c r="AR42" s="62">
        <v>5576</v>
      </c>
      <c r="AS42" s="62">
        <v>0</v>
      </c>
      <c r="AT42" s="63">
        <v>0</v>
      </c>
    </row>
    <row r="43" spans="1:46" x14ac:dyDescent="0.25">
      <c r="A43" s="30" t="s">
        <v>65</v>
      </c>
      <c r="B43" s="30" t="s">
        <v>66</v>
      </c>
      <c r="C43" s="62">
        <v>413052</v>
      </c>
      <c r="D43" s="62">
        <v>30</v>
      </c>
      <c r="E43" s="62">
        <v>413052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413052</v>
      </c>
      <c r="Z43" s="62">
        <v>6312</v>
      </c>
      <c r="AA43" s="62">
        <v>25000</v>
      </c>
      <c r="AB43" s="62">
        <v>25000</v>
      </c>
      <c r="AC43" s="62">
        <v>469364</v>
      </c>
      <c r="AD43" s="62">
        <v>47666</v>
      </c>
      <c r="AE43" s="62">
        <v>0</v>
      </c>
      <c r="AF43" s="62">
        <v>28914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50000</v>
      </c>
      <c r="AN43" s="62">
        <v>0</v>
      </c>
      <c r="AO43" s="62">
        <v>126580</v>
      </c>
      <c r="AP43" s="62">
        <v>342784</v>
      </c>
      <c r="AQ43" s="62">
        <v>3304</v>
      </c>
      <c r="AR43" s="62">
        <v>5328</v>
      </c>
      <c r="AS43" s="62">
        <v>5824</v>
      </c>
      <c r="AT43" s="63">
        <v>0</v>
      </c>
    </row>
    <row r="44" spans="1:46" x14ac:dyDescent="0.25">
      <c r="A44" s="30" t="s">
        <v>75</v>
      </c>
      <c r="B44" s="30" t="s">
        <v>76</v>
      </c>
      <c r="C44" s="62">
        <v>374668</v>
      </c>
      <c r="D44" s="62">
        <v>30</v>
      </c>
      <c r="E44" s="62">
        <v>374668</v>
      </c>
      <c r="F44" s="62">
        <v>0</v>
      </c>
      <c r="G44" s="62">
        <v>25000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399668</v>
      </c>
      <c r="Z44" s="62">
        <v>8416</v>
      </c>
      <c r="AA44" s="62">
        <v>25000</v>
      </c>
      <c r="AB44" s="62">
        <v>25000</v>
      </c>
      <c r="AC44" s="62">
        <v>458084</v>
      </c>
      <c r="AD44" s="62">
        <v>46122</v>
      </c>
      <c r="AE44" s="62">
        <v>0</v>
      </c>
      <c r="AF44" s="62">
        <v>27977</v>
      </c>
      <c r="AG44" s="62">
        <v>0</v>
      </c>
      <c r="AH44" s="62">
        <v>0</v>
      </c>
      <c r="AI44" s="62">
        <v>0</v>
      </c>
      <c r="AJ44" s="62">
        <v>0</v>
      </c>
      <c r="AK44" s="62">
        <v>0</v>
      </c>
      <c r="AL44" s="62">
        <v>73589</v>
      </c>
      <c r="AM44" s="62">
        <v>50000</v>
      </c>
      <c r="AN44" s="62">
        <v>0</v>
      </c>
      <c r="AO44" s="62">
        <v>197688</v>
      </c>
      <c r="AP44" s="62">
        <v>260396</v>
      </c>
      <c r="AQ44" s="62">
        <v>3197</v>
      </c>
      <c r="AR44" s="62">
        <v>5156</v>
      </c>
      <c r="AS44" s="62">
        <v>5635</v>
      </c>
      <c r="AT44" s="63">
        <v>0</v>
      </c>
    </row>
    <row r="45" spans="1:46" x14ac:dyDescent="0.25">
      <c r="A45" s="30" t="s">
        <v>81</v>
      </c>
      <c r="B45" s="30" t="s">
        <v>82</v>
      </c>
      <c r="C45" s="62">
        <v>405045</v>
      </c>
      <c r="D45" s="62">
        <v>25</v>
      </c>
      <c r="E45" s="62">
        <v>405045</v>
      </c>
      <c r="F45" s="62">
        <v>67508</v>
      </c>
      <c r="G45" s="62">
        <v>0</v>
      </c>
      <c r="H45" s="62">
        <v>0</v>
      </c>
      <c r="I45" s="62">
        <v>0</v>
      </c>
      <c r="J45" s="62">
        <v>25000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362537</v>
      </c>
      <c r="Z45" s="62">
        <v>4208</v>
      </c>
      <c r="AA45" s="62">
        <v>20833</v>
      </c>
      <c r="AB45" s="62">
        <v>20833</v>
      </c>
      <c r="AC45" s="62">
        <v>408411</v>
      </c>
      <c r="AD45" s="62">
        <v>40858</v>
      </c>
      <c r="AE45" s="62">
        <v>0</v>
      </c>
      <c r="AF45" s="62">
        <v>25378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2">
        <v>57810</v>
      </c>
      <c r="AM45" s="62">
        <v>50000</v>
      </c>
      <c r="AN45" s="62">
        <v>2175</v>
      </c>
      <c r="AO45" s="62">
        <v>176221</v>
      </c>
      <c r="AP45" s="62">
        <v>232190</v>
      </c>
      <c r="AQ45" s="62">
        <v>10804</v>
      </c>
      <c r="AR45" s="62">
        <v>4677</v>
      </c>
      <c r="AS45" s="62">
        <v>6348</v>
      </c>
      <c r="AT45" s="63">
        <v>0</v>
      </c>
    </row>
    <row r="46" spans="1:46" s="13" customFormat="1" x14ac:dyDescent="0.25">
      <c r="A46" s="31"/>
      <c r="B46" s="31"/>
      <c r="C46" s="64">
        <f>SUM(C42:C45)</f>
        <v>1585026</v>
      </c>
      <c r="D46" s="64"/>
      <c r="E46" s="64">
        <f t="shared" ref="E46:AS46" si="7">SUM(E42:E45)</f>
        <v>1585026</v>
      </c>
      <c r="F46" s="64">
        <f t="shared" si="7"/>
        <v>67508</v>
      </c>
      <c r="G46" s="64">
        <f t="shared" si="7"/>
        <v>25000</v>
      </c>
      <c r="H46" s="64">
        <f t="shared" si="7"/>
        <v>0</v>
      </c>
      <c r="I46" s="64">
        <f t="shared" si="7"/>
        <v>0</v>
      </c>
      <c r="J46" s="64">
        <f t="shared" si="7"/>
        <v>25000</v>
      </c>
      <c r="K46" s="64">
        <f t="shared" si="7"/>
        <v>0</v>
      </c>
      <c r="L46" s="64">
        <f t="shared" si="7"/>
        <v>0</v>
      </c>
      <c r="M46" s="64">
        <f t="shared" si="7"/>
        <v>40000</v>
      </c>
      <c r="N46" s="64">
        <f t="shared" si="7"/>
        <v>0</v>
      </c>
      <c r="O46" s="64">
        <f t="shared" si="7"/>
        <v>0</v>
      </c>
      <c r="P46" s="64">
        <f t="shared" si="7"/>
        <v>0</v>
      </c>
      <c r="Q46" s="64">
        <f t="shared" si="7"/>
        <v>0</v>
      </c>
      <c r="R46" s="64">
        <f t="shared" si="7"/>
        <v>0</v>
      </c>
      <c r="S46" s="64">
        <f t="shared" si="7"/>
        <v>0</v>
      </c>
      <c r="T46" s="64">
        <f t="shared" si="7"/>
        <v>0</v>
      </c>
      <c r="U46" s="64">
        <f t="shared" si="7"/>
        <v>0</v>
      </c>
      <c r="V46" s="64">
        <f t="shared" si="7"/>
        <v>0</v>
      </c>
      <c r="W46" s="64">
        <f t="shared" si="7"/>
        <v>0</v>
      </c>
      <c r="X46" s="64">
        <f t="shared" si="7"/>
        <v>0</v>
      </c>
      <c r="Y46" s="64">
        <f t="shared" si="7"/>
        <v>1607518</v>
      </c>
      <c r="Z46" s="64">
        <f t="shared" si="7"/>
        <v>21040</v>
      </c>
      <c r="AA46" s="64">
        <f t="shared" si="7"/>
        <v>95833</v>
      </c>
      <c r="AB46" s="64">
        <f t="shared" si="7"/>
        <v>95833</v>
      </c>
      <c r="AC46" s="64">
        <f t="shared" si="7"/>
        <v>1820224</v>
      </c>
      <c r="AD46" s="64">
        <f t="shared" si="7"/>
        <v>183362</v>
      </c>
      <c r="AE46" s="64">
        <f t="shared" si="7"/>
        <v>0</v>
      </c>
      <c r="AF46" s="64">
        <f t="shared" si="7"/>
        <v>112527</v>
      </c>
      <c r="AG46" s="64">
        <f t="shared" si="7"/>
        <v>0</v>
      </c>
      <c r="AH46" s="64">
        <f t="shared" si="7"/>
        <v>0</v>
      </c>
      <c r="AI46" s="64">
        <f t="shared" si="7"/>
        <v>0</v>
      </c>
      <c r="AJ46" s="64">
        <f t="shared" si="7"/>
        <v>0</v>
      </c>
      <c r="AK46" s="64">
        <f t="shared" si="7"/>
        <v>0</v>
      </c>
      <c r="AL46" s="64">
        <f t="shared" si="7"/>
        <v>140321</v>
      </c>
      <c r="AM46" s="64">
        <f t="shared" si="7"/>
        <v>200000</v>
      </c>
      <c r="AN46" s="64">
        <f t="shared" si="7"/>
        <v>2175</v>
      </c>
      <c r="AO46" s="64">
        <f t="shared" si="7"/>
        <v>638385</v>
      </c>
      <c r="AP46" s="64">
        <f t="shared" si="7"/>
        <v>1181839</v>
      </c>
      <c r="AQ46" s="64">
        <f t="shared" si="7"/>
        <v>20763</v>
      </c>
      <c r="AR46" s="64">
        <f t="shared" si="7"/>
        <v>20737</v>
      </c>
      <c r="AS46" s="64">
        <f t="shared" si="7"/>
        <v>17807</v>
      </c>
      <c r="AT46" s="65">
        <f>SUM(AQ46:AS46)</f>
        <v>59307</v>
      </c>
    </row>
    <row r="47" spans="1:4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s="66" customFormat="1" ht="12.75" x14ac:dyDescent="0.2">
      <c r="A48" s="68" t="s">
        <v>110</v>
      </c>
      <c r="C48" s="67">
        <f>SUM(C6:C46)/2</f>
        <v>11660047</v>
      </c>
      <c r="D48" s="67"/>
      <c r="E48" s="67">
        <f t="shared" ref="E48:AS48" si="8">SUM(E6:E46)/2</f>
        <v>11599147</v>
      </c>
      <c r="F48" s="67">
        <f t="shared" si="8"/>
        <v>147559</v>
      </c>
      <c r="G48" s="67">
        <f t="shared" si="8"/>
        <v>25000</v>
      </c>
      <c r="H48" s="67">
        <f t="shared" si="8"/>
        <v>0</v>
      </c>
      <c r="I48" s="67">
        <f t="shared" si="8"/>
        <v>50000</v>
      </c>
      <c r="J48" s="67">
        <f t="shared" si="8"/>
        <v>60000</v>
      </c>
      <c r="K48" s="67">
        <f t="shared" si="8"/>
        <v>167360</v>
      </c>
      <c r="L48" s="67">
        <f t="shared" si="8"/>
        <v>105000</v>
      </c>
      <c r="M48" s="67">
        <f t="shared" si="8"/>
        <v>59333</v>
      </c>
      <c r="N48" s="67">
        <f t="shared" si="8"/>
        <v>0</v>
      </c>
      <c r="O48" s="67">
        <f t="shared" si="8"/>
        <v>65000</v>
      </c>
      <c r="P48" s="67">
        <f t="shared" si="8"/>
        <v>171000</v>
      </c>
      <c r="Q48" s="67">
        <f t="shared" si="8"/>
        <v>451709</v>
      </c>
      <c r="R48" s="67">
        <f t="shared" si="8"/>
        <v>160000</v>
      </c>
      <c r="S48" s="67">
        <f t="shared" si="8"/>
        <v>1431038</v>
      </c>
      <c r="T48" s="67">
        <f t="shared" si="8"/>
        <v>40000</v>
      </c>
      <c r="U48" s="67">
        <f t="shared" si="8"/>
        <v>120000</v>
      </c>
      <c r="V48" s="67">
        <f t="shared" si="8"/>
        <v>0</v>
      </c>
      <c r="W48" s="67">
        <f t="shared" si="8"/>
        <v>0</v>
      </c>
      <c r="X48" s="67">
        <f t="shared" si="8"/>
        <v>627573</v>
      </c>
      <c r="Y48" s="67">
        <f t="shared" si="8"/>
        <v>14984602</v>
      </c>
      <c r="Z48" s="67">
        <f t="shared" si="8"/>
        <v>65178</v>
      </c>
      <c r="AA48" s="67">
        <f t="shared" si="8"/>
        <v>610833</v>
      </c>
      <c r="AB48" s="67">
        <f t="shared" si="8"/>
        <v>610833</v>
      </c>
      <c r="AC48" s="67">
        <f t="shared" si="8"/>
        <v>16271446</v>
      </c>
      <c r="AD48" s="67">
        <f t="shared" si="8"/>
        <v>1578123</v>
      </c>
      <c r="AE48" s="67">
        <f t="shared" si="8"/>
        <v>0</v>
      </c>
      <c r="AF48" s="67">
        <f t="shared" si="8"/>
        <v>1048923</v>
      </c>
      <c r="AG48" s="67">
        <f t="shared" si="8"/>
        <v>0</v>
      </c>
      <c r="AH48" s="67">
        <f t="shared" si="8"/>
        <v>0</v>
      </c>
      <c r="AI48" s="67">
        <f t="shared" si="8"/>
        <v>99937</v>
      </c>
      <c r="AJ48" s="67">
        <f t="shared" si="8"/>
        <v>0</v>
      </c>
      <c r="AK48" s="67">
        <f t="shared" si="8"/>
        <v>52869</v>
      </c>
      <c r="AL48" s="67">
        <f t="shared" si="8"/>
        <v>1447677</v>
      </c>
      <c r="AM48" s="67">
        <f t="shared" si="8"/>
        <v>1100000</v>
      </c>
      <c r="AN48" s="67">
        <f t="shared" si="8"/>
        <v>71331</v>
      </c>
      <c r="AO48" s="67">
        <f t="shared" si="8"/>
        <v>5398860</v>
      </c>
      <c r="AP48" s="67">
        <f t="shared" si="8"/>
        <v>10872586</v>
      </c>
      <c r="AQ48" s="67">
        <f t="shared" si="8"/>
        <v>332821</v>
      </c>
      <c r="AR48" s="67">
        <f t="shared" si="8"/>
        <v>193302</v>
      </c>
      <c r="AS48" s="67">
        <f t="shared" si="8"/>
        <v>197220</v>
      </c>
      <c r="AT48" s="67">
        <f>SUM(AT6:AT46)</f>
        <v>723343</v>
      </c>
    </row>
  </sheetData>
  <pageMargins left="0.23622047244094491" right="0.19685039370078741" top="0.35433070866141736" bottom="0.35433070866141736" header="0" footer="0"/>
  <pageSetup scale="8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2017</vt:lpstr>
      <vt:lpstr>Febrero 2017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2017-03-08T14:08:13Z</dcterms:modified>
</cp:coreProperties>
</file>