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Finanzas\Analisis Fundamental_EEFF\Base\"/>
    </mc:Choice>
  </mc:AlternateContent>
  <xr:revisionPtr revIDLastSave="0" documentId="13_ncr:1_{83632DEC-D735-4026-9842-287AFD728CC4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APP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9" i="2"/>
  <c r="B8" i="2"/>
  <c r="B7" i="2"/>
  <c r="B6" i="2"/>
  <c r="B5" i="2"/>
  <c r="B4" i="2"/>
  <c r="B3" i="2"/>
  <c r="B2" i="2"/>
  <c r="B10" i="2"/>
</calcChain>
</file>

<file path=xl/sharedStrings.xml><?xml version="1.0" encoding="utf-8"?>
<sst xmlns="http://schemas.openxmlformats.org/spreadsheetml/2006/main" count="43" uniqueCount="36">
  <si>
    <t/>
  </si>
  <si>
    <t>Non-operating Interest Expenses</t>
  </si>
  <si>
    <t>EBT</t>
  </si>
  <si>
    <t>EPS (Basic)</t>
  </si>
  <si>
    <t>EPS (Diluted)</t>
  </si>
  <si>
    <t>Shares (Basic, Weighted)</t>
  </si>
  <si>
    <t>Shares (Diluted, Weighted)</t>
  </si>
  <si>
    <t>Gross Margin</t>
  </si>
  <si>
    <t>EBIT Margin</t>
  </si>
  <si>
    <t>EBT margin</t>
  </si>
  <si>
    <t>Net Profit Margin</t>
  </si>
  <si>
    <t>Free Cash Flow Margin</t>
  </si>
  <si>
    <t>EBITDA</t>
  </si>
  <si>
    <t>EBIT</t>
  </si>
  <si>
    <t>Income from Continuous Operations</t>
  </si>
  <si>
    <t>Consolidated Net Income/Loss</t>
  </si>
  <si>
    <t>EPS (Basic, from Continuous Ops)</t>
  </si>
  <si>
    <t>EPS (Basic, Consolidated)</t>
  </si>
  <si>
    <t>EPS (Diluted, from Cont. Ops)</t>
  </si>
  <si>
    <t>Shares (Diluted, Average)</t>
  </si>
  <si>
    <t>EPS (Diluted, Consolidated)</t>
  </si>
  <si>
    <t>EBITDA Margin</t>
  </si>
  <si>
    <t>Operating Cash Flow Margin</t>
  </si>
  <si>
    <t>Años</t>
  </si>
  <si>
    <t>Revenue-ingresos</t>
  </si>
  <si>
    <t>Revenue Growth-Crecimiento de ingresos</t>
  </si>
  <si>
    <t>Cost of Revenue-Costo de los ingresos</t>
  </si>
  <si>
    <t>Gross Profit-Beneficio bruto</t>
  </si>
  <si>
    <t>R&amp;D Expenses-Gastos de I + D</t>
  </si>
  <si>
    <t>SG&amp;A Expenses-Gastos de venta, generales y administrativos</t>
  </si>
  <si>
    <t>Operating Income-Ingresos de explotación</t>
  </si>
  <si>
    <t>Interest Expense (Operating)-Gastos por intereses (operativos)</t>
  </si>
  <si>
    <t>Non-operating Income/Expense-Ingresos / Gastos no operativos</t>
  </si>
  <si>
    <t>Income Tax Provision-Provisión de impuesto sobre la renta</t>
  </si>
  <si>
    <t>Income after Tax-Renta después de impuestos</t>
  </si>
  <si>
    <t>Net Income Common-Ingreso neto común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</si>
</sst>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696E-4868-473C-AD4A-243675B2C62D}">
  <dimension ref="A1:AI11"/>
  <sheetViews>
    <sheetView tabSelected="1" workbookViewId="0">
      <selection activeCell="D8" sqref="D8"/>
    </sheetView>
  </sheetViews>
  <sheetFormatPr baseColWidth="10" defaultRowHeight="13.8" x14ac:dyDescent="0.25"/>
  <cols>
    <col min="4" max="8" width="12.69921875" bestFit="1" customWidth="1"/>
  </cols>
  <sheetData>
    <row r="1" spans="1:35" x14ac:dyDescent="0.25">
      <c r="A1" s="2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1</v>
      </c>
      <c r="L1" t="s">
        <v>2</v>
      </c>
      <c r="M1" t="s">
        <v>33</v>
      </c>
      <c r="N1" t="s">
        <v>34</v>
      </c>
      <c r="O1" t="s">
        <v>35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</row>
    <row r="2" spans="1:35" x14ac:dyDescent="0.25">
      <c r="A2" s="1">
        <v>2012</v>
      </c>
      <c r="B2">
        <f>156508000000/1000000000</f>
        <v>156.50800000000001</v>
      </c>
      <c r="C2">
        <v>0.44579999999999997</v>
      </c>
      <c r="D2" s="3">
        <v>87846000000</v>
      </c>
      <c r="E2" s="3">
        <v>68662000000</v>
      </c>
      <c r="F2" s="3">
        <v>3381000000</v>
      </c>
      <c r="G2" s="3">
        <v>10040000000</v>
      </c>
      <c r="H2" s="3">
        <v>55241000000</v>
      </c>
      <c r="I2" t="s">
        <v>0</v>
      </c>
      <c r="J2">
        <v>522000000</v>
      </c>
      <c r="K2" t="s">
        <v>0</v>
      </c>
      <c r="L2">
        <v>55763000000</v>
      </c>
      <c r="M2">
        <v>14030000000</v>
      </c>
      <c r="N2">
        <v>41733000000</v>
      </c>
      <c r="O2">
        <v>41733000000</v>
      </c>
      <c r="P2">
        <v>1.5943000000000001</v>
      </c>
      <c r="Q2">
        <v>1.5768</v>
      </c>
      <c r="R2">
        <v>26174900000</v>
      </c>
      <c r="S2">
        <v>26469930000</v>
      </c>
      <c r="T2">
        <v>0.43869999999999998</v>
      </c>
      <c r="U2">
        <v>0.35299999999999998</v>
      </c>
      <c r="V2">
        <v>0.35630000000000001</v>
      </c>
      <c r="W2">
        <v>0.26669999999999999</v>
      </c>
      <c r="X2">
        <v>0.26490000000000002</v>
      </c>
      <c r="Y2">
        <v>58518000000</v>
      </c>
      <c r="Z2">
        <v>55241000000</v>
      </c>
      <c r="AA2">
        <v>41733000000</v>
      </c>
      <c r="AB2">
        <v>41733000000</v>
      </c>
      <c r="AC2">
        <v>1.5944</v>
      </c>
      <c r="AD2">
        <v>1.5944</v>
      </c>
      <c r="AE2">
        <v>1.5766</v>
      </c>
      <c r="AF2">
        <v>26469940000</v>
      </c>
      <c r="AG2">
        <v>1.5766</v>
      </c>
      <c r="AH2">
        <v>0.37390000000000001</v>
      </c>
      <c r="AI2">
        <v>0.32490000000000002</v>
      </c>
    </row>
    <row r="3" spans="1:35" x14ac:dyDescent="0.25">
      <c r="A3" s="1">
        <v>2013</v>
      </c>
      <c r="B3">
        <f>170910000000/1000000000</f>
        <v>170.91</v>
      </c>
      <c r="C3">
        <v>9.1999999999999998E-2</v>
      </c>
      <c r="D3" s="3">
        <v>106606000000</v>
      </c>
      <c r="E3" s="3">
        <v>64304000000</v>
      </c>
      <c r="F3" s="3">
        <v>4475000000</v>
      </c>
      <c r="G3" s="3">
        <v>10830000000</v>
      </c>
      <c r="H3" s="3">
        <v>48999000000</v>
      </c>
      <c r="I3" t="s">
        <v>0</v>
      </c>
      <c r="J3">
        <v>1156000000</v>
      </c>
      <c r="K3" t="s">
        <v>0</v>
      </c>
      <c r="L3">
        <v>50155000000</v>
      </c>
      <c r="M3">
        <v>13118000000</v>
      </c>
      <c r="N3">
        <v>37037000000</v>
      </c>
      <c r="O3">
        <v>37037000000</v>
      </c>
      <c r="P3">
        <v>1.4296</v>
      </c>
      <c r="Q3">
        <v>1.4196</v>
      </c>
      <c r="R3">
        <v>25909280000</v>
      </c>
      <c r="S3">
        <v>26086540000</v>
      </c>
      <c r="T3">
        <v>0.37619999999999998</v>
      </c>
      <c r="U3">
        <v>0.28670000000000001</v>
      </c>
      <c r="V3">
        <v>0.29349999999999998</v>
      </c>
      <c r="W3">
        <v>0.2167</v>
      </c>
      <c r="X3">
        <v>0.26090000000000002</v>
      </c>
      <c r="Y3">
        <v>55756000000</v>
      </c>
      <c r="Z3">
        <v>48999000000</v>
      </c>
      <c r="AA3">
        <v>37037000000</v>
      </c>
      <c r="AB3">
        <v>37037000000</v>
      </c>
      <c r="AC3">
        <v>1.4295</v>
      </c>
      <c r="AD3">
        <v>1.4295</v>
      </c>
      <c r="AE3">
        <v>1.4198</v>
      </c>
      <c r="AF3">
        <v>26086540000</v>
      </c>
      <c r="AG3">
        <v>1.4198</v>
      </c>
      <c r="AH3">
        <v>0.32619999999999999</v>
      </c>
      <c r="AI3">
        <v>0.314</v>
      </c>
    </row>
    <row r="4" spans="1:35" x14ac:dyDescent="0.25">
      <c r="A4" s="1">
        <v>2014</v>
      </c>
      <c r="B4">
        <f>182795000000/1000000000</f>
        <v>182.79499999999999</v>
      </c>
      <c r="C4">
        <v>6.9500000000000006E-2</v>
      </c>
      <c r="D4" s="3">
        <v>112258000000</v>
      </c>
      <c r="E4" s="3">
        <v>70537000000</v>
      </c>
      <c r="F4" s="3">
        <v>6041000000</v>
      </c>
      <c r="G4" s="3">
        <v>11993000000</v>
      </c>
      <c r="H4" s="3">
        <v>52503000000</v>
      </c>
      <c r="I4" t="s">
        <v>0</v>
      </c>
      <c r="J4">
        <v>980000000</v>
      </c>
      <c r="K4" t="s">
        <v>0</v>
      </c>
      <c r="L4">
        <v>53483000000</v>
      </c>
      <c r="M4">
        <v>13973000000</v>
      </c>
      <c r="N4">
        <v>39510000000</v>
      </c>
      <c r="O4">
        <v>39510000000</v>
      </c>
      <c r="P4">
        <v>1.6225000000000001</v>
      </c>
      <c r="Q4">
        <v>1.6125</v>
      </c>
      <c r="R4">
        <v>24342290000</v>
      </c>
      <c r="S4">
        <v>24490650000</v>
      </c>
      <c r="T4">
        <v>0.38590000000000002</v>
      </c>
      <c r="U4">
        <v>0.28720000000000001</v>
      </c>
      <c r="V4">
        <v>0.29260000000000003</v>
      </c>
      <c r="W4">
        <v>0.21609999999999999</v>
      </c>
      <c r="X4">
        <v>0.27300000000000002</v>
      </c>
      <c r="Y4">
        <v>60449000000</v>
      </c>
      <c r="Z4">
        <v>52503000000</v>
      </c>
      <c r="AA4">
        <v>39510000000</v>
      </c>
      <c r="AB4">
        <v>39510000000</v>
      </c>
      <c r="AC4">
        <v>1.6231</v>
      </c>
      <c r="AD4">
        <v>1.6231</v>
      </c>
      <c r="AE4">
        <v>1.6133</v>
      </c>
      <c r="AF4">
        <v>24490650000</v>
      </c>
      <c r="AG4">
        <v>1.6133</v>
      </c>
      <c r="AH4">
        <v>0.33069999999999999</v>
      </c>
      <c r="AI4">
        <v>0.32669999999999999</v>
      </c>
    </row>
    <row r="5" spans="1:35" x14ac:dyDescent="0.25">
      <c r="A5" s="1">
        <v>2015</v>
      </c>
      <c r="B5">
        <f>233715000000/1000000000</f>
        <v>233.715</v>
      </c>
      <c r="C5">
        <v>0.27860000000000001</v>
      </c>
      <c r="D5" s="3">
        <v>140089000000</v>
      </c>
      <c r="E5" s="3">
        <v>93626000000</v>
      </c>
      <c r="F5" s="3">
        <v>8067000000</v>
      </c>
      <c r="G5" s="3">
        <v>14329000000</v>
      </c>
      <c r="H5" s="3">
        <v>71230000000</v>
      </c>
      <c r="I5" t="s">
        <v>0</v>
      </c>
      <c r="J5">
        <v>1285000000</v>
      </c>
      <c r="K5" t="s">
        <v>0</v>
      </c>
      <c r="L5">
        <v>72515000000</v>
      </c>
      <c r="M5">
        <v>19121000000</v>
      </c>
      <c r="N5">
        <v>53394000000</v>
      </c>
      <c r="O5">
        <v>53394000000</v>
      </c>
      <c r="P5">
        <v>2.3199999999999998</v>
      </c>
      <c r="Q5">
        <v>2.3050000000000002</v>
      </c>
      <c r="R5">
        <v>23013680000</v>
      </c>
      <c r="S5">
        <v>23172280000</v>
      </c>
      <c r="T5">
        <v>0.40060000000000001</v>
      </c>
      <c r="U5">
        <v>0.30480000000000002</v>
      </c>
      <c r="V5">
        <v>0.31030000000000002</v>
      </c>
      <c r="W5">
        <v>0.22850000000000001</v>
      </c>
      <c r="X5">
        <v>0.29859999999999998</v>
      </c>
      <c r="Y5">
        <v>82487000000</v>
      </c>
      <c r="Z5">
        <v>71230000000</v>
      </c>
      <c r="AA5">
        <v>53394000000</v>
      </c>
      <c r="AB5">
        <v>53394000000</v>
      </c>
      <c r="AC5">
        <v>2.3201000000000001</v>
      </c>
      <c r="AD5">
        <v>2.3201000000000001</v>
      </c>
      <c r="AE5">
        <v>2.3041999999999998</v>
      </c>
      <c r="AF5">
        <v>23172280000</v>
      </c>
      <c r="AG5">
        <v>2.3041999999999998</v>
      </c>
      <c r="AH5">
        <v>0.35289999999999999</v>
      </c>
      <c r="AI5">
        <v>0.34770000000000001</v>
      </c>
    </row>
    <row r="6" spans="1:35" x14ac:dyDescent="0.25">
      <c r="A6" s="1">
        <v>2016</v>
      </c>
      <c r="B6">
        <f>215639000000/1000000000</f>
        <v>215.63900000000001</v>
      </c>
      <c r="C6">
        <v>-7.7299999999999994E-2</v>
      </c>
      <c r="D6" s="3">
        <v>131376000000</v>
      </c>
      <c r="E6" s="3">
        <v>84263000000</v>
      </c>
      <c r="F6" s="3">
        <v>10045000000</v>
      </c>
      <c r="G6" s="3">
        <v>14194000000</v>
      </c>
      <c r="H6" s="3">
        <v>60024000000</v>
      </c>
      <c r="I6">
        <v>1456000000</v>
      </c>
      <c r="J6">
        <v>1348000000</v>
      </c>
      <c r="K6">
        <v>3999000000</v>
      </c>
      <c r="L6">
        <v>61372000000</v>
      </c>
      <c r="M6">
        <v>15685000000</v>
      </c>
      <c r="N6">
        <v>45687000000</v>
      </c>
      <c r="O6">
        <v>45687000000</v>
      </c>
      <c r="P6">
        <v>2.0874999999999999</v>
      </c>
      <c r="Q6">
        <v>2.0775000000000001</v>
      </c>
      <c r="R6">
        <v>21883280000</v>
      </c>
      <c r="S6">
        <v>22001120000</v>
      </c>
      <c r="T6">
        <v>0.39079999999999998</v>
      </c>
      <c r="U6">
        <v>0.27839999999999998</v>
      </c>
      <c r="V6">
        <v>0.28460000000000002</v>
      </c>
      <c r="W6">
        <v>0.21190000000000001</v>
      </c>
      <c r="X6">
        <v>0.2467</v>
      </c>
      <c r="Y6">
        <v>70529000000</v>
      </c>
      <c r="Z6">
        <v>60024000000</v>
      </c>
      <c r="AA6">
        <v>45687000000</v>
      </c>
      <c r="AB6">
        <v>45687000000</v>
      </c>
      <c r="AC6">
        <v>2.0878000000000001</v>
      </c>
      <c r="AD6">
        <v>2.0878000000000001</v>
      </c>
      <c r="AE6">
        <v>2.0766</v>
      </c>
      <c r="AF6">
        <v>22001120000</v>
      </c>
      <c r="AG6">
        <v>2.0766</v>
      </c>
      <c r="AH6">
        <v>0.3271</v>
      </c>
      <c r="AI6">
        <v>0.30709999999999998</v>
      </c>
    </row>
    <row r="7" spans="1:35" x14ac:dyDescent="0.25">
      <c r="A7" s="1">
        <v>2017</v>
      </c>
      <c r="B7">
        <f>228572000000/1000000000</f>
        <v>228.572</v>
      </c>
      <c r="C7">
        <v>0.06</v>
      </c>
      <c r="D7" s="3">
        <v>141702000000</v>
      </c>
      <c r="E7" s="3">
        <v>86870000000</v>
      </c>
      <c r="F7" s="3">
        <v>11581000000</v>
      </c>
      <c r="G7" s="3">
        <v>15261000000</v>
      </c>
      <c r="H7" s="3">
        <v>61344000000</v>
      </c>
      <c r="I7">
        <v>2323000000</v>
      </c>
      <c r="J7">
        <v>1183000000</v>
      </c>
      <c r="K7">
        <v>5201000000</v>
      </c>
      <c r="L7">
        <v>64089000000</v>
      </c>
      <c r="M7">
        <v>15738000000</v>
      </c>
      <c r="N7">
        <v>48351000000</v>
      </c>
      <c r="O7">
        <v>48351000000</v>
      </c>
      <c r="P7">
        <v>2.2999999999999998</v>
      </c>
      <c r="Q7">
        <v>2.2999999999999998</v>
      </c>
      <c r="R7">
        <v>16687599616</v>
      </c>
      <c r="S7">
        <v>21007000000</v>
      </c>
      <c r="T7">
        <v>0.38009999999999999</v>
      </c>
      <c r="U7">
        <v>0.5252</v>
      </c>
      <c r="V7">
        <v>0.28039999999999998</v>
      </c>
      <c r="W7">
        <v>0.21149999999999999</v>
      </c>
      <c r="X7">
        <v>0.2238</v>
      </c>
      <c r="Y7">
        <v>69428000000</v>
      </c>
      <c r="Z7">
        <v>120056000000</v>
      </c>
      <c r="AA7">
        <v>48351000000</v>
      </c>
      <c r="AB7">
        <v>48351000000</v>
      </c>
      <c r="AC7">
        <v>2.3169</v>
      </c>
      <c r="AD7">
        <v>2.3169</v>
      </c>
      <c r="AE7">
        <v>2.3016999999999999</v>
      </c>
      <c r="AF7">
        <v>21006770000</v>
      </c>
      <c r="AG7">
        <v>2.3016999999999999</v>
      </c>
      <c r="AH7">
        <v>0.30370000000000003</v>
      </c>
      <c r="AI7">
        <v>0.2782</v>
      </c>
    </row>
    <row r="8" spans="1:35" x14ac:dyDescent="0.25">
      <c r="A8" s="1">
        <v>2018</v>
      </c>
      <c r="B8">
        <f>265809000000/1000000000</f>
        <v>265.80900000000003</v>
      </c>
      <c r="C8">
        <v>0.16289999999999999</v>
      </c>
      <c r="D8" s="3">
        <v>163826000000</v>
      </c>
      <c r="E8" s="3">
        <v>101983000000</v>
      </c>
      <c r="F8" s="3">
        <v>14236000000</v>
      </c>
      <c r="G8" s="3">
        <v>16705000000</v>
      </c>
      <c r="H8" s="3">
        <v>70898000000</v>
      </c>
      <c r="I8">
        <v>3240000000</v>
      </c>
      <c r="J8">
        <v>-585000000</v>
      </c>
      <c r="K8">
        <v>5686000000</v>
      </c>
      <c r="L8">
        <v>72903000000</v>
      </c>
      <c r="M8">
        <v>13372000000</v>
      </c>
      <c r="N8">
        <v>59531000000</v>
      </c>
      <c r="O8">
        <v>59531000000</v>
      </c>
      <c r="P8">
        <v>2.98</v>
      </c>
      <c r="Q8">
        <v>2.98</v>
      </c>
      <c r="R8">
        <v>16687599616</v>
      </c>
      <c r="S8">
        <v>20000000000</v>
      </c>
      <c r="T8">
        <v>0.38369999999999999</v>
      </c>
      <c r="U8">
        <v>0.53449999999999998</v>
      </c>
      <c r="V8">
        <v>0.27429999999999999</v>
      </c>
      <c r="W8">
        <v>0.224</v>
      </c>
      <c r="X8">
        <v>0.2412</v>
      </c>
      <c r="Y8">
        <v>80342000000</v>
      </c>
      <c r="Z8">
        <v>142084000000</v>
      </c>
      <c r="AA8">
        <v>59531000000</v>
      </c>
      <c r="AB8">
        <v>59531000000</v>
      </c>
      <c r="AC8">
        <v>3.0034000000000001</v>
      </c>
      <c r="AD8">
        <v>3.0034000000000001</v>
      </c>
      <c r="AE8">
        <v>2.9765000000000001</v>
      </c>
      <c r="AF8">
        <v>20000440000</v>
      </c>
      <c r="AG8">
        <v>2.9765000000000001</v>
      </c>
      <c r="AH8">
        <v>0.30230000000000001</v>
      </c>
      <c r="AI8">
        <v>0.2913</v>
      </c>
    </row>
    <row r="9" spans="1:35" x14ac:dyDescent="0.25">
      <c r="A9" s="1">
        <v>2019</v>
      </c>
      <c r="B9">
        <f>259968000000/1000000000</f>
        <v>259.96800000000002</v>
      </c>
      <c r="C9">
        <v>-2.1999999999999999E-2</v>
      </c>
      <c r="D9" s="3">
        <v>162264000000</v>
      </c>
      <c r="E9" s="3">
        <v>97704000000</v>
      </c>
      <c r="F9" s="3">
        <v>16217000000</v>
      </c>
      <c r="G9" s="3">
        <v>18245000000</v>
      </c>
      <c r="H9" s="3">
        <v>63930000000</v>
      </c>
      <c r="I9">
        <v>3576000000</v>
      </c>
      <c r="J9">
        <v>1110000000</v>
      </c>
      <c r="K9">
        <v>4961000000</v>
      </c>
      <c r="L9">
        <v>65737000000</v>
      </c>
      <c r="M9">
        <v>10481000000</v>
      </c>
      <c r="N9">
        <v>55256000000</v>
      </c>
      <c r="O9">
        <v>55256000000</v>
      </c>
      <c r="P9">
        <v>2.97</v>
      </c>
      <c r="Q9">
        <v>2.97</v>
      </c>
      <c r="R9">
        <v>16687599616</v>
      </c>
      <c r="S9">
        <v>18596000000</v>
      </c>
      <c r="T9">
        <v>0.37580000000000002</v>
      </c>
      <c r="U9">
        <v>0.48649999999999999</v>
      </c>
      <c r="V9">
        <v>0.25290000000000001</v>
      </c>
      <c r="W9">
        <v>0.21249999999999999</v>
      </c>
      <c r="X9">
        <v>0.2266</v>
      </c>
      <c r="Y9">
        <v>74542000000</v>
      </c>
      <c r="Z9">
        <v>126484000000</v>
      </c>
      <c r="AA9">
        <v>55256000000</v>
      </c>
      <c r="AB9">
        <v>55256000000</v>
      </c>
      <c r="AC9">
        <v>2.9914000000000001</v>
      </c>
      <c r="AD9">
        <v>2.9914000000000001</v>
      </c>
      <c r="AE9">
        <v>2.9714</v>
      </c>
      <c r="AF9">
        <v>18595650000</v>
      </c>
      <c r="AG9">
        <v>2.9714</v>
      </c>
      <c r="AH9">
        <v>0.28670000000000001</v>
      </c>
      <c r="AI9">
        <v>0.26690000000000003</v>
      </c>
    </row>
    <row r="10" spans="1:35" x14ac:dyDescent="0.25">
      <c r="A10" s="1">
        <v>2020</v>
      </c>
      <c r="B10">
        <f>274150000000/1000000000</f>
        <v>274.14999999999998</v>
      </c>
      <c r="C10">
        <v>5.4600000000000003E-2</v>
      </c>
      <c r="D10" s="3">
        <v>170143000000</v>
      </c>
      <c r="E10" s="3">
        <v>104007000000</v>
      </c>
      <c r="F10" s="3">
        <v>18752000000</v>
      </c>
      <c r="G10" s="3">
        <v>19916000000</v>
      </c>
      <c r="H10" s="3">
        <v>66288000000</v>
      </c>
      <c r="I10">
        <v>2873000000</v>
      </c>
      <c r="J10">
        <v>-68000000</v>
      </c>
      <c r="K10">
        <v>3763000000</v>
      </c>
      <c r="L10">
        <v>67091000000</v>
      </c>
      <c r="M10">
        <v>9680000000</v>
      </c>
      <c r="N10">
        <v>57411000000</v>
      </c>
      <c r="O10">
        <v>57411000000</v>
      </c>
      <c r="P10">
        <v>3.28</v>
      </c>
      <c r="Q10">
        <v>3.28</v>
      </c>
      <c r="R10">
        <v>17352000000</v>
      </c>
      <c r="S10">
        <v>17528000000</v>
      </c>
      <c r="T10">
        <v>0.37940000000000002</v>
      </c>
      <c r="U10">
        <v>0.47670000000000001</v>
      </c>
      <c r="V10">
        <v>0.2447</v>
      </c>
      <c r="W10">
        <v>0.2094</v>
      </c>
      <c r="X10">
        <v>0.2676</v>
      </c>
      <c r="Y10">
        <v>76395000000</v>
      </c>
      <c r="Z10">
        <v>130678000000</v>
      </c>
      <c r="AA10">
        <v>57411000000</v>
      </c>
      <c r="AB10">
        <v>57411000000</v>
      </c>
      <c r="AC10">
        <v>3.3086000000000002</v>
      </c>
      <c r="AD10">
        <v>3.3086000000000002</v>
      </c>
      <c r="AE10">
        <v>3.2753000000000001</v>
      </c>
      <c r="AF10">
        <v>17528210000</v>
      </c>
      <c r="AG10">
        <v>3.2753000000000001</v>
      </c>
      <c r="AH10">
        <v>0.2787</v>
      </c>
      <c r="AI10">
        <v>0.29430000000000001</v>
      </c>
    </row>
    <row r="11" spans="1:35" x14ac:dyDescent="0.25">
      <c r="A11" s="1">
        <v>2021</v>
      </c>
      <c r="B11">
        <f>365817000000/1000000000</f>
        <v>365.81700000000001</v>
      </c>
      <c r="C11">
        <v>0.33439999999999998</v>
      </c>
      <c r="D11" s="3">
        <v>212981000000</v>
      </c>
      <c r="E11" s="3">
        <v>152836000000</v>
      </c>
      <c r="F11" s="3">
        <v>21914000000</v>
      </c>
      <c r="G11" s="3">
        <v>21973000000</v>
      </c>
      <c r="H11" s="3">
        <v>108949000000</v>
      </c>
      <c r="I11">
        <v>2645000000</v>
      </c>
      <c r="J11">
        <v>60000000</v>
      </c>
      <c r="K11">
        <v>2843000000</v>
      </c>
      <c r="L11">
        <v>109207000000</v>
      </c>
      <c r="M11">
        <v>14527000000</v>
      </c>
      <c r="N11">
        <v>94680000000</v>
      </c>
      <c r="O11">
        <v>94680000000</v>
      </c>
      <c r="P11">
        <v>5.61</v>
      </c>
      <c r="Q11">
        <v>5.61</v>
      </c>
      <c r="R11">
        <v>16701000000</v>
      </c>
      <c r="S11">
        <v>16865000000</v>
      </c>
      <c r="T11">
        <v>0.4178</v>
      </c>
      <c r="U11">
        <v>0.59560000000000002</v>
      </c>
      <c r="V11">
        <v>0.29849999999999999</v>
      </c>
      <c r="W11">
        <v>0.25879999999999997</v>
      </c>
      <c r="X11">
        <v>0.2238</v>
      </c>
      <c r="Y11">
        <v>120233000000</v>
      </c>
      <c r="Z11">
        <v>217898000000</v>
      </c>
      <c r="AA11">
        <v>94680000000</v>
      </c>
      <c r="AB11">
        <v>94680000000</v>
      </c>
      <c r="AC11">
        <v>5.6689999999999996</v>
      </c>
      <c r="AD11">
        <v>5.6689999999999996</v>
      </c>
      <c r="AE11">
        <v>5.6139999999999999</v>
      </c>
      <c r="AF11">
        <v>16864920000</v>
      </c>
      <c r="AG11">
        <v>5.6139999999999999</v>
      </c>
      <c r="AH11">
        <v>0.32869999999999999</v>
      </c>
      <c r="AI11">
        <v>0.28439999999999999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KEVIN CAMPOSECO</cp:lastModifiedBy>
  <cp:revision>0</cp:revision>
  <dcterms:created xsi:type="dcterms:W3CDTF">2021-11-25T11:54:21Z</dcterms:created>
  <dcterms:modified xsi:type="dcterms:W3CDTF">2021-11-25T22:01:31Z</dcterms:modified>
</cp:coreProperties>
</file>