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Metodos permisos inserts" sheetId="1" r:id="rId1"/>
    <sheet name="Roles y Usuarios" sheetId="4" r:id="rId2"/>
    <sheet name="Parametros" sheetId="5" r:id="rId3"/>
    <sheet name="config" sheetId="2" r:id="rId4"/>
  </sheets>
  <definedNames>
    <definedName name="fin_consulta">config!$A$2</definedName>
    <definedName name="inicio_consulta">config!$A$1</definedName>
    <definedName name="mid_consulta">config!$A$3</definedName>
  </definedNames>
  <calcPr calcId="144525"/>
</workbook>
</file>

<file path=xl/sharedStrings.xml><?xml version="1.0" encoding="utf-8"?>
<sst xmlns="http://schemas.openxmlformats.org/spreadsheetml/2006/main" count="818" uniqueCount="293">
  <si>
    <t>Servicio / Interfaz</t>
  </si>
  <si>
    <t>METODO</t>
  </si>
  <si>
    <t>ID</t>
  </si>
  <si>
    <t>Roles Permitidos</t>
  </si>
  <si>
    <t>Restricción por código</t>
  </si>
  <si>
    <t>EndPoint</t>
  </si>
  <si>
    <t>Method</t>
  </si>
  <si>
    <t>Inserción Sql</t>
  </si>
  <si>
    <t>hotel</t>
  </si>
  <si>
    <t>com.ontimize.atomicHotelsApiRest.api.core.service.IHotelService/</t>
  </si>
  <si>
    <t>Todos</t>
  </si>
  <si>
    <t>HotelManager y Staff por htl_id</t>
  </si>
  <si>
    <t>/hotelservice/hotelService/search</t>
  </si>
  <si>
    <t>POST,GET  -/search</t>
  </si>
  <si>
    <t>Ceo</t>
  </si>
  <si>
    <t>-</t>
  </si>
  <si>
    <t>/hotelservice/hotelService</t>
  </si>
  <si>
    <t>POST</t>
  </si>
  <si>
    <t>Ceo, HotelManager</t>
  </si>
  <si>
    <t>PUT</t>
  </si>
  <si>
    <t>DEL</t>
  </si>
  <si>
    <t>bedCombo</t>
  </si>
  <si>
    <t>com.ontimize.atomicHotelsApiRest.api.core.service.IBedComboService/</t>
  </si>
  <si>
    <t>Ceo, HotelManager, Staff, Customer</t>
  </si>
  <si>
    <t>/bedcombo/bedCombo/search</t>
  </si>
  <si>
    <t>/bedcombo/bedCombo/</t>
  </si>
  <si>
    <t>bookingGuest</t>
  </si>
  <si>
    <t>com.ontimize.atomicHotelsApiRest.api.core.service.IBookingGuestService/</t>
  </si>
  <si>
    <t>Ceo, HotelManager, Staff</t>
  </si>
  <si>
    <t>/bookingsGuests/bookingGuest/search</t>
  </si>
  <si>
    <t>/bookingsGuests/bookingGuest</t>
  </si>
  <si>
    <t>guestCountQuery</t>
  </si>
  <si>
    <t>/bookingsGuests/guestCount/search</t>
  </si>
  <si>
    <t>bookingGuestsInfoQuery</t>
  </si>
  <si>
    <t>/bookingsGuests/bookingGuestsInfo/search</t>
  </si>
  <si>
    <t>booking</t>
  </si>
  <si>
    <t>com.ontimize.atomicHotelsApiRest.api.core.service.IBookingService/</t>
  </si>
  <si>
    <t>HotelManager y Staff por htl_id, Customer por user_</t>
  </si>
  <si>
    <t>/bookings/booking/search</t>
  </si>
  <si>
    <t>/bookings/booking</t>
  </si>
  <si>
    <t>bookingActionUpdate</t>
  </si>
  <si>
    <t>/bookings/bookingAction</t>
  </si>
  <si>
    <t>bookingInfoQuery</t>
  </si>
  <si>
    <t>/bookings/bookingInfo/search</t>
  </si>
  <si>
    <t>bookingsInRangeQuery</t>
  </si>
  <si>
    <t>/bookings/bookingsInRange/search</t>
  </si>
  <si>
    <t>bookingsInRangeInfoQuery</t>
  </si>
  <si>
    <t>/bookings/bookingsInRangeInfo/search</t>
  </si>
  <si>
    <t>booking_now_by_room_numberQuery</t>
  </si>
  <si>
    <t>/bookings/booking_now_by_room_number/search</t>
  </si>
  <si>
    <t>bookingCompleteInfoQuery</t>
  </si>
  <si>
    <t>/bookings/bookingCompleteInfo/search</t>
  </si>
  <si>
    <t>bookingServiceExtra</t>
  </si>
  <si>
    <t>com.ontimize.atomicHotelsApiRest.api.core.service.IBookingServiceExtraService/</t>
  </si>
  <si>
    <t>/bookingserviceextra/bookingServiceExtra/search</t>
  </si>
  <si>
    <t>/bookingserviceextra/bookingServiceExtra</t>
  </si>
  <si>
    <t>country</t>
  </si>
  <si>
    <t>com.ontimize.atomicHotelsApiRest.api.core.service.ICountryService/</t>
  </si>
  <si>
    <t>/countries/country/search</t>
  </si>
  <si>
    <t>creditCard</t>
  </si>
  <si>
    <t>com.ontimize.atomicHotelsApiRest.api.core.service.ICreditCardService/</t>
  </si>
  <si>
    <t>Customer por user_</t>
  </si>
  <si>
    <t>/customerCreditCard/search</t>
  </si>
  <si>
    <t>/customerCreditCard</t>
  </si>
  <si>
    <t>customerCreditCard</t>
  </si>
  <si>
    <t>com.ontimize.atomicHotelsApiRest.api.core.service.ICustomerCreditCardService/</t>
  </si>
  <si>
    <t>/customercreditcard/customerCreditCard/search</t>
  </si>
  <si>
    <t>/customercreditcard/customerCreditCard</t>
  </si>
  <si>
    <t>customer</t>
  </si>
  <si>
    <t>com.ontimize.atomicHotelsApiRest.api.core.service.ICustomerService/</t>
  </si>
  <si>
    <t>/customers/customer/search</t>
  </si>
  <si>
    <t>mailAgreementQuery</t>
  </si>
  <si>
    <t>/customers/mailAgreement/search</t>
  </si>
  <si>
    <t>/customers/customer</t>
  </si>
  <si>
    <t>businessCustomerInsert</t>
  </si>
  <si>
    <t>/customers/businessCustomer</t>
  </si>
  <si>
    <t>regularCustomerInsert</t>
  </si>
  <si>
    <t>/customers/regularCustomer</t>
  </si>
  <si>
    <t>customerCancelUpdate</t>
  </si>
  <si>
    <t>/customers/customerCancel</t>
  </si>
  <si>
    <t>customerBusinessUpdate</t>
  </si>
  <si>
    <t>/customers/customerBusiness</t>
  </si>
  <si>
    <t>customerRegularUpdate</t>
  </si>
  <si>
    <t>/customers/customerRegular</t>
  </si>
  <si>
    <t>feature</t>
  </si>
  <si>
    <t>com.ontimize.atomicHotelsApiRest.api.core.service.IFeatureService/</t>
  </si>
  <si>
    <t>/features/feature/search</t>
  </si>
  <si>
    <t>/features/feature</t>
  </si>
  <si>
    <t>hotelServiceExtra</t>
  </si>
  <si>
    <t>com.ontimize.atomicHotelsApiRest.api.core.service.IHotelServiceExtraService/</t>
  </si>
  <si>
    <t>/hotelserviceextra/hotelServiceExtra/search</t>
  </si>
  <si>
    <t>HotelManager por htl_id</t>
  </si>
  <si>
    <t>/hotelserviceextra/hotelServiceExtra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</si>
  <si>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</si>
  <si>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</si>
  <si>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</si>
  <si>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</si>
  <si>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/receipts/receipt/search</t>
  </si>
  <si>
    <t>/receipts/receipt</t>
  </si>
  <si>
    <t>completeReceiptQuery</t>
  </si>
  <si>
    <t>room</t>
  </si>
  <si>
    <t>com.ontimize.atomicHotelsApiRest.api.core.service.IRoomService/</t>
  </si>
  <si>
    <t>/rooms/room/search</t>
  </si>
  <si>
    <t>/rooms/room</t>
  </si>
  <si>
    <t>roomsUnbookedInRangeQuery</t>
  </si>
  <si>
    <t>/rooms/roomsUnbookedInRange/search</t>
  </si>
  <si>
    <t>isRoomUnbookedgInRange</t>
  </si>
  <si>
    <t>&lt;&lt;deleted&gt;&gt;</t>
  </si>
  <si>
    <t>roomInfoQuery</t>
  </si>
  <si>
    <t>/rooms/roomInfo/search</t>
  </si>
  <si>
    <t>infoHotelFeaturesQuery</t>
  </si>
  <si>
    <t>/rooms/infoHotelFeatures/search</t>
  </si>
  <si>
    <t>roomTypeFeature</t>
  </si>
  <si>
    <t>com.ontimize.atomicHotelsApiRest.api.core.service.IRoomTypeFeatureService/</t>
  </si>
  <si>
    <t>/roomTypesFeatures/roomTypeFeature/search</t>
  </si>
  <si>
    <t>/roomTypesFeatures/roomTypeFeature</t>
  </si>
  <si>
    <t>roomType</t>
  </si>
  <si>
    <t>com.ontimize.atomicHotelsApiRest.api.core.service.IRoomTypeService/</t>
  </si>
  <si>
    <t>/roomTypes/roomType/search</t>
  </si>
  <si>
    <t>/roomTypes/roomType</t>
  </si>
  <si>
    <t>infoQuery</t>
  </si>
  <si>
    <t>/roomTypes/info/search</t>
  </si>
  <si>
    <t>infoRoomFeaturesQuery</t>
  </si>
  <si>
    <t>service</t>
  </si>
  <si>
    <t>com.ontimize.atomicHotelsApiRest.api.core.service.IServiceService/</t>
  </si>
  <si>
    <t>/services/service/search</t>
  </si>
  <si>
    <t>/services/service</t>
  </si>
  <si>
    <t>servicesXtra</t>
  </si>
  <si>
    <t>com.ontimize.atomicHotelsApiRest.api.core.service.IServicesXtraService/</t>
  </si>
  <si>
    <t>/servicesXtra/servicesXtra/search</t>
  </si>
  <si>
    <t>/servicesXtra/servicesXtra</t>
  </si>
  <si>
    <t>user</t>
  </si>
  <si>
    <t>com.ontimize.atomicHotelsApiRest.api.core.service.IUserService/</t>
  </si>
  <si>
    <t>/users/user/search</t>
  </si>
  <si>
    <t>/users/user</t>
  </si>
  <si>
    <t>department</t>
  </si>
  <si>
    <t>com.ontimize.atomicHotelsApiRest.api.core.service.IDepartmentService/</t>
  </si>
  <si>
    <t>/department/department/search</t>
  </si>
  <si>
    <t>/department/department</t>
  </si>
  <si>
    <t>employee</t>
  </si>
  <si>
    <t>com.ontimize.atomicHotelsApiRest.api.core.service.IEmployeeService/</t>
  </si>
  <si>
    <t>/employees/employee/search</t>
  </si>
  <si>
    <t>/employees/employee</t>
  </si>
  <si>
    <t>employeeFiredUpdate</t>
  </si>
  <si>
    <t>/employees/employeeFired</t>
  </si>
  <si>
    <t>bill</t>
  </si>
  <si>
    <t>com.ontimize.atomicHotelsApiRest.api.core.service.IBillService/</t>
  </si>
  <si>
    <t>/bill/bill/search</t>
  </si>
  <si>
    <t>/bill/bill</t>
  </si>
  <si>
    <t>gastosDepartamentoQuery</t>
  </si>
  <si>
    <t>/bill/gastosDepartamentoHotel/search</t>
  </si>
  <si>
    <t>gastosDepartamentoHotelQuery</t>
  </si>
  <si>
    <t>billsByHotelDepartmentQuery</t>
  </si>
  <si>
    <t>/bill/billsByHotelDepartment/search</t>
  </si>
  <si>
    <t>userRole</t>
  </si>
  <si>
    <t>com.ontimize.atomicHotelsApiRest.api.core.service.IUserRoleService/</t>
  </si>
  <si>
    <t>/usersRoles/userRole/search</t>
  </si>
  <si>
    <t>/usersRoles/userRole</t>
  </si>
  <si>
    <t>userRoleDelete</t>
  </si>
  <si>
    <t>poiQuery</t>
  </si>
  <si>
    <t>/hotels/poi/search</t>
  </si>
  <si>
    <t>userCancelUpdate</t>
  </si>
  <si>
    <t>/users/userCancel/</t>
  </si>
  <si>
    <t>statistics</t>
  </si>
  <si>
    <t>com.ontimize.atomicHotelsApiRest.api.core.service.IStatisticsService/</t>
  </si>
  <si>
    <t>hotelMaximumCapacityQuery</t>
  </si>
  <si>
    <t>/statistics/hotelMaximumCapacity/search</t>
  </si>
  <si>
    <t>hotelOccupancyPercentageQuery</t>
  </si>
  <si>
    <t>/statistics/hotelOccupancyPercentage/search</t>
  </si>
  <si>
    <t>hotelCapacityInDateRangeQuery</t>
  </si>
  <si>
    <t>/statistics/hotelCapacityInDateRange/search</t>
  </si>
  <si>
    <t>hotelOccupancyByNationalityPercentageQuery</t>
  </si>
  <si>
    <t>/statistics/hotelOccupancyByNationalityPercentage/search</t>
  </si>
  <si>
    <t>departmentExpensesByHotelQuery</t>
  </si>
  <si>
    <t>/statistics/departmentExpensesByHotel/search</t>
  </si>
  <si>
    <t>roomsIncomeByHotelQuery</t>
  </si>
  <si>
    <t>/statistics/roomsIncomeByHotel/search</t>
  </si>
  <si>
    <t>servicesExtraIncomeByHotelQuery</t>
  </si>
  <si>
    <t>/statistics/servicesExtraIncomeByHotel/search</t>
  </si>
  <si>
    <t>incomeVsExpensesByHotelQuery</t>
  </si>
  <si>
    <t>/statistics/incomeVsExpensesByHotel/search</t>
  </si>
  <si>
    <t>employeePhoto</t>
  </si>
  <si>
    <t>com.ontimize.atomicHotelsApiRest.api.core.service.IEmployeePhotoService/</t>
  </si>
  <si>
    <t>/employeephoto/employeePhoto/search</t>
  </si>
  <si>
    <t>/employeephoto/employeePhoto</t>
  </si>
  <si>
    <t>employeePhotoDelete</t>
  </si>
  <si>
    <t>getPicture</t>
  </si>
  <si>
    <t>/employeephoto/getPicture</t>
  </si>
  <si>
    <t>question</t>
  </si>
  <si>
    <t>com.ontimize.atomicHotelsApiRest.api.core.service.IQuestionService/</t>
  </si>
  <si>
    <t>Ceo, HotelManager,Staff</t>
  </si>
  <si>
    <t>/questions/question/search</t>
  </si>
  <si>
    <t>questionDelete</t>
  </si>
  <si>
    <t>/questions/question</t>
  </si>
  <si>
    <t>questionInsert</t>
  </si>
  <si>
    <t>questionPublicQuery</t>
  </si>
  <si>
    <t>/questions/questionPublic/search</t>
  </si>
  <si>
    <t>answer</t>
  </si>
  <si>
    <t>com.ontimize.atomicHotelsApiRest.api.core.service.IAnswerService/</t>
  </si>
  <si>
    <t>/answers/answer/search</t>
  </si>
  <si>
    <t>answerDelete</t>
  </si>
  <si>
    <t>/answers/answer</t>
  </si>
  <si>
    <t>answerInsert</t>
  </si>
  <si>
    <t>answerPublicQuery</t>
  </si>
  <si>
    <t>/answers/answerPublic/search</t>
  </si>
  <si>
    <t>hotelPhoto</t>
  </si>
  <si>
    <t>com.ontimize.atomicHotelsApiRest.api.core.service.IHotelPhotoService/</t>
  </si>
  <si>
    <t>/hotelphoto/hotelPhoto/search</t>
  </si>
  <si>
    <t>hotelPhotoInsert</t>
  </si>
  <si>
    <t>/hotelphoto/hotelPhoto</t>
  </si>
  <si>
    <t>hotelPhotoDelete</t>
  </si>
  <si>
    <t>getHotelPictureQuery</t>
  </si>
  <si>
    <t>/hotelphoto/getHotelPicture/seach</t>
  </si>
  <si>
    <t>report</t>
  </si>
  <si>
    <t>com.ontimize.atomicHotelsApiRest.api.core.service.IReportService/</t>
  </si>
  <si>
    <t>hotels</t>
  </si>
  <si>
    <t>sin body</t>
  </si>
  <si>
    <t>/reports/hotels</t>
  </si>
  <si>
    <t>GET</t>
  </si>
  <si>
    <t>employeePieCostByDepartament</t>
  </si>
  <si>
    <t>/reports/employeePieCostByDepartament</t>
  </si>
  <si>
    <t>incomeVsExpensesChart</t>
  </si>
  <si>
    <t>/reports/incomeVsExpensesChart</t>
  </si>
  <si>
    <t>/reports/receipt</t>
  </si>
  <si>
    <t>occupancyChart</t>
  </si>
  <si>
    <t>/reports/occupancyChart</t>
  </si>
  <si>
    <t>occupancyByNationalityChart</t>
  </si>
  <si>
    <t>/reports/occupancyByNationalityChart</t>
  </si>
  <si>
    <t>listAllEmployeeReport</t>
  </si>
  <si>
    <t>Ceo,</t>
  </si>
  <si>
    <t>/reports/listAllEmployeeReport</t>
  </si>
  <si>
    <t>employeesByHotel</t>
  </si>
  <si>
    <t>/reports/employeesByHotel</t>
  </si>
  <si>
    <t>departmentExpensesByHotelChart</t>
  </si>
  <si>
    <t>/reports/departmentExpensesByHotelChart</t>
  </si>
  <si>
    <t>ROLES</t>
  </si>
  <si>
    <t>USUARIOS (EJEMPLO)</t>
  </si>
  <si>
    <t>id rol</t>
  </si>
  <si>
    <t>roles</t>
  </si>
  <si>
    <t>acceso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</si>
  <si>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</si>
  <si>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</si>
  <si>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</si>
  <si>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</si>
  <si>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</si>
  <si>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</si>
  <si>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</si>
  <si>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Administradores del sistema</t>
  </si>
  <si>
    <t>turisticas</t>
  </si>
  <si>
    <t>ceo</t>
  </si>
  <si>
    <t>Gerencia de la cadena</t>
  </si>
  <si>
    <t>usuarioLibre</t>
  </si>
  <si>
    <t>hotelManager</t>
  </si>
  <si>
    <t>accede algunos metodos, se puede restringir por HTL_ID</t>
  </si>
  <si>
    <t>Gerente de un hotel en concreto</t>
  </si>
  <si>
    <t>gerenteAtom01</t>
  </si>
  <si>
    <t>htl_id =  1</t>
  </si>
  <si>
    <t>staff</t>
  </si>
  <si>
    <t>Personal de un hotel en concreto</t>
  </si>
  <si>
    <t>personalAtom01</t>
  </si>
  <si>
    <t>accede algunos metodos, se puede restringir por user_</t>
  </si>
  <si>
    <t>Cliente consumidor del api</t>
  </si>
  <si>
    <t>gerenteAtom02</t>
  </si>
  <si>
    <t>htl_id =  2</t>
  </si>
  <si>
    <t>accede a pocos motodos abiertos para todo el mundo</t>
  </si>
  <si>
    <t>Usuarios públicos</t>
  </si>
  <si>
    <t>personalAtom02</t>
  </si>
  <si>
    <t>atom</t>
  </si>
  <si>
    <t>gerenteAtomX</t>
  </si>
  <si>
    <t>incompleto (sin htl_id)</t>
  </si>
  <si>
    <t xml:space="preserve">Campo especial: </t>
  </si>
  <si>
    <t>help_info</t>
  </si>
  <si>
    <t>Ambito:</t>
  </si>
  <si>
    <t>La mayoría de los endpoins, salvo que este restringido especficamente por código.</t>
  </si>
  <si>
    <t>Funcionalidad:</t>
  </si>
  <si>
    <t>Devuelve un resultado con la configuración de validación</t>
  </si>
  <si>
    <t>Valid fields: Indica los campos disponibles y el tipo asociado al valor</t>
  </si>
  <si>
    <t>Valid columns: Indica las columnas disponibles</t>
  </si>
  <si>
    <t xml:space="preserve">Required fields: listado de campos obligatorios </t>
  </si>
  <si>
    <t xml:space="preserve">Required columns: listado de columnas obligatorias </t>
  </si>
  <si>
    <t xml:space="preserve">Ejemplos de resultado: </t>
  </si>
  <si>
    <t>Petición</t>
  </si>
  <si>
    <t>Resultado</t>
  </si>
  <si>
    <t>http://localhost:33333/bookings/booking/search</t>
  </si>
  <si>
    <r>
      <rPr>
        <sz val="10"/>
        <color theme="1"/>
        <rFont val="Calibri"/>
        <charset val="134"/>
        <scheme val="minor"/>
      </rPr>
      <t xml:space="preserve">{
    "filter":{
        "bkg_id": 3,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: "cualquier valor"
    },
    "columns": 
        ["bkg_id",
        "bkg_cst_id",
        "bkg_rm_id",
        "bkg_observations",
        "bkg_start",
        "bkg_end",
        "bkg_checkin",
        "bkg_checkout",
        "bkg_canceled",
        "bkg_created"]    
}</t>
    </r>
  </si>
  <si>
    <t>{
    "code": 1,
    "message": "",
    "data": {
        "Fields info": {
            "Required fields": [],
            "Valid fields": {
                "rm_status": "BOOLEAN",
                "bkg_checkout": "DATETIME",
                "bkg_created": "DATETIME",
                "rm_id": "INTEGER",
                "bkg_canceled": "DATETIME",
                "rm_htl_id": "INTEGER",
                "bkg_end": "DATE",
                "bkg_cst_id": "INTEGER",
                "rm_rmt_id": "INTEGER",
                "rm_number": "INTEGER_UNSIGNED",
                "bkg_observations": "STRING",
                "user_": "NO_EMPTY_SMALL_STRING",
                "bkg_id": "INTEGER",
                "bkg_start": "DATE",
                "bkg_checkin": "DATETIME",
                "bkg_rm_id": "INTEGER",
                "action": "BOOKING_ACTION",
                "rm_square_meters": "INTEGER_UNSIGNED"
            },
            "WARNING": "Remove field 'help_info' to disable this result"
        }
    },
    "sqlTypes": null
}</t>
  </si>
  <si>
    <r>
      <rPr>
        <sz val="10"/>
        <color theme="1"/>
        <rFont val="Calibri"/>
        <charset val="134"/>
        <scheme val="minor"/>
      </rPr>
      <t xml:space="preserve">}  
    "filter":{
        "bkg_id": 3
    },
    "columns": 
        ["bkg_id",
        "bkg_cst_id",
        "bkg_checkout",
        "bkg_canceled",
        "bkg_created",
        </t>
    </r>
    <r>
      <rPr>
        <b/>
        <sz val="10"/>
        <color theme="1"/>
        <rFont val="Calibri"/>
        <charset val="134"/>
        <scheme val="minor"/>
      </rPr>
      <t>"help_info"</t>
    </r>
    <r>
      <rPr>
        <sz val="10"/>
        <color theme="1"/>
        <rFont val="Calibri"/>
        <charset val="134"/>
        <scheme val="minor"/>
      </rPr>
      <t>]    
}</t>
    </r>
  </si>
  <si>
    <t>{
    "code": 1,
    "message": "",
    "data": {
        "Columns info": {
            "Required columns": [],
            "Valid columns": [
                "rm_status",
                "bkg_checkout",
                "bkg_created",
                "rm_id",
                "bkg_canceled",
                "rm_htl_id",
                "bkg_end",
                "bkg_cst_id",
                "rm_rmt_id",
                "rm_number",
                "bkg_observations",
                "user_",
                "bkg_id",
                "bkg_start",
                "bkg_checkin",
                "bkg_rm_id",
                "action",
                "rm_square_meters"
            ],
            "WARNING": "Remove columm 'help_info' to disable this result"
        }
    },
    "sqlTypes": null
}</t>
  </si>
  <si>
    <t>Listado de Tipos disponibles:</t>
  </si>
  <si>
    <t>TEXT
NO_EMPTY_TEXT
STRING
NO_EMPTY_STRING
SMALL_STRING
NO_EMPTY_SMALL_STRING
INTEGER
INTEGER_UNSIGNED
LONG
LONG_UNSIGNED
DOUBLE
DOUBLE_UNSIGNED
PRICE
EMAIL
DNI
CREDIT_CARD
PHONE
DATE
DATETIME
ACTION
BOOLEAN
COUNTRY
EXPIRATION_DATE
BOOKING_ACTION
CUSTOMER_ACTION
USER_ACTION
BYTETEA
USER_ROLE
FLOAT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</si>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</sst>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41" formatCode="_-* #,##0_-;\-* #,##0_-;_-* &quot;-&quot;_-;_-@_-"/>
    <numFmt numFmtId="177" formatCode="_-* #,##0\ &quot;€&quot;_-;\-* #,##0\ &quot;€&quot;_-;_-* &quot;-&quot;\ &quot;€&quot;_-;_-@_-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0"/>
      <color rgb="FF80008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DBD5B5"/>
      <name val="Josefin Sans"/>
      <charset val="134"/>
    </font>
    <font>
      <sz val="11"/>
      <color rgb="FF0070C0"/>
      <name val="Calibri"/>
      <charset val="134"/>
      <scheme val="minor"/>
    </font>
    <font>
      <b/>
      <sz val="12"/>
      <color rgb="FF272727"/>
      <name val="Josefin Sans"/>
      <charset val="134"/>
    </font>
    <font>
      <b/>
      <sz val="12"/>
      <color rgb="FFDBD5B5"/>
      <name val="Josefin Sans"/>
      <charset val="134"/>
    </font>
    <font>
      <u val="double"/>
      <sz val="11"/>
      <color rgb="FFDBD5B5"/>
      <name val="Josefin San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272727"/>
        <bgColor indexed="64"/>
      </patternFill>
    </fill>
    <fill>
      <patternFill patternType="solid">
        <fgColor rgb="FFDBD5B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BD5B5"/>
      </left>
      <right style="thin">
        <color rgb="FFDBD5B5"/>
      </right>
      <top style="thin">
        <color rgb="FFDBD5B5"/>
      </top>
      <bottom style="thin">
        <color rgb="FFDBD5B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10" borderId="5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6" fillId="11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3" fillId="0" borderId="1" xfId="8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3" borderId="2" xfId="0" applyFont="1" applyFill="1" applyBorder="1"/>
    <xf numFmtId="0" fontId="6" fillId="3" borderId="2" xfId="0" applyFont="1" applyFill="1" applyBorder="1" applyAlignment="1">
      <alignment horizontal="center"/>
    </xf>
    <xf numFmtId="0" fontId="0" fillId="0" borderId="0" xfId="0" applyFont="1"/>
    <xf numFmtId="0" fontId="7" fillId="0" borderId="0" xfId="0" applyFont="1"/>
    <xf numFmtId="0" fontId="8" fillId="4" borderId="2" xfId="0" applyFont="1" applyFill="1" applyBorder="1" applyAlignment="1">
      <alignment horizontal="center" vertical="center"/>
    </xf>
    <xf numFmtId="0" fontId="9" fillId="3" borderId="2" xfId="0" applyFont="1" applyFill="1" applyBorder="1"/>
    <xf numFmtId="0" fontId="9" fillId="3" borderId="2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7"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  <alignment horizontal="center"/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  <dxf>
      <font>
        <name val="Josefin Sans"/>
        <scheme val="none"/>
        <charset val="134"/>
        <family val="0"/>
        <b val="0"/>
        <i val="0"/>
        <strike val="0"/>
        <u val="none"/>
        <sz val="11"/>
        <color rgb="FFDBD5B5"/>
      </font>
      <fill>
        <patternFill patternType="solid">
          <bgColor rgb="FF272727"/>
        </patternFill>
      </fill>
    </dxf>
  </dxfs>
  <tableStyles count="0" defaultTableStyle="TableStyleMedium2" defaultPivotStyle="PivotStyleLight16"/>
  <colors>
    <mruColors>
      <color rgb="00272727"/>
      <color rgb="00DBD5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G203" totalsRowShown="0">
  <tableColumns count="7">
    <tableColumn id="1" name="Servicio / Interfaz" dataDxfId="0"/>
    <tableColumn id="2" name="METODO" dataDxfId="1"/>
    <tableColumn id="3" name="ID" dataDxfId="2"/>
    <tableColumn id="4" name="Roles Permitidos" dataDxfId="3"/>
    <tableColumn id="5" name="Restricción por código" dataDxfId="4"/>
    <tableColumn id="6" name="EndPoint" dataDxfId="5"/>
    <tableColumn id="7" name="Method" dataDxfId="6"/>
  </tableColumns>
  <tableStyleInfo name="TableStyleDark9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3333/bookings/booking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0"/>
  <sheetViews>
    <sheetView tabSelected="1" zoomScale="85" zoomScaleNormal="85" workbookViewId="0">
      <pane ySplit="1" topLeftCell="A50" activePane="bottomLeft" state="frozen"/>
      <selection/>
      <selection pane="bottomLeft" activeCell="I59" sqref="I59"/>
    </sheetView>
  </sheetViews>
  <sheetFormatPr defaultColWidth="11" defaultRowHeight="21.75"/>
  <cols>
    <col min="1" max="1" width="77.2857142857143" style="16" customWidth="1"/>
    <col min="2" max="2" width="25.3904761904762" style="16" customWidth="1"/>
    <col min="3" max="3" width="4.52380952380952" style="17" customWidth="1"/>
    <col min="4" max="4" width="33.9428571428571" style="16" customWidth="1"/>
    <col min="5" max="5" width="30.4666666666667" style="16" customWidth="1"/>
    <col min="6" max="6" width="40.7904761904762" style="16" customWidth="1"/>
    <col min="7" max="7" width="21.4285714285714" style="16" customWidth="1"/>
    <col min="8" max="8" width="5.37142857142857" style="18" customWidth="1"/>
    <col min="9" max="9" width="162.67619047619" style="19" customWidth="1"/>
    <col min="10" max="16384" width="11.4285714285714" style="18"/>
  </cols>
  <sheetData>
    <row r="1" s="14" customFormat="1" ht="22.5" spans="1:9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I1" s="23" t="s">
        <v>7</v>
      </c>
    </row>
    <row r="2" s="15" customFormat="1" ht="22.5" spans="1:7">
      <c r="A2" s="21"/>
      <c r="B2" s="21"/>
      <c r="C2" s="22"/>
      <c r="D2" s="21"/>
      <c r="E2" s="21"/>
      <c r="F2" s="21"/>
      <c r="G2" s="21"/>
    </row>
    <row r="3" spans="1:9">
      <c r="A3" s="16" t="s">
        <v>8</v>
      </c>
      <c r="I3" s="19" t="str">
        <f>IF(B3&lt;&gt;"",CONCATENATE(inicio_consulta,C3,mid_consulta,A3,B3,fin_consulta),IF(A3&lt;&gt;"",CONCATENATE("-- ",A3),""))</f>
        <v>-- hotel</v>
      </c>
    </row>
    <row r="4" spans="1:9">
      <c r="A4" s="16" t="s">
        <v>9</v>
      </c>
      <c r="B4" s="16" t="str">
        <f>IF(A3&lt;&gt;"",CONCATENATE(A3,"Query"),"")</f>
        <v>hotelQuery</v>
      </c>
      <c r="C4" s="17">
        <v>1</v>
      </c>
      <c r="D4" s="16" t="s">
        <v>10</v>
      </c>
      <c r="E4" s="16" t="s">
        <v>11</v>
      </c>
      <c r="F4" s="16" t="s">
        <v>12</v>
      </c>
      <c r="G4" s="16" t="s">
        <v>13</v>
      </c>
      <c r="I4" s="19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9">
      <c r="A5" s="16" t="s">
        <v>9</v>
      </c>
      <c r="B5" s="16" t="str">
        <f>IF(A3&lt;&gt;"",CONCATENATE(A3,"Insert"),"")</f>
        <v>hotelInsert</v>
      </c>
      <c r="C5" s="17">
        <f>C4+1</f>
        <v>2</v>
      </c>
      <c r="D5" s="16" t="s">
        <v>14</v>
      </c>
      <c r="E5" s="16" t="s">
        <v>15</v>
      </c>
      <c r="F5" s="16" t="s">
        <v>16</v>
      </c>
      <c r="G5" s="16" t="s">
        <v>17</v>
      </c>
      <c r="I5" s="19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9">
      <c r="A6" s="16" t="s">
        <v>9</v>
      </c>
      <c r="B6" s="16" t="str">
        <f>IF(A3&lt;&gt;"",CONCATENATE(A3,"Update"),"")</f>
        <v>hotelUpdate</v>
      </c>
      <c r="C6" s="17">
        <f t="shared" ref="C6:C7" si="0">C5+1</f>
        <v>3</v>
      </c>
      <c r="D6" s="16" t="s">
        <v>18</v>
      </c>
      <c r="E6" s="16" t="s">
        <v>15</v>
      </c>
      <c r="F6" s="16" t="s">
        <v>16</v>
      </c>
      <c r="G6" s="16" t="s">
        <v>19</v>
      </c>
      <c r="I6" s="19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9">
      <c r="A7" s="16" t="s">
        <v>9</v>
      </c>
      <c r="B7" s="16" t="str">
        <f>IF(A3&lt;&gt;"",CONCATENATE(A3,"Delete"),"")</f>
        <v>hotelDelete</v>
      </c>
      <c r="C7" s="17">
        <f t="shared" si="0"/>
        <v>4</v>
      </c>
      <c r="D7" s="16" t="s">
        <v>14</v>
      </c>
      <c r="E7" s="16" t="s">
        <v>15</v>
      </c>
      <c r="F7" s="16" t="s">
        <v>16</v>
      </c>
      <c r="G7" s="16" t="s">
        <v>20</v>
      </c>
      <c r="I7" s="19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9:9">
      <c r="I8" s="19" t="str">
        <f>IF(B8&lt;&gt;"",CONCATENATE(inicio_consulta,C8,mid_consulta,A8,B8,fin_consulta),IF(A8&lt;&gt;"",CONCATENATE("-- ",A8),""))</f>
        <v/>
      </c>
    </row>
    <row r="9" spans="1:9">
      <c r="A9" s="16" t="s">
        <v>21</v>
      </c>
      <c r="I9" s="19" t="str">
        <f>IF(B9&lt;&gt;"",CONCATENATE(inicio_consulta,C9,mid_consulta,A9,B9,fin_consulta),IF(A9&lt;&gt;"",CONCATENATE("-- ",A9),""))</f>
        <v>-- bedCombo</v>
      </c>
    </row>
    <row r="10" spans="1:9">
      <c r="A10" s="16" t="s">
        <v>22</v>
      </c>
      <c r="B10" s="16" t="str">
        <f>IF(A9&lt;&gt;"",CONCATENATE(A9,"Query"),"")</f>
        <v>bedComboQuery</v>
      </c>
      <c r="C10" s="17">
        <f>C7+1</f>
        <v>5</v>
      </c>
      <c r="D10" s="16" t="s">
        <v>23</v>
      </c>
      <c r="E10" s="16" t="s">
        <v>15</v>
      </c>
      <c r="F10" s="16" t="s">
        <v>24</v>
      </c>
      <c r="G10" s="16" t="s">
        <v>13</v>
      </c>
      <c r="I10" s="19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9">
      <c r="A11" s="16" t="s">
        <v>22</v>
      </c>
      <c r="B11" s="16" t="str">
        <f>IF(A9&lt;&gt;"",CONCATENATE(A9,"Insert"),"")</f>
        <v>bedComboInsert</v>
      </c>
      <c r="C11" s="17">
        <f>C10+1</f>
        <v>6</v>
      </c>
      <c r="D11" s="16" t="s">
        <v>14</v>
      </c>
      <c r="E11" s="16" t="s">
        <v>15</v>
      </c>
      <c r="F11" s="16" t="s">
        <v>25</v>
      </c>
      <c r="G11" s="16" t="s">
        <v>17</v>
      </c>
      <c r="I11" s="19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9">
      <c r="A12" s="16" t="s">
        <v>22</v>
      </c>
      <c r="B12" s="16" t="str">
        <f>IF(A9&lt;&gt;"",CONCATENATE(A9,"Update"),"")</f>
        <v>bedComboUpdate</v>
      </c>
      <c r="C12" s="17">
        <f t="shared" ref="C12:C13" si="1">C11+1</f>
        <v>7</v>
      </c>
      <c r="D12" s="16" t="s">
        <v>14</v>
      </c>
      <c r="E12" s="16" t="s">
        <v>15</v>
      </c>
      <c r="F12" s="16" t="s">
        <v>25</v>
      </c>
      <c r="G12" s="16" t="s">
        <v>19</v>
      </c>
      <c r="I12" s="19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9">
      <c r="A13" s="16" t="s">
        <v>22</v>
      </c>
      <c r="B13" s="16" t="str">
        <f>IF(A9&lt;&gt;"",CONCATENATE(A9,"Delete"),"")</f>
        <v>bedComboDelete</v>
      </c>
      <c r="C13" s="17">
        <f t="shared" si="1"/>
        <v>8</v>
      </c>
      <c r="D13" s="16" t="s">
        <v>14</v>
      </c>
      <c r="E13" s="16" t="s">
        <v>15</v>
      </c>
      <c r="F13" s="16" t="s">
        <v>25</v>
      </c>
      <c r="G13" s="16" t="s">
        <v>20</v>
      </c>
      <c r="I13" s="19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9:9">
      <c r="I14" s="19" t="str">
        <f>IF(B14&lt;&gt;"",CONCATENATE(inicio_consulta,C14,mid_consulta,A14,B14,fin_consulta),IF(A14&lt;&gt;"",CONCATENATE("-- ",A14),""))</f>
        <v/>
      </c>
    </row>
    <row r="15" spans="1:9">
      <c r="A15" s="16" t="s">
        <v>26</v>
      </c>
      <c r="I15" s="19" t="str">
        <f>IF(B15&lt;&gt;"",CONCATENATE(inicio_consulta,C15,mid_consulta,A15,B15,fin_consulta),IF(A15&lt;&gt;"",CONCATENATE("-- ",A15),""))</f>
        <v>-- bookingGuest</v>
      </c>
    </row>
    <row r="16" spans="1:9">
      <c r="A16" s="16" t="s">
        <v>27</v>
      </c>
      <c r="B16" s="16" t="str">
        <f>IF(A15&lt;&gt;"",CONCATENATE(A15,"Query"),"")</f>
        <v>bookingGuestQuery</v>
      </c>
      <c r="C16" s="17">
        <f>C13+1</f>
        <v>9</v>
      </c>
      <c r="D16" s="16" t="s">
        <v>28</v>
      </c>
      <c r="E16" s="16" t="s">
        <v>11</v>
      </c>
      <c r="F16" s="16" t="s">
        <v>29</v>
      </c>
      <c r="G16" s="16" t="s">
        <v>13</v>
      </c>
      <c r="I16" s="19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9">
      <c r="A17" s="16" t="s">
        <v>27</v>
      </c>
      <c r="B17" s="16" t="str">
        <f>IF(A15&lt;&gt;"",CONCATENATE(A15,"Insert"),"")</f>
        <v>bookingGuestInsert</v>
      </c>
      <c r="C17" s="17">
        <f>C16+1</f>
        <v>10</v>
      </c>
      <c r="D17" s="16" t="s">
        <v>28</v>
      </c>
      <c r="E17" s="16" t="s">
        <v>11</v>
      </c>
      <c r="F17" s="16" t="s">
        <v>30</v>
      </c>
      <c r="G17" s="16" t="s">
        <v>17</v>
      </c>
      <c r="I17" s="19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9">
      <c r="A18" s="16" t="s">
        <v>27</v>
      </c>
      <c r="B18" s="16" t="s">
        <v>31</v>
      </c>
      <c r="C18" s="17">
        <f t="shared" ref="C18:C20" si="2">C17+1</f>
        <v>11</v>
      </c>
      <c r="D18" s="16" t="s">
        <v>28</v>
      </c>
      <c r="E18" s="16" t="s">
        <v>11</v>
      </c>
      <c r="F18" s="16" t="s">
        <v>32</v>
      </c>
      <c r="G18" s="16" t="s">
        <v>13</v>
      </c>
      <c r="I18" s="19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9">
      <c r="A19" s="16" t="s">
        <v>27</v>
      </c>
      <c r="B19" s="16" t="str">
        <f>IF(A15&lt;&gt;"",CONCATENATE(A15,"Delete"),"")</f>
        <v>bookingGuestDelete</v>
      </c>
      <c r="C19" s="17">
        <f t="shared" si="2"/>
        <v>12</v>
      </c>
      <c r="D19" s="16" t="s">
        <v>28</v>
      </c>
      <c r="E19" s="16" t="s">
        <v>11</v>
      </c>
      <c r="F19" s="16" t="s">
        <v>30</v>
      </c>
      <c r="G19" s="16" t="s">
        <v>20</v>
      </c>
      <c r="I19" s="19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9">
      <c r="A20" s="16" t="s">
        <v>27</v>
      </c>
      <c r="B20" s="16" t="s">
        <v>33</v>
      </c>
      <c r="C20" s="17">
        <f t="shared" si="2"/>
        <v>13</v>
      </c>
      <c r="D20" s="16" t="s">
        <v>28</v>
      </c>
      <c r="E20" s="16" t="s">
        <v>11</v>
      </c>
      <c r="F20" s="16" t="s">
        <v>34</v>
      </c>
      <c r="G20" s="16" t="s">
        <v>13</v>
      </c>
      <c r="I20" s="19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9:9">
      <c r="I21" s="19" t="str">
        <f>IF(B21&lt;&gt;"",CONCATENATE(inicio_consulta,C21,mid_consulta,A21,B21,fin_consulta),IF(A21&lt;&gt;"",CONCATENATE("-- ",A21),""))</f>
        <v/>
      </c>
    </row>
    <row r="22" spans="1:9">
      <c r="A22" s="16" t="s">
        <v>35</v>
      </c>
      <c r="I22" s="19" t="str">
        <f>IF(B22&lt;&gt;"",CONCATENATE(inicio_consulta,C22,mid_consulta,A22,B22,fin_consulta),IF(A22&lt;&gt;"",CONCATENATE("-- ",A22),""))</f>
        <v>-- booking</v>
      </c>
    </row>
    <row r="23" spans="1:9">
      <c r="A23" s="16" t="s">
        <v>36</v>
      </c>
      <c r="B23" s="16" t="str">
        <f>IF(A22&lt;&gt;"",CONCATENATE(A22,"Query"),"")</f>
        <v>bookingQuery</v>
      </c>
      <c r="C23" s="17">
        <f>C20+1</f>
        <v>14</v>
      </c>
      <c r="D23" s="16" t="s">
        <v>23</v>
      </c>
      <c r="E23" s="16" t="s">
        <v>37</v>
      </c>
      <c r="F23" s="16" t="s">
        <v>38</v>
      </c>
      <c r="G23" s="16" t="s">
        <v>13</v>
      </c>
      <c r="I23" s="19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9">
      <c r="A24" s="16" t="s">
        <v>36</v>
      </c>
      <c r="B24" s="16" t="str">
        <f>IF(A22&lt;&gt;"",CONCATENATE(A22,"Insert"),"")</f>
        <v>bookingInsert</v>
      </c>
      <c r="C24" s="17">
        <f t="shared" ref="C24:C29" si="3">C23+1</f>
        <v>15</v>
      </c>
      <c r="D24" s="16" t="s">
        <v>23</v>
      </c>
      <c r="E24" s="16" t="s">
        <v>11</v>
      </c>
      <c r="F24" s="16" t="s">
        <v>39</v>
      </c>
      <c r="G24" s="16" t="s">
        <v>17</v>
      </c>
      <c r="I24" s="19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9">
      <c r="A25" s="16" t="s">
        <v>36</v>
      </c>
      <c r="B25" s="16" t="s">
        <v>40</v>
      </c>
      <c r="C25" s="17">
        <f t="shared" si="3"/>
        <v>16</v>
      </c>
      <c r="D25" s="16" t="s">
        <v>28</v>
      </c>
      <c r="E25" s="16" t="s">
        <v>11</v>
      </c>
      <c r="F25" s="16" t="s">
        <v>41</v>
      </c>
      <c r="G25" s="16" t="s">
        <v>19</v>
      </c>
      <c r="I25" s="19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9">
      <c r="A26" s="16" t="s">
        <v>36</v>
      </c>
      <c r="B26" s="16" t="str">
        <f>IF(A22&lt;&gt;"",CONCATENATE(A22,"Delete"),"")</f>
        <v>bookingDelete</v>
      </c>
      <c r="C26" s="17">
        <f t="shared" si="3"/>
        <v>17</v>
      </c>
      <c r="D26" s="16" t="s">
        <v>28</v>
      </c>
      <c r="E26" s="16" t="s">
        <v>11</v>
      </c>
      <c r="F26" s="16" t="s">
        <v>39</v>
      </c>
      <c r="G26" s="16" t="s">
        <v>20</v>
      </c>
      <c r="I26" s="19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9">
      <c r="A27" s="16" t="s">
        <v>36</v>
      </c>
      <c r="B27" s="16" t="s">
        <v>42</v>
      </c>
      <c r="C27" s="17">
        <f t="shared" si="3"/>
        <v>18</v>
      </c>
      <c r="D27" s="16" t="s">
        <v>23</v>
      </c>
      <c r="E27" s="16" t="s">
        <v>37</v>
      </c>
      <c r="F27" s="16" t="s">
        <v>43</v>
      </c>
      <c r="G27" s="16" t="s">
        <v>13</v>
      </c>
      <c r="I27" s="19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9">
      <c r="A28" s="16" t="s">
        <v>36</v>
      </c>
      <c r="B28" s="16" t="s">
        <v>44</v>
      </c>
      <c r="C28" s="17">
        <f t="shared" si="3"/>
        <v>19</v>
      </c>
      <c r="D28" s="16" t="s">
        <v>23</v>
      </c>
      <c r="E28" s="16" t="s">
        <v>37</v>
      </c>
      <c r="F28" s="16" t="s">
        <v>45</v>
      </c>
      <c r="G28" s="16" t="s">
        <v>13</v>
      </c>
      <c r="I28" s="19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9">
      <c r="A29" s="16" t="s">
        <v>36</v>
      </c>
      <c r="B29" s="16" t="s">
        <v>46</v>
      </c>
      <c r="C29" s="17">
        <f t="shared" si="3"/>
        <v>20</v>
      </c>
      <c r="D29" s="16" t="s">
        <v>23</v>
      </c>
      <c r="E29" s="16" t="s">
        <v>37</v>
      </c>
      <c r="F29" s="16" t="s">
        <v>47</v>
      </c>
      <c r="G29" s="16" t="s">
        <v>13</v>
      </c>
      <c r="I29" s="19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9">
      <c r="A30" s="16" t="s">
        <v>36</v>
      </c>
      <c r="B30" s="16" t="s">
        <v>48</v>
      </c>
      <c r="C30" s="17">
        <v>23</v>
      </c>
      <c r="D30" s="16" t="s">
        <v>28</v>
      </c>
      <c r="E30" s="16" t="s">
        <v>11</v>
      </c>
      <c r="F30" s="16" t="s">
        <v>49</v>
      </c>
      <c r="G30" s="16" t="s">
        <v>13</v>
      </c>
      <c r="I30" s="19" t="str">
        <f>IF(B30&lt;&gt;"",CONCATENATE(inicio_consulta,C30,mid_consulta,A30,B30,fin_consulta),IF(A30&lt;&gt;"",CONCATENATE("-- ",A30),""))</f>
        <v>INSERT INTO tserver_permission VALUES (23,'com.ontimize.atomicHotelsApiRest.api.core.service.IBookingService/booking_now_by_room_numberQuery');</v>
      </c>
    </row>
    <row r="31" spans="1:9">
      <c r="A31" s="16" t="s">
        <v>36</v>
      </c>
      <c r="B31" s="16" t="s">
        <v>50</v>
      </c>
      <c r="C31" s="17">
        <v>25</v>
      </c>
      <c r="D31" s="16" t="s">
        <v>28</v>
      </c>
      <c r="E31" s="16" t="s">
        <v>11</v>
      </c>
      <c r="F31" s="16" t="s">
        <v>51</v>
      </c>
      <c r="G31" s="16" t="s">
        <v>13</v>
      </c>
      <c r="I31" s="19" t="str">
        <f>IF(B31&lt;&gt;"",CONCATENATE(inicio_consulta,C31,mid_consulta,A31,B31,fin_consulta),IF(A31&lt;&gt;"",CONCATENATE("-- ",A31),""))</f>
        <v>INSERT INTO tserver_permission VALUES (25,'com.ontimize.atomicHotelsApiRest.api.core.service.IBookingService/bookingCompleteInfoQuery');</v>
      </c>
    </row>
    <row r="32" spans="9:9">
      <c r="I32" s="19" t="str">
        <f>IF(B32&lt;&gt;"",CONCATENATE(inicio_consulta,C32,mid_consulta,A32,B32,fin_consulta),IF(A32&lt;&gt;"",CONCATENATE("-- ",A32),""))</f>
        <v/>
      </c>
    </row>
    <row r="33" spans="1:9">
      <c r="A33" s="16" t="s">
        <v>52</v>
      </c>
      <c r="I33" s="19" t="str">
        <f>IF(B33&lt;&gt;"",CONCATENATE(inicio_consulta,C33,mid_consulta,A33,B33,fin_consulta),IF(A33&lt;&gt;"",CONCATENATE("-- ",A33),""))</f>
        <v>-- bookingServiceExtra</v>
      </c>
    </row>
    <row r="34" spans="1:9">
      <c r="A34" s="16" t="s">
        <v>53</v>
      </c>
      <c r="B34" s="16" t="str">
        <f>IF(A33&lt;&gt;"",CONCATENATE(A33,"Query"),"")</f>
        <v>bookingServiceExtraQuery</v>
      </c>
      <c r="C34" s="17">
        <v>27</v>
      </c>
      <c r="D34" s="16" t="s">
        <v>28</v>
      </c>
      <c r="E34" s="16" t="s">
        <v>11</v>
      </c>
      <c r="F34" s="16" t="s">
        <v>54</v>
      </c>
      <c r="G34" s="16" t="s">
        <v>13</v>
      </c>
      <c r="I34" s="19" t="str">
        <f>IF(B34&lt;&gt;"",CONCATENATE(inicio_consulta,C34,mid_consulta,A34,B34,fin_consulta),IF(A34&lt;&gt;"",CONCATENATE("-- ",A34),""))</f>
        <v>INSERT INTO tserver_permission VALUES (27,'com.ontimize.atomicHotelsApiRest.api.core.service.IBookingServiceExtraService/bookingServiceExtraQuery');</v>
      </c>
    </row>
    <row r="35" spans="1:9">
      <c r="A35" s="16" t="s">
        <v>53</v>
      </c>
      <c r="B35" s="16" t="str">
        <f>IF(A33&lt;&gt;"",CONCATENATE(A33,"Insert"),"")</f>
        <v>bookingServiceExtraInsert</v>
      </c>
      <c r="C35" s="17">
        <f>C34+1</f>
        <v>28</v>
      </c>
      <c r="D35" s="16" t="s">
        <v>28</v>
      </c>
      <c r="E35" s="16" t="s">
        <v>11</v>
      </c>
      <c r="F35" s="16" t="s">
        <v>55</v>
      </c>
      <c r="G35" s="16" t="s">
        <v>17</v>
      </c>
      <c r="I35" s="19" t="str">
        <f>IF(B35&lt;&gt;"",CONCATENATE(inicio_consulta,C35,mid_consulta,A35,B35,fin_consulta),IF(A35&lt;&gt;"",CONCATENATE("-- ",A35),""))</f>
        <v>INSERT INTO tserver_permission VALUES (28,'com.ontimize.atomicHotelsApiRest.api.core.service.IBookingServiceExtraService/bookingServiceExtraInsert');</v>
      </c>
    </row>
    <row r="36" spans="1:9">
      <c r="A36" s="16" t="s">
        <v>53</v>
      </c>
      <c r="B36" s="16" t="str">
        <f>IF(A33&lt;&gt;"",CONCATENATE(A33,"Delete"),"")</f>
        <v>bookingServiceExtraDelete</v>
      </c>
      <c r="C36" s="17">
        <f>C35+1</f>
        <v>29</v>
      </c>
      <c r="D36" s="16" t="s">
        <v>28</v>
      </c>
      <c r="E36" s="16" t="s">
        <v>11</v>
      </c>
      <c r="F36" s="16" t="s">
        <v>55</v>
      </c>
      <c r="G36" s="16" t="s">
        <v>20</v>
      </c>
      <c r="I36" s="19" t="str">
        <f>IF(B36&lt;&gt;"",CONCATENATE(inicio_consulta,C36,mid_consulta,A36,B36,fin_consulta),IF(A36&lt;&gt;"",CONCATENATE("-- ",A36),""))</f>
        <v>INSERT INTO tserver_permission VALUES (29,'com.ontimize.atomicHotelsApiRest.api.core.service.IBookingServiceExtraService/bookingServiceExtraDelete');</v>
      </c>
    </row>
    <row r="37" spans="9:9">
      <c r="I37" s="19" t="str">
        <f>IF(B37&lt;&gt;"",CONCATENATE(inicio_consulta,C37,mid_consulta,A37,B37,fin_consulta),IF(A37&lt;&gt;"",CONCATENATE("-- ",A37),""))</f>
        <v/>
      </c>
    </row>
    <row r="38" spans="1:9">
      <c r="A38" s="16" t="s">
        <v>56</v>
      </c>
      <c r="I38" s="19" t="str">
        <f>IF(B38&lt;&gt;"",CONCATENATE(inicio_consulta,C38,mid_consulta,A38,B38,fin_consulta),IF(A38&lt;&gt;"",CONCATENATE("-- ",A38),""))</f>
        <v>-- country</v>
      </c>
    </row>
    <row r="39" spans="1:9">
      <c r="A39" s="16" t="s">
        <v>57</v>
      </c>
      <c r="B39" s="16" t="str">
        <f>IF(A38&lt;&gt;"",CONCATENATE(A38,"Query"),"")</f>
        <v>countryQuery</v>
      </c>
      <c r="C39" s="17">
        <v>32</v>
      </c>
      <c r="D39" s="16" t="s">
        <v>23</v>
      </c>
      <c r="E39" s="16" t="s">
        <v>15</v>
      </c>
      <c r="F39" s="16" t="s">
        <v>58</v>
      </c>
      <c r="G39" s="16" t="s">
        <v>13</v>
      </c>
      <c r="I39" s="19" t="str">
        <f>IF(B39&lt;&gt;"",CONCATENATE(inicio_consulta,C39,mid_consulta,A39,B39,fin_consulta),IF(A39&lt;&gt;"",CONCATENATE("-- ",A39),""))</f>
        <v>INSERT INTO tserver_permission VALUES (32,'com.ontimize.atomicHotelsApiRest.api.core.service.ICountryService/countryQuery');</v>
      </c>
    </row>
    <row r="40" ht="14.25" customHeight="1" spans="9:9">
      <c r="I40" s="19" t="str">
        <f>IF(B40&lt;&gt;"",CONCATENATE(inicio_consulta,C40,mid_consulta,A40,B40,fin_consulta),IF(A40&lt;&gt;"",CONCATENATE("-- ",A40),""))</f>
        <v/>
      </c>
    </row>
    <row r="41" spans="1:9">
      <c r="A41" s="16" t="s">
        <v>59</v>
      </c>
      <c r="I41" s="19" t="str">
        <f>IF(B41&lt;&gt;"",CONCATENATE(inicio_consulta,C41,mid_consulta,A41,B41,fin_consulta),IF(A41&lt;&gt;"",CONCATENATE("-- ",A41),""))</f>
        <v>-- creditCard</v>
      </c>
    </row>
    <row r="42" spans="1:9">
      <c r="A42" s="16" t="s">
        <v>60</v>
      </c>
      <c r="B42" s="16" t="str">
        <f>IF(A41&lt;&gt;"",CONCATENATE(A41,"Query"),"")</f>
        <v>creditCardQuery</v>
      </c>
      <c r="C42" s="17">
        <f>C39+1</f>
        <v>33</v>
      </c>
      <c r="D42" s="16" t="s">
        <v>23</v>
      </c>
      <c r="E42" s="16" t="s">
        <v>61</v>
      </c>
      <c r="F42" s="16" t="s">
        <v>62</v>
      </c>
      <c r="G42" s="16" t="s">
        <v>13</v>
      </c>
      <c r="I42" s="19" t="str">
        <f>IF(B42&lt;&gt;"",CONCATENATE(inicio_consulta,C42,mid_consulta,A42,B42,fin_consulta),IF(A42&lt;&gt;"",CONCATENATE("-- ",A42),""))</f>
        <v>INSERT INTO tserver_permission VALUES (33,'com.ontimize.atomicHotelsApiRest.api.core.service.ICreditCardService/creditCardQuery');</v>
      </c>
    </row>
    <row r="43" spans="1:9">
      <c r="A43" s="16" t="s">
        <v>60</v>
      </c>
      <c r="B43" s="16" t="str">
        <f>IF(A41&lt;&gt;"",CONCATENATE(A41,"Insert"),"")</f>
        <v>creditCardInsert</v>
      </c>
      <c r="C43" s="17">
        <f>C42+1</f>
        <v>34</v>
      </c>
      <c r="D43" s="16" t="s">
        <v>23</v>
      </c>
      <c r="E43" s="16" t="s">
        <v>61</v>
      </c>
      <c r="F43" s="16" t="s">
        <v>63</v>
      </c>
      <c r="G43" s="16" t="s">
        <v>17</v>
      </c>
      <c r="I43" s="19" t="str">
        <f>IF(B43&lt;&gt;"",CONCATENATE(inicio_consulta,C43,mid_consulta,A43,B43,fin_consulta),IF(A43&lt;&gt;"",CONCATENATE("-- ",A43),""))</f>
        <v>INSERT INTO tserver_permission VALUES (34,'com.ontimize.atomicHotelsApiRest.api.core.service.ICreditCardService/creditCardInsert');</v>
      </c>
    </row>
    <row r="44" spans="1:9">
      <c r="A44" s="16" t="s">
        <v>60</v>
      </c>
      <c r="B44" s="16" t="str">
        <f>IF(A41&lt;&gt;"",CONCATENATE(A41,"Delete"),"")</f>
        <v>creditCardDelete</v>
      </c>
      <c r="C44" s="17">
        <f>C43+1</f>
        <v>35</v>
      </c>
      <c r="D44" s="16" t="s">
        <v>23</v>
      </c>
      <c r="E44" s="16" t="s">
        <v>61</v>
      </c>
      <c r="F44" s="16" t="s">
        <v>63</v>
      </c>
      <c r="G44" s="16" t="s">
        <v>20</v>
      </c>
      <c r="I44" s="19" t="str">
        <f>IF(B44&lt;&gt;"",CONCATENATE(inicio_consulta,C44,mid_consulta,A44,B44,fin_consulta),IF(A44&lt;&gt;"",CONCATENATE("-- ",A44),""))</f>
        <v>INSERT INTO tserver_permission VALUES (35,'com.ontimize.atomicHotelsApiRest.api.core.service.ICreditCardService/creditCardDelete');</v>
      </c>
    </row>
    <row r="45" spans="9:9">
      <c r="I45" s="19" t="str">
        <f>IF(B45&lt;&gt;"",CONCATENATE(inicio_consulta,C45,mid_consulta,A45,B45,fin_consulta),IF(A45&lt;&gt;"",CONCATENATE("-- ",A45),""))</f>
        <v/>
      </c>
    </row>
    <row r="46" spans="1:9">
      <c r="A46" s="16" t="s">
        <v>64</v>
      </c>
      <c r="I46" s="19" t="str">
        <f>IF(B46&lt;&gt;"",CONCATENATE(inicio_consulta,C46,mid_consulta,A46,B46,fin_consulta),IF(A46&lt;&gt;"",CONCATENATE("-- ",A46),""))</f>
        <v>-- customerCreditCard</v>
      </c>
    </row>
    <row r="47" spans="1:9">
      <c r="A47" s="16" t="s">
        <v>65</v>
      </c>
      <c r="B47" s="16" t="str">
        <f>IF(A46&lt;&gt;"",CONCATENATE(A46,"Query"),"")</f>
        <v>customerCreditCardQuery</v>
      </c>
      <c r="C47" s="17">
        <f>C44+1</f>
        <v>36</v>
      </c>
      <c r="D47" s="16" t="s">
        <v>23</v>
      </c>
      <c r="E47" s="16" t="s">
        <v>61</v>
      </c>
      <c r="F47" s="16" t="s">
        <v>66</v>
      </c>
      <c r="G47" s="16" t="s">
        <v>13</v>
      </c>
      <c r="I47" s="19" t="str">
        <f>IF(B47&lt;&gt;"",CONCATENATE(inicio_consulta,C47,mid_consulta,A47,B47,fin_consulta),IF(A47&lt;&gt;"",CONCATENATE("-- ",A47),""))</f>
        <v>INSERT INTO tserver_permission VALUES (36,'com.ontimize.atomicHotelsApiRest.api.core.service.ICustomerCreditCardService/customerCreditCardQuery');</v>
      </c>
    </row>
    <row r="48" spans="1:9">
      <c r="A48" s="16" t="s">
        <v>65</v>
      </c>
      <c r="B48" s="16" t="str">
        <f>IF(A46&lt;&gt;"",CONCATENATE(A46,"Insert"),"")</f>
        <v>customerCreditCardInsert</v>
      </c>
      <c r="C48" s="17">
        <f>C47+1</f>
        <v>37</v>
      </c>
      <c r="D48" s="16" t="s">
        <v>23</v>
      </c>
      <c r="E48" s="16" t="s">
        <v>61</v>
      </c>
      <c r="F48" s="16" t="s">
        <v>67</v>
      </c>
      <c r="G48" s="16" t="s">
        <v>17</v>
      </c>
      <c r="I48" s="19" t="str">
        <f>IF(B48&lt;&gt;"",CONCATENATE(inicio_consulta,C48,mid_consulta,A48,B48,fin_consulta),IF(A48&lt;&gt;"",CONCATENATE("-- ",A48),""))</f>
        <v>INSERT INTO tserver_permission VALUES (37,'com.ontimize.atomicHotelsApiRest.api.core.service.ICustomerCreditCardService/customerCreditCardInsert');</v>
      </c>
    </row>
    <row r="49" spans="1:9">
      <c r="A49" s="16" t="s">
        <v>65</v>
      </c>
      <c r="B49" s="16" t="str">
        <f>IF(A46&lt;&gt;"",CONCATENATE(A46,"Delete"),"")</f>
        <v>customerCreditCardDelete</v>
      </c>
      <c r="C49" s="17">
        <f>C48+1</f>
        <v>38</v>
      </c>
      <c r="D49" s="16" t="s">
        <v>23</v>
      </c>
      <c r="E49" s="16" t="s">
        <v>61</v>
      </c>
      <c r="F49" s="16" t="s">
        <v>67</v>
      </c>
      <c r="G49" s="16" t="s">
        <v>20</v>
      </c>
      <c r="I49" s="19" t="str">
        <f>IF(B49&lt;&gt;"",CONCATENATE(inicio_consulta,C49,mid_consulta,A49,B49,fin_consulta),IF(A49&lt;&gt;"",CONCATENATE("-- ",A49),""))</f>
        <v>INSERT INTO tserver_permission VALUES (38,'com.ontimize.atomicHotelsApiRest.api.core.service.ICustomerCreditCardService/customerCreditCardDelete');</v>
      </c>
    </row>
    <row r="50" spans="9:9">
      <c r="I50" s="19" t="str">
        <f>IF(B50&lt;&gt;"",CONCATENATE(inicio_consulta,C50,mid_consulta,A50,B50,fin_consulta),IF(A50&lt;&gt;"",CONCATENATE("-- ",A50),""))</f>
        <v/>
      </c>
    </row>
    <row r="51" spans="1:9">
      <c r="A51" s="16" t="s">
        <v>68</v>
      </c>
      <c r="I51" s="19" t="str">
        <f>IF(B51&lt;&gt;"",CONCATENATE(inicio_consulta,C51,mid_consulta,A51,B51,fin_consulta),IF(A51&lt;&gt;"",CONCATENATE("-- ",A51),""))</f>
        <v>-- customer</v>
      </c>
    </row>
    <row r="52" spans="1:9">
      <c r="A52" s="16" t="s">
        <v>69</v>
      </c>
      <c r="B52" s="16" t="str">
        <f>IF(A51&lt;&gt;"",CONCATENATE(A51,"Query"),"")</f>
        <v>customerQuery</v>
      </c>
      <c r="C52" s="17">
        <f>C49+1</f>
        <v>39</v>
      </c>
      <c r="D52" s="16" t="s">
        <v>23</v>
      </c>
      <c r="E52" s="16" t="s">
        <v>61</v>
      </c>
      <c r="F52" s="16" t="s">
        <v>70</v>
      </c>
      <c r="G52" s="16" t="s">
        <v>13</v>
      </c>
      <c r="I52" s="19" t="str">
        <f>IF(B52&lt;&gt;"",CONCATENATE(inicio_consulta,C52,mid_consulta,A52,B52,fin_consulta),IF(A52&lt;&gt;"",CONCATENATE("-- ",A52),""))</f>
        <v>INSERT INTO tserver_permission VALUES (39,'com.ontimize.atomicHotelsApiRest.api.core.service.ICustomerService/customerQuery');</v>
      </c>
    </row>
    <row r="53" spans="1:9">
      <c r="A53" s="16" t="s">
        <v>69</v>
      </c>
      <c r="B53" s="16" t="s">
        <v>71</v>
      </c>
      <c r="C53" s="17">
        <f>C52+1</f>
        <v>40</v>
      </c>
      <c r="D53" s="16" t="s">
        <v>23</v>
      </c>
      <c r="E53" s="16" t="s">
        <v>61</v>
      </c>
      <c r="F53" s="16" t="s">
        <v>72</v>
      </c>
      <c r="G53" s="16" t="s">
        <v>13</v>
      </c>
      <c r="I53" s="19" t="str">
        <f>IF(B53&lt;&gt;"",CONCATENATE(inicio_consulta,C53,mid_consulta,A53,B53,fin_consulta),IF(A53&lt;&gt;"",CONCATENATE("-- ",A53),""))</f>
        <v>INSERT INTO tserver_permission VALUES (40,'com.ontimize.atomicHotelsApiRest.api.core.service.ICustomerService/mailAgreementQuery');</v>
      </c>
    </row>
    <row r="54" spans="1:9">
      <c r="A54" s="16" t="s">
        <v>69</v>
      </c>
      <c r="B54" s="16" t="str">
        <f>IF(A51&lt;&gt;"",CONCATENATE(A51,"Delete"),"")</f>
        <v>customerDelete</v>
      </c>
      <c r="C54" s="17">
        <v>42</v>
      </c>
      <c r="D54" s="16" t="s">
        <v>18</v>
      </c>
      <c r="E54" s="16" t="s">
        <v>15</v>
      </c>
      <c r="F54" s="16" t="s">
        <v>73</v>
      </c>
      <c r="G54" s="16" t="s">
        <v>20</v>
      </c>
      <c r="I54" s="19" t="str">
        <f>IF(B54&lt;&gt;"",CONCATENATE(inicio_consulta,C54,mid_consulta,A54,B54,fin_consulta),IF(A54&lt;&gt;"",CONCATENATE("-- ",A54),""))</f>
        <v>INSERT INTO tserver_permission VALUES (42,'com.ontimize.atomicHotelsApiRest.api.core.service.ICustomerService/customerDelete');</v>
      </c>
    </row>
    <row r="55" spans="1:9">
      <c r="A55" s="16" t="s">
        <v>69</v>
      </c>
      <c r="B55" s="16" t="s">
        <v>74</v>
      </c>
      <c r="C55" s="17">
        <f>C54+1</f>
        <v>43</v>
      </c>
      <c r="D55" s="16" t="s">
        <v>23</v>
      </c>
      <c r="E55" s="16" t="s">
        <v>61</v>
      </c>
      <c r="F55" s="16" t="s">
        <v>75</v>
      </c>
      <c r="G55" s="16" t="s">
        <v>17</v>
      </c>
      <c r="I55" s="19" t="str">
        <f>IF(B55&lt;&gt;"",CONCATENATE(inicio_consulta,C55,mid_consulta,A55,B55,fin_consulta),IF(A55&lt;&gt;"",CONCATENATE("-- ",A55),""))</f>
        <v>INSERT INTO tserver_permission VALUES (43,'com.ontimize.atomicHotelsApiRest.api.core.service.ICustomerService/businessCustomerInsert');</v>
      </c>
    </row>
    <row r="56" spans="1:9">
      <c r="A56" s="16" t="s">
        <v>69</v>
      </c>
      <c r="B56" s="16" t="s">
        <v>76</v>
      </c>
      <c r="C56" s="17">
        <f>C55+1</f>
        <v>44</v>
      </c>
      <c r="D56" s="16" t="s">
        <v>23</v>
      </c>
      <c r="E56" s="16" t="s">
        <v>61</v>
      </c>
      <c r="F56" s="16" t="s">
        <v>77</v>
      </c>
      <c r="G56" s="16" t="s">
        <v>17</v>
      </c>
      <c r="I56" s="19" t="str">
        <f>IF(B56&lt;&gt;"",CONCATENATE(inicio_consulta,C56,mid_consulta,A56,B56,fin_consulta),IF(A56&lt;&gt;"",CONCATENATE("-- ",A56),""))</f>
        <v>INSERT INTO tserver_permission VALUES (44,'com.ontimize.atomicHotelsApiRest.api.core.service.ICustomerService/regularCustomerInsert');</v>
      </c>
    </row>
    <row r="57" spans="1:9">
      <c r="A57" s="16" t="s">
        <v>69</v>
      </c>
      <c r="B57" s="16" t="s">
        <v>78</v>
      </c>
      <c r="C57" s="17">
        <f>C56+1</f>
        <v>45</v>
      </c>
      <c r="D57" s="16" t="s">
        <v>28</v>
      </c>
      <c r="E57" s="16" t="s">
        <v>15</v>
      </c>
      <c r="F57" s="16" t="s">
        <v>79</v>
      </c>
      <c r="G57" s="16" t="s">
        <v>19</v>
      </c>
      <c r="I57" s="19" t="str">
        <f>IF(B57&lt;&gt;"",CONCATENATE(inicio_consulta,C57,mid_consulta,A57,B57,fin_consulta),IF(A57&lt;&gt;"",CONCATENATE("-- ",A57),""))</f>
        <v>INSERT INTO tserver_permission VALUES (45,'com.ontimize.atomicHotelsApiRest.api.core.service.ICustomerService/customerCancelUpdate');</v>
      </c>
    </row>
    <row r="58" spans="1:9">
      <c r="A58" s="16" t="s">
        <v>69</v>
      </c>
      <c r="B58" s="16" t="s">
        <v>80</v>
      </c>
      <c r="C58" s="17">
        <f>C57+1</f>
        <v>46</v>
      </c>
      <c r="D58" s="16" t="s">
        <v>23</v>
      </c>
      <c r="E58" s="16" t="s">
        <v>61</v>
      </c>
      <c r="F58" s="16" t="s">
        <v>81</v>
      </c>
      <c r="G58" s="16" t="s">
        <v>19</v>
      </c>
      <c r="I58" s="19" t="str">
        <f>IF(B58&lt;&gt;"",CONCATENATE(inicio_consulta,C58,mid_consulta,A58,B58,fin_consulta),IF(A58&lt;&gt;"",CONCATENATE("-- ",A58),""))</f>
        <v>INSERT INTO tserver_permission VALUES (46,'com.ontimize.atomicHotelsApiRest.api.core.service.ICustomerService/customerBusinessUpdate');</v>
      </c>
    </row>
    <row r="59" spans="1:9">
      <c r="A59" s="16" t="s">
        <v>69</v>
      </c>
      <c r="B59" s="16" t="s">
        <v>82</v>
      </c>
      <c r="C59" s="17">
        <f>C58+1</f>
        <v>47</v>
      </c>
      <c r="D59" s="16" t="s">
        <v>23</v>
      </c>
      <c r="E59" s="16" t="s">
        <v>61</v>
      </c>
      <c r="F59" s="16" t="s">
        <v>83</v>
      </c>
      <c r="G59" s="16" t="s">
        <v>19</v>
      </c>
      <c r="I59" s="19" t="str">
        <f>IF(B59&lt;&gt;"",CONCATENATE(inicio_consulta,C59,mid_consulta,A59,B59,fin_consulta),IF(A59&lt;&gt;"",CONCATENATE("-- ",A59),""))</f>
        <v>INSERT INTO tserver_permission VALUES (47,'com.ontimize.atomicHotelsApiRest.api.core.service.ICustomerService/customerRegularUpdate');</v>
      </c>
    </row>
    <row r="60" spans="9:9">
      <c r="I60" s="19" t="str">
        <f>IF(B60&lt;&gt;"",CONCATENATE(inicio_consulta,C60,mid_consulta,A60,B60,fin_consulta),IF(A60&lt;&gt;"",CONCATENATE("-- ",A60),""))</f>
        <v/>
      </c>
    </row>
    <row r="61" spans="1:9">
      <c r="A61" s="16" t="s">
        <v>84</v>
      </c>
      <c r="I61" s="19" t="str">
        <f>IF(B61&lt;&gt;"",CONCATENATE(inicio_consulta,C61,mid_consulta,A61,B61,fin_consulta),IF(A61&lt;&gt;"",CONCATENATE("-- ",A61),""))</f>
        <v>-- feature</v>
      </c>
    </row>
    <row r="62" spans="1:9">
      <c r="A62" s="16" t="s">
        <v>85</v>
      </c>
      <c r="B62" s="16" t="str">
        <f>IF(A61&lt;&gt;"",CONCATENATE(A61,"Query"),"")</f>
        <v>featureQuery</v>
      </c>
      <c r="C62" s="17">
        <f>C59+1</f>
        <v>48</v>
      </c>
      <c r="D62" s="16" t="s">
        <v>23</v>
      </c>
      <c r="E62" s="16" t="s">
        <v>15</v>
      </c>
      <c r="F62" s="16" t="s">
        <v>86</v>
      </c>
      <c r="G62" s="16" t="s">
        <v>13</v>
      </c>
      <c r="I62" s="19" t="str">
        <f>IF(B62&lt;&gt;"",CONCATENATE(inicio_consulta,C62,mid_consulta,A62,B62,fin_consulta),IF(A62&lt;&gt;"",CONCATENATE("-- ",A62),""))</f>
        <v>INSERT INTO tserver_permission VALUES (48,'com.ontimize.atomicHotelsApiRest.api.core.service.IFeatureService/featureQuery');</v>
      </c>
    </row>
    <row r="63" spans="1:9">
      <c r="A63" s="16" t="s">
        <v>85</v>
      </c>
      <c r="B63" s="16" t="str">
        <f>IF(A61&lt;&gt;"",CONCATENATE(A61,"Insert"),"")</f>
        <v>featureInsert</v>
      </c>
      <c r="C63" s="17">
        <f>C62+1</f>
        <v>49</v>
      </c>
      <c r="D63" s="16" t="s">
        <v>14</v>
      </c>
      <c r="E63" s="16" t="s">
        <v>15</v>
      </c>
      <c r="F63" s="16" t="s">
        <v>87</v>
      </c>
      <c r="G63" s="16" t="s">
        <v>17</v>
      </c>
      <c r="I63" s="19" t="str">
        <f>IF(B63&lt;&gt;"",CONCATENATE(inicio_consulta,C63,mid_consulta,A63,B63,fin_consulta),IF(A63&lt;&gt;"",CONCATENATE("-- ",A63),""))</f>
        <v>INSERT INTO tserver_permission VALUES (49,'com.ontimize.atomicHotelsApiRest.api.core.service.IFeatureService/featureInsert');</v>
      </c>
    </row>
    <row r="64" spans="1:9">
      <c r="A64" s="16" t="s">
        <v>85</v>
      </c>
      <c r="B64" s="16" t="str">
        <f>IF(A61&lt;&gt;"",CONCATENATE(A61,"Update"),"")</f>
        <v>featureUpdate</v>
      </c>
      <c r="C64" s="17">
        <f t="shared" ref="C64:C65" si="4">C63+1</f>
        <v>50</v>
      </c>
      <c r="D64" s="16" t="s">
        <v>14</v>
      </c>
      <c r="E64" s="16" t="s">
        <v>15</v>
      </c>
      <c r="F64" s="16" t="s">
        <v>87</v>
      </c>
      <c r="G64" s="16" t="s">
        <v>19</v>
      </c>
      <c r="I64" s="19" t="str">
        <f>IF(B64&lt;&gt;"",CONCATENATE(inicio_consulta,C64,mid_consulta,A64,B64,fin_consulta),IF(A64&lt;&gt;"",CONCATENATE("-- ",A64),""))</f>
        <v>INSERT INTO tserver_permission VALUES (50,'com.ontimize.atomicHotelsApiRest.api.core.service.IFeatureService/featureUpdate');</v>
      </c>
    </row>
    <row r="65" spans="1:9">
      <c r="A65" s="16" t="s">
        <v>85</v>
      </c>
      <c r="B65" s="16" t="str">
        <f>IF(A61&lt;&gt;"",CONCATENATE(A61,"Delete"),"")</f>
        <v>featureDelete</v>
      </c>
      <c r="C65" s="17">
        <f t="shared" si="4"/>
        <v>51</v>
      </c>
      <c r="D65" s="16" t="s">
        <v>14</v>
      </c>
      <c r="E65" s="16" t="s">
        <v>15</v>
      </c>
      <c r="F65" s="16" t="s">
        <v>87</v>
      </c>
      <c r="G65" s="16" t="s">
        <v>20</v>
      </c>
      <c r="I65" s="19" t="str">
        <f>IF(B65&lt;&gt;"",CONCATENATE(inicio_consulta,C65,mid_consulta,A65,B65,fin_consulta),IF(A65&lt;&gt;"",CONCATENATE("-- ",A65),""))</f>
        <v>INSERT INTO tserver_permission VALUES (51,'com.ontimize.atomicHotelsApiRest.api.core.service.IFeatureService/featureDelete');</v>
      </c>
    </row>
    <row r="66" spans="9:9">
      <c r="I66" s="19" t="str">
        <f>IF(B66&lt;&gt;"",CONCATENATE(inicio_consulta,C66,mid_consulta,A66,B66,fin_consulta),IF(A66&lt;&gt;"",CONCATENATE("-- ",A66),""))</f>
        <v/>
      </c>
    </row>
    <row r="67" spans="1:9">
      <c r="A67" s="16" t="s">
        <v>88</v>
      </c>
      <c r="I67" s="19" t="str">
        <f>IF(B67&lt;&gt;"",CONCATENATE(inicio_consulta,C67,mid_consulta,A67,B67,fin_consulta),IF(A67&lt;&gt;"",CONCATENATE("-- ",A67),""))</f>
        <v>-- hotelServiceExtra</v>
      </c>
    </row>
    <row r="68" spans="1:9">
      <c r="A68" s="16" t="s">
        <v>89</v>
      </c>
      <c r="B68" s="16" t="str">
        <f>IF(A67&lt;&gt;"",CONCATENATE(A67,"Query"),"")</f>
        <v>hotelServiceExtraQuery</v>
      </c>
      <c r="C68" s="17">
        <f>C65+1</f>
        <v>52</v>
      </c>
      <c r="D68" s="16" t="s">
        <v>23</v>
      </c>
      <c r="E68" s="16" t="s">
        <v>11</v>
      </c>
      <c r="F68" s="16" t="s">
        <v>90</v>
      </c>
      <c r="G68" s="16" t="s">
        <v>13</v>
      </c>
      <c r="I68" s="19" t="str">
        <f>IF(B68&lt;&gt;"",CONCATENATE(inicio_consulta,C68,mid_consulta,A68,B68,fin_consulta),IF(A68&lt;&gt;"",CONCATENATE("-- ",A68),""))</f>
        <v>INSERT INTO tserver_permission VALUES (52,'com.ontimize.atomicHotelsApiRest.api.core.service.IHotelServiceExtraService/hotelServiceExtraQuery');</v>
      </c>
    </row>
    <row r="69" spans="1:9">
      <c r="A69" s="16" t="s">
        <v>89</v>
      </c>
      <c r="B69" s="16" t="str">
        <f>IF(A67&lt;&gt;"",CONCATENATE(A67,"Insert"),"")</f>
        <v>hotelServiceExtraInsert</v>
      </c>
      <c r="C69" s="17">
        <f>C68+1</f>
        <v>53</v>
      </c>
      <c r="D69" s="16" t="s">
        <v>18</v>
      </c>
      <c r="E69" s="16" t="s">
        <v>91</v>
      </c>
      <c r="F69" s="16" t="s">
        <v>92</v>
      </c>
      <c r="G69" s="16" t="s">
        <v>17</v>
      </c>
      <c r="I69" s="19" t="str">
        <f>IF(B69&lt;&gt;"",CONCATENATE(inicio_consulta,C69,mid_consulta,A69,B69,fin_consulta),IF(A69&lt;&gt;"",CONCATENATE("-- ",A69),""))</f>
        <v>INSERT INTO tserver_permission VALUES (53,'com.ontimize.atomicHotelsApiRest.api.core.service.IHotelServiceExtraService/hotelServiceExtraInsert');</v>
      </c>
    </row>
    <row r="70" spans="1:9">
      <c r="A70" s="16" t="s">
        <v>89</v>
      </c>
      <c r="B70" s="16" t="str">
        <f>IF(A67&lt;&gt;"",CONCATENATE(A67,"Update"),"")</f>
        <v>hotelServiceExtraUpdate</v>
      </c>
      <c r="C70" s="17">
        <f t="shared" ref="C70:C71" si="5">C69+1</f>
        <v>54</v>
      </c>
      <c r="D70" s="16" t="s">
        <v>28</v>
      </c>
      <c r="E70" s="16" t="s">
        <v>11</v>
      </c>
      <c r="F70" s="16" t="s">
        <v>92</v>
      </c>
      <c r="G70" s="16" t="s">
        <v>19</v>
      </c>
      <c r="I70" s="19" t="str">
        <f>IF(B70&lt;&gt;"",CONCATENATE(inicio_consulta,C70,mid_consulta,A70,B70,fin_consulta),IF(A70&lt;&gt;"",CONCATENATE("-- ",A70),""))</f>
        <v>INSERT INTO tserver_permission VALUES (54,'com.ontimize.atomicHotelsApiRest.api.core.service.IHotelServiceExtraService/hotelServiceExtraUpdate');</v>
      </c>
    </row>
    <row r="71" spans="1:9">
      <c r="A71" s="16" t="s">
        <v>89</v>
      </c>
      <c r="B71" s="16" t="str">
        <f>IF(A67&lt;&gt;"",CONCATENATE(A67,"Delete"),"")</f>
        <v>hotelServiceExtraDelete</v>
      </c>
      <c r="C71" s="17">
        <f t="shared" si="5"/>
        <v>55</v>
      </c>
      <c r="D71" s="16" t="s">
        <v>18</v>
      </c>
      <c r="E71" s="16" t="s">
        <v>91</v>
      </c>
      <c r="F71" s="16" t="s">
        <v>92</v>
      </c>
      <c r="G71" s="16" t="s">
        <v>20</v>
      </c>
      <c r="I71" s="19" t="str">
        <f>IF(B71&lt;&gt;"",CONCATENATE(inicio_consulta,C71,mid_consulta,A71,B71,fin_consulta),IF(A71&lt;&gt;"",CONCATENATE("-- ",A71),""))</f>
        <v>INSERT INTO tserver_permission VALUES (55,'com.ontimize.atomicHotelsApiRest.api.core.service.IHotelServiceExtraService/hotelServiceExtraDelete');</v>
      </c>
    </row>
    <row r="72" spans="9:9">
      <c r="I72" s="19" t="str">
        <f>IF(B72&lt;&gt;"",CONCATENATE(inicio_consulta,C72,mid_consulta,A72,B72,fin_consulta),IF(A72&lt;&gt;"",CONCATENATE("-- ",A72),""))</f>
        <v/>
      </c>
    </row>
    <row r="73" spans="1:9">
      <c r="A73" s="16" t="s">
        <v>93</v>
      </c>
      <c r="I73" s="19" t="str">
        <f>IF(B73&lt;&gt;"",CONCATENATE(inicio_consulta,C73,mid_consulta,A73,B73,fin_consulta),IF(A73&lt;&gt;"",CONCATENATE("-- ",A73),""))</f>
        <v>-- hotelService</v>
      </c>
    </row>
    <row r="74" spans="1:9">
      <c r="A74" s="16" t="s">
        <v>94</v>
      </c>
      <c r="B74" s="16" t="str">
        <f>IF(A73&lt;&gt;"",CONCATENATE(A73,"Query"),"")</f>
        <v>hotelServiceQuery</v>
      </c>
      <c r="C74" s="17">
        <f>C71+1</f>
        <v>56</v>
      </c>
      <c r="D74" s="16" t="s">
        <v>23</v>
      </c>
      <c r="E74" s="16" t="s">
        <v>11</v>
      </c>
      <c r="F74" s="16" t="s">
        <v>12</v>
      </c>
      <c r="G74" s="16" t="s">
        <v>13</v>
      </c>
      <c r="I74" s="19" t="str">
        <f>IF(B74&lt;&gt;"",CONCATENATE(inicio_consulta,C74,mid_consulta,A74,B74,fin_consulta),IF(A74&lt;&gt;"",CONCATENATE("-- ",A74),""))</f>
        <v>INSERT INTO tserver_permission VALUES (56,'com.ontimize.atomicHotelsApiRest.api.core.service.IHotelServiceService/hotelServiceQuery');</v>
      </c>
    </row>
    <row r="75" spans="1:9">
      <c r="A75" s="16" t="s">
        <v>94</v>
      </c>
      <c r="B75" s="16" t="str">
        <f>IF(A73&lt;&gt;"",CONCATENATE(A73,"Insert"),"")</f>
        <v>hotelServiceInsert</v>
      </c>
      <c r="C75" s="17">
        <f>C74+1</f>
        <v>57</v>
      </c>
      <c r="D75" s="16" t="s">
        <v>18</v>
      </c>
      <c r="E75" s="16" t="s">
        <v>91</v>
      </c>
      <c r="F75" s="16" t="s">
        <v>16</v>
      </c>
      <c r="G75" s="16" t="s">
        <v>17</v>
      </c>
      <c r="I75" s="19" t="str">
        <f>IF(B75&lt;&gt;"",CONCATENATE(inicio_consulta,C75,mid_consulta,A75,B75,fin_consulta),IF(A75&lt;&gt;"",CONCATENATE("-- ",A75),""))</f>
        <v>INSERT INTO tserver_permission VALUES (57,'com.ontimize.atomicHotelsApiRest.api.core.service.IHotelServiceService/hotelServiceInsert');</v>
      </c>
    </row>
    <row r="76" spans="1:9">
      <c r="A76" s="16" t="s">
        <v>94</v>
      </c>
      <c r="B76" s="16" t="str">
        <f>IF(A73&lt;&gt;"",CONCATENATE(A73,"Update"),"")</f>
        <v>hotelServiceUpdate</v>
      </c>
      <c r="C76" s="17">
        <f t="shared" ref="C76:C77" si="6">C75+1</f>
        <v>58</v>
      </c>
      <c r="D76" s="16" t="s">
        <v>18</v>
      </c>
      <c r="E76" s="16" t="s">
        <v>91</v>
      </c>
      <c r="F76" s="16" t="s">
        <v>16</v>
      </c>
      <c r="G76" s="16" t="s">
        <v>19</v>
      </c>
      <c r="I76" s="19" t="str">
        <f>IF(B76&lt;&gt;"",CONCATENATE(inicio_consulta,C76,mid_consulta,A76,B76,fin_consulta),IF(A76&lt;&gt;"",CONCATENATE("-- ",A76),""))</f>
        <v>INSERT INTO tserver_permission VALUES (58,'com.ontimize.atomicHotelsApiRest.api.core.service.IHotelServiceService/hotelServiceUpdate');</v>
      </c>
    </row>
    <row r="77" spans="1:9">
      <c r="A77" s="16" t="s">
        <v>94</v>
      </c>
      <c r="B77" s="16" t="str">
        <f>IF(A73&lt;&gt;"",CONCATENATE(A73,"Delete"),"")</f>
        <v>hotelServiceDelete</v>
      </c>
      <c r="C77" s="17">
        <f t="shared" si="6"/>
        <v>59</v>
      </c>
      <c r="D77" s="16" t="s">
        <v>18</v>
      </c>
      <c r="E77" s="16" t="s">
        <v>91</v>
      </c>
      <c r="F77" s="16" t="s">
        <v>16</v>
      </c>
      <c r="G77" s="16" t="s">
        <v>20</v>
      </c>
      <c r="I77" s="19" t="str">
        <f>IF(B77&lt;&gt;"",CONCATENATE(inicio_consulta,C77,mid_consulta,A77,B77,fin_consulta),IF(A77&lt;&gt;"",CONCATENATE("-- ",A77),""))</f>
        <v>INSERT INTO tserver_permission VALUES (59,'com.ontimize.atomicHotelsApiRest.api.core.service.IHotelServiceService/hotelServiceDelete');</v>
      </c>
    </row>
    <row r="78" spans="9:9">
      <c r="I78" s="19" t="str">
        <f>IF(B78&lt;&gt;"",CONCATENATE(inicio_consulta,C78,mid_consulta,A78,B78,fin_consulta),IF(A78&lt;&gt;"",CONCATENATE("-- ",A78),""))</f>
        <v/>
      </c>
    </row>
    <row r="79" spans="1:9">
      <c r="A79" s="16" t="s">
        <v>95</v>
      </c>
      <c r="I79" s="19" t="str">
        <f>IF(B79&lt;&gt;"",CONCATENATE(inicio_consulta,C79,mid_consulta,A79,B79,fin_consulta),IF(A79&lt;&gt;"",CONCATENATE("-- ",A79),""))</f>
        <v>-- receipt</v>
      </c>
    </row>
    <row r="80" spans="1:9">
      <c r="A80" s="16" t="s">
        <v>96</v>
      </c>
      <c r="B80" s="16" t="str">
        <f>IF(A79&lt;&gt;"",CONCATENATE(A79,"Query"),"")</f>
        <v>receiptQuery</v>
      </c>
      <c r="C80" s="17">
        <f>C77+1</f>
        <v>60</v>
      </c>
      <c r="D80" s="16" t="s">
        <v>28</v>
      </c>
      <c r="E80" s="16" t="s">
        <v>11</v>
      </c>
      <c r="F80" s="16" t="s">
        <v>97</v>
      </c>
      <c r="G80" s="16" t="s">
        <v>13</v>
      </c>
      <c r="I80" s="19" t="str">
        <f>IF(B80&lt;&gt;"",CONCATENATE(inicio_consulta,C80,mid_consulta,A80,B80,fin_consulta),IF(A80&lt;&gt;"",CONCATENATE("-- ",A80),""))</f>
        <v>INSERT INTO tserver_permission VALUES (60,'com.ontimize.atomicHotelsApiRest.api.core.service.IReceiptService/receiptQuery');</v>
      </c>
    </row>
    <row r="81" spans="1:9">
      <c r="A81" s="16" t="s">
        <v>96</v>
      </c>
      <c r="B81" s="16" t="str">
        <f>IF(A79&lt;&gt;"",CONCATENATE(A79,"Insert"),"")</f>
        <v>receiptInsert</v>
      </c>
      <c r="C81" s="17">
        <f>C80+1</f>
        <v>61</v>
      </c>
      <c r="D81" s="16" t="s">
        <v>28</v>
      </c>
      <c r="E81" s="16" t="s">
        <v>11</v>
      </c>
      <c r="F81" s="16" t="s">
        <v>98</v>
      </c>
      <c r="G81" s="16" t="s">
        <v>17</v>
      </c>
      <c r="I81" s="19" t="str">
        <f>IF(B81&lt;&gt;"",CONCATENATE(inicio_consulta,C81,mid_consulta,A81,B81,fin_consulta),IF(A81&lt;&gt;"",CONCATENATE("-- ",A81),""))</f>
        <v>INSERT INTO tserver_permission VALUES (61,'com.ontimize.atomicHotelsApiRest.api.core.service.IReceiptService/receiptInsert');</v>
      </c>
    </row>
    <row r="82" spans="1:9">
      <c r="A82" s="16" t="s">
        <v>96</v>
      </c>
      <c r="B82" s="16" t="s">
        <v>99</v>
      </c>
      <c r="C82" s="17">
        <f t="shared" ref="C82:C83" si="7">C81+1</f>
        <v>62</v>
      </c>
      <c r="D82" s="16" t="s">
        <v>28</v>
      </c>
      <c r="E82" s="16" t="s">
        <v>11</v>
      </c>
      <c r="F82" s="16" t="s">
        <v>98</v>
      </c>
      <c r="G82" s="16" t="s">
        <v>19</v>
      </c>
      <c r="I82" s="19" t="str">
        <f>IF(B82&lt;&gt;"",CONCATENATE(inicio_consulta,C82,mid_consulta,A82,B82,fin_consulta),IF(A82&lt;&gt;"",CONCATENATE("-- ",A82),""))</f>
        <v>INSERT INTO tserver_permission VALUES (62,'com.ontimize.atomicHotelsApiRest.api.core.service.IReceiptService/completeReceiptQuery');</v>
      </c>
    </row>
    <row r="83" spans="1:9">
      <c r="A83" s="16" t="s">
        <v>96</v>
      </c>
      <c r="B83" s="16" t="str">
        <f>IF(A79&lt;&gt;"",CONCATENATE(A79,"Delete"),"")</f>
        <v>receiptDelete</v>
      </c>
      <c r="C83" s="17">
        <f t="shared" si="7"/>
        <v>63</v>
      </c>
      <c r="D83" s="16" t="s">
        <v>28</v>
      </c>
      <c r="E83" s="16" t="s">
        <v>11</v>
      </c>
      <c r="F83" s="16" t="s">
        <v>98</v>
      </c>
      <c r="G83" s="16" t="s">
        <v>20</v>
      </c>
      <c r="I83" s="19" t="str">
        <f>IF(B83&lt;&gt;"",CONCATENATE(inicio_consulta,C83,mid_consulta,A83,B83,fin_consulta),IF(A83&lt;&gt;"",CONCATENATE("-- ",A83),""))</f>
        <v>INSERT INTO tserver_permission VALUES (63,'com.ontimize.atomicHotelsApiRest.api.core.service.IReceiptService/receiptDelete');</v>
      </c>
    </row>
    <row r="84" spans="9:9">
      <c r="I84" s="19" t="str">
        <f>IF(B84&lt;&gt;"",CONCATENATE(inicio_consulta,C84,mid_consulta,A84,B84,fin_consulta),IF(A84&lt;&gt;"",CONCATENATE("-- ",A84),""))</f>
        <v/>
      </c>
    </row>
    <row r="85" spans="1:9">
      <c r="A85" s="16" t="s">
        <v>100</v>
      </c>
      <c r="I85" s="19" t="str">
        <f>IF(B85&lt;&gt;"",CONCATENATE(inicio_consulta,C85,mid_consulta,A85,B85,fin_consulta),IF(A85&lt;&gt;"",CONCATENATE("-- ",A85),""))</f>
        <v>-- room</v>
      </c>
    </row>
    <row r="86" spans="1:9">
      <c r="A86" s="16" t="s">
        <v>101</v>
      </c>
      <c r="B86" s="16" t="str">
        <f>IF(A85&lt;&gt;"",CONCATENATE(A85,"Query"),"")</f>
        <v>roomQuery</v>
      </c>
      <c r="C86" s="17">
        <f>C83+1</f>
        <v>64</v>
      </c>
      <c r="D86" s="16" t="s">
        <v>23</v>
      </c>
      <c r="E86" s="16" t="s">
        <v>11</v>
      </c>
      <c r="F86" s="16" t="s">
        <v>102</v>
      </c>
      <c r="G86" s="16" t="s">
        <v>13</v>
      </c>
      <c r="I86" s="19" t="str">
        <f>IF(B86&lt;&gt;"",CONCATENATE(inicio_consulta,C86,mid_consulta,A86,B86,fin_consulta),IF(A86&lt;&gt;"",CONCATENATE("-- ",A86),""))</f>
        <v>INSERT INTO tserver_permission VALUES (64,'com.ontimize.atomicHotelsApiRest.api.core.service.IRoomService/roomQuery');</v>
      </c>
    </row>
    <row r="87" spans="1:9">
      <c r="A87" s="16" t="s">
        <v>101</v>
      </c>
      <c r="B87" s="16" t="str">
        <f>IF(A85&lt;&gt;"",CONCATENATE(A85,"Insert"),"")</f>
        <v>roomInsert</v>
      </c>
      <c r="C87" s="17">
        <f>C86+1</f>
        <v>65</v>
      </c>
      <c r="D87" s="16" t="s">
        <v>18</v>
      </c>
      <c r="E87" s="16" t="s">
        <v>91</v>
      </c>
      <c r="F87" s="16" t="s">
        <v>103</v>
      </c>
      <c r="G87" s="16" t="s">
        <v>17</v>
      </c>
      <c r="I87" s="19" t="str">
        <f>IF(B87&lt;&gt;"",CONCATENATE(inicio_consulta,C87,mid_consulta,A87,B87,fin_consulta),IF(A87&lt;&gt;"",CONCATENATE("-- ",A87),""))</f>
        <v>INSERT INTO tserver_permission VALUES (65,'com.ontimize.atomicHotelsApiRest.api.core.service.IRoomService/roomInsert');</v>
      </c>
    </row>
    <row r="88" spans="1:9">
      <c r="A88" s="16" t="s">
        <v>101</v>
      </c>
      <c r="B88" s="16" t="str">
        <f>IF(A85&lt;&gt;"",CONCATENATE(A85,"Update"),"")</f>
        <v>roomUpdate</v>
      </c>
      <c r="C88" s="17">
        <f t="shared" ref="C88:C93" si="8">C87+1</f>
        <v>66</v>
      </c>
      <c r="D88" s="16" t="s">
        <v>18</v>
      </c>
      <c r="E88" s="16" t="s">
        <v>91</v>
      </c>
      <c r="F88" s="16" t="s">
        <v>103</v>
      </c>
      <c r="G88" s="16" t="s">
        <v>19</v>
      </c>
      <c r="I88" s="19" t="str">
        <f>IF(B88&lt;&gt;"",CONCATENATE(inicio_consulta,C88,mid_consulta,A88,B88,fin_consulta),IF(A88&lt;&gt;"",CONCATENATE("-- ",A88),""))</f>
        <v>INSERT INTO tserver_permission VALUES (66,'com.ontimize.atomicHotelsApiRest.api.core.service.IRoomService/roomUpdate');</v>
      </c>
    </row>
    <row r="89" spans="1:9">
      <c r="A89" s="16" t="s">
        <v>101</v>
      </c>
      <c r="B89" s="16" t="str">
        <f>IF(A85&lt;&gt;"",CONCATENATE(A85,"Delete"),"")</f>
        <v>roomDelete</v>
      </c>
      <c r="C89" s="17">
        <f t="shared" si="8"/>
        <v>67</v>
      </c>
      <c r="D89" s="16" t="s">
        <v>18</v>
      </c>
      <c r="E89" s="16" t="s">
        <v>91</v>
      </c>
      <c r="F89" s="16" t="s">
        <v>103</v>
      </c>
      <c r="G89" s="16" t="s">
        <v>20</v>
      </c>
      <c r="I89" s="19" t="str">
        <f>IF(B89&lt;&gt;"",CONCATENATE(inicio_consulta,C89,mid_consulta,A89,B89,fin_consulta),IF(A89&lt;&gt;"",CONCATENATE("-- ",A89),""))</f>
        <v>INSERT INTO tserver_permission VALUES (67,'com.ontimize.atomicHotelsApiRest.api.core.service.IRoomService/roomDelete');</v>
      </c>
    </row>
    <row r="90" spans="1:9">
      <c r="A90" s="16" t="s">
        <v>101</v>
      </c>
      <c r="B90" s="16" t="s">
        <v>104</v>
      </c>
      <c r="C90" s="17">
        <f t="shared" si="8"/>
        <v>68</v>
      </c>
      <c r="D90" s="16" t="s">
        <v>23</v>
      </c>
      <c r="E90" s="16" t="s">
        <v>11</v>
      </c>
      <c r="F90" s="16" t="s">
        <v>105</v>
      </c>
      <c r="G90" s="16" t="s">
        <v>13</v>
      </c>
      <c r="I90" s="19" t="str">
        <f>IF(B90&lt;&gt;"",CONCATENATE(inicio_consulta,C90,mid_consulta,A90,B90,fin_consulta),IF(A90&lt;&gt;"",CONCATENATE("-- ",A90),""))</f>
        <v>INSERT INTO tserver_permission VALUES (68,'com.ontimize.atomicHotelsApiRest.api.core.service.IRoomService/roomsUnbookedInRangeQuery');</v>
      </c>
    </row>
    <row r="91" spans="1:9">
      <c r="A91" s="24" t="s">
        <v>101</v>
      </c>
      <c r="B91" s="24" t="s">
        <v>106</v>
      </c>
      <c r="C91" s="25">
        <f t="shared" si="8"/>
        <v>69</v>
      </c>
      <c r="D91" s="16" t="s">
        <v>107</v>
      </c>
      <c r="I91" s="19" t="str">
        <f>IF(B91&lt;&gt;"",CONCATENATE(inicio_consulta,C91,mid_consulta,A91,B91,fin_consulta),IF(A91&lt;&gt;"",CONCATENATE("-- ",A91),""))</f>
        <v>INSERT INTO tserver_permission VALUES (69,'com.ontimize.atomicHotelsApiRest.api.core.service.IRoomService/isRoomUnbookedgInRange');</v>
      </c>
    </row>
    <row r="92" spans="1:9">
      <c r="A92" s="16" t="s">
        <v>101</v>
      </c>
      <c r="B92" s="16" t="s">
        <v>108</v>
      </c>
      <c r="C92" s="17">
        <f t="shared" si="8"/>
        <v>70</v>
      </c>
      <c r="D92" s="16" t="s">
        <v>23</v>
      </c>
      <c r="E92" s="16" t="s">
        <v>11</v>
      </c>
      <c r="F92" s="16" t="s">
        <v>109</v>
      </c>
      <c r="G92" s="16" t="s">
        <v>13</v>
      </c>
      <c r="I92" s="19" t="str">
        <f>IF(B92&lt;&gt;"",CONCATENATE(inicio_consulta,C92,mid_consulta,A92,B92,fin_consulta),IF(A92&lt;&gt;"",CONCATENATE("-- ",A92),""))</f>
        <v>INSERT INTO tserver_permission VALUES (70,'com.ontimize.atomicHotelsApiRest.api.core.service.IRoomService/roomInfoQuery');</v>
      </c>
    </row>
    <row r="93" spans="1:9">
      <c r="A93" s="16" t="s">
        <v>101</v>
      </c>
      <c r="B93" s="16" t="s">
        <v>110</v>
      </c>
      <c r="C93" s="17">
        <f t="shared" si="8"/>
        <v>71</v>
      </c>
      <c r="D93" s="16" t="s">
        <v>23</v>
      </c>
      <c r="E93" s="16" t="s">
        <v>11</v>
      </c>
      <c r="F93" s="16" t="s">
        <v>111</v>
      </c>
      <c r="G93" s="16" t="s">
        <v>13</v>
      </c>
      <c r="I93" s="19" t="str">
        <f>IF(B93&lt;&gt;"",CONCATENATE(inicio_consulta,C93,mid_consulta,A93,B93,fin_consulta),IF(A93&lt;&gt;"",CONCATENATE("-- ",A93),""))</f>
        <v>INSERT INTO tserver_permission VALUES (71,'com.ontimize.atomicHotelsApiRest.api.core.service.IRoomService/infoHotelFeaturesQuery');</v>
      </c>
    </row>
    <row r="94" spans="9:9">
      <c r="I94" s="19" t="str">
        <f>IF(B94&lt;&gt;"",CONCATENATE(inicio_consulta,C94,mid_consulta,A94,B94,fin_consulta),IF(A94&lt;&gt;"",CONCATENATE("-- ",A94),""))</f>
        <v/>
      </c>
    </row>
    <row r="95" spans="1:9">
      <c r="A95" s="16" t="s">
        <v>112</v>
      </c>
      <c r="I95" s="19" t="str">
        <f>IF(B95&lt;&gt;"",CONCATENATE(inicio_consulta,C95,mid_consulta,A95,B95,fin_consulta),IF(A95&lt;&gt;"",CONCATENATE("-- ",A95),""))</f>
        <v>-- roomTypeFeature</v>
      </c>
    </row>
    <row r="96" spans="1:9">
      <c r="A96" s="16" t="s">
        <v>113</v>
      </c>
      <c r="B96" s="16" t="str">
        <f>IF(A95&lt;&gt;"",CONCATENATE(A95,"Query"),"")</f>
        <v>roomTypeFeatureQuery</v>
      </c>
      <c r="C96" s="17">
        <f>C93+1</f>
        <v>72</v>
      </c>
      <c r="D96" s="16" t="s">
        <v>23</v>
      </c>
      <c r="E96" s="16" t="s">
        <v>15</v>
      </c>
      <c r="F96" s="16" t="s">
        <v>114</v>
      </c>
      <c r="G96" s="16" t="s">
        <v>13</v>
      </c>
      <c r="I96" s="19" t="str">
        <f>IF(B96&lt;&gt;"",CONCATENATE(inicio_consulta,C96,mid_consulta,A96,B96,fin_consulta),IF(A96&lt;&gt;"",CONCATENATE("-- ",A96),""))</f>
        <v>INSERT INTO tserver_permission VALUES (72,'com.ontimize.atomicHotelsApiRest.api.core.service.IRoomTypeFeatureService/roomTypeFeatureQuery');</v>
      </c>
    </row>
    <row r="97" spans="1:9">
      <c r="A97" s="16" t="s">
        <v>113</v>
      </c>
      <c r="B97" s="16" t="str">
        <f>IF(A95&lt;&gt;"",CONCATENATE(A95,"Insert"),"")</f>
        <v>roomTypeFeatureInsert</v>
      </c>
      <c r="C97" s="17">
        <f>C96+1</f>
        <v>73</v>
      </c>
      <c r="D97" s="16" t="s">
        <v>14</v>
      </c>
      <c r="E97" s="16" t="s">
        <v>15</v>
      </c>
      <c r="F97" s="16" t="s">
        <v>115</v>
      </c>
      <c r="G97" s="16" t="s">
        <v>17</v>
      </c>
      <c r="I97" s="19" t="str">
        <f>IF(B97&lt;&gt;"",CONCATENATE(inicio_consulta,C97,mid_consulta,A97,B97,fin_consulta),IF(A97&lt;&gt;"",CONCATENATE("-- ",A97),""))</f>
        <v>INSERT INTO tserver_permission VALUES (73,'com.ontimize.atomicHotelsApiRest.api.core.service.IRoomTypeFeatureService/roomTypeFeatureInsert');</v>
      </c>
    </row>
    <row r="98" spans="1:9">
      <c r="A98" s="16" t="s">
        <v>113</v>
      </c>
      <c r="B98" s="16" t="str">
        <f>IF(A95&lt;&gt;"",CONCATENATE(A95,"Delete"),"")</f>
        <v>roomTypeFeatureDelete</v>
      </c>
      <c r="C98" s="17">
        <f>C97+1</f>
        <v>74</v>
      </c>
      <c r="D98" s="16" t="s">
        <v>14</v>
      </c>
      <c r="E98" s="16" t="s">
        <v>15</v>
      </c>
      <c r="F98" s="16" t="s">
        <v>115</v>
      </c>
      <c r="G98" s="16" t="s">
        <v>20</v>
      </c>
      <c r="I98" s="19" t="str">
        <f>IF(B98&lt;&gt;"",CONCATENATE(inicio_consulta,C98,mid_consulta,A98,B98,fin_consulta),IF(A98&lt;&gt;"",CONCATENATE("-- ",A98),""))</f>
        <v>INSERT INTO tserver_permission VALUES (74,'com.ontimize.atomicHotelsApiRest.api.core.service.IRoomTypeFeatureService/roomTypeFeatureDelete');</v>
      </c>
    </row>
    <row r="99" spans="9:9">
      <c r="I99" s="19" t="str">
        <f>IF(B99&lt;&gt;"",CONCATENATE(inicio_consulta,C99,mid_consulta,A99,B99,fin_consulta),IF(A99&lt;&gt;"",CONCATENATE("-- ",A99),""))</f>
        <v/>
      </c>
    </row>
    <row r="100" spans="1:9">
      <c r="A100" s="16" t="s">
        <v>116</v>
      </c>
      <c r="I100" s="19" t="str">
        <f>IF(B100&lt;&gt;"",CONCATENATE(inicio_consulta,C100,mid_consulta,A100,B100,fin_consulta),IF(A100&lt;&gt;"",CONCATENATE("-- ",A100),""))</f>
        <v>-- roomType</v>
      </c>
    </row>
    <row r="101" spans="1:9">
      <c r="A101" s="16" t="s">
        <v>117</v>
      </c>
      <c r="B101" s="16" t="str">
        <f>IF(A100&lt;&gt;"",CONCATENATE(A100,"Query"),"")</f>
        <v>roomTypeQuery</v>
      </c>
      <c r="C101" s="17">
        <f>C98+1</f>
        <v>75</v>
      </c>
      <c r="D101" s="16" t="s">
        <v>23</v>
      </c>
      <c r="E101" s="16" t="s">
        <v>15</v>
      </c>
      <c r="F101" s="16" t="s">
        <v>118</v>
      </c>
      <c r="G101" s="16" t="s">
        <v>13</v>
      </c>
      <c r="I101" s="19" t="str">
        <f>IF(B101&lt;&gt;"",CONCATENATE(inicio_consulta,C101,mid_consulta,A101,B101,fin_consulta),IF(A101&lt;&gt;"",CONCATENATE("-- ",A101),""))</f>
        <v>INSERT INTO tserver_permission VALUES (75,'com.ontimize.atomicHotelsApiRest.api.core.service.IRoomTypeService/roomTypeQuery');</v>
      </c>
    </row>
    <row r="102" spans="1:9">
      <c r="A102" s="16" t="s">
        <v>117</v>
      </c>
      <c r="B102" s="16" t="str">
        <f>IF(A100&lt;&gt;"",CONCATENATE(A100,"Insert"),"")</f>
        <v>roomTypeInsert</v>
      </c>
      <c r="C102" s="17">
        <f>C101+1</f>
        <v>76</v>
      </c>
      <c r="D102" s="16" t="s">
        <v>14</v>
      </c>
      <c r="E102" s="16" t="s">
        <v>15</v>
      </c>
      <c r="F102" s="16" t="s">
        <v>119</v>
      </c>
      <c r="G102" s="16" t="s">
        <v>17</v>
      </c>
      <c r="I102" s="19" t="str">
        <f>IF(B102&lt;&gt;"",CONCATENATE(inicio_consulta,C102,mid_consulta,A102,B102,fin_consulta),IF(A102&lt;&gt;"",CONCATENATE("-- ",A102),""))</f>
        <v>INSERT INTO tserver_permission VALUES (76,'com.ontimize.atomicHotelsApiRest.api.core.service.IRoomTypeService/roomTypeInsert');</v>
      </c>
    </row>
    <row r="103" spans="1:9">
      <c r="A103" s="16" t="s">
        <v>117</v>
      </c>
      <c r="B103" s="16" t="str">
        <f>IF(A100&lt;&gt;"",CONCATENATE(A100,"Update"),"")</f>
        <v>roomTypeUpdate</v>
      </c>
      <c r="C103" s="17">
        <f t="shared" ref="C103:C106" si="9">C102+1</f>
        <v>77</v>
      </c>
      <c r="D103" s="16" t="s">
        <v>14</v>
      </c>
      <c r="E103" s="16" t="s">
        <v>15</v>
      </c>
      <c r="F103" s="16" t="s">
        <v>119</v>
      </c>
      <c r="G103" s="16" t="s">
        <v>19</v>
      </c>
      <c r="I103" s="19" t="str">
        <f>IF(B103&lt;&gt;"",CONCATENATE(inicio_consulta,C103,mid_consulta,A103,B103,fin_consulta),IF(A103&lt;&gt;"",CONCATENATE("-- ",A103),""))</f>
        <v>INSERT INTO tserver_permission VALUES (77,'com.ontimize.atomicHotelsApiRest.api.core.service.IRoomTypeService/roomTypeUpdate');</v>
      </c>
    </row>
    <row r="104" spans="1:9">
      <c r="A104" s="16" t="s">
        <v>117</v>
      </c>
      <c r="B104" s="16" t="str">
        <f>IF(A100&lt;&gt;"",CONCATENATE(A100,"Delete"),"")</f>
        <v>roomTypeDelete</v>
      </c>
      <c r="C104" s="17">
        <f t="shared" si="9"/>
        <v>78</v>
      </c>
      <c r="D104" s="16" t="s">
        <v>14</v>
      </c>
      <c r="E104" s="16" t="s">
        <v>15</v>
      </c>
      <c r="F104" s="16" t="s">
        <v>119</v>
      </c>
      <c r="G104" s="16" t="s">
        <v>20</v>
      </c>
      <c r="I104" s="19" t="str">
        <f>IF(B104&lt;&gt;"",CONCATENATE(inicio_consulta,C104,mid_consulta,A104,B104,fin_consulta),IF(A104&lt;&gt;"",CONCATENATE("-- ",A104),""))</f>
        <v>INSERT INTO tserver_permission VALUES (78,'com.ontimize.atomicHotelsApiRest.api.core.service.IRoomTypeService/roomTypeDelete');</v>
      </c>
    </row>
    <row r="105" spans="1:9">
      <c r="A105" s="16" t="s">
        <v>117</v>
      </c>
      <c r="B105" s="16" t="s">
        <v>120</v>
      </c>
      <c r="C105" s="17">
        <f t="shared" si="9"/>
        <v>79</v>
      </c>
      <c r="D105" s="16" t="s">
        <v>23</v>
      </c>
      <c r="F105" s="16" t="s">
        <v>121</v>
      </c>
      <c r="G105" s="16" t="s">
        <v>13</v>
      </c>
      <c r="I105" s="19" t="str">
        <f>IF(B105&lt;&gt;"",CONCATENATE(inicio_consulta,C105,mid_consulta,A105,B105,fin_consulta),IF(A105&lt;&gt;"",CONCATENATE("-- ",A105),""))</f>
        <v>INSERT INTO tserver_permission VALUES (79,'com.ontimize.atomicHotelsApiRest.api.core.service.IRoomTypeService/infoQuery');</v>
      </c>
    </row>
    <row r="106" spans="1:9">
      <c r="A106" s="24" t="s">
        <v>117</v>
      </c>
      <c r="B106" s="24" t="s">
        <v>122</v>
      </c>
      <c r="C106" s="25">
        <f t="shared" si="9"/>
        <v>80</v>
      </c>
      <c r="D106" s="16" t="s">
        <v>107</v>
      </c>
      <c r="I106" s="19" t="str">
        <f>IF(B106&lt;&gt;"",CONCATENATE(inicio_consulta,C106,mid_consulta,A106,B106,fin_consulta),IF(A106&lt;&gt;"",CONCATENATE("-- ",A106),""))</f>
        <v>INSERT INTO tserver_permission VALUES (80,'com.ontimize.atomicHotelsApiRest.api.core.service.IRoomTypeService/infoRoomFeaturesQuery');</v>
      </c>
    </row>
    <row r="107" spans="9:9">
      <c r="I107" s="19" t="str">
        <f>IF(B107&lt;&gt;"",CONCATENATE(inicio_consulta,C107,mid_consulta,A107,B107,fin_consulta),IF(A107&lt;&gt;"",CONCATENATE("-- ",A107),""))</f>
        <v/>
      </c>
    </row>
    <row r="108" spans="1:9">
      <c r="A108" s="16" t="s">
        <v>123</v>
      </c>
      <c r="I108" s="19" t="str">
        <f>IF(B108&lt;&gt;"",CONCATENATE(inicio_consulta,C108,mid_consulta,A108,B108,fin_consulta),IF(A108&lt;&gt;"",CONCATENATE("-- ",A108),""))</f>
        <v>-- service</v>
      </c>
    </row>
    <row r="109" spans="1:9">
      <c r="A109" s="16" t="s">
        <v>124</v>
      </c>
      <c r="B109" s="16" t="str">
        <f>IF(A108&lt;&gt;"",CONCATENATE(A108,"Query"),"")</f>
        <v>serviceQuery</v>
      </c>
      <c r="C109" s="17">
        <f>C106+1</f>
        <v>81</v>
      </c>
      <c r="D109" s="16" t="s">
        <v>23</v>
      </c>
      <c r="E109" s="16" t="s">
        <v>15</v>
      </c>
      <c r="F109" s="16" t="s">
        <v>125</v>
      </c>
      <c r="G109" s="16" t="s">
        <v>13</v>
      </c>
      <c r="I109" s="19" t="str">
        <f>IF(B109&lt;&gt;"",CONCATENATE(inicio_consulta,C109,mid_consulta,A109,B109,fin_consulta),IF(A109&lt;&gt;"",CONCATENATE("-- ",A109),""))</f>
        <v>INSERT INTO tserver_permission VALUES (81,'com.ontimize.atomicHotelsApiRest.api.core.service.IServiceService/serviceQuery');</v>
      </c>
    </row>
    <row r="110" spans="1:9">
      <c r="A110" s="16" t="s">
        <v>124</v>
      </c>
      <c r="B110" s="16" t="str">
        <f>IF(A108&lt;&gt;"",CONCATENATE(A108,"Insert"),"")</f>
        <v>serviceInsert</v>
      </c>
      <c r="C110" s="17">
        <f>C109+1</f>
        <v>82</v>
      </c>
      <c r="D110" s="16" t="s">
        <v>14</v>
      </c>
      <c r="E110" s="16" t="s">
        <v>15</v>
      </c>
      <c r="F110" s="16" t="s">
        <v>126</v>
      </c>
      <c r="G110" s="16" t="s">
        <v>17</v>
      </c>
      <c r="I110" s="19" t="str">
        <f>IF(B110&lt;&gt;"",CONCATENATE(inicio_consulta,C110,mid_consulta,A110,B110,fin_consulta),IF(A110&lt;&gt;"",CONCATENATE("-- ",A110),""))</f>
        <v>INSERT INTO tserver_permission VALUES (82,'com.ontimize.atomicHotelsApiRest.api.core.service.IServiceService/serviceInsert');</v>
      </c>
    </row>
    <row r="111" spans="1:9">
      <c r="A111" s="16" t="s">
        <v>124</v>
      </c>
      <c r="B111" s="16" t="str">
        <f>IF(A108&lt;&gt;"",CONCATENATE(A108,"Update"),"")</f>
        <v>serviceUpdate</v>
      </c>
      <c r="C111" s="17">
        <f t="shared" ref="C111:C112" si="10">C110+1</f>
        <v>83</v>
      </c>
      <c r="D111" s="16" t="s">
        <v>14</v>
      </c>
      <c r="E111" s="16" t="s">
        <v>15</v>
      </c>
      <c r="F111" s="16" t="s">
        <v>126</v>
      </c>
      <c r="G111" s="16" t="s">
        <v>19</v>
      </c>
      <c r="I111" s="19" t="str">
        <f>IF(B111&lt;&gt;"",CONCATENATE(inicio_consulta,C111,mid_consulta,A111,B111,fin_consulta),IF(A111&lt;&gt;"",CONCATENATE("-- ",A111),""))</f>
        <v>INSERT INTO tserver_permission VALUES (83,'com.ontimize.atomicHotelsApiRest.api.core.service.IServiceService/serviceUpdate');</v>
      </c>
    </row>
    <row r="112" spans="1:9">
      <c r="A112" s="16" t="s">
        <v>124</v>
      </c>
      <c r="B112" s="16" t="str">
        <f>IF(A108&lt;&gt;"",CONCATENATE(A108,"Delete"),"")</f>
        <v>serviceDelete</v>
      </c>
      <c r="C112" s="17">
        <f t="shared" si="10"/>
        <v>84</v>
      </c>
      <c r="D112" s="16" t="s">
        <v>14</v>
      </c>
      <c r="E112" s="16" t="s">
        <v>15</v>
      </c>
      <c r="F112" s="16" t="s">
        <v>126</v>
      </c>
      <c r="G112" s="16" t="s">
        <v>20</v>
      </c>
      <c r="I112" s="19" t="str">
        <f>IF(B112&lt;&gt;"",CONCATENATE(inicio_consulta,C112,mid_consulta,A112,B112,fin_consulta),IF(A112&lt;&gt;"",CONCATENATE("-- ",A112),""))</f>
        <v>INSERT INTO tserver_permission VALUES (84,'com.ontimize.atomicHotelsApiRest.api.core.service.IServiceService/serviceDelete');</v>
      </c>
    </row>
    <row r="113" spans="9:9">
      <c r="I113" s="19" t="str">
        <f>IF(B113&lt;&gt;"",CONCATENATE(inicio_consulta,C113,mid_consulta,A113,B113,fin_consulta),IF(A113&lt;&gt;"",CONCATENATE("-- ",A113),""))</f>
        <v/>
      </c>
    </row>
    <row r="114" spans="1:9">
      <c r="A114" s="16" t="s">
        <v>127</v>
      </c>
      <c r="I114" s="19" t="str">
        <f>IF(B114&lt;&gt;"",CONCATENATE(inicio_consulta,C114,mid_consulta,A114,B114,fin_consulta),IF(A114&lt;&gt;"",CONCATENATE("-- ",A114),""))</f>
        <v>-- servicesXtra</v>
      </c>
    </row>
    <row r="115" spans="1:9">
      <c r="A115" s="16" t="s">
        <v>128</v>
      </c>
      <c r="B115" s="16" t="str">
        <f>IF(A114&lt;&gt;"",CONCATENATE(A114,"Query"),"")</f>
        <v>servicesXtraQuery</v>
      </c>
      <c r="C115" s="17">
        <f>C112+1</f>
        <v>85</v>
      </c>
      <c r="D115" s="16" t="s">
        <v>23</v>
      </c>
      <c r="E115" s="16" t="s">
        <v>15</v>
      </c>
      <c r="F115" s="16" t="s">
        <v>129</v>
      </c>
      <c r="G115" s="16" t="s">
        <v>13</v>
      </c>
      <c r="I115" s="19" t="str">
        <f>IF(B115&lt;&gt;"",CONCATENATE(inicio_consulta,C115,mid_consulta,A115,B115,fin_consulta),IF(A115&lt;&gt;"",CONCATENATE("-- ",A115),""))</f>
        <v>INSERT INTO tserver_permission VALUES (85,'com.ontimize.atomicHotelsApiRest.api.core.service.IServicesXtraService/servicesXtraQuery');</v>
      </c>
    </row>
    <row r="116" spans="1:9">
      <c r="A116" s="16" t="s">
        <v>128</v>
      </c>
      <c r="B116" s="16" t="str">
        <f>IF(A114&lt;&gt;"",CONCATENATE(A114,"Insert"),"")</f>
        <v>servicesXtraInsert</v>
      </c>
      <c r="C116" s="17">
        <f>C115+1</f>
        <v>86</v>
      </c>
      <c r="D116" s="16" t="s">
        <v>14</v>
      </c>
      <c r="E116" s="16" t="s">
        <v>15</v>
      </c>
      <c r="F116" s="16" t="s">
        <v>130</v>
      </c>
      <c r="G116" s="16" t="s">
        <v>17</v>
      </c>
      <c r="I116" s="19" t="str">
        <f>IF(B116&lt;&gt;"",CONCATENATE(inicio_consulta,C116,mid_consulta,A116,B116,fin_consulta),IF(A116&lt;&gt;"",CONCATENATE("-- ",A116),""))</f>
        <v>INSERT INTO tserver_permission VALUES (86,'com.ontimize.atomicHotelsApiRest.api.core.service.IServicesXtraService/servicesXtraInsert');</v>
      </c>
    </row>
    <row r="117" spans="1:9">
      <c r="A117" s="16" t="s">
        <v>128</v>
      </c>
      <c r="B117" s="16" t="str">
        <f>IF(A114&lt;&gt;"",CONCATENATE(A114,"Update"),"")</f>
        <v>servicesXtraUpdate</v>
      </c>
      <c r="C117" s="17">
        <f t="shared" ref="C117:C118" si="11">C116+1</f>
        <v>87</v>
      </c>
      <c r="D117" s="16" t="s">
        <v>14</v>
      </c>
      <c r="E117" s="16" t="s">
        <v>15</v>
      </c>
      <c r="F117" s="16" t="s">
        <v>130</v>
      </c>
      <c r="G117" s="16" t="s">
        <v>19</v>
      </c>
      <c r="I117" s="19" t="str">
        <f>IF(B117&lt;&gt;"",CONCATENATE(inicio_consulta,C117,mid_consulta,A117,B117,fin_consulta),IF(A117&lt;&gt;"",CONCATENATE("-- ",A117),""))</f>
        <v>INSERT INTO tserver_permission VALUES (87,'com.ontimize.atomicHotelsApiRest.api.core.service.IServicesXtraService/servicesXtraUpdate');</v>
      </c>
    </row>
    <row r="118" spans="1:9">
      <c r="A118" s="16" t="s">
        <v>128</v>
      </c>
      <c r="B118" s="16" t="str">
        <f>IF(A114&lt;&gt;"",CONCATENATE(A114,"Delete"),"")</f>
        <v>servicesXtraDelete</v>
      </c>
      <c r="C118" s="17">
        <f t="shared" si="11"/>
        <v>88</v>
      </c>
      <c r="D118" s="16" t="s">
        <v>14</v>
      </c>
      <c r="E118" s="16" t="s">
        <v>15</v>
      </c>
      <c r="F118" s="16" t="s">
        <v>130</v>
      </c>
      <c r="G118" s="16" t="s">
        <v>20</v>
      </c>
      <c r="I118" s="19" t="str">
        <f>IF(B118&lt;&gt;"",CONCATENATE(inicio_consulta,C118,mid_consulta,A118,B118,fin_consulta),IF(A118&lt;&gt;"",CONCATENATE("-- ",A118),""))</f>
        <v>INSERT INTO tserver_permission VALUES (88,'com.ontimize.atomicHotelsApiRest.api.core.service.IServicesXtraService/servicesXtraDelete');</v>
      </c>
    </row>
    <row r="119" spans="9:9">
      <c r="I119" s="19" t="str">
        <f>IF(B119&lt;&gt;"",CONCATENATE(inicio_consulta,C119,mid_consulta,A119,B119,fin_consulta),IF(A119&lt;&gt;"",CONCATENATE("-- ",A119),""))</f>
        <v/>
      </c>
    </row>
    <row r="120" spans="1:9">
      <c r="A120" s="16" t="s">
        <v>131</v>
      </c>
      <c r="I120" s="19" t="str">
        <f>IF(B120&lt;&gt;"",CONCATENATE(inicio_consulta,C120,mid_consulta,A120,B120,fin_consulta),IF(A120&lt;&gt;"",CONCATENATE("-- ",A120),""))</f>
        <v>-- user</v>
      </c>
    </row>
    <row r="121" spans="1:9">
      <c r="A121" s="16" t="s">
        <v>132</v>
      </c>
      <c r="B121" s="16" t="str">
        <f>IF(A120&lt;&gt;"",CONCATENATE(A120,"Query"),"")</f>
        <v>userQuery</v>
      </c>
      <c r="C121" s="17">
        <f>C118+1</f>
        <v>89</v>
      </c>
      <c r="D121" s="16" t="s">
        <v>14</v>
      </c>
      <c r="E121" s="16" t="s">
        <v>15</v>
      </c>
      <c r="F121" s="16" t="s">
        <v>133</v>
      </c>
      <c r="G121" s="16" t="s">
        <v>13</v>
      </c>
      <c r="I121" s="19" t="str">
        <f>IF(B121&lt;&gt;"",CONCATENATE(inicio_consulta,C121,mid_consulta,A121,B121,fin_consulta),IF(A121&lt;&gt;"",CONCATENATE("-- ",A121),""))</f>
        <v>INSERT INTO tserver_permission VALUES (89,'com.ontimize.atomicHotelsApiRest.api.core.service.IUserService/userQuery');</v>
      </c>
    </row>
    <row r="122" spans="1:9">
      <c r="A122" s="16" t="s">
        <v>132</v>
      </c>
      <c r="B122" s="16" t="str">
        <f>IF(A120&lt;&gt;"",CONCATENATE(A120,"Insert"),"")</f>
        <v>userInsert</v>
      </c>
      <c r="C122" s="17">
        <f>C121+1</f>
        <v>90</v>
      </c>
      <c r="D122" s="16" t="s">
        <v>14</v>
      </c>
      <c r="E122" s="16" t="s">
        <v>15</v>
      </c>
      <c r="F122" s="16" t="s">
        <v>134</v>
      </c>
      <c r="G122" s="16" t="s">
        <v>17</v>
      </c>
      <c r="I122" s="19" t="str">
        <f>IF(B122&lt;&gt;"",CONCATENATE(inicio_consulta,C122,mid_consulta,A122,B122,fin_consulta),IF(A122&lt;&gt;"",CONCATENATE("-- ",A122),""))</f>
        <v>INSERT INTO tserver_permission VALUES (90,'com.ontimize.atomicHotelsApiRest.api.core.service.IUserService/userInsert');</v>
      </c>
    </row>
    <row r="123" spans="1:9">
      <c r="A123" s="16" t="s">
        <v>132</v>
      </c>
      <c r="B123" s="16" t="str">
        <f>IF(A120&lt;&gt;"",CONCATENATE(A120,"Update"),"")</f>
        <v>userUpdate</v>
      </c>
      <c r="C123" s="17">
        <f t="shared" ref="C123:C124" si="12">C122+1</f>
        <v>91</v>
      </c>
      <c r="D123" s="16" t="s">
        <v>14</v>
      </c>
      <c r="E123" s="16" t="s">
        <v>15</v>
      </c>
      <c r="F123" s="16" t="s">
        <v>134</v>
      </c>
      <c r="G123" s="16" t="s">
        <v>19</v>
      </c>
      <c r="I123" s="19" t="str">
        <f>IF(B123&lt;&gt;"",CONCATENATE(inicio_consulta,C123,mid_consulta,A123,B123,fin_consulta),IF(A123&lt;&gt;"",CONCATENATE("-- ",A123),""))</f>
        <v>INSERT INTO tserver_permission VALUES (91,'com.ontimize.atomicHotelsApiRest.api.core.service.IUserService/userUpdate');</v>
      </c>
    </row>
    <row r="124" spans="1:9">
      <c r="A124" s="16" t="s">
        <v>132</v>
      </c>
      <c r="B124" s="16" t="str">
        <f>IF(A120&lt;&gt;"",CONCATENATE(A120,"Delete"),"")</f>
        <v>userDelete</v>
      </c>
      <c r="C124" s="17">
        <f t="shared" si="12"/>
        <v>92</v>
      </c>
      <c r="D124" s="16" t="s">
        <v>14</v>
      </c>
      <c r="E124" s="16" t="s">
        <v>15</v>
      </c>
      <c r="F124" s="16" t="s">
        <v>134</v>
      </c>
      <c r="G124" s="16" t="s">
        <v>20</v>
      </c>
      <c r="I124" s="19" t="str">
        <f>IF(B124&lt;&gt;"",CONCATENATE(inicio_consulta,C124,mid_consulta,A124,B124,fin_consulta),IF(A124&lt;&gt;"",CONCATENATE("-- ",A124),""))</f>
        <v>INSERT INTO tserver_permission VALUES (92,'com.ontimize.atomicHotelsApiRest.api.core.service.IUserService/userDelete');</v>
      </c>
    </row>
    <row r="125" spans="9:9">
      <c r="I125" s="19" t="str">
        <f>IF(B125&lt;&gt;"",CONCATENATE(inicio_consulta,C125,mid_consulta,A125,B125,fin_consulta),IF(A125&lt;&gt;"",CONCATENATE("-- ",A125),""))</f>
        <v/>
      </c>
    </row>
    <row r="126" spans="1:9">
      <c r="A126" s="16" t="s">
        <v>135</v>
      </c>
      <c r="I126" s="19" t="str">
        <f>IF(B126&lt;&gt;"",CONCATENATE(inicio_consulta,C126,mid_consulta,A126,B126,fin_consulta),IF(A126&lt;&gt;"",CONCATENATE("-- ",A126),""))</f>
        <v>-- department</v>
      </c>
    </row>
    <row r="127" spans="1:9">
      <c r="A127" s="16" t="s">
        <v>136</v>
      </c>
      <c r="B127" s="16" t="str">
        <f>IF(A126&lt;&gt;"",CONCATENATE(A126,"Query"),"")</f>
        <v>departmentQuery</v>
      </c>
      <c r="C127" s="17">
        <f>C124+1</f>
        <v>93</v>
      </c>
      <c r="D127" s="16" t="s">
        <v>28</v>
      </c>
      <c r="E127" s="16" t="s">
        <v>15</v>
      </c>
      <c r="F127" s="16" t="s">
        <v>137</v>
      </c>
      <c r="G127" s="16" t="s">
        <v>13</v>
      </c>
      <c r="I127" s="19" t="str">
        <f>IF(B127&lt;&gt;"",CONCATENATE(inicio_consulta,C127,mid_consulta,A127,B127,fin_consulta),IF(A127&lt;&gt;"",CONCATENATE("-- ",A127),""))</f>
        <v>INSERT INTO tserver_permission VALUES (93,'com.ontimize.atomicHotelsApiRest.api.core.service.IDepartmentService/departmentQuery');</v>
      </c>
    </row>
    <row r="128" spans="1:9">
      <c r="A128" s="16" t="str">
        <f>A127</f>
        <v>com.ontimize.atomicHotelsApiRest.api.core.service.IDepartmentService/</v>
      </c>
      <c r="B128" s="16" t="str">
        <f>IF(A126&lt;&gt;"",CONCATENATE(A126,"Insert"),"")</f>
        <v>departmentInsert</v>
      </c>
      <c r="C128" s="17">
        <f>C127+1</f>
        <v>94</v>
      </c>
      <c r="D128" s="16" t="s">
        <v>14</v>
      </c>
      <c r="E128" s="16" t="s">
        <v>15</v>
      </c>
      <c r="F128" s="16" t="s">
        <v>138</v>
      </c>
      <c r="G128" s="16" t="s">
        <v>17</v>
      </c>
      <c r="I128" s="19" t="str">
        <f>IF(B128&lt;&gt;"",CONCATENATE(inicio_consulta,C128,mid_consulta,A128,B128,fin_consulta),IF(A128&lt;&gt;"",CONCATENATE("-- ",A128),""))</f>
        <v>INSERT INTO tserver_permission VALUES (94,'com.ontimize.atomicHotelsApiRest.api.core.service.IDepartmentService/departmentInsert');</v>
      </c>
    </row>
    <row r="129" spans="1:9">
      <c r="A129" s="16" t="str">
        <f t="shared" ref="A129:A130" si="13">A128</f>
        <v>com.ontimize.atomicHotelsApiRest.api.core.service.IDepartmentService/</v>
      </c>
      <c r="B129" s="16" t="str">
        <f>IF(A126&lt;&gt;"",CONCATENATE(A126,"Update"),"")</f>
        <v>departmentUpdate</v>
      </c>
      <c r="C129" s="17">
        <f t="shared" ref="C129:C130" si="14">C128+1</f>
        <v>95</v>
      </c>
      <c r="D129" s="16" t="s">
        <v>14</v>
      </c>
      <c r="E129" s="16" t="s">
        <v>15</v>
      </c>
      <c r="F129" s="16" t="s">
        <v>138</v>
      </c>
      <c r="G129" s="16" t="s">
        <v>19</v>
      </c>
      <c r="I129" s="19" t="str">
        <f>IF(B129&lt;&gt;"",CONCATENATE(inicio_consulta,C129,mid_consulta,A129,B129,fin_consulta),IF(A129&lt;&gt;"",CONCATENATE("-- ",A129),""))</f>
        <v>INSERT INTO tserver_permission VALUES (95,'com.ontimize.atomicHotelsApiRest.api.core.service.IDepartmentService/departmentUpdate');</v>
      </c>
    </row>
    <row r="130" spans="1:9">
      <c r="A130" s="16" t="str">
        <f t="shared" si="13"/>
        <v>com.ontimize.atomicHotelsApiRest.api.core.service.IDepartmentService/</v>
      </c>
      <c r="B130" s="16" t="str">
        <f>IF(A126&lt;&gt;"",CONCATENATE(A126,"Delete"),"")</f>
        <v>departmentDelete</v>
      </c>
      <c r="C130" s="17">
        <f t="shared" si="14"/>
        <v>96</v>
      </c>
      <c r="D130" s="16" t="s">
        <v>14</v>
      </c>
      <c r="E130" s="16" t="s">
        <v>15</v>
      </c>
      <c r="F130" s="16" t="s">
        <v>138</v>
      </c>
      <c r="G130" s="16" t="s">
        <v>20</v>
      </c>
      <c r="I130" s="19" t="str">
        <f>IF(B130&lt;&gt;"",CONCATENATE(inicio_consulta,C130,mid_consulta,A130,B130,fin_consulta),IF(A130&lt;&gt;"",CONCATENATE("-- ",A130),""))</f>
        <v>INSERT INTO tserver_permission VALUES (96,'com.ontimize.atomicHotelsApiRest.api.core.service.IDepartmentService/departmentDelete');</v>
      </c>
    </row>
    <row r="131" spans="9:9">
      <c r="I131" s="19" t="str">
        <f>IF(B131&lt;&gt;"",CONCATENATE(inicio_consulta,C131,mid_consulta,A131,B131,fin_consulta),IF(A131&lt;&gt;"",CONCATENATE("-- ",A131),""))</f>
        <v/>
      </c>
    </row>
    <row r="132" spans="1:9">
      <c r="A132" s="16" t="s">
        <v>139</v>
      </c>
      <c r="I132" s="19" t="str">
        <f>IF(B132&lt;&gt;"",CONCATENATE(inicio_consulta,C132,mid_consulta,A132,B132,fin_consulta),IF(A132&lt;&gt;"",CONCATENATE("-- ",A132),""))</f>
        <v>-- employee</v>
      </c>
    </row>
    <row r="133" spans="1:9">
      <c r="A133" s="16" t="s">
        <v>140</v>
      </c>
      <c r="B133" s="16" t="str">
        <f>IF(A132&lt;&gt;"",CONCATENATE(A132,"Query"),"")</f>
        <v>employeeQuery</v>
      </c>
      <c r="C133" s="17">
        <f>C130+1</f>
        <v>97</v>
      </c>
      <c r="D133" s="16" t="s">
        <v>18</v>
      </c>
      <c r="E133" s="16" t="s">
        <v>91</v>
      </c>
      <c r="F133" s="16" t="s">
        <v>141</v>
      </c>
      <c r="G133" s="16" t="s">
        <v>13</v>
      </c>
      <c r="I133" s="19" t="str">
        <f>IF(B133&lt;&gt;"",CONCATENATE(inicio_consulta,C133,mid_consulta,A133,B133,fin_consulta),IF(A133&lt;&gt;"",CONCATENATE("-- ",A133),""))</f>
        <v>INSERT INTO tserver_permission VALUES (97,'com.ontimize.atomicHotelsApiRest.api.core.service.IEmployeeService/employeeQuery');</v>
      </c>
    </row>
    <row r="134" spans="1:9">
      <c r="A134" s="16" t="str">
        <f>A133</f>
        <v>com.ontimize.atomicHotelsApiRest.api.core.service.IEmployeeService/</v>
      </c>
      <c r="B134" s="16" t="str">
        <f>IF(A132&lt;&gt;"",CONCATENATE(A132,"Insert"),"")</f>
        <v>employeeInsert</v>
      </c>
      <c r="C134" s="17">
        <f>C133+1</f>
        <v>98</v>
      </c>
      <c r="D134" s="16" t="s">
        <v>18</v>
      </c>
      <c r="E134" s="16" t="s">
        <v>91</v>
      </c>
      <c r="F134" s="16" t="s">
        <v>142</v>
      </c>
      <c r="G134" s="16" t="s">
        <v>17</v>
      </c>
      <c r="I134" s="19" t="str">
        <f>IF(B134&lt;&gt;"",CONCATENATE(inicio_consulta,C134,mid_consulta,A134,B134,fin_consulta),IF(A134&lt;&gt;"",CONCATENATE("-- ",A134),""))</f>
        <v>INSERT INTO tserver_permission VALUES (98,'com.ontimize.atomicHotelsApiRest.api.core.service.IEmployeeService/employeeInsert');</v>
      </c>
    </row>
    <row r="135" spans="1:9">
      <c r="A135" s="16" t="str">
        <f t="shared" ref="A135:A136" si="15">A134</f>
        <v>com.ontimize.atomicHotelsApiRest.api.core.service.IEmployeeService/</v>
      </c>
      <c r="B135" s="16" t="str">
        <f>IF(A132&lt;&gt;"",CONCATENATE(A132,"Update"),"")</f>
        <v>employeeUpdate</v>
      </c>
      <c r="C135" s="17">
        <f t="shared" ref="C135:C136" si="16">C134+1</f>
        <v>99</v>
      </c>
      <c r="D135" s="16" t="s">
        <v>18</v>
      </c>
      <c r="E135" s="16" t="s">
        <v>91</v>
      </c>
      <c r="F135" s="16" t="s">
        <v>142</v>
      </c>
      <c r="G135" s="16" t="s">
        <v>19</v>
      </c>
      <c r="I135" s="19" t="str">
        <f>IF(B135&lt;&gt;"",CONCATENATE(inicio_consulta,C135,mid_consulta,A135,B135,fin_consulta),IF(A135&lt;&gt;"",CONCATENATE("-- ",A135),""))</f>
        <v>INSERT INTO tserver_permission VALUES (99,'com.ontimize.atomicHotelsApiRest.api.core.service.IEmployeeService/employeeUpdate');</v>
      </c>
    </row>
    <row r="136" spans="1:9">
      <c r="A136" s="16" t="str">
        <f t="shared" si="15"/>
        <v>com.ontimize.atomicHotelsApiRest.api.core.service.IEmployeeService/</v>
      </c>
      <c r="B136" s="16" t="s">
        <v>143</v>
      </c>
      <c r="C136" s="17">
        <f t="shared" si="16"/>
        <v>100</v>
      </c>
      <c r="D136" s="16" t="s">
        <v>18</v>
      </c>
      <c r="E136" s="16" t="s">
        <v>91</v>
      </c>
      <c r="F136" s="16" t="s">
        <v>144</v>
      </c>
      <c r="G136" s="16" t="s">
        <v>19</v>
      </c>
      <c r="I136" s="19" t="str">
        <f>IF(B136&lt;&gt;"",CONCATENATE(inicio_consulta,C136,mid_consulta,A136,B136,fin_consulta),IF(A136&lt;&gt;"",CONCATENATE("-- ",A136),""))</f>
        <v>INSERT INTO tserver_permission VALUES (100,'com.ontimize.atomicHotelsApiRest.api.core.service.IEmployeeService/employeeFiredUpdate');</v>
      </c>
    </row>
    <row r="138" spans="1:9">
      <c r="A138" s="16" t="s">
        <v>145</v>
      </c>
      <c r="I138" s="19" t="str">
        <f>IF(B138&lt;&gt;"",CONCATENATE(inicio_consulta,C138,mid_consulta,A138,B138,fin_consulta),IF(A138&lt;&gt;"",CONCATENATE("-- ",A138),""))</f>
        <v>-- bill</v>
      </c>
    </row>
    <row r="139" spans="1:9">
      <c r="A139" s="16" t="s">
        <v>146</v>
      </c>
      <c r="B139" s="16" t="str">
        <f>IF(A138&lt;&gt;"",CONCATENATE(A138,"Query"),"")</f>
        <v>billQuery</v>
      </c>
      <c r="C139" s="17">
        <f>C136+1</f>
        <v>101</v>
      </c>
      <c r="D139" s="16" t="s">
        <v>18</v>
      </c>
      <c r="E139" s="16" t="s">
        <v>91</v>
      </c>
      <c r="F139" s="16" t="s">
        <v>147</v>
      </c>
      <c r="G139" s="16" t="s">
        <v>13</v>
      </c>
      <c r="I139" s="19" t="str">
        <f>IF(B139&lt;&gt;"",CONCATENATE(inicio_consulta,C139,mid_consulta,A139,B139,fin_consulta),IF(A139&lt;&gt;"",CONCATENATE("-- ",A139),""))</f>
        <v>INSERT INTO tserver_permission VALUES (101,'com.ontimize.atomicHotelsApiRest.api.core.service.IBillService/billQuery');</v>
      </c>
    </row>
    <row r="140" spans="1:9">
      <c r="A140" s="16" t="str">
        <f>A139</f>
        <v>com.ontimize.atomicHotelsApiRest.api.core.service.IBillService/</v>
      </c>
      <c r="B140" s="16" t="str">
        <f>IF(A138&lt;&gt;"",CONCATENATE(A138,"Insert"),"")</f>
        <v>billInsert</v>
      </c>
      <c r="C140" s="17">
        <f>C139+1</f>
        <v>102</v>
      </c>
      <c r="D140" s="16" t="s">
        <v>18</v>
      </c>
      <c r="E140" s="16" t="s">
        <v>91</v>
      </c>
      <c r="F140" s="16" t="s">
        <v>148</v>
      </c>
      <c r="G140" s="16" t="s">
        <v>17</v>
      </c>
      <c r="I140" s="19" t="str">
        <f>IF(B140&lt;&gt;"",CONCATENATE(inicio_consulta,C140,mid_consulta,A140,B140,fin_consulta),IF(A140&lt;&gt;"",CONCATENATE("-- ",A140),""))</f>
        <v>INSERT INTO tserver_permission VALUES (102,'com.ontimize.atomicHotelsApiRest.api.core.service.IBillService/billInsert');</v>
      </c>
    </row>
    <row r="141" spans="1:9">
      <c r="A141" s="16" t="str">
        <f t="shared" ref="A141:A145" si="17">A140</f>
        <v>com.ontimize.atomicHotelsApiRest.api.core.service.IBillService/</v>
      </c>
      <c r="B141" s="16" t="str">
        <f>IF(A138&lt;&gt;"",CONCATENATE(A138,"Update"),"")</f>
        <v>billUpdate</v>
      </c>
      <c r="C141" s="17">
        <f t="shared" ref="C141:C145" si="18">C140+1</f>
        <v>103</v>
      </c>
      <c r="D141" s="16" t="s">
        <v>18</v>
      </c>
      <c r="E141" s="16" t="s">
        <v>91</v>
      </c>
      <c r="F141" s="16" t="s">
        <v>148</v>
      </c>
      <c r="G141" s="16" t="s">
        <v>19</v>
      </c>
      <c r="I141" s="19" t="str">
        <f>IF(B141&lt;&gt;"",CONCATENATE(inicio_consulta,C141,mid_consulta,A141,B141,fin_consulta),IF(A141&lt;&gt;"",CONCATENATE("-- ",A141),""))</f>
        <v>INSERT INTO tserver_permission VALUES (103,'com.ontimize.atomicHotelsApiRest.api.core.service.IBillService/billUpdate');</v>
      </c>
    </row>
    <row r="142" spans="1:9">
      <c r="A142" s="16" t="str">
        <f t="shared" si="17"/>
        <v>com.ontimize.atomicHotelsApiRest.api.core.service.IBillService/</v>
      </c>
      <c r="B142" s="16" t="str">
        <f>IF(A138&lt;&gt;"",CONCATENATE(A138,"Delete"),"")</f>
        <v>billDelete</v>
      </c>
      <c r="C142" s="17">
        <f t="shared" si="18"/>
        <v>104</v>
      </c>
      <c r="D142" s="16" t="s">
        <v>18</v>
      </c>
      <c r="E142" s="16" t="s">
        <v>91</v>
      </c>
      <c r="F142" s="16" t="s">
        <v>148</v>
      </c>
      <c r="G142" s="16" t="s">
        <v>20</v>
      </c>
      <c r="I142" s="19" t="str">
        <f>IF(B142&lt;&gt;"",CONCATENATE(inicio_consulta,C142,mid_consulta,A142,B142,fin_consulta),IF(A142&lt;&gt;"",CONCATENATE("-- ",A142),""))</f>
        <v>INSERT INTO tserver_permission VALUES (104,'com.ontimize.atomicHotelsApiRest.api.core.service.IBillService/billDelete');</v>
      </c>
    </row>
    <row r="143" spans="1:9">
      <c r="A143" s="16" t="str">
        <f t="shared" si="17"/>
        <v>com.ontimize.atomicHotelsApiRest.api.core.service.IBillService/</v>
      </c>
      <c r="B143" s="16" t="s">
        <v>149</v>
      </c>
      <c r="C143" s="17">
        <f t="shared" si="18"/>
        <v>105</v>
      </c>
      <c r="D143" s="16" t="s">
        <v>18</v>
      </c>
      <c r="E143" s="16" t="s">
        <v>91</v>
      </c>
      <c r="F143" s="16" t="s">
        <v>150</v>
      </c>
      <c r="G143" s="16" t="s">
        <v>13</v>
      </c>
      <c r="I143" s="19" t="str">
        <f>IF(B143&lt;&gt;"",CONCATENATE(inicio_consulta,C143,mid_consulta,A143,B143,fin_consulta),IF(A143&lt;&gt;"",CONCATENATE("-- ",A143),""))</f>
        <v>INSERT INTO tserver_permission VALUES (105,'com.ontimize.atomicHotelsApiRest.api.core.service.IBillService/gastosDepartamentoQuery');</v>
      </c>
    </row>
    <row r="144" spans="1:9">
      <c r="A144" s="16" t="str">
        <f t="shared" si="17"/>
        <v>com.ontimize.atomicHotelsApiRest.api.core.service.IBillService/</v>
      </c>
      <c r="B144" s="16" t="s">
        <v>151</v>
      </c>
      <c r="C144" s="17">
        <f t="shared" si="18"/>
        <v>106</v>
      </c>
      <c r="D144" s="16" t="s">
        <v>18</v>
      </c>
      <c r="E144" s="16" t="s">
        <v>91</v>
      </c>
      <c r="F144" s="16" t="s">
        <v>150</v>
      </c>
      <c r="G144" s="16" t="s">
        <v>13</v>
      </c>
      <c r="I144" s="19" t="str">
        <f>IF(B144&lt;&gt;"",CONCATENATE(inicio_consulta,C144,mid_consulta,A144,B144,fin_consulta),IF(A144&lt;&gt;"",CONCATENATE("-- ",A144),""))</f>
        <v>INSERT INTO tserver_permission VALUES (106,'com.ontimize.atomicHotelsApiRest.api.core.service.IBillService/gastosDepartamentoHotelQuery');</v>
      </c>
    </row>
    <row r="145" spans="1:9">
      <c r="A145" s="16" t="str">
        <f t="shared" si="17"/>
        <v>com.ontimize.atomicHotelsApiRest.api.core.service.IBillService/</v>
      </c>
      <c r="B145" s="16" t="s">
        <v>152</v>
      </c>
      <c r="C145" s="17">
        <f t="shared" si="18"/>
        <v>107</v>
      </c>
      <c r="D145" s="16" t="s">
        <v>18</v>
      </c>
      <c r="E145" s="16" t="s">
        <v>91</v>
      </c>
      <c r="F145" s="16" t="s">
        <v>153</v>
      </c>
      <c r="G145" s="16" t="s">
        <v>13</v>
      </c>
      <c r="I145" s="19" t="str">
        <f>IF(B145&lt;&gt;"",CONCATENATE(inicio_consulta,C145,mid_consulta,A145,B145,fin_consulta),IF(A145&lt;&gt;"",CONCATENATE("-- ",A145),""))</f>
        <v>INSERT INTO tserver_permission VALUES (107,'com.ontimize.atomicHotelsApiRest.api.core.service.IBillService/billsByHotelDepartmentQuery');</v>
      </c>
    </row>
    <row r="147" spans="1:9">
      <c r="A147" s="16" t="s">
        <v>154</v>
      </c>
      <c r="I147" s="19" t="str">
        <f>IF(B147&lt;&gt;"",CONCATENATE(inicio_consulta,C147,mid_consulta,A147,B147,fin_consulta),IF(A147&lt;&gt;"",CONCATENATE("-- ",A147),""))</f>
        <v>-- userRole</v>
      </c>
    </row>
    <row r="148" spans="1:9">
      <c r="A148" s="16" t="s">
        <v>155</v>
      </c>
      <c r="B148" s="16" t="str">
        <f>IF(A147&lt;&gt;"",CONCATENATE(A147,"Query"),"")</f>
        <v>userRoleQuery</v>
      </c>
      <c r="C148" s="17">
        <f>C145+1</f>
        <v>108</v>
      </c>
      <c r="D148" s="16" t="s">
        <v>14</v>
      </c>
      <c r="E148" s="16" t="s">
        <v>15</v>
      </c>
      <c r="F148" s="16" t="s">
        <v>156</v>
      </c>
      <c r="G148" s="16" t="s">
        <v>13</v>
      </c>
      <c r="I148" s="19" t="str">
        <f>IF(B148&lt;&gt;"",CONCATENATE(inicio_consulta,C148,mid_consulta,A148,B148,fin_consulta),IF(A148&lt;&gt;"",CONCATENATE("-- ",A148),""))</f>
        <v>INSERT INTO tserver_permission VALUES (108,'com.ontimize.atomicHotelsApiRest.api.core.service.IUserRoleService/userRoleQuery');</v>
      </c>
    </row>
    <row r="149" spans="1:9">
      <c r="A149" s="16" t="str">
        <f>A148</f>
        <v>com.ontimize.atomicHotelsApiRest.api.core.service.IUserRoleService/</v>
      </c>
      <c r="B149" s="16" t="str">
        <f>IF(A147&lt;&gt;"",CONCATENATE(A147,"Insert"),"")</f>
        <v>userRoleInsert</v>
      </c>
      <c r="C149" s="17">
        <f t="shared" ref="C149:C151" si="19">C148+1</f>
        <v>109</v>
      </c>
      <c r="D149" s="16" t="s">
        <v>14</v>
      </c>
      <c r="E149" s="16" t="s">
        <v>15</v>
      </c>
      <c r="F149" s="16" t="s">
        <v>157</v>
      </c>
      <c r="G149" s="16" t="s">
        <v>17</v>
      </c>
      <c r="I149" s="19" t="str">
        <f>IF(B149&lt;&gt;"",CONCATENATE(inicio_consulta,C149,mid_consulta,A149,B149,fin_consulta),IF(A149&lt;&gt;"",CONCATENATE("-- ",A149),""))</f>
        <v>INSERT INTO tserver_permission VALUES (109,'com.ontimize.atomicHotelsApiRest.api.core.service.IUserRoleService/userRoleInsert');</v>
      </c>
    </row>
    <row r="150" spans="1:9">
      <c r="A150" s="16" t="str">
        <f>A149</f>
        <v>com.ontimize.atomicHotelsApiRest.api.core.service.IUserRoleService/</v>
      </c>
      <c r="B150" s="16" t="s">
        <v>158</v>
      </c>
      <c r="C150" s="17">
        <f t="shared" si="19"/>
        <v>110</v>
      </c>
      <c r="D150" s="16" t="s">
        <v>14</v>
      </c>
      <c r="E150" s="16" t="s">
        <v>15</v>
      </c>
      <c r="F150" s="16" t="s">
        <v>157</v>
      </c>
      <c r="G150" s="16" t="s">
        <v>20</v>
      </c>
      <c r="I150" s="19" t="str">
        <f>IF(B150&lt;&gt;"",CONCATENATE(inicio_consulta,C150,mid_consulta,A150,B150,fin_consulta),IF(A150&lt;&gt;"",CONCATENATE("-- ",A150),""))</f>
        <v>INSERT INTO tserver_permission VALUES (110,'com.ontimize.atomicHotelsApiRest.api.core.service.IUserRoleService/userRoleDelete');</v>
      </c>
    </row>
    <row r="152" spans="1:9">
      <c r="A152" s="16" t="s">
        <v>8</v>
      </c>
      <c r="I152" s="19" t="str">
        <f>IF(B152&lt;&gt;"",CONCATENATE(inicio_consulta,C152,mid_consulta,A152,B152,fin_consulta),IF(A152&lt;&gt;"",CONCATENATE("-- ",A152),""))</f>
        <v>-- hotel</v>
      </c>
    </row>
    <row r="153" spans="1:9">
      <c r="A153" s="16" t="s">
        <v>9</v>
      </c>
      <c r="B153" s="16" t="s">
        <v>159</v>
      </c>
      <c r="C153" s="17">
        <f>C150+1</f>
        <v>111</v>
      </c>
      <c r="D153" s="16" t="s">
        <v>10</v>
      </c>
      <c r="E153" s="16" t="s">
        <v>15</v>
      </c>
      <c r="F153" s="16" t="s">
        <v>160</v>
      </c>
      <c r="G153" s="16" t="s">
        <v>13</v>
      </c>
      <c r="I153" s="19" t="str">
        <f>IF(B153&lt;&gt;"",CONCATENATE(inicio_consulta,C153,mid_consulta,A153,B153,fin_consulta),IF(A153&lt;&gt;"",CONCATENATE("-- ",A153),""))</f>
        <v>INSERT INTO tserver_permission VALUES (111,'com.ontimize.atomicHotelsApiRest.api.core.service.IHotelService/poiQuery');</v>
      </c>
    </row>
    <row r="155" spans="1:9">
      <c r="A155" s="16" t="s">
        <v>131</v>
      </c>
      <c r="I155" s="19" t="str">
        <f>IF(B155&lt;&gt;"",CONCATENATE(inicio_consulta,C155,mid_consulta,A155,B155,fin_consulta),IF(A155&lt;&gt;"",CONCATENATE("-- ",A155),""))</f>
        <v>-- user</v>
      </c>
    </row>
    <row r="156" spans="1:9">
      <c r="A156" s="16" t="s">
        <v>132</v>
      </c>
      <c r="B156" s="16" t="s">
        <v>161</v>
      </c>
      <c r="C156" s="17">
        <f>C153+1</f>
        <v>112</v>
      </c>
      <c r="D156" s="16" t="s">
        <v>14</v>
      </c>
      <c r="E156" s="16" t="s">
        <v>15</v>
      </c>
      <c r="F156" s="16" t="s">
        <v>162</v>
      </c>
      <c r="G156" s="16" t="s">
        <v>19</v>
      </c>
      <c r="I156" s="19" t="str">
        <f>IF(B156&lt;&gt;"",CONCATENATE(inicio_consulta,C156,mid_consulta,A156,B156,fin_consulta),IF(A156&lt;&gt;"",CONCATENATE("-- ",A156),""))</f>
        <v>INSERT INTO tserver_permission VALUES (112,'com.ontimize.atomicHotelsApiRest.api.core.service.IUserService/userCancelUpdate');</v>
      </c>
    </row>
    <row r="158" spans="1:9">
      <c r="A158" s="16" t="s">
        <v>163</v>
      </c>
      <c r="I158" s="19" t="str">
        <f>IF(B158&lt;&gt;"",CONCATENATE(inicio_consulta,C158,mid_consulta,A158,B158,fin_consulta),IF(A158&lt;&gt;"",CONCATENATE("-- ",A158),""))</f>
        <v>-- statistics</v>
      </c>
    </row>
    <row r="159" spans="1:9">
      <c r="A159" s="16" t="s">
        <v>164</v>
      </c>
      <c r="B159" s="16" t="s">
        <v>165</v>
      </c>
      <c r="C159" s="17">
        <f>C156+1</f>
        <v>113</v>
      </c>
      <c r="D159" s="16" t="s">
        <v>18</v>
      </c>
      <c r="E159" s="16" t="s">
        <v>91</v>
      </c>
      <c r="F159" s="16" t="s">
        <v>166</v>
      </c>
      <c r="G159" s="16" t="s">
        <v>13</v>
      </c>
      <c r="I159" s="19" t="str">
        <f>IF(B159&lt;&gt;"",CONCATENATE(inicio_consulta,C159,mid_consulta,A159,B159,fin_consulta),IF(A159&lt;&gt;"",CONCATENATE("-- ",A159),""))</f>
        <v>INSERT INTO tserver_permission VALUES (113,'com.ontimize.atomicHotelsApiRest.api.core.service.IStatisticsService/hotelMaximumCapacityQuery');</v>
      </c>
    </row>
    <row r="160" spans="1:9">
      <c r="A160" s="16" t="str">
        <f>A159</f>
        <v>com.ontimize.atomicHotelsApiRest.api.core.service.IStatisticsService/</v>
      </c>
      <c r="B160" s="16" t="s">
        <v>167</v>
      </c>
      <c r="C160" s="17">
        <f>C159+1</f>
        <v>114</v>
      </c>
      <c r="D160" s="16" t="s">
        <v>18</v>
      </c>
      <c r="E160" s="16" t="s">
        <v>91</v>
      </c>
      <c r="F160" s="16" t="s">
        <v>168</v>
      </c>
      <c r="G160" s="16" t="s">
        <v>13</v>
      </c>
      <c r="I160" s="19" t="str">
        <f>IF(B160&lt;&gt;"",CONCATENATE(inicio_consulta,C160,mid_consulta,A160,B160,fin_consulta),IF(A160&lt;&gt;"",CONCATENATE("-- ",A160),""))</f>
        <v>INSERT INTO tserver_permission VALUES (114,'com.ontimize.atomicHotelsApiRest.api.core.service.IStatisticsService/hotelOccupancyPercentageQuery');</v>
      </c>
    </row>
    <row r="161" spans="1:9">
      <c r="A161" s="16" t="str">
        <f>A160</f>
        <v>com.ontimize.atomicHotelsApiRest.api.core.service.IStatisticsService/</v>
      </c>
      <c r="B161" s="16" t="s">
        <v>169</v>
      </c>
      <c r="C161" s="17">
        <f>C160+1</f>
        <v>115</v>
      </c>
      <c r="D161" s="16" t="s">
        <v>18</v>
      </c>
      <c r="E161" s="16" t="s">
        <v>91</v>
      </c>
      <c r="F161" s="16" t="s">
        <v>170</v>
      </c>
      <c r="G161" s="16" t="s">
        <v>13</v>
      </c>
      <c r="I161" s="19" t="str">
        <f>IF(B161&lt;&gt;"",CONCATENATE(inicio_consulta,C161,mid_consulta,A161,B161,fin_consulta),IF(A161&lt;&gt;"",CONCATENATE("-- ",A161),""))</f>
        <v>INSERT INTO tserver_permission VALUES (115,'com.ontimize.atomicHotelsApiRest.api.core.service.IStatisticsService/hotelCapacityInDateRangeQuery');</v>
      </c>
    </row>
    <row r="162" spans="1:9">
      <c r="A162" s="16" t="str">
        <f t="shared" ref="A162:A170" si="20">A161</f>
        <v>com.ontimize.atomicHotelsApiRest.api.core.service.IStatisticsService/</v>
      </c>
      <c r="B162" s="16" t="s">
        <v>171</v>
      </c>
      <c r="C162" s="17">
        <f t="shared" ref="C162:C170" si="21">C161+1</f>
        <v>116</v>
      </c>
      <c r="D162" s="16" t="s">
        <v>18</v>
      </c>
      <c r="E162" s="16" t="s">
        <v>91</v>
      </c>
      <c r="F162" s="16" t="s">
        <v>172</v>
      </c>
      <c r="G162" s="16" t="s">
        <v>13</v>
      </c>
      <c r="I162" s="19" t="str">
        <f>IF(B162&lt;&gt;"",CONCATENATE(inicio_consulta,C162,mid_consulta,A162,B162,fin_consulta),IF(A162&lt;&gt;"",CONCATENATE("-- ",A162),""))</f>
        <v>INSERT INTO tserver_permission VALUES (116,'com.ontimize.atomicHotelsApiRest.api.core.service.IStatisticsService/hotelOccupancyByNationalityPercentageQuery');</v>
      </c>
    </row>
    <row r="163" spans="1:9">
      <c r="A163" s="16" t="str">
        <f t="shared" si="20"/>
        <v>com.ontimize.atomicHotelsApiRest.api.core.service.IStatisticsService/</v>
      </c>
      <c r="B163" s="16" t="s">
        <v>173</v>
      </c>
      <c r="C163" s="17">
        <f t="shared" si="21"/>
        <v>117</v>
      </c>
      <c r="D163" s="16" t="s">
        <v>18</v>
      </c>
      <c r="E163" s="16" t="s">
        <v>91</v>
      </c>
      <c r="F163" s="16" t="s">
        <v>174</v>
      </c>
      <c r="G163" s="16" t="s">
        <v>13</v>
      </c>
      <c r="I163" s="19" t="str">
        <f>IF(B163&lt;&gt;"",CONCATENATE(inicio_consulta,C163,mid_consulta,A163,B163,fin_consulta),IF(A163&lt;&gt;"",CONCATENATE("-- ",A163),""))</f>
        <v>INSERT INTO tserver_permission VALUES (117,'com.ontimize.atomicHotelsApiRest.api.core.service.IStatisticsService/departmentExpensesByHotelQuery');</v>
      </c>
    </row>
    <row r="164" spans="1:9">
      <c r="A164" s="16" t="str">
        <f t="shared" si="20"/>
        <v>com.ontimize.atomicHotelsApiRest.api.core.service.IStatisticsService/</v>
      </c>
      <c r="B164" s="16" t="s">
        <v>175</v>
      </c>
      <c r="C164" s="17">
        <f t="shared" si="21"/>
        <v>118</v>
      </c>
      <c r="D164" s="16" t="s">
        <v>18</v>
      </c>
      <c r="E164" s="16" t="s">
        <v>91</v>
      </c>
      <c r="F164" s="16" t="s">
        <v>176</v>
      </c>
      <c r="G164" s="16" t="s">
        <v>13</v>
      </c>
      <c r="I164" s="19" t="str">
        <f>IF(B164&lt;&gt;"",CONCATENATE(inicio_consulta,C164,mid_consulta,A164,B164,fin_consulta),IF(A164&lt;&gt;"",CONCATENATE("-- ",A164),""))</f>
        <v>INSERT INTO tserver_permission VALUES (118,'com.ontimize.atomicHotelsApiRest.api.core.service.IStatisticsService/roomsIncomeByHotelQuery');</v>
      </c>
    </row>
    <row r="165" spans="1:9">
      <c r="A165" s="16" t="str">
        <f t="shared" si="20"/>
        <v>com.ontimize.atomicHotelsApiRest.api.core.service.IStatisticsService/</v>
      </c>
      <c r="B165" s="16" t="s">
        <v>177</v>
      </c>
      <c r="C165" s="17">
        <f t="shared" si="21"/>
        <v>119</v>
      </c>
      <c r="D165" s="16" t="s">
        <v>18</v>
      </c>
      <c r="E165" s="16" t="s">
        <v>91</v>
      </c>
      <c r="F165" s="16" t="s">
        <v>178</v>
      </c>
      <c r="G165" s="16" t="s">
        <v>13</v>
      </c>
      <c r="I165" s="19" t="str">
        <f>IF(B165&lt;&gt;"",CONCATENATE(inicio_consulta,C165,mid_consulta,A165,B165,fin_consulta),IF(A165&lt;&gt;"",CONCATENATE("-- ",A165),""))</f>
        <v>INSERT INTO tserver_permission VALUES (119,'com.ontimize.atomicHotelsApiRest.api.core.service.IStatisticsService/servicesExtraIncomeByHotelQuery');</v>
      </c>
    </row>
    <row r="166" spans="1:9">
      <c r="A166" s="16" t="str">
        <f t="shared" si="20"/>
        <v>com.ontimize.atomicHotelsApiRest.api.core.service.IStatisticsService/</v>
      </c>
      <c r="B166" s="16" t="s">
        <v>179</v>
      </c>
      <c r="C166" s="17">
        <f t="shared" si="21"/>
        <v>120</v>
      </c>
      <c r="D166" s="16" t="s">
        <v>18</v>
      </c>
      <c r="E166" s="16" t="s">
        <v>91</v>
      </c>
      <c r="F166" s="16" t="s">
        <v>180</v>
      </c>
      <c r="G166" s="16" t="s">
        <v>13</v>
      </c>
      <c r="I166" s="19" t="str">
        <f>IF(B166&lt;&gt;"",CONCATENATE(inicio_consulta,C166,mid_consulta,A166,B166,fin_consulta),IF(A166&lt;&gt;"",CONCATENATE("-- ",A166),""))</f>
        <v>INSERT INTO tserver_permission VALUES (120,'com.ontimize.atomicHotelsApiRest.api.core.service.IStatisticsService/incomeVsExpensesByHotelQuery');</v>
      </c>
    </row>
    <row r="168" spans="1:9">
      <c r="A168" s="16" t="s">
        <v>181</v>
      </c>
      <c r="I168" s="19" t="str">
        <f>IF(B168&lt;&gt;"",CONCATENATE(inicio_consulta,C168,mid_consulta,A168,B168,fin_consulta),IF(A168&lt;&gt;"",CONCATENATE("-- ",A168),""))</f>
        <v>-- employeePhoto</v>
      </c>
    </row>
    <row r="169" spans="1:9">
      <c r="A169" s="16" t="s">
        <v>182</v>
      </c>
      <c r="B169" s="16" t="str">
        <f>IF(A168&lt;&gt;"",CONCATENATE(A168,"Query"),"")</f>
        <v>employeePhotoQuery</v>
      </c>
      <c r="C169" s="17">
        <f>C166+1</f>
        <v>121</v>
      </c>
      <c r="D169" s="16" t="s">
        <v>18</v>
      </c>
      <c r="E169" s="16" t="s">
        <v>91</v>
      </c>
      <c r="F169" s="16" t="s">
        <v>183</v>
      </c>
      <c r="G169" s="16" t="s">
        <v>13</v>
      </c>
      <c r="I169" s="19" t="str">
        <f>IF(B169&lt;&gt;"",CONCATENATE(inicio_consulta,C169,mid_consulta,A169,B169,fin_consulta),IF(A169&lt;&gt;"",CONCATENATE("-- ",A169),""))</f>
        <v>INSERT INTO tserver_permission VALUES (121,'com.ontimize.atomicHotelsApiRest.api.core.service.IEmployeePhotoService/employeePhotoQuery');</v>
      </c>
    </row>
    <row r="170" spans="1:9">
      <c r="A170" s="16" t="str">
        <f>A169</f>
        <v>com.ontimize.atomicHotelsApiRest.api.core.service.IEmployeePhotoService/</v>
      </c>
      <c r="B170" s="16" t="str">
        <f>IF(A168&lt;&gt;"",CONCATENATE(A168,"Insert"),"")</f>
        <v>employeePhotoInsert</v>
      </c>
      <c r="C170" s="17">
        <f t="shared" ref="C170:C173" si="22">C169+1</f>
        <v>122</v>
      </c>
      <c r="D170" s="16" t="s">
        <v>18</v>
      </c>
      <c r="E170" s="16" t="s">
        <v>91</v>
      </c>
      <c r="F170" s="16" t="s">
        <v>184</v>
      </c>
      <c r="G170" s="16" t="s">
        <v>17</v>
      </c>
      <c r="I170" s="19" t="str">
        <f>IF(B170&lt;&gt;"",CONCATENATE(inicio_consulta,C170,mid_consulta,A170,B170,fin_consulta),IF(A170&lt;&gt;"",CONCATENATE("-- ",A170),""))</f>
        <v>INSERT INTO tserver_permission VALUES (122,'com.ontimize.atomicHotelsApiRest.api.core.service.IEmployeePhotoService/employeePhotoInsert');</v>
      </c>
    </row>
    <row r="171" spans="1:9">
      <c r="A171" s="16" t="str">
        <f t="shared" ref="A171:A179" si="23">A170</f>
        <v>com.ontimize.atomicHotelsApiRest.api.core.service.IEmployeePhotoService/</v>
      </c>
      <c r="B171" s="16" t="s">
        <v>185</v>
      </c>
      <c r="C171" s="17">
        <f t="shared" si="22"/>
        <v>123</v>
      </c>
      <c r="D171" s="16" t="s">
        <v>18</v>
      </c>
      <c r="E171" s="16" t="s">
        <v>91</v>
      </c>
      <c r="F171" s="16" t="s">
        <v>184</v>
      </c>
      <c r="G171" s="16" t="s">
        <v>20</v>
      </c>
      <c r="I171" s="19" t="str">
        <f>IF(B171&lt;&gt;"",CONCATENATE(inicio_consulta,C171,mid_consulta,A171,B171,fin_consulta),IF(A171&lt;&gt;"",CONCATENATE("-- ",A171),""))</f>
        <v>INSERT INTO tserver_permission VALUES (123,'com.ontimize.atomicHotelsApiRest.api.core.service.IEmployeePhotoService/employeePhotoDelete');</v>
      </c>
    </row>
    <row r="172" spans="1:9">
      <c r="A172" s="16" t="str">
        <f t="shared" si="23"/>
        <v>com.ontimize.atomicHotelsApiRest.api.core.service.IEmployeePhotoService/</v>
      </c>
      <c r="B172" s="16" t="s">
        <v>186</v>
      </c>
      <c r="C172" s="17">
        <f t="shared" si="22"/>
        <v>124</v>
      </c>
      <c r="D172" s="16" t="s">
        <v>18</v>
      </c>
      <c r="E172" s="16" t="s">
        <v>91</v>
      </c>
      <c r="F172" s="16" t="s">
        <v>187</v>
      </c>
      <c r="G172" s="16" t="s">
        <v>17</v>
      </c>
      <c r="I172" s="19" t="str">
        <f>IF(B172&lt;&gt;"",CONCATENATE(inicio_consulta,C172,mid_consulta,A172,B172,fin_consulta),IF(A172&lt;&gt;"",CONCATENATE("-- ",A172),""))</f>
        <v>INSERT INTO tserver_permission VALUES (124,'com.ontimize.atomicHotelsApiRest.api.core.service.IEmployeePhotoService/getPicture');</v>
      </c>
    </row>
    <row r="174" spans="1:9">
      <c r="A174" s="16" t="s">
        <v>188</v>
      </c>
      <c r="I174" s="19" t="str">
        <f>IF(B174&lt;&gt;"",CONCATENATE(inicio_consulta,C174,mid_consulta,A174,B174,fin_consulta),IF(A174&lt;&gt;"",CONCATENATE("-- ",A174),""))</f>
        <v>-- question</v>
      </c>
    </row>
    <row r="175" spans="1:9">
      <c r="A175" s="16" t="s">
        <v>189</v>
      </c>
      <c r="B175" s="16" t="str">
        <f>IF(A174&lt;&gt;"",CONCATENATE(A174,"Query"),"")</f>
        <v>questionQuery</v>
      </c>
      <c r="C175" s="17">
        <f>C172+1</f>
        <v>125</v>
      </c>
      <c r="D175" s="16" t="s">
        <v>190</v>
      </c>
      <c r="E175" s="16" t="s">
        <v>91</v>
      </c>
      <c r="F175" s="16" t="s">
        <v>191</v>
      </c>
      <c r="G175" s="16" t="s">
        <v>13</v>
      </c>
      <c r="I175" s="19" t="str">
        <f>IF(B175&lt;&gt;"",CONCATENATE(inicio_consulta,C175,mid_consulta,A175,B175,fin_consulta),IF(A175&lt;&gt;"",CONCATENATE("-- ",A175),""))</f>
        <v>INSERT INTO tserver_permission VALUES (125,'com.ontimize.atomicHotelsApiRest.api.core.service.IQuestionService/questionQuery');</v>
      </c>
    </row>
    <row r="176" spans="1:9">
      <c r="A176" s="16" t="str">
        <f t="shared" si="23"/>
        <v>com.ontimize.atomicHotelsApiRest.api.core.service.IQuestionService/</v>
      </c>
      <c r="B176" s="16" t="s">
        <v>192</v>
      </c>
      <c r="C176" s="17">
        <f t="shared" ref="C176:C179" si="24">C175+1</f>
        <v>126</v>
      </c>
      <c r="D176" s="16" t="s">
        <v>190</v>
      </c>
      <c r="E176" s="16" t="s">
        <v>91</v>
      </c>
      <c r="F176" s="16" t="s">
        <v>193</v>
      </c>
      <c r="G176" s="16" t="s">
        <v>17</v>
      </c>
      <c r="I176" s="19" t="str">
        <f>IF(B176&lt;&gt;"",CONCATENATE(inicio_consulta,C176,mid_consulta,A176,B176,fin_consulta),IF(A176&lt;&gt;"",CONCATENATE("-- ",A176),""))</f>
        <v>INSERT INTO tserver_permission VALUES (126,'com.ontimize.atomicHotelsApiRest.api.core.service.IQuestionService/questionDelete');</v>
      </c>
    </row>
    <row r="177" spans="1:9">
      <c r="A177" s="16" t="str">
        <f t="shared" si="23"/>
        <v>com.ontimize.atomicHotelsApiRest.api.core.service.IQuestionService/</v>
      </c>
      <c r="B177" s="16" t="str">
        <f>IF(A174&lt;&gt;"",CONCATENATE(A174,"Update"),"")</f>
        <v>questionUpdate</v>
      </c>
      <c r="C177" s="17">
        <f t="shared" si="24"/>
        <v>127</v>
      </c>
      <c r="D177" s="16" t="s">
        <v>190</v>
      </c>
      <c r="E177" s="16" t="s">
        <v>91</v>
      </c>
      <c r="F177" s="16" t="s">
        <v>193</v>
      </c>
      <c r="G177" s="16" t="s">
        <v>20</v>
      </c>
      <c r="I177" s="19" t="str">
        <f>IF(B177&lt;&gt;"",CONCATENATE(inicio_consulta,C177,mid_consulta,A177,B177,fin_consulta),IF(A177&lt;&gt;"",CONCATENATE("-- ",A177),""))</f>
        <v>INSERT INTO tserver_permission VALUES (127,'com.ontimize.atomicHotelsApiRest.api.core.service.IQuestionService/questionUpdate');</v>
      </c>
    </row>
    <row r="178" spans="1:9">
      <c r="A178" s="16" t="str">
        <f t="shared" si="23"/>
        <v>com.ontimize.atomicHotelsApiRest.api.core.service.IQuestionService/</v>
      </c>
      <c r="B178" s="16" t="s">
        <v>194</v>
      </c>
      <c r="C178" s="17">
        <f t="shared" si="24"/>
        <v>128</v>
      </c>
      <c r="D178" s="16" t="s">
        <v>10</v>
      </c>
      <c r="E178" s="16" t="s">
        <v>11</v>
      </c>
      <c r="F178" s="16" t="s">
        <v>193</v>
      </c>
      <c r="G178" s="16" t="s">
        <v>17</v>
      </c>
      <c r="I178" s="19" t="str">
        <f>IF(B178&lt;&gt;"",CONCATENATE(inicio_consulta,C178,mid_consulta,A178,B178,fin_consulta),IF(A178&lt;&gt;"",CONCATENATE("-- ",A178),""))</f>
        <v>INSERT INTO tserver_permission VALUES (128,'com.ontimize.atomicHotelsApiRest.api.core.service.IQuestionService/questionInsert');</v>
      </c>
    </row>
    <row r="179" spans="1:9">
      <c r="A179" s="16" t="str">
        <f t="shared" si="23"/>
        <v>com.ontimize.atomicHotelsApiRest.api.core.service.IQuestionService/</v>
      </c>
      <c r="B179" s="16" t="s">
        <v>195</v>
      </c>
      <c r="C179" s="17">
        <f t="shared" si="24"/>
        <v>129</v>
      </c>
      <c r="D179" s="16" t="s">
        <v>10</v>
      </c>
      <c r="E179" s="16" t="s">
        <v>11</v>
      </c>
      <c r="F179" s="16" t="s">
        <v>196</v>
      </c>
      <c r="G179" s="16" t="s">
        <v>13</v>
      </c>
      <c r="I179" s="19" t="str">
        <f>IF(B179&lt;&gt;"",CONCATENATE(inicio_consulta,C179,mid_consulta,A179,B179,fin_consulta),IF(A179&lt;&gt;"",CONCATENATE("-- ",A179),""))</f>
        <v>INSERT INTO tserver_permission VALUES (129,'com.ontimize.atomicHotelsApiRest.api.core.service.IQuestionService/questionPublicQuery');</v>
      </c>
    </row>
    <row r="180" spans="9:9">
      <c r="I180" s="19" t="str">
        <f>IF(B180&lt;&gt;"",CONCATENATE(inicio_consulta,C180,mid_consulta,A180,B180,fin_consulta),IF(A180&lt;&gt;"",CONCATENATE("-- ",A180),""))</f>
        <v/>
      </c>
    </row>
    <row r="181" spans="1:9">
      <c r="A181" s="16" t="s">
        <v>197</v>
      </c>
      <c r="I181" s="19" t="str">
        <f>IF(B181&lt;&gt;"",CONCATENATE(inicio_consulta,C181,mid_consulta,A181,B181,fin_consulta),IF(A181&lt;&gt;"",CONCATENATE("-- ",A181),""))</f>
        <v>-- answer</v>
      </c>
    </row>
    <row r="182" spans="1:9">
      <c r="A182" s="16" t="s">
        <v>198</v>
      </c>
      <c r="B182" s="16" t="str">
        <f>IF(A181&lt;&gt;"",CONCATENATE(A181,"Query"),"")</f>
        <v>answerQuery</v>
      </c>
      <c r="C182" s="17">
        <f>C179+1</f>
        <v>130</v>
      </c>
      <c r="D182" s="16" t="s">
        <v>190</v>
      </c>
      <c r="E182" s="16" t="s">
        <v>91</v>
      </c>
      <c r="F182" s="16" t="s">
        <v>199</v>
      </c>
      <c r="G182" s="16" t="s">
        <v>13</v>
      </c>
      <c r="I182" s="19" t="str">
        <f>IF(B182&lt;&gt;"",CONCATENATE(inicio_consulta,C182,mid_consulta,A182,B182,fin_consulta),IF(A182&lt;&gt;"",CONCATENATE("-- ",A182),""))</f>
        <v>INSERT INTO tserver_permission VALUES (130,'com.ontimize.atomicHotelsApiRest.api.core.service.IAnswerService/answerQuery');</v>
      </c>
    </row>
    <row r="183" spans="1:9">
      <c r="A183" s="16" t="str">
        <f t="shared" ref="A183:A186" si="25">A182</f>
        <v>com.ontimize.atomicHotelsApiRest.api.core.service.IAnswerService/</v>
      </c>
      <c r="B183" s="16" t="s">
        <v>200</v>
      </c>
      <c r="C183" s="17">
        <f t="shared" ref="C183:C186" si="26">C182+1</f>
        <v>131</v>
      </c>
      <c r="D183" s="16" t="s">
        <v>190</v>
      </c>
      <c r="E183" s="16" t="s">
        <v>91</v>
      </c>
      <c r="F183" s="16" t="s">
        <v>201</v>
      </c>
      <c r="G183" s="16" t="s">
        <v>17</v>
      </c>
      <c r="I183" s="19" t="str">
        <f>IF(B183&lt;&gt;"",CONCATENATE(inicio_consulta,C183,mid_consulta,A183,B183,fin_consulta),IF(A183&lt;&gt;"",CONCATENATE("-- ",A183),""))</f>
        <v>INSERT INTO tserver_permission VALUES (131,'com.ontimize.atomicHotelsApiRest.api.core.service.IAnswerService/answerDelete');</v>
      </c>
    </row>
    <row r="184" spans="1:9">
      <c r="A184" s="16" t="str">
        <f t="shared" si="25"/>
        <v>com.ontimize.atomicHotelsApiRest.api.core.service.IAnswerService/</v>
      </c>
      <c r="B184" s="16" t="str">
        <f>IF(A181&lt;&gt;"",CONCATENATE(A181,"Update"),"")</f>
        <v>answerUpdate</v>
      </c>
      <c r="C184" s="17">
        <f t="shared" si="26"/>
        <v>132</v>
      </c>
      <c r="D184" s="16" t="s">
        <v>190</v>
      </c>
      <c r="E184" s="16" t="s">
        <v>91</v>
      </c>
      <c r="F184" s="16" t="s">
        <v>201</v>
      </c>
      <c r="G184" s="16" t="s">
        <v>20</v>
      </c>
      <c r="I184" s="19" t="str">
        <f>IF(B184&lt;&gt;"",CONCATENATE(inicio_consulta,C184,mid_consulta,A184,B184,fin_consulta),IF(A184&lt;&gt;"",CONCATENATE("-- ",A184),""))</f>
        <v>INSERT INTO tserver_permission VALUES (132,'com.ontimize.atomicHotelsApiRest.api.core.service.IAnswerService/answerUpdate');</v>
      </c>
    </row>
    <row r="185" spans="1:9">
      <c r="A185" s="16" t="str">
        <f t="shared" si="25"/>
        <v>com.ontimize.atomicHotelsApiRest.api.core.service.IAnswerService/</v>
      </c>
      <c r="B185" s="16" t="s">
        <v>202</v>
      </c>
      <c r="C185" s="17">
        <f t="shared" si="26"/>
        <v>133</v>
      </c>
      <c r="D185" s="16" t="s">
        <v>190</v>
      </c>
      <c r="E185" s="16" t="s">
        <v>37</v>
      </c>
      <c r="F185" s="16" t="s">
        <v>201</v>
      </c>
      <c r="G185" s="16" t="s">
        <v>17</v>
      </c>
      <c r="I185" s="19" t="str">
        <f>IF(B185&lt;&gt;"",CONCATENATE(inicio_consulta,C185,mid_consulta,A185,B185,fin_consulta),IF(A185&lt;&gt;"",CONCATENATE("-- ",A185),""))</f>
        <v>INSERT INTO tserver_permission VALUES (133,'com.ontimize.atomicHotelsApiRest.api.core.service.IAnswerService/answerInsert');</v>
      </c>
    </row>
    <row r="186" spans="1:9">
      <c r="A186" s="16" t="str">
        <f t="shared" si="25"/>
        <v>com.ontimize.atomicHotelsApiRest.api.core.service.IAnswerService/</v>
      </c>
      <c r="B186" s="16" t="s">
        <v>203</v>
      </c>
      <c r="C186" s="17">
        <f t="shared" si="26"/>
        <v>134</v>
      </c>
      <c r="D186" s="16" t="s">
        <v>10</v>
      </c>
      <c r="E186" s="16" t="s">
        <v>11</v>
      </c>
      <c r="F186" s="16" t="s">
        <v>204</v>
      </c>
      <c r="G186" s="16" t="s">
        <v>13</v>
      </c>
      <c r="I186" s="19" t="str">
        <f>IF(B186&lt;&gt;"",CONCATENATE(inicio_consulta,C186,mid_consulta,A186,B186,fin_consulta),IF(A186&lt;&gt;"",CONCATENATE("-- ",A186),""))</f>
        <v>INSERT INTO tserver_permission VALUES (134,'com.ontimize.atomicHotelsApiRest.api.core.service.IAnswerService/answerPublicQuery');</v>
      </c>
    </row>
    <row r="187" spans="9:9">
      <c r="I187" s="19" t="str">
        <f>IF(B187&lt;&gt;"",CONCATENATE(inicio_consulta,C187,mid_consulta,A187,B187,fin_consulta),IF(A187&lt;&gt;"",CONCATENATE("-- ",A187),""))</f>
        <v/>
      </c>
    </row>
    <row r="188" spans="1:9">
      <c r="A188" s="16" t="s">
        <v>205</v>
      </c>
      <c r="I188" s="19" t="str">
        <f>IF(B188&lt;&gt;"",CONCATENATE(inicio_consulta,C188,mid_consulta,A188,B188,fin_consulta),IF(A188&lt;&gt;"",CONCATENATE("-- ",A188),""))</f>
        <v>-- hotelPhoto</v>
      </c>
    </row>
    <row r="189" spans="1:9">
      <c r="A189" s="16" t="s">
        <v>206</v>
      </c>
      <c r="B189" s="16" t="str">
        <f>IF(A188&lt;&gt;"",CONCATENATE(A188,"Query"),"")</f>
        <v>hotelPhotoQuery</v>
      </c>
      <c r="C189" s="17">
        <f>C186+1</f>
        <v>135</v>
      </c>
      <c r="D189" s="16" t="s">
        <v>18</v>
      </c>
      <c r="E189" s="16" t="s">
        <v>91</v>
      </c>
      <c r="F189" s="16" t="s">
        <v>207</v>
      </c>
      <c r="G189" s="16" t="s">
        <v>13</v>
      </c>
      <c r="I189" s="19" t="str">
        <f>IF(B189&lt;&gt;"",CONCATENATE(inicio_consulta,C189,mid_consulta,A189,B189,fin_consulta),IF(A189&lt;&gt;"",CONCATENATE("-- ",A189),""))</f>
        <v>INSERT INTO tserver_permission VALUES (135,'com.ontimize.atomicHotelsApiRest.api.core.service.IHotelPhotoService/hotelPhotoQuery');</v>
      </c>
    </row>
    <row r="190" spans="1:9">
      <c r="A190" s="16" t="str">
        <f t="shared" ref="A190:A192" si="27">A189</f>
        <v>com.ontimize.atomicHotelsApiRest.api.core.service.IHotelPhotoService/</v>
      </c>
      <c r="B190" s="16" t="s">
        <v>208</v>
      </c>
      <c r="C190" s="17">
        <f t="shared" ref="C190:C192" si="28">C189+1</f>
        <v>136</v>
      </c>
      <c r="D190" s="16" t="s">
        <v>18</v>
      </c>
      <c r="E190" s="16" t="s">
        <v>91</v>
      </c>
      <c r="F190" s="16" t="s">
        <v>209</v>
      </c>
      <c r="G190" s="16" t="s">
        <v>17</v>
      </c>
      <c r="I190" s="19" t="str">
        <f>IF(B190&lt;&gt;"",CONCATENATE(inicio_consulta,C190,mid_consulta,A190,B190,fin_consulta),IF(A190&lt;&gt;"",CONCATENATE("-- ",A190),""))</f>
        <v>INSERT INTO tserver_permission VALUES (136,'com.ontimize.atomicHotelsApiRest.api.core.service.IHotelPhotoService/hotelPhotoInsert');</v>
      </c>
    </row>
    <row r="191" spans="1:9">
      <c r="A191" s="16" t="str">
        <f t="shared" si="27"/>
        <v>com.ontimize.atomicHotelsApiRest.api.core.service.IHotelPhotoService/</v>
      </c>
      <c r="B191" s="16" t="s">
        <v>210</v>
      </c>
      <c r="C191" s="17">
        <f t="shared" si="28"/>
        <v>137</v>
      </c>
      <c r="D191" s="16" t="s">
        <v>18</v>
      </c>
      <c r="E191" s="16" t="s">
        <v>91</v>
      </c>
      <c r="F191" s="16" t="s">
        <v>209</v>
      </c>
      <c r="G191" s="16" t="s">
        <v>20</v>
      </c>
      <c r="I191" s="19" t="str">
        <f>IF(B191&lt;&gt;"",CONCATENATE(inicio_consulta,C191,mid_consulta,A191,B191,fin_consulta),IF(A191&lt;&gt;"",CONCATENATE("-- ",A191),""))</f>
        <v>INSERT INTO tserver_permission VALUES (137,'com.ontimize.atomicHotelsApiRest.api.core.service.IHotelPhotoService/hotelPhotoDelete');</v>
      </c>
    </row>
    <row r="192" spans="1:9">
      <c r="A192" s="16" t="str">
        <f t="shared" si="27"/>
        <v>com.ontimize.atomicHotelsApiRest.api.core.service.IHotelPhotoService/</v>
      </c>
      <c r="B192" s="16" t="s">
        <v>211</v>
      </c>
      <c r="C192" s="17">
        <f t="shared" si="28"/>
        <v>138</v>
      </c>
      <c r="D192" s="16" t="s">
        <v>18</v>
      </c>
      <c r="E192" s="16" t="s">
        <v>91</v>
      </c>
      <c r="F192" s="16" t="s">
        <v>212</v>
      </c>
      <c r="G192" s="16" t="s">
        <v>13</v>
      </c>
      <c r="I192" s="19" t="str">
        <f>IF(B192&lt;&gt;"",CONCATENATE(inicio_consulta,C192,mid_consulta,A192,B192,fin_consulta),IF(A192&lt;&gt;"",CONCATENATE("-- ",A192),""))</f>
        <v>INSERT INTO tserver_permission VALUES (138,'com.ontimize.atomicHotelsApiRest.api.core.service.IHotelPhotoService/getHotelPictureQuery');</v>
      </c>
    </row>
    <row r="193" spans="9:9">
      <c r="I193" s="19" t="str">
        <f>IF(B193&lt;&gt;"",CONCATENATE(inicio_consulta,C193,mid_consulta,A193,B193,fin_consulta),IF(A193&lt;&gt;"",CONCATENATE("-- ",A193),""))</f>
        <v/>
      </c>
    </row>
    <row r="194" spans="1:9">
      <c r="A194" s="16" t="s">
        <v>213</v>
      </c>
      <c r="I194" s="19" t="str">
        <f>IF(B194&lt;&gt;"",CONCATENATE(inicio_consulta,C194,mid_consulta,A194,B194,fin_consulta),IF(A194&lt;&gt;"",CONCATENATE("-- ",A194),""))</f>
        <v>-- report</v>
      </c>
    </row>
    <row r="195" spans="1:9">
      <c r="A195" s="16" t="s">
        <v>214</v>
      </c>
      <c r="B195" s="16" t="s">
        <v>215</v>
      </c>
      <c r="C195" s="17">
        <f>C192+1</f>
        <v>139</v>
      </c>
      <c r="D195" s="16" t="s">
        <v>14</v>
      </c>
      <c r="E195" s="16" t="s">
        <v>216</v>
      </c>
      <c r="F195" s="16" t="s">
        <v>217</v>
      </c>
      <c r="G195" s="16" t="s">
        <v>218</v>
      </c>
      <c r="I195" s="19" t="str">
        <f>IF(B195&lt;&gt;"",CONCATENATE(inicio_consulta,C195,mid_consulta,A195,B195,fin_consulta),IF(A195&lt;&gt;"",CONCATENATE("-- ",A195),""))</f>
        <v>INSERT INTO tserver_permission VALUES (139,'com.ontimize.atomicHotelsApiRest.api.core.service.IReportService/hotels');</v>
      </c>
    </row>
    <row r="196" spans="1:9">
      <c r="A196" s="16" t="str">
        <f t="shared" ref="A196:A203" si="29">A195</f>
        <v>com.ontimize.atomicHotelsApiRest.api.core.service.IReportService/</v>
      </c>
      <c r="B196" s="16" t="s">
        <v>219</v>
      </c>
      <c r="C196" s="17">
        <f t="shared" ref="C196:C203" si="30">C195+1</f>
        <v>140</v>
      </c>
      <c r="D196" s="16" t="s">
        <v>18</v>
      </c>
      <c r="E196" s="16" t="s">
        <v>91</v>
      </c>
      <c r="F196" s="16" t="s">
        <v>220</v>
      </c>
      <c r="G196" s="16" t="s">
        <v>17</v>
      </c>
      <c r="I196" s="19" t="str">
        <f>IF(B196&lt;&gt;"",CONCATENATE(inicio_consulta,C196,mid_consulta,A196,B196,fin_consulta),IF(A196&lt;&gt;"",CONCATENATE("-- ",A196),""))</f>
        <v>INSERT INTO tserver_permission VALUES (140,'com.ontimize.atomicHotelsApiRest.api.core.service.IReportService/employeePieCostByDepartament');</v>
      </c>
    </row>
    <row r="197" spans="1:9">
      <c r="A197" s="16" t="str">
        <f t="shared" si="29"/>
        <v>com.ontimize.atomicHotelsApiRest.api.core.service.IReportService/</v>
      </c>
      <c r="B197" s="16" t="s">
        <v>221</v>
      </c>
      <c r="C197" s="17">
        <f t="shared" si="30"/>
        <v>141</v>
      </c>
      <c r="D197" s="16" t="s">
        <v>14</v>
      </c>
      <c r="F197" s="16" t="s">
        <v>222</v>
      </c>
      <c r="G197" s="16" t="s">
        <v>17</v>
      </c>
      <c r="I197" s="19" t="str">
        <f>IF(B197&lt;&gt;"",CONCATENATE(inicio_consulta,C197,mid_consulta,A197,B197,fin_consulta),IF(A197&lt;&gt;"",CONCATENATE("-- ",A197),""))</f>
        <v>INSERT INTO tserver_permission VALUES (141,'com.ontimize.atomicHotelsApiRest.api.core.service.IReportService/incomeVsExpensesChart');</v>
      </c>
    </row>
    <row r="198" spans="1:9">
      <c r="A198" s="16" t="str">
        <f t="shared" si="29"/>
        <v>com.ontimize.atomicHotelsApiRest.api.core.service.IReportService/</v>
      </c>
      <c r="B198" s="16" t="s">
        <v>95</v>
      </c>
      <c r="C198" s="17">
        <f t="shared" si="30"/>
        <v>142</v>
      </c>
      <c r="D198" s="16" t="s">
        <v>190</v>
      </c>
      <c r="E198" s="16" t="s">
        <v>11</v>
      </c>
      <c r="F198" s="16" t="s">
        <v>223</v>
      </c>
      <c r="G198" s="16" t="s">
        <v>17</v>
      </c>
      <c r="I198" s="19" t="str">
        <f>IF(B198&lt;&gt;"",CONCATENATE(inicio_consulta,C198,mid_consulta,A198,B198,fin_consulta),IF(A198&lt;&gt;"",CONCATENATE("-- ",A198),""))</f>
        <v>INSERT INTO tserver_permission VALUES (142,'com.ontimize.atomicHotelsApiRest.api.core.service.IReportService/receipt');</v>
      </c>
    </row>
    <row r="199" spans="1:9">
      <c r="A199" s="16" t="str">
        <f t="shared" si="29"/>
        <v>com.ontimize.atomicHotelsApiRest.api.core.service.IReportService/</v>
      </c>
      <c r="B199" s="16" t="s">
        <v>224</v>
      </c>
      <c r="C199" s="17">
        <f t="shared" si="30"/>
        <v>143</v>
      </c>
      <c r="D199" s="16" t="s">
        <v>14</v>
      </c>
      <c r="F199" s="16" t="s">
        <v>225</v>
      </c>
      <c r="G199" s="16" t="s">
        <v>17</v>
      </c>
      <c r="I199" s="19" t="str">
        <f>IF(B199&lt;&gt;"",CONCATENATE(inicio_consulta,C199,mid_consulta,A199,B199,fin_consulta),IF(A199&lt;&gt;"",CONCATENATE("-- ",A199),""))</f>
        <v>INSERT INTO tserver_permission VALUES (143,'com.ontimize.atomicHotelsApiRest.api.core.service.IReportService/occupancyChart');</v>
      </c>
    </row>
    <row r="200" spans="1:9">
      <c r="A200" s="16" t="str">
        <f t="shared" si="29"/>
        <v>com.ontimize.atomicHotelsApiRest.api.core.service.IReportService/</v>
      </c>
      <c r="B200" s="16" t="s">
        <v>226</v>
      </c>
      <c r="C200" s="17">
        <f t="shared" si="30"/>
        <v>144</v>
      </c>
      <c r="D200" s="16" t="s">
        <v>18</v>
      </c>
      <c r="E200" s="16" t="s">
        <v>91</v>
      </c>
      <c r="F200" s="16" t="s">
        <v>227</v>
      </c>
      <c r="G200" s="16" t="s">
        <v>17</v>
      </c>
      <c r="I200" s="19" t="str">
        <f>IF(B200&lt;&gt;"",CONCATENATE(inicio_consulta,C200,mid_consulta,A200,B200,fin_consulta),IF(A200&lt;&gt;"",CONCATENATE("-- ",A200),""))</f>
        <v>INSERT INTO tserver_permission VALUES (144,'com.ontimize.atomicHotelsApiRest.api.core.service.IReportService/occupancyByNationalityChart');</v>
      </c>
    </row>
    <row r="201" spans="1:9">
      <c r="A201" s="16" t="str">
        <f t="shared" si="29"/>
        <v>com.ontimize.atomicHotelsApiRest.api.core.service.IReportService/</v>
      </c>
      <c r="B201" s="16" t="s">
        <v>228</v>
      </c>
      <c r="C201" s="17">
        <f t="shared" si="30"/>
        <v>145</v>
      </c>
      <c r="D201" s="16" t="s">
        <v>229</v>
      </c>
      <c r="F201" s="16" t="s">
        <v>230</v>
      </c>
      <c r="G201" s="16" t="s">
        <v>17</v>
      </c>
      <c r="I201" s="19" t="str">
        <f>IF(B201&lt;&gt;"",CONCATENATE(inicio_consulta,C201,mid_consulta,A201,B201,fin_consulta),IF(A201&lt;&gt;"",CONCATENATE("-- ",A201),""))</f>
        <v>INSERT INTO tserver_permission VALUES (145,'com.ontimize.atomicHotelsApiRest.api.core.service.IReportService/listAllEmployeeReport');</v>
      </c>
    </row>
    <row r="202" spans="1:9">
      <c r="A202" s="16" t="str">
        <f t="shared" si="29"/>
        <v>com.ontimize.atomicHotelsApiRest.api.core.service.IReportService/</v>
      </c>
      <c r="B202" s="16" t="s">
        <v>231</v>
      </c>
      <c r="C202" s="17">
        <f t="shared" si="30"/>
        <v>146</v>
      </c>
      <c r="D202" s="16" t="s">
        <v>18</v>
      </c>
      <c r="E202" s="16" t="s">
        <v>91</v>
      </c>
      <c r="F202" s="16" t="s">
        <v>232</v>
      </c>
      <c r="G202" s="16" t="s">
        <v>17</v>
      </c>
      <c r="I202" s="19" t="str">
        <f>IF(B202&lt;&gt;"",CONCATENATE(inicio_consulta,C202,mid_consulta,A202,B202,fin_consulta),IF(A202&lt;&gt;"",CONCATENATE("-- ",A202),""))</f>
        <v>INSERT INTO tserver_permission VALUES (146,'com.ontimize.atomicHotelsApiRest.api.core.service.IReportService/employeesByHotel');</v>
      </c>
    </row>
    <row r="203" spans="1:9">
      <c r="A203" s="16" t="str">
        <f t="shared" si="29"/>
        <v>com.ontimize.atomicHotelsApiRest.api.core.service.IReportService/</v>
      </c>
      <c r="B203" s="16" t="s">
        <v>233</v>
      </c>
      <c r="C203" s="17">
        <f t="shared" si="30"/>
        <v>147</v>
      </c>
      <c r="D203" s="16" t="s">
        <v>18</v>
      </c>
      <c r="E203" s="16" t="s">
        <v>91</v>
      </c>
      <c r="F203" s="16" t="s">
        <v>234</v>
      </c>
      <c r="G203" s="16" t="s">
        <v>17</v>
      </c>
      <c r="I203" s="19" t="str">
        <f>IF(B203&lt;&gt;"",CONCATENATE(inicio_consulta,C203,mid_consulta,A203,B203,fin_consulta),IF(A203&lt;&gt;"",CONCATENATE("-- ",A203),""))</f>
        <v>INSERT INTO tserver_permission VALUES (147,'com.ontimize.atomicHotelsApiRest.api.core.service.IReportService/departmentExpensesByHotelChart');</v>
      </c>
    </row>
    <row r="204" spans="9:9">
      <c r="I204" s="19" t="str">
        <f>IF(B204&lt;&gt;"",CONCATENATE(inicio_consulta,C204,mid_consulta,A204,B204,fin_consulta),IF(A204&lt;&gt;"",CONCATENATE("-- ",A204),""))</f>
        <v/>
      </c>
    </row>
    <row r="205" spans="9:9">
      <c r="I205" s="19" t="str">
        <f>IF(B205&lt;&gt;"",CONCATENATE(inicio_consulta,C205,mid_consulta,A205,B205,fin_consulta),IF(A205&lt;&gt;"",CONCATENATE("-- ",A205),""))</f>
        <v/>
      </c>
    </row>
    <row r="206" spans="9:9">
      <c r="I206" s="19" t="str">
        <f>IF(B206&lt;&gt;"",CONCATENATE(inicio_consulta,C206,mid_consulta,A206,B206,fin_consulta),IF(A206&lt;&gt;"",CONCATENATE("-- ",A206),""))</f>
        <v/>
      </c>
    </row>
    <row r="207" spans="9:9">
      <c r="I207" s="19" t="str">
        <f>IF(B207&lt;&gt;"",CONCATENATE(inicio_consulta,C207,mid_consulta,A207,B207,fin_consulta),IF(A207&lt;&gt;"",CONCATENATE("-- ",A207),""))</f>
        <v/>
      </c>
    </row>
    <row r="208" spans="9:9">
      <c r="I208" s="19" t="str">
        <f>IF(B208&lt;&gt;"",CONCATENATE(inicio_consulta,C208,mid_consulta,A208,B208,fin_consulta),IF(A208&lt;&gt;"",CONCATENATE("-- ",A208),""))</f>
        <v/>
      </c>
    </row>
    <row r="209" spans="9:9">
      <c r="I209" s="19" t="str">
        <f>IF(B209&lt;&gt;"",CONCATENATE(inicio_consulta,C209,mid_consulta,A209,B209,fin_consulta),IF(A209&lt;&gt;"",CONCATENATE("-- ",A209),""))</f>
        <v/>
      </c>
    </row>
    <row r="210" spans="9:9">
      <c r="I210" s="19" t="str">
        <f>IF(B210&lt;&gt;"",CONCATENATE(inicio_consulta,C210,mid_consulta,A210,B210,fin_consulta),IF(A210&lt;&gt;"",CONCATENATE("-- ",A210),""))</f>
        <v/>
      </c>
    </row>
    <row r="211" spans="9:9">
      <c r="I211" s="19" t="str">
        <f>IF(B211&lt;&gt;"",CONCATENATE(inicio_consulta,C211,mid_consulta,A211,B211,fin_consulta),IF(A211&lt;&gt;"",CONCATENATE("-- ",A211),""))</f>
        <v/>
      </c>
    </row>
    <row r="212" spans="9:9">
      <c r="I212" s="19" t="str">
        <f>IF(B212&lt;&gt;"",CONCATENATE(inicio_consulta,C212,mid_consulta,A212,B212,fin_consulta),IF(A212&lt;&gt;"",CONCATENATE("-- ",A212),""))</f>
        <v/>
      </c>
    </row>
    <row r="213" spans="9:9">
      <c r="I213" s="19" t="str">
        <f>IF(B213&lt;&gt;"",CONCATENATE(inicio_consulta,C213,mid_consulta,A213,B213,fin_consulta),IF(A213&lt;&gt;"",CONCATENATE("-- ",A213),""))</f>
        <v/>
      </c>
    </row>
    <row r="214" spans="9:9">
      <c r="I214" s="19" t="str">
        <f>IF(B214&lt;&gt;"",CONCATENATE(inicio_consulta,C214,mid_consulta,A214,B214,fin_consulta),IF(A214&lt;&gt;"",CONCATENATE("-- ",A214),""))</f>
        <v/>
      </c>
    </row>
    <row r="215" spans="9:9">
      <c r="I215" s="19" t="str">
        <f>IF(B215&lt;&gt;"",CONCATENATE(inicio_consulta,C215,mid_consulta,A215,B215,fin_consulta),IF(A215&lt;&gt;"",CONCATENATE("-- ",A215),""))</f>
        <v/>
      </c>
    </row>
    <row r="216" spans="9:9">
      <c r="I216" s="19" t="str">
        <f>IF(B216&lt;&gt;"",CONCATENATE(inicio_consulta,C216,mid_consulta,A216,B216,fin_consulta),IF(A216&lt;&gt;"",CONCATENATE("-- ",A216),""))</f>
        <v/>
      </c>
    </row>
    <row r="217" spans="9:9">
      <c r="I217" s="19" t="str">
        <f>IF(B217&lt;&gt;"",CONCATENATE(inicio_consulta,C217,mid_consulta,A217,B217,fin_consulta),IF(A217&lt;&gt;"",CONCATENATE("-- ",A217),""))</f>
        <v/>
      </c>
    </row>
    <row r="218" spans="9:9">
      <c r="I218" s="19" t="str">
        <f>IF(B218&lt;&gt;"",CONCATENATE(inicio_consulta,C218,mid_consulta,A218,B218,fin_consulta),IF(A218&lt;&gt;"",CONCATENATE("-- ",A218),""))</f>
        <v/>
      </c>
    </row>
    <row r="219" spans="9:9">
      <c r="I219" s="19" t="str">
        <f>IF(B219&lt;&gt;"",CONCATENATE(inicio_consulta,C219,mid_consulta,A219,B219,fin_consulta),IF(A219&lt;&gt;"",CONCATENATE("-- ",A219),""))</f>
        <v/>
      </c>
    </row>
    <row r="220" spans="9:9">
      <c r="I220" s="19" t="str">
        <f>IF(B220&lt;&gt;"",CONCATENATE(inicio_consulta,C220,mid_consulta,A220,B220,fin_consulta),IF(A220&lt;&gt;"",CONCATENATE("-- ",A220),""))</f>
        <v/>
      </c>
    </row>
    <row r="221" spans="9:9">
      <c r="I221" s="19" t="str">
        <f>IF(B221&lt;&gt;"",CONCATENATE(inicio_consulta,C221,mid_consulta,A221,B221,fin_consulta),IF(A221&lt;&gt;"",CONCATENATE("-- ",A221),""))</f>
        <v/>
      </c>
    </row>
    <row r="222" spans="9:9">
      <c r="I222" s="19" t="str">
        <f>IF(B222&lt;&gt;"",CONCATENATE(inicio_consulta,C222,mid_consulta,A222,B222,fin_consulta),IF(A222&lt;&gt;"",CONCATENATE("-- ",A222),""))</f>
        <v/>
      </c>
    </row>
    <row r="223" spans="9:9">
      <c r="I223" s="19" t="str">
        <f>IF(B223&lt;&gt;"",CONCATENATE(inicio_consulta,C223,mid_consulta,A223,B223,fin_consulta),IF(A223&lt;&gt;"",CONCATENATE("-- ",A223),""))</f>
        <v/>
      </c>
    </row>
    <row r="224" spans="9:9">
      <c r="I224" s="19" t="str">
        <f>IF(B224&lt;&gt;"",CONCATENATE(inicio_consulta,C224,mid_consulta,A224,B224,fin_consulta),IF(A224&lt;&gt;"",CONCATENATE("-- ",A224),""))</f>
        <v/>
      </c>
    </row>
    <row r="225" spans="9:9">
      <c r="I225" s="19" t="str">
        <f>IF(B225&lt;&gt;"",CONCATENATE(inicio_consulta,C225,mid_consulta,A225,B225,fin_consulta),IF(A225&lt;&gt;"",CONCATENATE("-- ",A225),""))</f>
        <v/>
      </c>
    </row>
    <row r="226" spans="9:9">
      <c r="I226" s="19" t="str">
        <f>IF(B226&lt;&gt;"",CONCATENATE(inicio_consulta,C226,mid_consulta,A226,B226,fin_consulta),IF(A226&lt;&gt;"",CONCATENATE("-- ",A226),""))</f>
        <v/>
      </c>
    </row>
    <row r="227" spans="9:9">
      <c r="I227" s="19" t="str">
        <f>IF(B227&lt;&gt;"",CONCATENATE(inicio_consulta,C227,mid_consulta,A227,B227,fin_consulta),IF(A227&lt;&gt;"",CONCATENATE("-- ",A227),""))</f>
        <v/>
      </c>
    </row>
    <row r="228" spans="9:9">
      <c r="I228" s="19" t="str">
        <f>IF(B228&lt;&gt;"",CONCATENATE(inicio_consulta,C228,mid_consulta,A228,B228,fin_consulta),IF(A228&lt;&gt;"",CONCATENATE("-- ",A228),""))</f>
        <v/>
      </c>
    </row>
    <row r="229" spans="9:9">
      <c r="I229" s="19" t="str">
        <f>IF(B229&lt;&gt;"",CONCATENATE(inicio_consulta,C229,mid_consulta,A229,B229,fin_consulta),IF(A229&lt;&gt;"",CONCATENATE("-- ",A229),""))</f>
        <v/>
      </c>
    </row>
    <row r="230" spans="9:9">
      <c r="I230" s="19" t="str">
        <f>IF(B230&lt;&gt;"",CONCATENATE(inicio_consulta,C230,mid_consulta,A230,B230,fin_consulta),IF(A230&lt;&gt;"",CONCATENATE("-- ",A230),""))</f>
        <v/>
      </c>
    </row>
    <row r="231" spans="9:9">
      <c r="I231" s="19" t="str">
        <f>IF(B231&lt;&gt;"",CONCATENATE(inicio_consulta,C231,mid_consulta,A231,B231,fin_consulta),IF(A231&lt;&gt;"",CONCATENATE("-- ",A231),""))</f>
        <v/>
      </c>
    </row>
    <row r="232" spans="9:9">
      <c r="I232" s="19" t="str">
        <f>IF(B232&lt;&gt;"",CONCATENATE(inicio_consulta,C232,mid_consulta,A232,B232,fin_consulta),IF(A232&lt;&gt;"",CONCATENATE("-- ",A232),""))</f>
        <v/>
      </c>
    </row>
    <row r="233" spans="9:9">
      <c r="I233" s="19" t="str">
        <f>IF(B233&lt;&gt;"",CONCATENATE(inicio_consulta,C233,mid_consulta,A233,B233,fin_consulta),IF(A233&lt;&gt;"",CONCATENATE("-- ",A233),""))</f>
        <v/>
      </c>
    </row>
    <row r="234" spans="9:9">
      <c r="I234" s="19" t="str">
        <f>IF(B234&lt;&gt;"",CONCATENATE(inicio_consulta,C234,mid_consulta,A234,B234,fin_consulta),IF(A234&lt;&gt;"",CONCATENATE("-- ",A234),""))</f>
        <v/>
      </c>
    </row>
    <row r="235" spans="9:9">
      <c r="I235" s="19" t="str">
        <f>IF(B235&lt;&gt;"",CONCATENATE(inicio_consulta,C235,mid_consulta,A235,B235,fin_consulta),IF(A235&lt;&gt;"",CONCATENATE("-- ",A235),""))</f>
        <v/>
      </c>
    </row>
    <row r="236" spans="9:9">
      <c r="I236" s="19" t="str">
        <f>IF(B236&lt;&gt;"",CONCATENATE(inicio_consulta,C236,mid_consulta,A236,B236,fin_consulta),IF(A236&lt;&gt;"",CONCATENATE("-- ",A236),""))</f>
        <v/>
      </c>
    </row>
    <row r="237" spans="9:9">
      <c r="I237" s="19" t="str">
        <f>IF(B237&lt;&gt;"",CONCATENATE(inicio_consulta,C237,mid_consulta,A237,B237,fin_consulta),IF(A237&lt;&gt;"",CONCATENATE("-- ",A237),""))</f>
        <v/>
      </c>
    </row>
    <row r="238" spans="9:9">
      <c r="I238" s="19" t="str">
        <f>IF(B238&lt;&gt;"",CONCATENATE(inicio_consulta,C238,mid_consulta,A238,B238,fin_consulta),IF(A238&lt;&gt;"",CONCATENATE("-- ",A238),""))</f>
        <v/>
      </c>
    </row>
    <row r="239" spans="9:9">
      <c r="I239" s="19" t="str">
        <f>IF(B239&lt;&gt;"",CONCATENATE(inicio_consulta,C239,mid_consulta,A239,B239,fin_consulta),IF(A239&lt;&gt;"",CONCATENATE("-- ",A239),""))</f>
        <v/>
      </c>
    </row>
    <row r="240" spans="9:9">
      <c r="I240" s="19" t="str">
        <f>IF(B240&lt;&gt;"",CONCATENATE(inicio_consulta,C240,mid_consulta,A240,B240,fin_consulta),IF(A240&lt;&gt;"",CONCATENATE("-- ",A240),""))</f>
        <v/>
      </c>
    </row>
    <row r="241" spans="9:9">
      <c r="I241" s="19" t="str">
        <f>IF(B241&lt;&gt;"",CONCATENATE(inicio_consulta,C241,mid_consulta,A241,B241,fin_consulta),IF(A241&lt;&gt;"",CONCATENATE("-- ",A241),""))</f>
        <v/>
      </c>
    </row>
    <row r="242" spans="9:9">
      <c r="I242" s="19" t="str">
        <f>IF(B242&lt;&gt;"",CONCATENATE(inicio_consulta,C242,mid_consulta,A242,B242,fin_consulta),IF(A242&lt;&gt;"",CONCATENATE("-- ",A242),""))</f>
        <v/>
      </c>
    </row>
    <row r="243" spans="9:9">
      <c r="I243" s="19" t="str">
        <f>IF(B243&lt;&gt;"",CONCATENATE(inicio_consulta,C243,mid_consulta,A243,B243,fin_consulta),IF(A243&lt;&gt;"",CONCATENATE("-- ",A243),""))</f>
        <v/>
      </c>
    </row>
    <row r="244" spans="9:9">
      <c r="I244" s="19" t="str">
        <f>IF(B244&lt;&gt;"",CONCATENATE(inicio_consulta,C244,mid_consulta,A244,B244,fin_consulta),IF(A244&lt;&gt;"",CONCATENATE("-- ",A244),""))</f>
        <v/>
      </c>
    </row>
    <row r="245" spans="9:9">
      <c r="I245" s="19" t="str">
        <f>IF(B245&lt;&gt;"",CONCATENATE(inicio_consulta,C245,mid_consulta,A245,B245,fin_consulta),IF(A245&lt;&gt;"",CONCATENATE("-- ",A245),""))</f>
        <v/>
      </c>
    </row>
    <row r="246" spans="9:9">
      <c r="I246" s="19" t="str">
        <f>IF(B246&lt;&gt;"",CONCATENATE(inicio_consulta,C246,mid_consulta,A246,B246,fin_consulta),IF(A246&lt;&gt;"",CONCATENATE("-- ",A246),""))</f>
        <v/>
      </c>
    </row>
    <row r="247" spans="9:9">
      <c r="I247" s="19" t="str">
        <f>IF(B247&lt;&gt;"",CONCATENATE(inicio_consulta,C247,mid_consulta,A247,B247,fin_consulta),IF(A247&lt;&gt;"",CONCATENATE("-- ",A247),""))</f>
        <v/>
      </c>
    </row>
    <row r="248" spans="9:9">
      <c r="I248" s="19" t="str">
        <f>IF(B248&lt;&gt;"",CONCATENATE(inicio_consulta,C248,mid_consulta,A248,B248,fin_consulta),IF(A248&lt;&gt;"",CONCATENATE("-- ",A248),""))</f>
        <v/>
      </c>
    </row>
    <row r="249" spans="9:9">
      <c r="I249" s="19" t="str">
        <f>IF(B249&lt;&gt;"",CONCATENATE(inicio_consulta,C249,mid_consulta,A249,B249,fin_consulta),IF(A249&lt;&gt;"",CONCATENATE("-- ",A249),""))</f>
        <v/>
      </c>
    </row>
    <row r="250" spans="9:9">
      <c r="I250" s="19" t="str">
        <f>IF(B250&lt;&gt;"",CONCATENATE(inicio_consulta,C250,mid_consulta,A250,B250,fin_consulta),IF(A250&lt;&gt;"",CONCATENATE("-- ",A250),""))</f>
        <v/>
      </c>
    </row>
    <row r="251" spans="9:9">
      <c r="I251" s="19" t="str">
        <f>IF(B251&lt;&gt;"",CONCATENATE(inicio_consulta,C251,mid_consulta,A251,B251,fin_consulta),IF(A251&lt;&gt;"",CONCATENATE("-- ",A251),""))</f>
        <v/>
      </c>
    </row>
    <row r="252" spans="9:9">
      <c r="I252" s="19" t="str">
        <f>IF(B252&lt;&gt;"",CONCATENATE(inicio_consulta,C252,mid_consulta,A252,B252,fin_consulta),IF(A252&lt;&gt;"",CONCATENATE("-- ",A252),""))</f>
        <v/>
      </c>
    </row>
    <row r="253" spans="9:9">
      <c r="I253" s="19" t="str">
        <f>IF(B253&lt;&gt;"",CONCATENATE(inicio_consulta,C253,mid_consulta,A253,B253,fin_consulta),IF(A253&lt;&gt;"",CONCATENATE("-- ",A253),""))</f>
        <v/>
      </c>
    </row>
    <row r="254" spans="9:9">
      <c r="I254" s="19" t="str">
        <f>IF(B254&lt;&gt;"",CONCATENATE(inicio_consulta,C254,mid_consulta,A254,B254,fin_consulta),IF(A254&lt;&gt;"",CONCATENATE("-- ",A254),""))</f>
        <v/>
      </c>
    </row>
    <row r="255" spans="9:9">
      <c r="I255" s="19" t="str">
        <f>IF(B255&lt;&gt;"",CONCATENATE(inicio_consulta,C255,mid_consulta,A255,B255,fin_consulta),IF(A255&lt;&gt;"",CONCATENATE("-- ",A255),""))</f>
        <v/>
      </c>
    </row>
    <row r="256" spans="9:9">
      <c r="I256" s="19" t="str">
        <f>IF(B256&lt;&gt;"",CONCATENATE(inicio_consulta,C256,mid_consulta,A256,B256,fin_consulta),IF(A256&lt;&gt;"",CONCATENATE("-- ",A256),""))</f>
        <v/>
      </c>
    </row>
    <row r="257" spans="9:9">
      <c r="I257" s="19" t="str">
        <f>IF(B257&lt;&gt;"",CONCATENATE(inicio_consulta,C257,mid_consulta,A257,B257,fin_consulta),IF(A257&lt;&gt;"",CONCATENATE("-- ",A257),""))</f>
        <v/>
      </c>
    </row>
    <row r="258" spans="9:9">
      <c r="I258" s="19" t="str">
        <f>IF(B258&lt;&gt;"",CONCATENATE(inicio_consulta,C258,mid_consulta,A258,B258,fin_consulta),IF(A258&lt;&gt;"",CONCATENATE("-- ",A258),""))</f>
        <v/>
      </c>
    </row>
    <row r="259" spans="9:9">
      <c r="I259" s="19" t="str">
        <f>IF(B259&lt;&gt;"",CONCATENATE(inicio_consulta,C259,mid_consulta,A259,B259,fin_consulta),IF(A259&lt;&gt;"",CONCATENATE("-- ",A259),""))</f>
        <v/>
      </c>
    </row>
    <row r="260" spans="9:9">
      <c r="I260" s="19" t="str">
        <f>IF(B260&lt;&gt;"",CONCATENATE(inicio_consulta,C260,mid_consulta,A260,B260,fin_consulta),IF(A260&lt;&gt;"",CONCATENATE("-- ",A260),""))</f>
        <v/>
      </c>
    </row>
    <row r="261" spans="9:9">
      <c r="I261" s="19" t="str">
        <f>IF(B261&lt;&gt;"",CONCATENATE(inicio_consulta,C261,mid_consulta,A261,B261,fin_consulta),IF(A261&lt;&gt;"",CONCATENATE("-- ",A261),""))</f>
        <v/>
      </c>
    </row>
    <row r="262" spans="9:9">
      <c r="I262" s="19" t="str">
        <f>IF(B262&lt;&gt;"",CONCATENATE(inicio_consulta,C262,mid_consulta,A262,B262,fin_consulta),IF(A262&lt;&gt;"",CONCATENATE("-- ",A262),""))</f>
        <v/>
      </c>
    </row>
    <row r="263" spans="9:9">
      <c r="I263" s="19" t="str">
        <f>IF(B263&lt;&gt;"",CONCATENATE(inicio_consulta,C263,mid_consulta,A263,B263,fin_consulta),IF(A263&lt;&gt;"",CONCATENATE("-- ",A263),""))</f>
        <v/>
      </c>
    </row>
    <row r="264" spans="9:9">
      <c r="I264" s="19" t="str">
        <f>IF(B264&lt;&gt;"",CONCATENATE(inicio_consulta,C264,mid_consulta,A264,B264,fin_consulta),IF(A264&lt;&gt;"",CONCATENATE("-- ",A264),""))</f>
        <v/>
      </c>
    </row>
    <row r="265" spans="9:9">
      <c r="I265" s="19" t="str">
        <f t="shared" ref="I231:I266" si="31">IF(B265&lt;&gt;"",CONCATENATE(inicio_consulta,C265,mid_consulta,A265,B265,fin_consulta),"")</f>
        <v/>
      </c>
    </row>
    <row r="266" spans="9:9">
      <c r="I266" s="19" t="str">
        <f t="shared" si="31"/>
        <v/>
      </c>
    </row>
    <row r="267" spans="9:9">
      <c r="I267" s="19" t="str">
        <f>IF(B267&lt;&gt;"",CONCATENATE(inicio_consulta,A267,B267,fin_consulta),"")</f>
        <v/>
      </c>
    </row>
    <row r="268" spans="9:9">
      <c r="I268" s="19" t="str">
        <f>IF(B268&lt;&gt;"",CONCATENATE(inicio_consulta,A268,B268,fin_consulta),"")</f>
        <v/>
      </c>
    </row>
    <row r="269" spans="9:9">
      <c r="I269" s="19" t="str">
        <f>IF(B269&lt;&gt;"",CONCATENATE(inicio_consulta,A269,B269,fin_consulta),"")</f>
        <v/>
      </c>
    </row>
    <row r="270" spans="9:9">
      <c r="I270" s="19" t="str">
        <f>IF(B270&lt;&gt;"",CONCATENATE(inicio_consulta,A270,B270,fin_consulta),"")</f>
        <v/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K19" sqref="K19"/>
    </sheetView>
  </sheetViews>
  <sheetFormatPr defaultColWidth="9.14285714285714" defaultRowHeight="15"/>
  <cols>
    <col min="1" max="1" width="6.59047619047619" customWidth="1"/>
    <col min="2" max="2" width="15.4285714285714" customWidth="1"/>
    <col min="3" max="3" width="51.7142857142857" customWidth="1"/>
    <col min="4" max="4" width="30.6571428571429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8" t="s">
        <v>235</v>
      </c>
      <c r="B1" s="8"/>
      <c r="C1" s="8"/>
      <c r="F1" s="8" t="s">
        <v>236</v>
      </c>
      <c r="G1" s="8"/>
      <c r="H1" s="8"/>
      <c r="I1" s="8"/>
    </row>
    <row r="2" spans="1:9">
      <c r="A2" s="8" t="s">
        <v>237</v>
      </c>
      <c r="B2" s="8" t="s">
        <v>238</v>
      </c>
      <c r="C2" s="8" t="s">
        <v>239</v>
      </c>
      <c r="D2" s="8" t="s">
        <v>240</v>
      </c>
      <c r="E2" s="2"/>
      <c r="F2" s="8" t="s">
        <v>241</v>
      </c>
      <c r="G2" s="8" t="s">
        <v>242</v>
      </c>
      <c r="H2" s="8" t="s">
        <v>243</v>
      </c>
      <c r="I2" s="12" t="s">
        <v>244</v>
      </c>
    </row>
    <row r="3" spans="1:9">
      <c r="A3" s="9">
        <v>0</v>
      </c>
      <c r="B3" s="4" t="s">
        <v>245</v>
      </c>
      <c r="C3" s="9" t="s">
        <v>246</v>
      </c>
      <c r="D3" s="9" t="s">
        <v>247</v>
      </c>
      <c r="F3" s="10" t="s">
        <v>248</v>
      </c>
      <c r="G3" s="10">
        <v>123456</v>
      </c>
      <c r="H3" s="10" t="s">
        <v>68</v>
      </c>
      <c r="I3" s="13"/>
    </row>
    <row r="4" spans="1:9">
      <c r="A4" s="9">
        <v>1</v>
      </c>
      <c r="B4" s="4" t="s">
        <v>249</v>
      </c>
      <c r="C4" s="9" t="s">
        <v>246</v>
      </c>
      <c r="D4" s="9" t="s">
        <v>250</v>
      </c>
      <c r="F4" s="10" t="s">
        <v>251</v>
      </c>
      <c r="G4" s="10">
        <v>123456</v>
      </c>
      <c r="H4" s="10" t="s">
        <v>131</v>
      </c>
      <c r="I4" s="13"/>
    </row>
    <row r="5" spans="1:9">
      <c r="A5" s="9">
        <v>2</v>
      </c>
      <c r="B5" s="4" t="s">
        <v>252</v>
      </c>
      <c r="C5" s="9" t="s">
        <v>253</v>
      </c>
      <c r="D5" s="9" t="s">
        <v>254</v>
      </c>
      <c r="F5" s="10" t="s">
        <v>255</v>
      </c>
      <c r="G5" s="10">
        <v>123456</v>
      </c>
      <c r="H5" s="10" t="s">
        <v>252</v>
      </c>
      <c r="I5" s="13" t="s">
        <v>256</v>
      </c>
    </row>
    <row r="6" spans="1:9">
      <c r="A6" s="9">
        <v>3</v>
      </c>
      <c r="B6" s="4" t="s">
        <v>257</v>
      </c>
      <c r="C6" s="9" t="s">
        <v>253</v>
      </c>
      <c r="D6" s="9" t="s">
        <v>258</v>
      </c>
      <c r="F6" s="10" t="s">
        <v>259</v>
      </c>
      <c r="G6" s="10">
        <v>123456</v>
      </c>
      <c r="H6" s="10" t="s">
        <v>257</v>
      </c>
      <c r="I6" s="13" t="s">
        <v>256</v>
      </c>
    </row>
    <row r="7" spans="1:9">
      <c r="A7" s="9">
        <v>4</v>
      </c>
      <c r="B7" s="4" t="s">
        <v>68</v>
      </c>
      <c r="C7" s="9" t="s">
        <v>260</v>
      </c>
      <c r="D7" s="9" t="s">
        <v>261</v>
      </c>
      <c r="F7" s="10" t="s">
        <v>262</v>
      </c>
      <c r="G7" s="10">
        <v>123456</v>
      </c>
      <c r="H7" s="10" t="s">
        <v>252</v>
      </c>
      <c r="I7" s="13" t="s">
        <v>263</v>
      </c>
    </row>
    <row r="8" spans="1:9">
      <c r="A8" s="9">
        <v>5</v>
      </c>
      <c r="B8" s="4" t="s">
        <v>131</v>
      </c>
      <c r="C8" s="9" t="s">
        <v>264</v>
      </c>
      <c r="D8" s="9" t="s">
        <v>265</v>
      </c>
      <c r="F8" s="10" t="s">
        <v>266</v>
      </c>
      <c r="G8" s="10">
        <v>123456</v>
      </c>
      <c r="H8" s="10" t="s">
        <v>257</v>
      </c>
      <c r="I8" s="13" t="s">
        <v>263</v>
      </c>
    </row>
    <row r="9" spans="6:9">
      <c r="F9" s="10" t="s">
        <v>267</v>
      </c>
      <c r="G9" s="10">
        <v>123456</v>
      </c>
      <c r="H9" s="10" t="s">
        <v>249</v>
      </c>
      <c r="I9" s="13"/>
    </row>
    <row r="10" spans="6:9">
      <c r="F10" s="9" t="s">
        <v>268</v>
      </c>
      <c r="G10" s="10">
        <v>123456</v>
      </c>
      <c r="H10" s="10" t="s">
        <v>252</v>
      </c>
      <c r="I10" s="9" t="s">
        <v>269</v>
      </c>
    </row>
    <row r="11" spans="6:9">
      <c r="F11" s="10" t="s">
        <v>245</v>
      </c>
      <c r="G11" s="10">
        <v>123456</v>
      </c>
      <c r="H11" s="10" t="s">
        <v>245</v>
      </c>
      <c r="I11" s="13"/>
    </row>
    <row r="19" spans="1:4">
      <c r="A19" s="11"/>
      <c r="B19" s="11"/>
      <c r="C19" s="11"/>
      <c r="D19" s="11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20"/>
  <sheetViews>
    <sheetView workbookViewId="0">
      <selection activeCell="C10" sqref="B3:C10"/>
    </sheetView>
  </sheetViews>
  <sheetFormatPr defaultColWidth="9.14285714285714" defaultRowHeight="15" outlineLevelCol="3"/>
  <cols>
    <col min="2" max="2" width="44" customWidth="1"/>
    <col min="3" max="3" width="66.4285714285714" customWidth="1"/>
    <col min="4" max="4" width="88" customWidth="1"/>
  </cols>
  <sheetData>
    <row r="3" spans="2:3">
      <c r="B3" s="1" t="s">
        <v>270</v>
      </c>
      <c r="C3" t="s">
        <v>271</v>
      </c>
    </row>
    <row r="4" spans="2:3">
      <c r="B4" s="1" t="s">
        <v>272</v>
      </c>
      <c r="C4" t="s">
        <v>273</v>
      </c>
    </row>
    <row r="5" spans="2:3">
      <c r="B5" s="1" t="s">
        <v>274</v>
      </c>
      <c r="C5" t="s">
        <v>275</v>
      </c>
    </row>
    <row r="6" spans="2:2">
      <c r="B6" s="2"/>
    </row>
    <row r="7" spans="2:3">
      <c r="B7" s="2"/>
      <c r="C7" t="s">
        <v>276</v>
      </c>
    </row>
    <row r="8" spans="2:3">
      <c r="B8" s="2"/>
      <c r="C8" t="s">
        <v>277</v>
      </c>
    </row>
    <row r="9" spans="2:3">
      <c r="B9" s="2"/>
      <c r="C9" t="s">
        <v>278</v>
      </c>
    </row>
    <row r="10" spans="2:3">
      <c r="B10" s="2"/>
      <c r="C10" t="s">
        <v>279</v>
      </c>
    </row>
    <row r="11" spans="2:2">
      <c r="B11" s="2"/>
    </row>
    <row r="12" spans="2:2">
      <c r="B12" s="2"/>
    </row>
    <row r="13" spans="2:2">
      <c r="B13" s="2"/>
    </row>
    <row r="14" ht="25" customHeight="1" spans="2:4">
      <c r="B14" s="3" t="s">
        <v>280</v>
      </c>
      <c r="C14" s="3"/>
      <c r="D14" s="3"/>
    </row>
    <row r="15" spans="2:4">
      <c r="B15" s="4" t="s">
        <v>5</v>
      </c>
      <c r="C15" s="4" t="s">
        <v>281</v>
      </c>
      <c r="D15" s="4" t="s">
        <v>282</v>
      </c>
    </row>
    <row r="16" ht="395.25" spans="2:4">
      <c r="B16" s="5" t="s">
        <v>283</v>
      </c>
      <c r="C16" s="6" t="s">
        <v>284</v>
      </c>
      <c r="D16" s="6" t="s">
        <v>285</v>
      </c>
    </row>
    <row r="17" ht="395.25" spans="2:4">
      <c r="B17" s="5" t="s">
        <v>283</v>
      </c>
      <c r="C17" s="6" t="s">
        <v>286</v>
      </c>
      <c r="D17" s="6" t="s">
        <v>287</v>
      </c>
    </row>
    <row r="19" spans="2:2">
      <c r="B19" s="2" t="s">
        <v>288</v>
      </c>
    </row>
    <row r="20" ht="409.5" spans="2:2">
      <c r="B20" s="7" t="s">
        <v>289</v>
      </c>
    </row>
  </sheetData>
  <mergeCells count="1">
    <mergeCell ref="B14:D14"/>
  </mergeCells>
  <hyperlinks>
    <hyperlink ref="B16" r:id="rId1" display="http://localhost:33333/bookings/booking/search"/>
    <hyperlink ref="B17" r:id="rId1" display="http://localhost:33333/bookings/booking/search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290</v>
      </c>
    </row>
    <row r="2" spans="1:1">
      <c r="A2" s="26" t="s">
        <v>291</v>
      </c>
    </row>
    <row r="3" spans="1:1">
      <c r="A3" s="26" t="s">
        <v>292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Parametros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Arsito</cp:lastModifiedBy>
  <dcterms:created xsi:type="dcterms:W3CDTF">2022-08-04T07:22:00Z</dcterms:created>
  <dcterms:modified xsi:type="dcterms:W3CDTF">2022-08-26T16:53:57Z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