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70" windowHeight="10920" activeTab="1"/>
  </bookViews>
  <sheets>
    <sheet name="Metodos permisos inserts" sheetId="1" r:id="rId1"/>
    <sheet name="Roles y Usuarios" sheetId="4" r:id="rId2"/>
    <sheet name="Hoja3" sheetId="3" r:id="rId3"/>
    <sheet name="Hoja2" sheetId="2" r:id="rId4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<sst xmlns="http://schemas.openxmlformats.org/spreadsheetml/2006/main" count="266" uniqueCount="138">
  <si>
    <t>Servicio / Interfaz</t>
  </si>
  <si>
    <t>METODO</t>
  </si>
  <si>
    <t>ID</t>
  </si>
  <si>
    <t>Roles Permitidos</t>
  </si>
  <si>
    <t>Restricción en código</t>
  </si>
  <si>
    <t>Observaciones</t>
  </si>
  <si>
    <t>Inserción Sql</t>
  </si>
  <si>
    <t>hotel</t>
  </si>
  <si>
    <t>com.ontimize.atomicHotelsApiRest.api.core.service.IHotelService/</t>
  </si>
  <si>
    <t>Todos</t>
  </si>
  <si>
    <t>Ceo</t>
  </si>
  <si>
    <t>Ceo, HotelManager</t>
  </si>
  <si>
    <t>bedCombo</t>
  </si>
  <si>
    <t>com.ontimize.atomicHotelsApiRest.api.core.service.IBedComboService/</t>
  </si>
  <si>
    <t>Ceo, HotelManager, Staff, Customer</t>
  </si>
  <si>
    <t>bookingGuest</t>
  </si>
  <si>
    <t>com.ontimize.atomicHotelsApiRest.api.core.service.IBookingGuestService/</t>
  </si>
  <si>
    <t>Ceo, HotelManager, Staff</t>
  </si>
  <si>
    <t>HotelManager y Staff por htl_id</t>
  </si>
  <si>
    <t>guestCountQuery</t>
  </si>
  <si>
    <t>bookingGuestsInfoQuery</t>
  </si>
  <si>
    <t>booking</t>
  </si>
  <si>
    <t>com.ontimize.atomicHotelsApiRest.api.core.service.IBookingService/</t>
  </si>
  <si>
    <t>HotelManager y Staff por htl_id, Customer por user_</t>
  </si>
  <si>
    <t>bookingActionUpdate</t>
  </si>
  <si>
    <t>bookingInfoQuery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</si>
  <si>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</si>
  <si>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</si>
  <si>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</si>
  <si>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</si>
  <si>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</si>
  <si>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</si>
  <si>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</si>
  <si>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</si>
  <si>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</si>
  <si>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com.ontimize.atomicHotelsApiRest.api.core.service.IBookingServiceExtraService/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</si>
  <si>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</si>
  <si>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</si>
  <si>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</si>
  <si>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</si>
  <si>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creditCard</t>
  </si>
  <si>
    <t>com.ontimize.atomicHotelsApiRest.api.core.service.ICreditCardService/</t>
  </si>
  <si>
    <t>customerCreditCard</t>
  </si>
  <si>
    <t>com.ontimize.atomicHotelsApiRest.api.core.service.ICustomerCreditCardService/</t>
  </si>
  <si>
    <t>customer</t>
  </si>
  <si>
    <t>com.ontimize.atomicHotelsApiRest.api.core.service.ICustomerService/</t>
  </si>
  <si>
    <t>mailAgreementQuery</t>
  </si>
  <si>
    <t>isCustomerValidBookingHolder</t>
  </si>
  <si>
    <t>businessCustomerInsert</t>
  </si>
  <si>
    <t>regularCustomerInsert</t>
  </si>
  <si>
    <t>customerCancelUpdate</t>
  </si>
  <si>
    <t>customerBusinessUpdate</t>
  </si>
  <si>
    <t>customerRegularUpdate</t>
  </si>
  <si>
    <t>feature</t>
  </si>
  <si>
    <t>com.ontimize.atomicHotelsApiRest.api.core.service.IFeatureService/</t>
  </si>
  <si>
    <t>hotelServiceExtra</t>
  </si>
  <si>
    <t>com.ontimize.atomicHotelsApiRest.api.core.service.IHotelServiceExtraService/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</si>
  <si>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</si>
  <si>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</si>
  <si>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</si>
  <si>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</si>
  <si>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completeReceiptQuery</t>
  </si>
  <si>
    <t>room</t>
  </si>
  <si>
    <t>com.ontimize.atomicHotelsApiRest.api.core.service.IRoomService/</t>
  </si>
  <si>
    <t>roomsUnbookedInRangeQuery</t>
  </si>
  <si>
    <t>isRoomUnbookedgInRange</t>
  </si>
  <si>
    <t>roomInfoQuery</t>
  </si>
  <si>
    <t>infoHotelFeaturesQuery</t>
  </si>
  <si>
    <t>roomTypeFeature</t>
  </si>
  <si>
    <t>com.ontimize.atomicHotelsApiRest.api.core.service.IRoomTypeFeatureService/</t>
  </si>
  <si>
    <t>roomType</t>
  </si>
  <si>
    <t>com.ontimize.atomicHotelsApiRest.api.core.service.IRoomTypeService/</t>
  </si>
  <si>
    <t>infoQuery</t>
  </si>
  <si>
    <t>infoRoomFeaturesQuery</t>
  </si>
  <si>
    <t>service</t>
  </si>
  <si>
    <t>com.ontimize.atomicHotelsApiRest.api.core.service.IServiceService/</t>
  </si>
  <si>
    <t>servicesXtra</t>
  </si>
  <si>
    <t>com.ontimize.atomicHotelsApiRest.api.core.service.IServicesXtraService/</t>
  </si>
  <si>
    <t>user</t>
  </si>
  <si>
    <t>com.ontimize.atomicHotelsApiRest.api.core.service.IUserService/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</si>
  <si>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</si>
  <si>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</si>
  <si>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</si>
  <si>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</si>
  <si>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employeeFiredUpdate</t>
  </si>
  <si>
    <t>bill</t>
  </si>
  <si>
    <t>com.ontimize.atomicHotelsApiRest.api.core.service.IBillService/</t>
  </si>
  <si>
    <t>gastosDepartamentoQuery</t>
  </si>
  <si>
    <t>gastosDepartamentoHotelQuery</t>
  </si>
  <si>
    <t>billsByHotelDepartmentQuery</t>
  </si>
  <si>
    <t>userRole</t>
  </si>
  <si>
    <t>com.ontimize.atomicHotelsApiRest.api.core.service.IUserRoleService/</t>
  </si>
  <si>
    <t>userRoleDelete</t>
  </si>
  <si>
    <t>poiQuery</t>
  </si>
  <si>
    <t>userCancelUpdate</t>
  </si>
  <si>
    <t>statistics</t>
  </si>
  <si>
    <t>com.ontimize.atomicHotelsApiRest.api.core.service.IStatisticsService/</t>
  </si>
  <si>
    <t>hotelMaximumCapacityQuery</t>
  </si>
  <si>
    <t>HotelManager por htl_id</t>
  </si>
  <si>
    <t>hotelOccupancyPercentageQuery</t>
  </si>
  <si>
    <t>hotelCapacityInDateRangeQuery</t>
  </si>
  <si>
    <t>hotelOccupancyByNationalityPercentageQuery</t>
  </si>
  <si>
    <t>departmentExpensesByHotelQuery</t>
  </si>
  <si>
    <t>roomsIncomeByHotelQuery</t>
  </si>
  <si>
    <t>servicesExtraIncomeByHotelQuery</t>
  </si>
  <si>
    <t>incomeVsExpensesByHotelQuery</t>
  </si>
  <si>
    <t>picture</t>
  </si>
  <si>
    <t>com.ontimize.atomicHotelsApiRest.api.core.service.IPictureService/</t>
  </si>
  <si>
    <t>getPicture</t>
  </si>
  <si>
    <t>id rol</t>
  </si>
  <si>
    <t>roles</t>
  </si>
  <si>
    <t>observaciones</t>
  </si>
  <si>
    <t>admin</t>
  </si>
  <si>
    <t>accede a todos los metodos</t>
  </si>
  <si>
    <t>ceo</t>
  </si>
  <si>
    <t>hotelManager</t>
  </si>
  <si>
    <t>accede algunos metodos, se puede restringir por HTL_ID</t>
  </si>
  <si>
    <t>staff</t>
  </si>
  <si>
    <t>accede algunos metodos, se puede restringir por user_</t>
  </si>
  <si>
    <t>accede a pocos motodos abiertos para todo el mundo</t>
  </si>
  <si>
    <t>Usuario</t>
  </si>
  <si>
    <t>Clave</t>
  </si>
  <si>
    <t>Rol Asociado</t>
  </si>
  <si>
    <t>Restricción</t>
  </si>
  <si>
    <t>turisticas</t>
  </si>
  <si>
    <t>usuarioLibre</t>
  </si>
  <si>
    <t>gerenteAtom01</t>
  </si>
  <si>
    <t>htl_id =  1</t>
  </si>
  <si>
    <t>personalAtom01</t>
  </si>
  <si>
    <t>gerenteAtom02</t>
  </si>
  <si>
    <t>htl_id =  2</t>
  </si>
  <si>
    <t>personalAtom02</t>
  </si>
  <si>
    <t>atom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</si>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</sst>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7"/>
  <sheetViews>
    <sheetView zoomScale="85" zoomScaleNormal="85" topLeftCell="A124" workbookViewId="0">
      <selection activeCell="D160" sqref="D160"/>
    </sheetView>
  </sheetViews>
  <sheetFormatPr defaultColWidth="11" defaultRowHeight="15" outlineLevelCol="6"/>
  <cols>
    <col min="1" max="1" width="77.2857142857143" style="1" customWidth="1"/>
    <col min="2" max="2" width="44.0285714285714" style="1" customWidth="1"/>
    <col min="3" max="3" width="4.52380952380952" style="10" customWidth="1"/>
    <col min="4" max="4" width="33.7809523809524" style="1" customWidth="1"/>
    <col min="5" max="5" width="50.0761904761905" style="1" customWidth="1"/>
    <col min="6" max="6" width="28.0761904761905" style="1" customWidth="1"/>
    <col min="7" max="7" width="162.67619047619" style="11" customWidth="1"/>
    <col min="8" max="16384" width="11.4285714285714" style="1"/>
  </cols>
  <sheetData>
    <row r="1" s="8" customFormat="1" ht="15.75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9" customFormat="1" ht="15.75" spans="3:3">
      <c r="C2" s="12"/>
    </row>
    <row r="3" spans="1:7">
      <c r="A3" s="1" t="s">
        <v>7</v>
      </c>
      <c r="G3" s="11" t="str">
        <f>IF(B3&lt;&gt;"",CONCATENATE(inicio_consulta,C3,mid_consulta,A3,B3,fin_consulta),IF(A3&lt;&gt;"",CONCATENATE("-- ",A3),""))</f>
        <v>-- hotel</v>
      </c>
    </row>
    <row r="4" spans="1:7">
      <c r="A4" s="1" t="s">
        <v>8</v>
      </c>
      <c r="B4" s="1" t="str">
        <f>IF(A3&lt;&gt;"",CONCATENATE(A3,"Query"),"")</f>
        <v>hotelQuery</v>
      </c>
      <c r="C4" s="10">
        <v>1</v>
      </c>
      <c r="D4" s="1" t="s">
        <v>9</v>
      </c>
      <c r="G4" s="11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7">
      <c r="A5" s="1" t="s">
        <v>8</v>
      </c>
      <c r="B5" s="1" t="str">
        <f>IF(A3&lt;&gt;"",CONCATENATE(A3,"Insert"),"")</f>
        <v>hotelInsert</v>
      </c>
      <c r="C5" s="10">
        <f>C4+1</f>
        <v>2</v>
      </c>
      <c r="D5" s="1" t="s">
        <v>10</v>
      </c>
      <c r="G5" s="11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7">
      <c r="A6" s="1" t="s">
        <v>8</v>
      </c>
      <c r="B6" s="1" t="str">
        <f>IF(A3&lt;&gt;"",CONCATENATE(A3,"Update"),"")</f>
        <v>hotelUpdate</v>
      </c>
      <c r="C6" s="10">
        <f t="shared" ref="C6:C7" si="0">C5+1</f>
        <v>3</v>
      </c>
      <c r="D6" s="1" t="s">
        <v>11</v>
      </c>
      <c r="G6" s="11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7">
      <c r="A7" s="1" t="s">
        <v>8</v>
      </c>
      <c r="B7" s="1" t="str">
        <f>IF(A3&lt;&gt;"",CONCATENATE(A3,"Delete"),"")</f>
        <v>hotelDelete</v>
      </c>
      <c r="C7" s="10">
        <f t="shared" si="0"/>
        <v>4</v>
      </c>
      <c r="D7" s="1" t="s">
        <v>10</v>
      </c>
      <c r="G7" s="11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7:7">
      <c r="G8" s="11" t="str">
        <f>IF(B8&lt;&gt;"",CONCATENATE(inicio_consulta,C8,mid_consulta,A8,B8,fin_consulta),IF(A8&lt;&gt;"",CONCATENATE("-- ",A8),""))</f>
        <v/>
      </c>
    </row>
    <row r="9" spans="1:7">
      <c r="A9" s="1" t="s">
        <v>12</v>
      </c>
      <c r="G9" s="11" t="str">
        <f>IF(B9&lt;&gt;"",CONCATENATE(inicio_consulta,C9,mid_consulta,A9,B9,fin_consulta),IF(A9&lt;&gt;"",CONCATENATE("-- ",A9),""))</f>
        <v>-- bedCombo</v>
      </c>
    </row>
    <row r="10" spans="1:7">
      <c r="A10" s="1" t="s">
        <v>13</v>
      </c>
      <c r="B10" s="1" t="str">
        <f>IF(A9&lt;&gt;"",CONCATENATE(A9,"Query"),"")</f>
        <v>bedComboQuery</v>
      </c>
      <c r="C10" s="10">
        <f>C7+1</f>
        <v>5</v>
      </c>
      <c r="D10" s="1" t="s">
        <v>14</v>
      </c>
      <c r="G10" s="11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7">
      <c r="A11" s="1" t="s">
        <v>13</v>
      </c>
      <c r="B11" s="1" t="str">
        <f>IF(A9&lt;&gt;"",CONCATENATE(A9,"Insert"),"")</f>
        <v>bedComboInsert</v>
      </c>
      <c r="C11" s="10">
        <f>C10+1</f>
        <v>6</v>
      </c>
      <c r="D11" s="1" t="s">
        <v>10</v>
      </c>
      <c r="G11" s="11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7">
      <c r="A12" s="1" t="s">
        <v>13</v>
      </c>
      <c r="B12" s="1" t="str">
        <f>IF(A9&lt;&gt;"",CONCATENATE(A9,"Update"),"")</f>
        <v>bedComboUpdate</v>
      </c>
      <c r="C12" s="10">
        <f t="shared" ref="C12:C13" si="1">C11+1</f>
        <v>7</v>
      </c>
      <c r="D12" s="1" t="s">
        <v>10</v>
      </c>
      <c r="G12" s="11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7">
      <c r="A13" s="1" t="s">
        <v>13</v>
      </c>
      <c r="B13" s="1" t="str">
        <f>IF(A9&lt;&gt;"",CONCATENATE(A9,"Delete"),"")</f>
        <v>bedComboDelete</v>
      </c>
      <c r="C13" s="10">
        <f t="shared" si="1"/>
        <v>8</v>
      </c>
      <c r="D13" s="1" t="s">
        <v>10</v>
      </c>
      <c r="G13" s="11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7:7">
      <c r="G14" s="11" t="str">
        <f>IF(B14&lt;&gt;"",CONCATENATE(inicio_consulta,C14,mid_consulta,A14,B14,fin_consulta),IF(A14&lt;&gt;"",CONCATENATE("-- ",A14),""))</f>
        <v/>
      </c>
    </row>
    <row r="15" spans="1:7">
      <c r="A15" s="1" t="s">
        <v>15</v>
      </c>
      <c r="G15" s="11" t="str">
        <f>IF(B15&lt;&gt;"",CONCATENATE(inicio_consulta,C15,mid_consulta,A15,B15,fin_consulta),IF(A15&lt;&gt;"",CONCATENATE("-- ",A15),""))</f>
        <v>-- bookingGuest</v>
      </c>
    </row>
    <row r="16" spans="1:7">
      <c r="A16" s="1" t="s">
        <v>16</v>
      </c>
      <c r="B16" s="1" t="str">
        <f>IF(A15&lt;&gt;"",CONCATENATE(A15,"Query"),"")</f>
        <v>bookingGuestQuery</v>
      </c>
      <c r="C16" s="10">
        <f>C13+1</f>
        <v>9</v>
      </c>
      <c r="D16" s="1" t="s">
        <v>17</v>
      </c>
      <c r="E16" s="1" t="s">
        <v>18</v>
      </c>
      <c r="G16" s="11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7">
      <c r="A17" s="1" t="s">
        <v>16</v>
      </c>
      <c r="B17" s="1" t="str">
        <f>IF(A15&lt;&gt;"",CONCATENATE(A15,"Insert"),"")</f>
        <v>bookingGuestInsert</v>
      </c>
      <c r="C17" s="10">
        <f>C16+1</f>
        <v>10</v>
      </c>
      <c r="D17" s="1" t="s">
        <v>17</v>
      </c>
      <c r="E17" s="1" t="s">
        <v>18</v>
      </c>
      <c r="G17" s="11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7">
      <c r="A18" s="1" t="s">
        <v>16</v>
      </c>
      <c r="B18" s="1" t="s">
        <v>19</v>
      </c>
      <c r="C18" s="10">
        <f t="shared" ref="C18:C20" si="2">C17+1</f>
        <v>11</v>
      </c>
      <c r="D18" s="1" t="s">
        <v>17</v>
      </c>
      <c r="E18" s="1" t="s">
        <v>18</v>
      </c>
      <c r="G18" s="11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7">
      <c r="A19" s="1" t="s">
        <v>16</v>
      </c>
      <c r="B19" s="1" t="str">
        <f>IF(A15&lt;&gt;"",CONCATENATE(A15,"Delete"),"")</f>
        <v>bookingGuestDelete</v>
      </c>
      <c r="C19" s="10">
        <f t="shared" si="2"/>
        <v>12</v>
      </c>
      <c r="D19" s="1" t="s">
        <v>17</v>
      </c>
      <c r="E19" s="1" t="s">
        <v>18</v>
      </c>
      <c r="G19" s="11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7">
      <c r="A20" s="1" t="s">
        <v>16</v>
      </c>
      <c r="B20" s="1" t="s">
        <v>20</v>
      </c>
      <c r="C20" s="10">
        <f t="shared" si="2"/>
        <v>13</v>
      </c>
      <c r="D20" s="1" t="s">
        <v>17</v>
      </c>
      <c r="E20" s="1" t="s">
        <v>18</v>
      </c>
      <c r="G20" s="11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7:7">
      <c r="G21" s="11" t="str">
        <f>IF(B21&lt;&gt;"",CONCATENATE(inicio_consulta,C21,mid_consulta,A21,B21,fin_consulta),IF(A21&lt;&gt;"",CONCATENATE("-- ",A21),""))</f>
        <v/>
      </c>
    </row>
    <row r="22" spans="1:7">
      <c r="A22" s="1" t="s">
        <v>21</v>
      </c>
      <c r="G22" s="11" t="str">
        <f>IF(B22&lt;&gt;"",CONCATENATE(inicio_consulta,C22,mid_consulta,A22,B22,fin_consulta),IF(A22&lt;&gt;"",CONCATENATE("-- ",A22),""))</f>
        <v>-- booking</v>
      </c>
    </row>
    <row r="23" spans="1:7">
      <c r="A23" s="1" t="s">
        <v>22</v>
      </c>
      <c r="B23" s="1" t="str">
        <f>IF(A22&lt;&gt;"",CONCATENATE(A22,"Query"),"")</f>
        <v>bookingQuery</v>
      </c>
      <c r="C23" s="10">
        <f>C20+1</f>
        <v>14</v>
      </c>
      <c r="D23" s="1" t="s">
        <v>14</v>
      </c>
      <c r="E23" s="1" t="s">
        <v>23</v>
      </c>
      <c r="G23" s="11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7">
      <c r="A24" s="1" t="s">
        <v>22</v>
      </c>
      <c r="B24" s="1" t="str">
        <f>IF(A22&lt;&gt;"",CONCATENATE(A22,"Insert"),"")</f>
        <v>bookingInsert</v>
      </c>
      <c r="C24" s="10">
        <f>C23+1</f>
        <v>15</v>
      </c>
      <c r="D24" s="1" t="s">
        <v>14</v>
      </c>
      <c r="E24" s="1" t="s">
        <v>18</v>
      </c>
      <c r="G24" s="11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7">
      <c r="A25" s="1" t="s">
        <v>22</v>
      </c>
      <c r="B25" s="1" t="s">
        <v>24</v>
      </c>
      <c r="C25" s="10">
        <f t="shared" ref="C25:C35" si="3">C24+1</f>
        <v>16</v>
      </c>
      <c r="D25" s="1" t="s">
        <v>17</v>
      </c>
      <c r="G25" s="11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7">
      <c r="A26" s="1" t="s">
        <v>22</v>
      </c>
      <c r="B26" s="1" t="str">
        <f>IF(A22&lt;&gt;"",CONCATENATE(A22,"Delete"),"")</f>
        <v>bookingDelete</v>
      </c>
      <c r="C26" s="10">
        <f t="shared" si="3"/>
        <v>17</v>
      </c>
      <c r="G26" s="11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7">
      <c r="A27" s="1" t="s">
        <v>22</v>
      </c>
      <c r="B27" s="1" t="s">
        <v>25</v>
      </c>
      <c r="C27" s="10">
        <f t="shared" si="3"/>
        <v>18</v>
      </c>
      <c r="G27" s="11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7">
      <c r="A28" s="1" t="s">
        <v>22</v>
      </c>
      <c r="B28" s="1" t="s">
        <v>26</v>
      </c>
      <c r="C28" s="10">
        <f t="shared" si="3"/>
        <v>19</v>
      </c>
      <c r="G28" s="11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7">
      <c r="A29" s="1" t="s">
        <v>22</v>
      </c>
      <c r="B29" s="1" t="s">
        <v>27</v>
      </c>
      <c r="C29" s="10">
        <f t="shared" si="3"/>
        <v>20</v>
      </c>
      <c r="G29" s="11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7">
      <c r="A30" s="1" t="s">
        <v>22</v>
      </c>
      <c r="B30" s="1" t="s">
        <v>28</v>
      </c>
      <c r="C30" s="10">
        <f t="shared" si="3"/>
        <v>21</v>
      </c>
      <c r="G30" s="11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7">
      <c r="A31" s="1" t="s">
        <v>22</v>
      </c>
      <c r="B31" s="1" t="s">
        <v>29</v>
      </c>
      <c r="C31" s="10">
        <f t="shared" si="3"/>
        <v>22</v>
      </c>
      <c r="G31" s="11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7">
      <c r="A32" s="1" t="s">
        <v>22</v>
      </c>
      <c r="B32" s="1" t="s">
        <v>30</v>
      </c>
      <c r="C32" s="10">
        <f t="shared" si="3"/>
        <v>23</v>
      </c>
      <c r="G32" s="11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7">
      <c r="A33" s="1" t="s">
        <v>22</v>
      </c>
      <c r="B33" s="1" t="s">
        <v>31</v>
      </c>
      <c r="C33" s="10">
        <f t="shared" si="3"/>
        <v>24</v>
      </c>
      <c r="G33" s="11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7">
      <c r="A34" s="1" t="s">
        <v>22</v>
      </c>
      <c r="B34" s="1" t="s">
        <v>32</v>
      </c>
      <c r="C34" s="10">
        <f t="shared" si="3"/>
        <v>25</v>
      </c>
      <c r="G34" s="11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7">
      <c r="A35" s="1" t="s">
        <v>22</v>
      </c>
      <c r="B35" s="1" t="s">
        <v>33</v>
      </c>
      <c r="C35" s="10">
        <f t="shared" si="3"/>
        <v>26</v>
      </c>
      <c r="G35" s="11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7:7">
      <c r="G36" s="11" t="str">
        <f>IF(B36&lt;&gt;"",CONCATENATE(inicio_consulta,C36,mid_consulta,A36,B36,fin_consulta),IF(A36&lt;&gt;"",CONCATENATE("-- ",A36),""))</f>
        <v/>
      </c>
    </row>
    <row r="37" spans="1:7">
      <c r="A37" s="1" t="s">
        <v>34</v>
      </c>
      <c r="G37" s="11" t="str">
        <f>IF(B37&lt;&gt;"",CONCATENATE(inicio_consulta,C37,mid_consulta,A37,B37,fin_consulta),IF(A37&lt;&gt;"",CONCATENATE("-- ",A37),""))</f>
        <v>-- bookingServiceExtra</v>
      </c>
    </row>
    <row r="38" spans="1:7">
      <c r="A38" s="1" t="s">
        <v>35</v>
      </c>
      <c r="B38" s="1" t="str">
        <f>IF(A37&lt;&gt;"",CONCATENATE(A37,"Query"),"")</f>
        <v>bookingServiceExtraQuery</v>
      </c>
      <c r="C38" s="10">
        <f>C35+1</f>
        <v>27</v>
      </c>
      <c r="G38" s="11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7">
      <c r="A39" s="1" t="s">
        <v>35</v>
      </c>
      <c r="B39" s="1" t="str">
        <f>IF(A37&lt;&gt;"",CONCATENATE(A37,"Insert"),"")</f>
        <v>bookingServiceExtraInsert</v>
      </c>
      <c r="C39" s="10">
        <f>C38+1</f>
        <v>28</v>
      </c>
      <c r="G39" s="11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7">
      <c r="A40" s="1" t="s">
        <v>35</v>
      </c>
      <c r="B40" s="1" t="str">
        <f>IF(A37&lt;&gt;"",CONCATENATE(A37,"Delete"),"")</f>
        <v>bookingServiceExtraDelete</v>
      </c>
      <c r="C40" s="10">
        <f t="shared" ref="C40:C42" si="4">C39+1</f>
        <v>29</v>
      </c>
      <c r="G40" s="11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7">
      <c r="A41" s="1" t="s">
        <v>35</v>
      </c>
      <c r="B41" s="1" t="s">
        <v>36</v>
      </c>
      <c r="C41" s="10">
        <f t="shared" si="4"/>
        <v>30</v>
      </c>
      <c r="G41" s="11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7">
      <c r="A42" s="1" t="s">
        <v>35</v>
      </c>
      <c r="B42" s="1" t="s">
        <v>37</v>
      </c>
      <c r="C42" s="10">
        <f t="shared" si="4"/>
        <v>31</v>
      </c>
      <c r="G42" s="11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7:7">
      <c r="G43" s="11" t="str">
        <f>IF(B43&lt;&gt;"",CONCATENATE(inicio_consulta,C43,mid_consulta,A43,B43,fin_consulta),IF(A43&lt;&gt;"",CONCATENATE("-- ",A43),""))</f>
        <v/>
      </c>
    </row>
    <row r="44" spans="1:7">
      <c r="A44" s="1" t="s">
        <v>38</v>
      </c>
      <c r="G44" s="11" t="str">
        <f>IF(B44&lt;&gt;"",CONCATENATE(inicio_consulta,C44,mid_consulta,A44,B44,fin_consulta),IF(A44&lt;&gt;"",CONCATENATE("-- ",A44),""))</f>
        <v>-- country</v>
      </c>
    </row>
    <row r="45" spans="1:7">
      <c r="A45" s="1" t="s">
        <v>39</v>
      </c>
      <c r="B45" s="1" t="str">
        <f>IF(A44&lt;&gt;"",CONCATENATE(A44,"Query"),"")</f>
        <v>countryQuery</v>
      </c>
      <c r="C45" s="10">
        <f>C42+1</f>
        <v>32</v>
      </c>
      <c r="G45" s="11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7:7">
      <c r="G46" s="11" t="str">
        <f>IF(B46&lt;&gt;"",CONCATENATE(inicio_consulta,C46,mid_consulta,A46,B46,fin_consulta),IF(A46&lt;&gt;"",CONCATENATE("-- ",A46),""))</f>
        <v/>
      </c>
    </row>
    <row r="47" spans="1:7">
      <c r="A47" s="1" t="s">
        <v>40</v>
      </c>
      <c r="G47" s="11" t="str">
        <f>IF(B47&lt;&gt;"",CONCATENATE(inicio_consulta,C47,mid_consulta,A47,B47,fin_consulta),IF(A47&lt;&gt;"",CONCATENATE("-- ",A47),""))</f>
        <v>-- creditCard</v>
      </c>
    </row>
    <row r="48" spans="1:7">
      <c r="A48" s="1" t="s">
        <v>41</v>
      </c>
      <c r="B48" s="1" t="str">
        <f>IF(A47&lt;&gt;"",CONCATENATE(A47,"Query"),"")</f>
        <v>creditCardQuery</v>
      </c>
      <c r="C48" s="10">
        <f>C45+1</f>
        <v>33</v>
      </c>
      <c r="G48" s="11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7">
      <c r="A49" s="1" t="s">
        <v>41</v>
      </c>
      <c r="B49" s="1" t="str">
        <f>IF(A47&lt;&gt;"",CONCATENATE(A47,"Insert"),"")</f>
        <v>creditCardInsert</v>
      </c>
      <c r="C49" s="10">
        <f>C48+1</f>
        <v>34</v>
      </c>
      <c r="G49" s="11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7">
      <c r="A50" s="1" t="s">
        <v>41</v>
      </c>
      <c r="B50" s="1" t="str">
        <f>IF(A47&lt;&gt;"",CONCATENATE(A47,"Delete"),"")</f>
        <v>creditCardDelete</v>
      </c>
      <c r="C50" s="10">
        <f>C49+1</f>
        <v>35</v>
      </c>
      <c r="G50" s="11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7:7">
      <c r="G51" s="11" t="str">
        <f>IF(B51&lt;&gt;"",CONCATENATE(inicio_consulta,C51,mid_consulta,A51,B51,fin_consulta),IF(A51&lt;&gt;"",CONCATENATE("-- ",A51),""))</f>
        <v/>
      </c>
    </row>
    <row r="52" spans="1:7">
      <c r="A52" s="1" t="s">
        <v>42</v>
      </c>
      <c r="G52" s="11" t="str">
        <f>IF(B52&lt;&gt;"",CONCATENATE(inicio_consulta,C52,mid_consulta,A52,B52,fin_consulta),IF(A52&lt;&gt;"",CONCATENATE("-- ",A52),""))</f>
        <v>-- customerCreditCard</v>
      </c>
    </row>
    <row r="53" spans="1:7">
      <c r="A53" s="1" t="s">
        <v>43</v>
      </c>
      <c r="B53" s="1" t="str">
        <f>IF(A52&lt;&gt;"",CONCATENATE(A52,"Query"),"")</f>
        <v>customerCreditCardQuery</v>
      </c>
      <c r="C53" s="10">
        <f>C50+1</f>
        <v>36</v>
      </c>
      <c r="G53" s="11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7">
      <c r="A54" s="1" t="s">
        <v>43</v>
      </c>
      <c r="B54" s="1" t="str">
        <f>IF(A52&lt;&gt;"",CONCATENATE(A52,"Insert"),"")</f>
        <v>customerCreditCardInsert</v>
      </c>
      <c r="C54" s="10">
        <f>C53+1</f>
        <v>37</v>
      </c>
      <c r="G54" s="11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7">
      <c r="A55" s="1" t="s">
        <v>43</v>
      </c>
      <c r="B55" s="1" t="str">
        <f>IF(A52&lt;&gt;"",CONCATENATE(A52,"Delete"),"")</f>
        <v>customerCreditCardDelete</v>
      </c>
      <c r="C55" s="10">
        <f>C54+1</f>
        <v>38</v>
      </c>
      <c r="G55" s="11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7:7">
      <c r="G56" s="11" t="str">
        <f>IF(B56&lt;&gt;"",CONCATENATE(inicio_consulta,C56,mid_consulta,A56,B56,fin_consulta),IF(A56&lt;&gt;"",CONCATENATE("-- ",A56),""))</f>
        <v/>
      </c>
    </row>
    <row r="57" spans="1:7">
      <c r="A57" s="1" t="s">
        <v>44</v>
      </c>
      <c r="G57" s="11" t="str">
        <f>IF(B57&lt;&gt;"",CONCATENATE(inicio_consulta,C57,mid_consulta,A57,B57,fin_consulta),IF(A57&lt;&gt;"",CONCATENATE("-- ",A57),""))</f>
        <v>-- customer</v>
      </c>
    </row>
    <row r="58" spans="1:7">
      <c r="A58" s="1" t="s">
        <v>45</v>
      </c>
      <c r="B58" s="1" t="str">
        <f>IF(A57&lt;&gt;"",CONCATENATE(A57,"Query"),"")</f>
        <v>customerQuery</v>
      </c>
      <c r="C58" s="10">
        <f>C55+1</f>
        <v>39</v>
      </c>
      <c r="G58" s="11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7">
      <c r="A59" s="1" t="s">
        <v>45</v>
      </c>
      <c r="B59" s="1" t="s">
        <v>46</v>
      </c>
      <c r="C59" s="10">
        <f>C58+1</f>
        <v>40</v>
      </c>
      <c r="G59" s="11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7">
      <c r="A60" s="1" t="s">
        <v>45</v>
      </c>
      <c r="B60" s="1" t="s">
        <v>47</v>
      </c>
      <c r="C60" s="10">
        <f t="shared" ref="C60:C66" si="5">C59+1</f>
        <v>41</v>
      </c>
      <c r="G60" s="11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7">
      <c r="A61" s="1" t="s">
        <v>45</v>
      </c>
      <c r="B61" s="1" t="str">
        <f>IF(A57&lt;&gt;"",CONCATENATE(A57,"Delete"),"")</f>
        <v>customerDelete</v>
      </c>
      <c r="C61" s="10">
        <f t="shared" si="5"/>
        <v>42</v>
      </c>
      <c r="G61" s="11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7">
      <c r="A62" s="1" t="s">
        <v>45</v>
      </c>
      <c r="B62" s="1" t="s">
        <v>48</v>
      </c>
      <c r="C62" s="10">
        <f t="shared" si="5"/>
        <v>43</v>
      </c>
      <c r="G62" s="11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7">
      <c r="A63" s="1" t="s">
        <v>45</v>
      </c>
      <c r="B63" s="1" t="s">
        <v>49</v>
      </c>
      <c r="C63" s="10">
        <f t="shared" si="5"/>
        <v>44</v>
      </c>
      <c r="G63" s="11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7">
      <c r="A64" s="1" t="s">
        <v>45</v>
      </c>
      <c r="B64" s="1" t="s">
        <v>50</v>
      </c>
      <c r="C64" s="10">
        <f t="shared" si="5"/>
        <v>45</v>
      </c>
      <c r="G64" s="11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7">
      <c r="A65" s="1" t="s">
        <v>45</v>
      </c>
      <c r="B65" s="1" t="s">
        <v>51</v>
      </c>
      <c r="C65" s="10">
        <f t="shared" si="5"/>
        <v>46</v>
      </c>
      <c r="G65" s="11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7">
      <c r="A66" s="1" t="s">
        <v>45</v>
      </c>
      <c r="B66" s="1" t="s">
        <v>52</v>
      </c>
      <c r="C66" s="10">
        <f t="shared" si="5"/>
        <v>47</v>
      </c>
      <c r="G66" s="11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7:7">
      <c r="G67" s="11" t="str">
        <f>IF(B67&lt;&gt;"",CONCATENATE(inicio_consulta,C67,mid_consulta,A67,B67,fin_consulta),IF(A67&lt;&gt;"",CONCATENATE("-- ",A67),""))</f>
        <v/>
      </c>
    </row>
    <row r="68" spans="1:7">
      <c r="A68" s="1" t="s">
        <v>53</v>
      </c>
      <c r="G68" s="11" t="str">
        <f>IF(B68&lt;&gt;"",CONCATENATE(inicio_consulta,C68,mid_consulta,A68,B68,fin_consulta),IF(A68&lt;&gt;"",CONCATENATE("-- ",A68),""))</f>
        <v>-- feature</v>
      </c>
    </row>
    <row r="69" spans="1:7">
      <c r="A69" s="1" t="s">
        <v>54</v>
      </c>
      <c r="B69" s="1" t="str">
        <f>IF(A68&lt;&gt;"",CONCATENATE(A68,"Query"),"")</f>
        <v>featureQuery</v>
      </c>
      <c r="C69" s="10">
        <f>C66+1</f>
        <v>48</v>
      </c>
      <c r="G69" s="11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7">
      <c r="A70" s="1" t="s">
        <v>54</v>
      </c>
      <c r="B70" s="1" t="str">
        <f>IF(A68&lt;&gt;"",CONCATENATE(A68,"Insert"),"")</f>
        <v>featureInsert</v>
      </c>
      <c r="C70" s="10">
        <f>C69+1</f>
        <v>49</v>
      </c>
      <c r="G70" s="11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7">
      <c r="A71" s="1" t="s">
        <v>54</v>
      </c>
      <c r="B71" s="1" t="str">
        <f>IF(A68&lt;&gt;"",CONCATENATE(A68,"Update"),"")</f>
        <v>featureUpdate</v>
      </c>
      <c r="C71" s="10">
        <f t="shared" ref="C71:C72" si="6">C70+1</f>
        <v>50</v>
      </c>
      <c r="G71" s="11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7">
      <c r="A72" s="1" t="s">
        <v>54</v>
      </c>
      <c r="B72" s="1" t="str">
        <f>IF(A68&lt;&gt;"",CONCATENATE(A68,"Delete"),"")</f>
        <v>featureDelete</v>
      </c>
      <c r="C72" s="10">
        <f t="shared" si="6"/>
        <v>51</v>
      </c>
      <c r="G72" s="11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7:7">
      <c r="G73" s="11" t="str">
        <f>IF(B73&lt;&gt;"",CONCATENATE(inicio_consulta,C73,mid_consulta,A73,B73,fin_consulta),IF(A73&lt;&gt;"",CONCATENATE("-- ",A73),""))</f>
        <v/>
      </c>
    </row>
    <row r="74" spans="1:7">
      <c r="A74" s="1" t="s">
        <v>55</v>
      </c>
      <c r="G74" s="11" t="str">
        <f>IF(B74&lt;&gt;"",CONCATENATE(inicio_consulta,C74,mid_consulta,A74,B74,fin_consulta),IF(A74&lt;&gt;"",CONCATENATE("-- ",A74),""))</f>
        <v>-- hotelServiceExtra</v>
      </c>
    </row>
    <row r="75" spans="1:7">
      <c r="A75" s="1" t="s">
        <v>56</v>
      </c>
      <c r="B75" s="1" t="str">
        <f>IF(A74&lt;&gt;"",CONCATENATE(A74,"Query"),"")</f>
        <v>hotelServiceExtraQuery</v>
      </c>
      <c r="C75" s="10">
        <f>C72+1</f>
        <v>52</v>
      </c>
      <c r="G75" s="11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7">
      <c r="A76" s="1" t="s">
        <v>56</v>
      </c>
      <c r="B76" s="1" t="str">
        <f>IF(A74&lt;&gt;"",CONCATENATE(A74,"Insert"),"")</f>
        <v>hotelServiceExtraInsert</v>
      </c>
      <c r="C76" s="10">
        <f>C75+1</f>
        <v>53</v>
      </c>
      <c r="G76" s="11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7">
      <c r="A77" s="1" t="s">
        <v>56</v>
      </c>
      <c r="B77" s="1" t="str">
        <f>IF(A74&lt;&gt;"",CONCATENATE(A74,"Update"),"")</f>
        <v>hotelServiceExtraUpdate</v>
      </c>
      <c r="C77" s="10">
        <f t="shared" ref="C77:C78" si="7">C76+1</f>
        <v>54</v>
      </c>
      <c r="G77" s="11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7">
      <c r="A78" s="1" t="s">
        <v>56</v>
      </c>
      <c r="B78" s="1" t="str">
        <f>IF(A74&lt;&gt;"",CONCATENATE(A74,"Delete"),"")</f>
        <v>hotelServiceExtraDelete</v>
      </c>
      <c r="C78" s="10">
        <f t="shared" si="7"/>
        <v>55</v>
      </c>
      <c r="G78" s="11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7:7">
      <c r="G79" s="11" t="str">
        <f>IF(B79&lt;&gt;"",CONCATENATE(inicio_consulta,C79,mid_consulta,A79,B79,fin_consulta),IF(A79&lt;&gt;"",CONCATENATE("-- ",A79),""))</f>
        <v/>
      </c>
    </row>
    <row r="80" spans="1:7">
      <c r="A80" s="1" t="s">
        <v>57</v>
      </c>
      <c r="G80" s="11" t="str">
        <f>IF(B80&lt;&gt;"",CONCATENATE(inicio_consulta,C80,mid_consulta,A80,B80,fin_consulta),IF(A80&lt;&gt;"",CONCATENATE("-- ",A80),""))</f>
        <v>-- hotelService</v>
      </c>
    </row>
    <row r="81" spans="1:7">
      <c r="A81" s="1" t="s">
        <v>58</v>
      </c>
      <c r="B81" s="1" t="str">
        <f>IF(A80&lt;&gt;"",CONCATENATE(A80,"Query"),"")</f>
        <v>hotelServiceQuery</v>
      </c>
      <c r="C81" s="10">
        <f>C78+1</f>
        <v>56</v>
      </c>
      <c r="G81" s="11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7">
      <c r="A82" s="1" t="s">
        <v>58</v>
      </c>
      <c r="B82" s="1" t="str">
        <f>IF(A80&lt;&gt;"",CONCATENATE(A80,"Insert"),"")</f>
        <v>hotelServiceInsert</v>
      </c>
      <c r="C82" s="10">
        <f>C81+1</f>
        <v>57</v>
      </c>
      <c r="G82" s="11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7">
      <c r="A83" s="1" t="s">
        <v>58</v>
      </c>
      <c r="B83" s="1" t="str">
        <f>IF(A80&lt;&gt;"",CONCATENATE(A80,"Update"),"")</f>
        <v>hotelServiceUpdate</v>
      </c>
      <c r="C83" s="10">
        <f t="shared" ref="C83:C84" si="8">C82+1</f>
        <v>58</v>
      </c>
      <c r="G83" s="11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7">
      <c r="A84" s="1" t="s">
        <v>58</v>
      </c>
      <c r="B84" s="1" t="str">
        <f>IF(A80&lt;&gt;"",CONCATENATE(A80,"Delete"),"")</f>
        <v>hotelServiceDelete</v>
      </c>
      <c r="C84" s="10">
        <f t="shared" si="8"/>
        <v>59</v>
      </c>
      <c r="G84" s="11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7:7">
      <c r="G85" s="11" t="str">
        <f>IF(B85&lt;&gt;"",CONCATENATE(inicio_consulta,C85,mid_consulta,A85,B85,fin_consulta),IF(A85&lt;&gt;"",CONCATENATE("-- ",A85),""))</f>
        <v/>
      </c>
    </row>
    <row r="86" spans="1:7">
      <c r="A86" s="1" t="s">
        <v>59</v>
      </c>
      <c r="G86" s="11" t="str">
        <f>IF(B86&lt;&gt;"",CONCATENATE(inicio_consulta,C86,mid_consulta,A86,B86,fin_consulta),IF(A86&lt;&gt;"",CONCATENATE("-- ",A86),""))</f>
        <v>-- receipt</v>
      </c>
    </row>
    <row r="87" spans="1:7">
      <c r="A87" s="1" t="s">
        <v>60</v>
      </c>
      <c r="B87" s="1" t="str">
        <f>IF(A86&lt;&gt;"",CONCATENATE(A86,"Query"),"")</f>
        <v>receiptQuery</v>
      </c>
      <c r="C87" s="10">
        <f>C84+1</f>
        <v>60</v>
      </c>
      <c r="G87" s="11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7">
      <c r="A88" s="1" t="s">
        <v>60</v>
      </c>
      <c r="B88" s="1" t="str">
        <f>IF(A86&lt;&gt;"",CONCATENATE(A86,"Insert"),"")</f>
        <v>receiptInsert</v>
      </c>
      <c r="C88" s="10">
        <f>C87+1</f>
        <v>61</v>
      </c>
      <c r="G88" s="11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7">
      <c r="A89" s="1" t="s">
        <v>60</v>
      </c>
      <c r="B89" s="1" t="s">
        <v>61</v>
      </c>
      <c r="C89" s="10">
        <f t="shared" ref="C89:C90" si="9">C88+1</f>
        <v>62</v>
      </c>
      <c r="G89" s="11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7">
      <c r="A90" s="1" t="s">
        <v>60</v>
      </c>
      <c r="B90" s="1" t="str">
        <f>IF(A86&lt;&gt;"",CONCATENATE(A86,"Delete"),"")</f>
        <v>receiptDelete</v>
      </c>
      <c r="C90" s="10">
        <f t="shared" si="9"/>
        <v>63</v>
      </c>
      <c r="G90" s="11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7:7">
      <c r="G91" s="11" t="str">
        <f>IF(B91&lt;&gt;"",CONCATENATE(inicio_consulta,C91,mid_consulta,A91,B91,fin_consulta),IF(A91&lt;&gt;"",CONCATENATE("-- ",A91),""))</f>
        <v/>
      </c>
    </row>
    <row r="92" spans="1:7">
      <c r="A92" s="1" t="s">
        <v>62</v>
      </c>
      <c r="G92" s="11" t="str">
        <f>IF(B92&lt;&gt;"",CONCATENATE(inicio_consulta,C92,mid_consulta,A92,B92,fin_consulta),IF(A92&lt;&gt;"",CONCATENATE("-- ",A92),""))</f>
        <v>-- room</v>
      </c>
    </row>
    <row r="93" spans="1:7">
      <c r="A93" s="1" t="s">
        <v>63</v>
      </c>
      <c r="B93" s="1" t="str">
        <f>IF(A92&lt;&gt;"",CONCATENATE(A92,"Query"),"")</f>
        <v>roomQuery</v>
      </c>
      <c r="C93" s="10">
        <f>C90+1</f>
        <v>64</v>
      </c>
      <c r="G93" s="11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7">
      <c r="A94" s="1" t="s">
        <v>63</v>
      </c>
      <c r="B94" s="1" t="str">
        <f>IF(A92&lt;&gt;"",CONCATENATE(A92,"Insert"),"")</f>
        <v>roomInsert</v>
      </c>
      <c r="C94" s="10">
        <f>C93+1</f>
        <v>65</v>
      </c>
      <c r="G94" s="11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7">
      <c r="A95" s="1" t="s">
        <v>63</v>
      </c>
      <c r="B95" s="1" t="str">
        <f>IF(A92&lt;&gt;"",CONCATENATE(A92,"Update"),"")</f>
        <v>roomUpdate</v>
      </c>
      <c r="C95" s="10">
        <f t="shared" ref="C95:C100" si="10">C94+1</f>
        <v>66</v>
      </c>
      <c r="G95" s="11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7">
      <c r="A96" s="1" t="s">
        <v>63</v>
      </c>
      <c r="B96" s="1" t="str">
        <f>IF(A92&lt;&gt;"",CONCATENATE(A92,"Delete"),"")</f>
        <v>roomDelete</v>
      </c>
      <c r="C96" s="10">
        <f t="shared" si="10"/>
        <v>67</v>
      </c>
      <c r="G96" s="11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7">
      <c r="A97" s="1" t="s">
        <v>63</v>
      </c>
      <c r="B97" s="1" t="s">
        <v>64</v>
      </c>
      <c r="C97" s="10">
        <f t="shared" si="10"/>
        <v>68</v>
      </c>
      <c r="G97" s="11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7">
      <c r="A98" s="1" t="s">
        <v>63</v>
      </c>
      <c r="B98" s="1" t="s">
        <v>65</v>
      </c>
      <c r="C98" s="10">
        <f t="shared" si="10"/>
        <v>69</v>
      </c>
      <c r="G98" s="11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7">
      <c r="A99" s="1" t="s">
        <v>63</v>
      </c>
      <c r="B99" s="1" t="s">
        <v>66</v>
      </c>
      <c r="C99" s="10">
        <f t="shared" si="10"/>
        <v>70</v>
      </c>
      <c r="G99" s="11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7">
      <c r="A100" s="1" t="s">
        <v>63</v>
      </c>
      <c r="B100" s="1" t="s">
        <v>67</v>
      </c>
      <c r="C100" s="10">
        <f t="shared" si="10"/>
        <v>71</v>
      </c>
      <c r="G100" s="11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7:7">
      <c r="G101" s="11" t="str">
        <f>IF(B101&lt;&gt;"",CONCATENATE(inicio_consulta,C101,mid_consulta,A101,B101,fin_consulta),IF(A101&lt;&gt;"",CONCATENATE("-- ",A101),""))</f>
        <v/>
      </c>
    </row>
    <row r="102" spans="1:7">
      <c r="A102" s="1" t="s">
        <v>68</v>
      </c>
      <c r="G102" s="11" t="str">
        <f>IF(B102&lt;&gt;"",CONCATENATE(inicio_consulta,C102,mid_consulta,A102,B102,fin_consulta),IF(A102&lt;&gt;"",CONCATENATE("-- ",A102),""))</f>
        <v>-- roomTypeFeature</v>
      </c>
    </row>
    <row r="103" spans="1:7">
      <c r="A103" s="1" t="s">
        <v>69</v>
      </c>
      <c r="B103" s="1" t="str">
        <f>IF(A102&lt;&gt;"",CONCATENATE(A102,"Query"),"")</f>
        <v>roomTypeFeatureQuery</v>
      </c>
      <c r="C103" s="10">
        <f>C100+1</f>
        <v>72</v>
      </c>
      <c r="G103" s="11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7">
      <c r="A104" s="1" t="s">
        <v>69</v>
      </c>
      <c r="B104" s="1" t="str">
        <f>IF(A102&lt;&gt;"",CONCATENATE(A102,"Insert"),"")</f>
        <v>roomTypeFeatureInsert</v>
      </c>
      <c r="C104" s="10">
        <f>C103+1</f>
        <v>73</v>
      </c>
      <c r="G104" s="11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7">
      <c r="A105" s="1" t="s">
        <v>69</v>
      </c>
      <c r="B105" s="1" t="str">
        <f>IF(A102&lt;&gt;"",CONCATENATE(A102,"Delete"),"")</f>
        <v>roomTypeFeatureDelete</v>
      </c>
      <c r="C105" s="10">
        <f>C104+1</f>
        <v>74</v>
      </c>
      <c r="G105" s="11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7:7">
      <c r="G106" s="11" t="str">
        <f>IF(B106&lt;&gt;"",CONCATENATE(inicio_consulta,C106,mid_consulta,A106,B106,fin_consulta),IF(A106&lt;&gt;"",CONCATENATE("-- ",A106),""))</f>
        <v/>
      </c>
    </row>
    <row r="107" spans="1:7">
      <c r="A107" s="1" t="s">
        <v>70</v>
      </c>
      <c r="G107" s="11" t="str">
        <f>IF(B107&lt;&gt;"",CONCATENATE(inicio_consulta,C107,mid_consulta,A107,B107,fin_consulta),IF(A107&lt;&gt;"",CONCATENATE("-- ",A107),""))</f>
        <v>-- roomType</v>
      </c>
    </row>
    <row r="108" spans="1:7">
      <c r="A108" s="1" t="s">
        <v>71</v>
      </c>
      <c r="B108" s="1" t="str">
        <f>IF(A107&lt;&gt;"",CONCATENATE(A107,"Query"),"")</f>
        <v>roomTypeQuery</v>
      </c>
      <c r="C108" s="10">
        <f>C105+1</f>
        <v>75</v>
      </c>
      <c r="G108" s="11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7">
      <c r="A109" s="1" t="s">
        <v>71</v>
      </c>
      <c r="B109" s="1" t="str">
        <f>IF(A107&lt;&gt;"",CONCATENATE(A107,"Insert"),"")</f>
        <v>roomTypeInsert</v>
      </c>
      <c r="C109" s="10">
        <f>C108+1</f>
        <v>76</v>
      </c>
      <c r="G109" s="11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7">
      <c r="A110" s="1" t="s">
        <v>71</v>
      </c>
      <c r="B110" s="1" t="str">
        <f>IF(A107&lt;&gt;"",CONCATENATE(A107,"Update"),"")</f>
        <v>roomTypeUpdate</v>
      </c>
      <c r="C110" s="10">
        <f t="shared" ref="C110:C113" si="11">C109+1</f>
        <v>77</v>
      </c>
      <c r="G110" s="11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7">
      <c r="A111" s="1" t="s">
        <v>71</v>
      </c>
      <c r="B111" s="1" t="str">
        <f>IF(A107&lt;&gt;"",CONCATENATE(A107,"Delete"),"")</f>
        <v>roomTypeDelete</v>
      </c>
      <c r="C111" s="10">
        <f t="shared" si="11"/>
        <v>78</v>
      </c>
      <c r="G111" s="11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7">
      <c r="A112" s="1" t="s">
        <v>71</v>
      </c>
      <c r="B112" s="1" t="s">
        <v>72</v>
      </c>
      <c r="C112" s="10">
        <f t="shared" si="11"/>
        <v>79</v>
      </c>
      <c r="G112" s="11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7">
      <c r="A113" s="1" t="s">
        <v>71</v>
      </c>
      <c r="B113" s="1" t="s">
        <v>73</v>
      </c>
      <c r="C113" s="10">
        <f t="shared" si="11"/>
        <v>80</v>
      </c>
      <c r="G113" s="11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7:7">
      <c r="G114" s="11" t="str">
        <f>IF(B114&lt;&gt;"",CONCATENATE(inicio_consulta,C114,mid_consulta,A114,B114,fin_consulta),IF(A114&lt;&gt;"",CONCATENATE("-- ",A114),""))</f>
        <v/>
      </c>
    </row>
    <row r="115" spans="1:7">
      <c r="A115" s="1" t="s">
        <v>74</v>
      </c>
      <c r="G115" s="11" t="str">
        <f>IF(B115&lt;&gt;"",CONCATENATE(inicio_consulta,C115,mid_consulta,A115,B115,fin_consulta),IF(A115&lt;&gt;"",CONCATENATE("-- ",A115),""))</f>
        <v>-- service</v>
      </c>
    </row>
    <row r="116" spans="1:7">
      <c r="A116" s="1" t="s">
        <v>75</v>
      </c>
      <c r="B116" s="1" t="str">
        <f>IF(A115&lt;&gt;"",CONCATENATE(A115,"Query"),"")</f>
        <v>serviceQuery</v>
      </c>
      <c r="C116" s="10">
        <f>C113+1</f>
        <v>81</v>
      </c>
      <c r="G116" s="11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7">
      <c r="A117" s="1" t="s">
        <v>75</v>
      </c>
      <c r="B117" s="1" t="str">
        <f>IF(A115&lt;&gt;"",CONCATENATE(A115,"Insert"),"")</f>
        <v>serviceInsert</v>
      </c>
      <c r="C117" s="10">
        <f>C116+1</f>
        <v>82</v>
      </c>
      <c r="G117" s="11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7">
      <c r="A118" s="1" t="s">
        <v>75</v>
      </c>
      <c r="B118" s="1" t="str">
        <f>IF(A115&lt;&gt;"",CONCATENATE(A115,"Update"),"")</f>
        <v>serviceUpdate</v>
      </c>
      <c r="C118" s="10">
        <f t="shared" ref="C118:C119" si="12">C117+1</f>
        <v>83</v>
      </c>
      <c r="G118" s="11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7">
      <c r="A119" s="1" t="s">
        <v>75</v>
      </c>
      <c r="B119" s="1" t="str">
        <f>IF(A115&lt;&gt;"",CONCATENATE(A115,"Delete"),"")</f>
        <v>serviceDelete</v>
      </c>
      <c r="C119" s="10">
        <f t="shared" si="12"/>
        <v>84</v>
      </c>
      <c r="G119" s="11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7:7">
      <c r="G120" s="11" t="str">
        <f>IF(B120&lt;&gt;"",CONCATENATE(inicio_consulta,C120,mid_consulta,A120,B120,fin_consulta),IF(A120&lt;&gt;"",CONCATENATE("-- ",A120),""))</f>
        <v/>
      </c>
    </row>
    <row r="121" spans="1:7">
      <c r="A121" s="1" t="s">
        <v>76</v>
      </c>
      <c r="G121" s="11" t="str">
        <f>IF(B121&lt;&gt;"",CONCATENATE(inicio_consulta,C121,mid_consulta,A121,B121,fin_consulta),IF(A121&lt;&gt;"",CONCATENATE("-- ",A121),""))</f>
        <v>-- servicesXtra</v>
      </c>
    </row>
    <row r="122" spans="1:7">
      <c r="A122" s="1" t="s">
        <v>77</v>
      </c>
      <c r="B122" s="1" t="str">
        <f>IF(A121&lt;&gt;"",CONCATENATE(A121,"Query"),"")</f>
        <v>servicesXtraQuery</v>
      </c>
      <c r="C122" s="10">
        <f>C119+1</f>
        <v>85</v>
      </c>
      <c r="G122" s="11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7">
      <c r="A123" s="1" t="s">
        <v>77</v>
      </c>
      <c r="B123" s="1" t="str">
        <f>IF(A121&lt;&gt;"",CONCATENATE(A121,"Insert"),"")</f>
        <v>servicesXtraInsert</v>
      </c>
      <c r="C123" s="10">
        <f>C122+1</f>
        <v>86</v>
      </c>
      <c r="G123" s="11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7">
      <c r="A124" s="1" t="s">
        <v>77</v>
      </c>
      <c r="B124" s="1" t="str">
        <f>IF(A121&lt;&gt;"",CONCATENATE(A121,"Update"),"")</f>
        <v>servicesXtraUpdate</v>
      </c>
      <c r="C124" s="10">
        <f t="shared" ref="C124:C125" si="13">C123+1</f>
        <v>87</v>
      </c>
      <c r="G124" s="11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7">
      <c r="A125" s="1" t="s">
        <v>77</v>
      </c>
      <c r="B125" s="1" t="str">
        <f>IF(A121&lt;&gt;"",CONCATENATE(A121,"Delete"),"")</f>
        <v>servicesXtraDelete</v>
      </c>
      <c r="C125" s="10">
        <f t="shared" si="13"/>
        <v>88</v>
      </c>
      <c r="G125" s="11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7:7">
      <c r="G126" s="11" t="str">
        <f>IF(B126&lt;&gt;"",CONCATENATE(inicio_consulta,C126,mid_consulta,A126,B126,fin_consulta),IF(A126&lt;&gt;"",CONCATENATE("-- ",A126),""))</f>
        <v/>
      </c>
    </row>
    <row r="127" spans="1:7">
      <c r="A127" s="1" t="s">
        <v>78</v>
      </c>
      <c r="G127" s="11" t="str">
        <f>IF(B127&lt;&gt;"",CONCATENATE(inicio_consulta,C127,mid_consulta,A127,B127,fin_consulta),IF(A127&lt;&gt;"",CONCATENATE("-- ",A127),""))</f>
        <v>-- user</v>
      </c>
    </row>
    <row r="128" spans="1:7">
      <c r="A128" s="1" t="s">
        <v>79</v>
      </c>
      <c r="B128" s="1" t="str">
        <f>IF(A127&lt;&gt;"",CONCATENATE(A127,"Query"),"")</f>
        <v>userQuery</v>
      </c>
      <c r="C128" s="10">
        <f>C125+1</f>
        <v>89</v>
      </c>
      <c r="G128" s="11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7">
      <c r="A129" s="1" t="s">
        <v>79</v>
      </c>
      <c r="B129" s="1" t="str">
        <f>IF(A127&lt;&gt;"",CONCATENATE(A127,"Insert"),"")</f>
        <v>userInsert</v>
      </c>
      <c r="C129" s="10">
        <f>C128+1</f>
        <v>90</v>
      </c>
      <c r="G129" s="11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7">
      <c r="A130" s="1" t="s">
        <v>79</v>
      </c>
      <c r="B130" s="1" t="str">
        <f>IF(A127&lt;&gt;"",CONCATENATE(A127,"Update"),"")</f>
        <v>userUpdate</v>
      </c>
      <c r="C130" s="10">
        <f t="shared" ref="C130:C131" si="14">C129+1</f>
        <v>91</v>
      </c>
      <c r="G130" s="11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7">
      <c r="A131" s="1" t="s">
        <v>79</v>
      </c>
      <c r="B131" s="1" t="str">
        <f>IF(A127&lt;&gt;"",CONCATENATE(A127,"Delete"),"")</f>
        <v>userDelete</v>
      </c>
      <c r="C131" s="10">
        <f t="shared" si="14"/>
        <v>92</v>
      </c>
      <c r="G131" s="11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7:7">
      <c r="G132" s="11" t="str">
        <f>IF(B132&lt;&gt;"",CONCATENATE(inicio_consulta,C132,mid_consulta,A132,B132,fin_consulta),IF(A132&lt;&gt;"",CONCATENATE("-- ",A132),""))</f>
        <v/>
      </c>
    </row>
    <row r="133" spans="1:7">
      <c r="A133" s="1" t="s">
        <v>80</v>
      </c>
      <c r="G133" s="11" t="str">
        <f>IF(B133&lt;&gt;"",CONCATENATE(inicio_consulta,C133,mid_consulta,A133,B133,fin_consulta),IF(A133&lt;&gt;"",CONCATENATE("-- ",A133),""))</f>
        <v>-- department</v>
      </c>
    </row>
    <row r="134" spans="1:7">
      <c r="A134" s="1" t="s">
        <v>81</v>
      </c>
      <c r="B134" s="1" t="str">
        <f>IF(A133&lt;&gt;"",CONCATENATE(A133,"Query"),"")</f>
        <v>departmentQuery</v>
      </c>
      <c r="C134" s="10">
        <f>C131+1</f>
        <v>93</v>
      </c>
      <c r="G134" s="11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7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10">
        <f>C134+1</f>
        <v>94</v>
      </c>
      <c r="G135" s="11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7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10">
        <f t="shared" ref="C136:C137" si="16">C135+1</f>
        <v>95</v>
      </c>
      <c r="G136" s="11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7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10">
        <f t="shared" si="16"/>
        <v>96</v>
      </c>
      <c r="G137" s="11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7:7">
      <c r="G138" s="11" t="str">
        <f>IF(B138&lt;&gt;"",CONCATENATE(inicio_consulta,C138,mid_consulta,A138,B138,fin_consulta),IF(A138&lt;&gt;"",CONCATENATE("-- ",A138),""))</f>
        <v/>
      </c>
    </row>
    <row r="139" spans="1:7">
      <c r="A139" s="1" t="s">
        <v>82</v>
      </c>
      <c r="G139" s="11" t="str">
        <f>IF(B139&lt;&gt;"",CONCATENATE(inicio_consulta,C139,mid_consulta,A139,B139,fin_consulta),IF(A139&lt;&gt;"",CONCATENATE("-- ",A139),""))</f>
        <v>-- employee</v>
      </c>
    </row>
    <row r="140" spans="1:7">
      <c r="A140" s="1" t="s">
        <v>83</v>
      </c>
      <c r="B140" s="1" t="str">
        <f>IF(A139&lt;&gt;"",CONCATENATE(A139,"Query"),"")</f>
        <v>employeeQuery</v>
      </c>
      <c r="C140" s="10">
        <f>C137+1</f>
        <v>97</v>
      </c>
      <c r="G140" s="11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7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10">
        <f>C140+1</f>
        <v>98</v>
      </c>
      <c r="G141" s="11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7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10">
        <f t="shared" ref="C142:C143" si="18">C141+1</f>
        <v>99</v>
      </c>
      <c r="G142" s="11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7">
      <c r="A143" s="1" t="str">
        <f t="shared" si="17"/>
        <v>com.ontimize.atomicHotelsApiRest.api.core.service.IEmployeeService/</v>
      </c>
      <c r="B143" s="1" t="s">
        <v>84</v>
      </c>
      <c r="C143" s="10">
        <f t="shared" si="18"/>
        <v>100</v>
      </c>
      <c r="G143" s="11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7">
      <c r="A145" s="1" t="s">
        <v>85</v>
      </c>
      <c r="G145" s="11" t="str">
        <f>IF(B145&lt;&gt;"",CONCATENATE(inicio_consulta,C145,mid_consulta,A145,B145,fin_consulta),IF(A145&lt;&gt;"",CONCATENATE("-- ",A145),""))</f>
        <v>-- bill</v>
      </c>
    </row>
    <row r="146" spans="1:7">
      <c r="A146" s="1" t="s">
        <v>86</v>
      </c>
      <c r="B146" s="1" t="str">
        <f>IF(A145&lt;&gt;"",CONCATENATE(A145,"Query"),"")</f>
        <v>billQuery</v>
      </c>
      <c r="C146" s="10">
        <f>C143+1</f>
        <v>101</v>
      </c>
      <c r="G146" s="11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7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10">
        <f>C146+1</f>
        <v>102</v>
      </c>
      <c r="G147" s="11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7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10">
        <f t="shared" ref="C148:C152" si="20">C147+1</f>
        <v>103</v>
      </c>
      <c r="G148" s="11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7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10">
        <f t="shared" si="20"/>
        <v>104</v>
      </c>
      <c r="G149" s="11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7">
      <c r="A150" s="1" t="str">
        <f t="shared" si="19"/>
        <v>com.ontimize.atomicHotelsApiRest.api.core.service.IBillService/</v>
      </c>
      <c r="B150" s="1" t="s">
        <v>87</v>
      </c>
      <c r="C150" s="10">
        <f t="shared" si="20"/>
        <v>105</v>
      </c>
      <c r="G150" s="11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7">
      <c r="A151" s="1" t="str">
        <f t="shared" si="19"/>
        <v>com.ontimize.atomicHotelsApiRest.api.core.service.IBillService/</v>
      </c>
      <c r="B151" s="1" t="s">
        <v>88</v>
      </c>
      <c r="C151" s="10">
        <f t="shared" si="20"/>
        <v>106</v>
      </c>
      <c r="G151" s="11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7">
      <c r="A152" s="1" t="str">
        <f t="shared" si="19"/>
        <v>com.ontimize.atomicHotelsApiRest.api.core.service.IBillService/</v>
      </c>
      <c r="B152" s="1" t="s">
        <v>89</v>
      </c>
      <c r="C152" s="10">
        <f t="shared" si="20"/>
        <v>107</v>
      </c>
      <c r="G152" s="11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7">
      <c r="A154" s="1" t="s">
        <v>90</v>
      </c>
      <c r="G154" s="11" t="str">
        <f>IF(B154&lt;&gt;"",CONCATENATE(inicio_consulta,C154,mid_consulta,A154,B154,fin_consulta),IF(A154&lt;&gt;"",CONCATENATE("-- ",A154),""))</f>
        <v>-- userRole</v>
      </c>
    </row>
    <row r="155" spans="1:7">
      <c r="A155" s="1" t="s">
        <v>91</v>
      </c>
      <c r="B155" s="1" t="str">
        <f>IF(A154&lt;&gt;"",CONCATENATE(A154,"Query"),"")</f>
        <v>userRoleQuery</v>
      </c>
      <c r="C155" s="10">
        <f>C152+1</f>
        <v>108</v>
      </c>
      <c r="G155" s="11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7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10">
        <f t="shared" ref="C156:C158" si="21">C155+1</f>
        <v>109</v>
      </c>
      <c r="G156" s="11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7">
      <c r="A157" s="1" t="str">
        <f>A156</f>
        <v>com.ontimize.atomicHotelsApiRest.api.core.service.IUserRoleService/</v>
      </c>
      <c r="B157" s="1" t="s">
        <v>92</v>
      </c>
      <c r="C157" s="10">
        <f t="shared" si="21"/>
        <v>110</v>
      </c>
      <c r="G157" s="11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7">
      <c r="A159" s="1" t="s">
        <v>7</v>
      </c>
      <c r="G159" s="11" t="str">
        <f>IF(B159&lt;&gt;"",CONCATENATE(inicio_consulta,C159,mid_consulta,A159,B159,fin_consulta),IF(A159&lt;&gt;"",CONCATENATE("-- ",A159),""))</f>
        <v>-- hotel</v>
      </c>
    </row>
    <row r="160" spans="1:7">
      <c r="A160" s="1" t="s">
        <v>8</v>
      </c>
      <c r="B160" s="1" t="s">
        <v>93</v>
      </c>
      <c r="C160" s="10">
        <f>C157+1</f>
        <v>111</v>
      </c>
      <c r="D160" s="1" t="s">
        <v>9</v>
      </c>
      <c r="G160" s="11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7">
      <c r="A162" s="1" t="s">
        <v>78</v>
      </c>
      <c r="G162" s="11" t="str">
        <f>IF(B162&lt;&gt;"",CONCATENATE(inicio_consulta,C162,mid_consulta,A162,B162,fin_consulta),IF(A162&lt;&gt;"",CONCATENATE("-- ",A162),""))</f>
        <v>-- user</v>
      </c>
    </row>
    <row r="163" spans="1:7">
      <c r="A163" s="1" t="s">
        <v>79</v>
      </c>
      <c r="B163" s="1" t="s">
        <v>94</v>
      </c>
      <c r="C163" s="10">
        <f>C160+1</f>
        <v>112</v>
      </c>
      <c r="D163" s="1" t="s">
        <v>10</v>
      </c>
      <c r="G163" s="11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7">
      <c r="A165" s="1" t="s">
        <v>95</v>
      </c>
      <c r="G165" s="11" t="str">
        <f>IF(B165&lt;&gt;"",CONCATENATE(inicio_consulta,C165,mid_consulta,A165,B165,fin_consulta),IF(A165&lt;&gt;"",CONCATENATE("-- ",A165),""))</f>
        <v>-- statistics</v>
      </c>
    </row>
    <row r="166" spans="1:7">
      <c r="A166" s="1" t="s">
        <v>96</v>
      </c>
      <c r="B166" s="1" t="s">
        <v>97</v>
      </c>
      <c r="C166" s="10">
        <f>C163+1</f>
        <v>113</v>
      </c>
      <c r="D166" s="1" t="s">
        <v>11</v>
      </c>
      <c r="E166" s="1" t="s">
        <v>98</v>
      </c>
      <c r="G166" s="11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7">
      <c r="A167" s="1" t="str">
        <f>A166</f>
        <v>com.ontimize.atomicHotelsApiRest.api.core.service.IStatisticsService/</v>
      </c>
      <c r="B167" s="1" t="s">
        <v>99</v>
      </c>
      <c r="C167" s="10">
        <f>C166+1</f>
        <v>114</v>
      </c>
      <c r="D167" s="1" t="s">
        <v>11</v>
      </c>
      <c r="E167" s="1" t="s">
        <v>98</v>
      </c>
      <c r="G167" s="11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7">
      <c r="A168" s="1" t="str">
        <f>A167</f>
        <v>com.ontimize.atomicHotelsApiRest.api.core.service.IStatisticsService/</v>
      </c>
      <c r="B168" s="1" t="s">
        <v>100</v>
      </c>
      <c r="C168" s="10">
        <f>C167+1</f>
        <v>115</v>
      </c>
      <c r="D168" s="1" t="s">
        <v>11</v>
      </c>
      <c r="E168" s="1" t="s">
        <v>98</v>
      </c>
      <c r="G168" s="11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7">
      <c r="A169" s="1" t="str">
        <f t="shared" ref="A169:A177" si="22">A168</f>
        <v>com.ontimize.atomicHotelsApiRest.api.core.service.IStatisticsService/</v>
      </c>
      <c r="B169" s="1" t="s">
        <v>101</v>
      </c>
      <c r="C169" s="10">
        <f t="shared" ref="C169:C177" si="23">C168+1</f>
        <v>116</v>
      </c>
      <c r="D169" s="1" t="s">
        <v>11</v>
      </c>
      <c r="E169" s="1" t="s">
        <v>98</v>
      </c>
      <c r="G169" s="11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7">
      <c r="A170" s="1" t="str">
        <f t="shared" si="22"/>
        <v>com.ontimize.atomicHotelsApiRest.api.core.service.IStatisticsService/</v>
      </c>
      <c r="B170" s="1" t="s">
        <v>102</v>
      </c>
      <c r="C170" s="10">
        <f t="shared" si="23"/>
        <v>117</v>
      </c>
      <c r="D170" s="1" t="s">
        <v>11</v>
      </c>
      <c r="E170" s="1" t="s">
        <v>98</v>
      </c>
      <c r="G170" s="11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7">
      <c r="A171" s="1" t="str">
        <f t="shared" si="22"/>
        <v>com.ontimize.atomicHotelsApiRest.api.core.service.IStatisticsService/</v>
      </c>
      <c r="B171" s="1" t="s">
        <v>103</v>
      </c>
      <c r="C171" s="10">
        <f t="shared" si="23"/>
        <v>118</v>
      </c>
      <c r="D171" s="1" t="s">
        <v>11</v>
      </c>
      <c r="E171" s="1" t="s">
        <v>98</v>
      </c>
      <c r="G171" s="11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7">
      <c r="A172" s="1" t="str">
        <f t="shared" si="22"/>
        <v>com.ontimize.atomicHotelsApiRest.api.core.service.IStatisticsService/</v>
      </c>
      <c r="B172" s="1" t="s">
        <v>104</v>
      </c>
      <c r="C172" s="10">
        <f t="shared" si="23"/>
        <v>119</v>
      </c>
      <c r="D172" s="1" t="s">
        <v>11</v>
      </c>
      <c r="E172" s="1" t="s">
        <v>98</v>
      </c>
      <c r="G172" s="11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7">
      <c r="A173" s="1" t="str">
        <f t="shared" si="22"/>
        <v>com.ontimize.atomicHotelsApiRest.api.core.service.IStatisticsService/</v>
      </c>
      <c r="B173" s="1" t="s">
        <v>105</v>
      </c>
      <c r="C173" s="10">
        <f t="shared" si="23"/>
        <v>120</v>
      </c>
      <c r="D173" s="1" t="s">
        <v>11</v>
      </c>
      <c r="E173" s="1" t="s">
        <v>98</v>
      </c>
      <c r="G173" s="11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7">
      <c r="A175" s="1" t="s">
        <v>106</v>
      </c>
      <c r="G175" s="11" t="str">
        <f>IF(B175&lt;&gt;"",CONCATENATE(inicio_consulta,C175,mid_consulta,A175,B175,fin_consulta),IF(A175&lt;&gt;"",CONCATENATE("-- ",A175),""))</f>
        <v>-- picture</v>
      </c>
    </row>
    <row r="176" spans="1:7">
      <c r="A176" s="1" t="s">
        <v>107</v>
      </c>
      <c r="B176" s="1" t="str">
        <f>IF(A175&lt;&gt;"",CONCATENATE(A175,"Query"),"")</f>
        <v>pictureQuery</v>
      </c>
      <c r="C176" s="10">
        <f>C173+1</f>
        <v>121</v>
      </c>
      <c r="D176" s="1" t="s">
        <v>10</v>
      </c>
      <c r="G176" s="11" t="str">
        <f>IF(B176&lt;&gt;"",CONCATENATE(inicio_consulta,C176,mid_consulta,A176,B176,fin_consulta),IF(A176&lt;&gt;"",CONCATENATE("-- ",A176),""))</f>
        <v>INSERT INTO tserver_permission VALUES (121,'com.ontimize.atomicHotelsApiRest.api.core.service.IPictureService/pictureQuery');</v>
      </c>
    </row>
    <row r="177" spans="1:7">
      <c r="A177" s="1" t="str">
        <f>A176</f>
        <v>com.ontimize.atomicHotelsApiRest.api.core.service.IPictureService/</v>
      </c>
      <c r="B177" s="1" t="str">
        <f>IF(A175&lt;&gt;"",CONCATENATE(A175,"Insert"),"")</f>
        <v>pictureInsert</v>
      </c>
      <c r="C177" s="10">
        <f t="shared" ref="C177:C179" si="24">C176+1</f>
        <v>122</v>
      </c>
      <c r="D177" s="1" t="s">
        <v>10</v>
      </c>
      <c r="G177" s="11" t="str">
        <f>IF(B177&lt;&gt;"",CONCATENATE(inicio_consulta,C177,mid_consulta,A177,B177,fin_consulta),IF(A177&lt;&gt;"",CONCATENATE("-- ",A177),""))</f>
        <v>INSERT INTO tserver_permission VALUES (122,'com.ontimize.atomicHotelsApiRest.api.core.service.IPictureService/pictureInsert');</v>
      </c>
    </row>
    <row r="178" spans="1:7">
      <c r="A178" s="1" t="str">
        <f>A177</f>
        <v>com.ontimize.atomicHotelsApiRest.api.core.service.IPictureService/</v>
      </c>
      <c r="B178" s="1" t="str">
        <f>IF(A175&lt;&gt;"",CONCATENATE(A175,"Update"),"")</f>
        <v>pictureUpdate</v>
      </c>
      <c r="C178" s="10">
        <f t="shared" si="24"/>
        <v>123</v>
      </c>
      <c r="D178" s="1" t="s">
        <v>10</v>
      </c>
      <c r="G178" s="11" t="str">
        <f>IF(B178&lt;&gt;"",CONCATENATE(inicio_consulta,C178,mid_consulta,A178,B178,fin_consulta),IF(A178&lt;&gt;"",CONCATENATE("-- ",A178),""))</f>
        <v>INSERT INTO tserver_permission VALUES (123,'com.ontimize.atomicHotelsApiRest.api.core.service.IPictureService/pictureUpdate');</v>
      </c>
    </row>
    <row r="179" spans="1:7">
      <c r="A179" s="1" t="str">
        <f>A178</f>
        <v>com.ontimize.atomicHotelsApiRest.api.core.service.IPictureService/</v>
      </c>
      <c r="B179" s="1" t="str">
        <f>IF(A175&lt;&gt;"",CONCATENATE(A175,"Delete"),"")</f>
        <v>pictureDelete</v>
      </c>
      <c r="C179" s="10">
        <f t="shared" si="24"/>
        <v>124</v>
      </c>
      <c r="D179" s="1" t="s">
        <v>10</v>
      </c>
      <c r="G179" s="11" t="str">
        <f>IF(B179&lt;&gt;"",CONCATENATE(inicio_consulta,C179,mid_consulta,A179,B179,fin_consulta),IF(A179&lt;&gt;"",CONCATENATE("-- ",A179),""))</f>
        <v>INSERT INTO tserver_permission VALUES (124,'com.ontimize.atomicHotelsApiRest.api.core.service.IPictureService/pictureDelete');</v>
      </c>
    </row>
    <row r="180" spans="1:7">
      <c r="A180" s="1" t="str">
        <f>A179</f>
        <v>com.ontimize.atomicHotelsApiRest.api.core.service.IPictureService/</v>
      </c>
      <c r="B180" s="1" t="s">
        <v>108</v>
      </c>
      <c r="C180" s="10">
        <f>C179+1</f>
        <v>125</v>
      </c>
      <c r="D180" s="1" t="s">
        <v>10</v>
      </c>
      <c r="G180" s="11" t="str">
        <f>IF(B180&lt;&gt;"",CONCATENATE(inicio_consulta,C180,mid_consulta,A180,B180,fin_consulta),IF(A180&lt;&gt;"",CONCATENATE("-- ",A180),""))</f>
        <v>INSERT INTO tserver_permission VALUES (125,'com.ontimize.atomicHotelsApiRest.api.core.service.IPictureService/getPicture');</v>
      </c>
    </row>
    <row r="181" spans="7:7">
      <c r="G181" s="11" t="str">
        <f>IF(B181&lt;&gt;"",CONCATENATE(inicio_consulta,C181,mid_consulta,A181,B181,fin_consulta),IF(A181&lt;&gt;"",CONCATENATE("-- ",A181),""))</f>
        <v/>
      </c>
    </row>
    <row r="182" spans="7:7">
      <c r="G182" s="11" t="str">
        <f>IF(B182&lt;&gt;"",CONCATENATE(inicio_consulta,C182,mid_consulta,A182,B182,fin_consulta),IF(A182&lt;&gt;"",CONCATENATE("-- ",A182),""))</f>
        <v/>
      </c>
    </row>
    <row r="183" spans="7:7">
      <c r="G183" s="11" t="str">
        <f>IF(B183&lt;&gt;"",CONCATENATE(inicio_consulta,C183,mid_consulta,A183,B183,fin_consulta),IF(A183&lt;&gt;"",CONCATENATE("-- ",A183),""))</f>
        <v/>
      </c>
    </row>
    <row r="184" spans="7:7">
      <c r="G184" s="11" t="str">
        <f>IF(B184&lt;&gt;"",CONCATENATE(inicio_consulta,C184,mid_consulta,A184,B184,fin_consulta),IF(A184&lt;&gt;"",CONCATENATE("-- ",A184),""))</f>
        <v/>
      </c>
    </row>
    <row r="185" spans="7:7">
      <c r="G185" s="11" t="str">
        <f>IF(B185&lt;&gt;"",CONCATENATE(inicio_consulta,C185,mid_consulta,A185,B185,fin_consulta),IF(A185&lt;&gt;"",CONCATENATE("-- ",A185),""))</f>
        <v/>
      </c>
    </row>
    <row r="186" spans="7:7">
      <c r="G186" s="11" t="str">
        <f>IF(B186&lt;&gt;"",CONCATENATE(inicio_consulta,C186,mid_consulta,A186,B186,fin_consulta),IF(A186&lt;&gt;"",CONCATENATE("-- ",A186),""))</f>
        <v/>
      </c>
    </row>
    <row r="187" spans="7:7">
      <c r="G187" s="11" t="str">
        <f>IF(B187&lt;&gt;"",CONCATENATE(inicio_consulta,C187,mid_consulta,A187,B187,fin_consulta),IF(A187&lt;&gt;"",CONCATENATE("-- ",A187),""))</f>
        <v/>
      </c>
    </row>
    <row r="188" spans="7:7">
      <c r="G188" s="11" t="str">
        <f>IF(B188&lt;&gt;"",CONCATENATE(inicio_consulta,C188,mid_consulta,A188,B188,fin_consulta),IF(A188&lt;&gt;"",CONCATENATE("-- ",A188),""))</f>
        <v/>
      </c>
    </row>
    <row r="189" spans="7:7">
      <c r="G189" s="11" t="str">
        <f>IF(B189&lt;&gt;"",CONCATENATE(inicio_consulta,C189,mid_consulta,A189,B189,fin_consulta),IF(A189&lt;&gt;"",CONCATENATE("-- ",A189),""))</f>
        <v/>
      </c>
    </row>
    <row r="190" spans="7:7">
      <c r="G190" s="11" t="str">
        <f>IF(B190&lt;&gt;"",CONCATENATE(inicio_consulta,C190,mid_consulta,A190,B190,fin_consulta),IF(A190&lt;&gt;"",CONCATENATE("-- ",A190),""))</f>
        <v/>
      </c>
    </row>
    <row r="191" spans="7:7">
      <c r="G191" s="11" t="str">
        <f>IF(B191&lt;&gt;"",CONCATENATE(inicio_consulta,C191,mid_consulta,A191,B191,fin_consulta),IF(A191&lt;&gt;"",CONCATENATE("-- ",A191),""))</f>
        <v/>
      </c>
    </row>
    <row r="192" spans="7:7">
      <c r="G192" s="11" t="str">
        <f>IF(B192&lt;&gt;"",CONCATENATE(inicio_consulta,C192,mid_consulta,A192,B192,fin_consulta),IF(A192&lt;&gt;"",CONCATENATE("-- ",A192),""))</f>
        <v/>
      </c>
    </row>
    <row r="193" spans="7:7">
      <c r="G193" s="11" t="str">
        <f>IF(B193&lt;&gt;"",CONCATENATE(inicio_consulta,C193,mid_consulta,A193,B193,fin_consulta),IF(A193&lt;&gt;"",CONCATENATE("-- ",A193),""))</f>
        <v/>
      </c>
    </row>
    <row r="194" spans="7:7">
      <c r="G194" s="11" t="str">
        <f>IF(B194&lt;&gt;"",CONCATENATE(inicio_consulta,C194,mid_consulta,A194,B194,fin_consulta),IF(A194&lt;&gt;"",CONCATENATE("-- ",A194),""))</f>
        <v/>
      </c>
    </row>
    <row r="195" spans="7:7">
      <c r="G195" s="11" t="str">
        <f>IF(B195&lt;&gt;"",CONCATENATE(inicio_consulta,C195,mid_consulta,A195,B195,fin_consulta),IF(A195&lt;&gt;"",CONCATENATE("-- ",A195),""))</f>
        <v/>
      </c>
    </row>
    <row r="196" spans="7:7">
      <c r="G196" s="11" t="str">
        <f>IF(B196&lt;&gt;"",CONCATENATE(inicio_consulta,C196,mid_consulta,A196,B196,fin_consulta),IF(A196&lt;&gt;"",CONCATENATE("-- ",A196),""))</f>
        <v/>
      </c>
    </row>
    <row r="197" spans="7:7">
      <c r="G197" s="11" t="str">
        <f>IF(B197&lt;&gt;"",CONCATENATE(inicio_consulta,C197,mid_consulta,A197,B197,fin_consulta),IF(A197&lt;&gt;"",CONCATENATE("-- ",A197),""))</f>
        <v/>
      </c>
    </row>
    <row r="198" spans="7:7">
      <c r="G198" s="11" t="str">
        <f>IF(B198&lt;&gt;"",CONCATENATE(inicio_consulta,C198,mid_consulta,A198,B198,fin_consulta),IF(A198&lt;&gt;"",CONCATENATE("-- ",A198),""))</f>
        <v/>
      </c>
    </row>
    <row r="199" spans="7:7">
      <c r="G199" s="11" t="str">
        <f>IF(B199&lt;&gt;"",CONCATENATE(inicio_consulta,C199,mid_consulta,A199,B199,fin_consulta),IF(A199&lt;&gt;"",CONCATENATE("-- ",A199),""))</f>
        <v/>
      </c>
    </row>
    <row r="200" spans="7:7">
      <c r="G200" s="11" t="str">
        <f>IF(B200&lt;&gt;"",CONCATENATE(inicio_consulta,C200,mid_consulta,A200,B200,fin_consulta),IF(A200&lt;&gt;"",CONCATENATE("-- ",A200),""))</f>
        <v/>
      </c>
    </row>
    <row r="201" spans="7:7">
      <c r="G201" s="11" t="str">
        <f>IF(B201&lt;&gt;"",CONCATENATE(inicio_consulta,C201,mid_consulta,A201,B201,fin_consulta),IF(A201&lt;&gt;"",CONCATENATE("-- ",A201),""))</f>
        <v/>
      </c>
    </row>
    <row r="202" spans="7:7">
      <c r="G202" s="11" t="str">
        <f>IF(B202&lt;&gt;"",CONCATENATE(inicio_consulta,C202,mid_consulta,A202,B202,fin_consulta),IF(A202&lt;&gt;"",CONCATENATE("-- ",A202),""))</f>
        <v/>
      </c>
    </row>
    <row r="203" spans="7:7">
      <c r="G203" s="11" t="str">
        <f>IF(B203&lt;&gt;"",CONCATENATE(inicio_consulta,C203,mid_consulta,A203,B203,fin_consulta),IF(A203&lt;&gt;"",CONCATENATE("-- ",A203),""))</f>
        <v/>
      </c>
    </row>
    <row r="204" spans="7:7">
      <c r="G204" s="11" t="str">
        <f>IF(B204&lt;&gt;"",CONCATENATE(inicio_consulta,C204,mid_consulta,A204,B204,fin_consulta),IF(A204&lt;&gt;"",CONCATENATE("-- ",A204),""))</f>
        <v/>
      </c>
    </row>
    <row r="205" spans="7:7">
      <c r="G205" s="11" t="str">
        <f>IF(B205&lt;&gt;"",CONCATENATE(inicio_consulta,C205,mid_consulta,A205,B205,fin_consulta),IF(A205&lt;&gt;"",CONCATENATE("-- ",A205),""))</f>
        <v/>
      </c>
    </row>
    <row r="206" spans="7:7">
      <c r="G206" s="11" t="str">
        <f>IF(B206&lt;&gt;"",CONCATENATE(inicio_consulta,C206,mid_consulta,A206,B206,fin_consulta),IF(A206&lt;&gt;"",CONCATENATE("-- ",A206),""))</f>
        <v/>
      </c>
    </row>
    <row r="207" spans="7:7">
      <c r="G207" s="11" t="str">
        <f>IF(B207&lt;&gt;"",CONCATENATE(inicio_consulta,C207,mid_consulta,A207,B207,fin_consulta),IF(A207&lt;&gt;"",CONCATENATE("-- ",A207),""))</f>
        <v/>
      </c>
    </row>
    <row r="208" spans="7:7">
      <c r="G208" s="11" t="str">
        <f>IF(B208&lt;&gt;"",CONCATENATE(inicio_consulta,C208,mid_consulta,A208,B208,fin_consulta),IF(A208&lt;&gt;"",CONCATENATE("-- ",A208),""))</f>
        <v/>
      </c>
    </row>
    <row r="209" spans="7:7">
      <c r="G209" s="11" t="str">
        <f>IF(B209&lt;&gt;"",CONCATENATE(inicio_consulta,C209,mid_consulta,A209,B209,fin_consulta),IF(A209&lt;&gt;"",CONCATENATE("-- ",A209),""))</f>
        <v/>
      </c>
    </row>
    <row r="210" spans="7:7">
      <c r="G210" s="11" t="str">
        <f>IF(B210&lt;&gt;"",CONCATENATE(inicio_consulta,C210,mid_consulta,A210,B210,fin_consulta),IF(A210&lt;&gt;"",CONCATENATE("-- ",A210),""))</f>
        <v/>
      </c>
    </row>
    <row r="211" spans="7:7">
      <c r="G211" s="11" t="str">
        <f>IF(B211&lt;&gt;"",CONCATENATE(inicio_consulta,C211,mid_consulta,A211,B211,fin_consulta),IF(A211&lt;&gt;"",CONCATENATE("-- ",A211),""))</f>
        <v/>
      </c>
    </row>
    <row r="212" spans="7:7">
      <c r="G212" s="11" t="str">
        <f>IF(B212&lt;&gt;"",CONCATENATE(inicio_consulta,C212,mid_consulta,A212,B212,fin_consulta),IF(A212&lt;&gt;"",CONCATENATE("-- ",A212),""))</f>
        <v/>
      </c>
    </row>
    <row r="213" spans="7:7">
      <c r="G213" s="11" t="str">
        <f>IF(B213&lt;&gt;"",CONCATENATE(inicio_consulta,C213,mid_consulta,A213,B213,fin_consulta),IF(A213&lt;&gt;"",CONCATENATE("-- ",A213),""))</f>
        <v/>
      </c>
    </row>
    <row r="214" spans="7:7">
      <c r="G214" s="11" t="str">
        <f>IF(B214&lt;&gt;"",CONCATENATE(inicio_consulta,C214,mid_consulta,A214,B214,fin_consulta),IF(A214&lt;&gt;"",CONCATENATE("-- ",A214),""))</f>
        <v/>
      </c>
    </row>
    <row r="215" spans="7:7">
      <c r="G215" s="11" t="str">
        <f>IF(B215&lt;&gt;"",CONCATENATE(inicio_consulta,C215,mid_consulta,A215,B215,fin_consulta),IF(A215&lt;&gt;"",CONCATENATE("-- ",A215),""))</f>
        <v/>
      </c>
    </row>
    <row r="216" spans="7:7">
      <c r="G216" s="11" t="str">
        <f>IF(B216&lt;&gt;"",CONCATENATE(inicio_consulta,C216,mid_consulta,A216,B216,fin_consulta),IF(A216&lt;&gt;"",CONCATENATE("-- ",A216),""))</f>
        <v/>
      </c>
    </row>
    <row r="217" spans="7:7">
      <c r="G217" s="11" t="str">
        <f>IF(B217&lt;&gt;"",CONCATENATE(inicio_consulta,C217,mid_consulta,A217,B217,fin_consulta),IF(A217&lt;&gt;"",CONCATENATE("-- ",A217),""))</f>
        <v/>
      </c>
    </row>
    <row r="218" spans="7:7">
      <c r="G218" s="11" t="str">
        <f>IF(B218&lt;&gt;"",CONCATENATE(inicio_consulta,C218,mid_consulta,A218,B218,fin_consulta),IF(A218&lt;&gt;"",CONCATENATE("-- ",A218),""))</f>
        <v/>
      </c>
    </row>
    <row r="219" spans="7:7">
      <c r="G219" s="11" t="str">
        <f>IF(B219&lt;&gt;"",CONCATENATE(inicio_consulta,C219,mid_consulta,A219,B219,fin_consulta),IF(A219&lt;&gt;"",CONCATENATE("-- ",A219),""))</f>
        <v/>
      </c>
    </row>
    <row r="220" spans="7:7">
      <c r="G220" s="11" t="str">
        <f>IF(B220&lt;&gt;"",CONCATENATE(inicio_consulta,C220,mid_consulta,A220,B220,fin_consulta),IF(A220&lt;&gt;"",CONCATENATE("-- ",A220),""))</f>
        <v/>
      </c>
    </row>
    <row r="221" spans="7:7">
      <c r="G221" s="11" t="str">
        <f>IF(B221&lt;&gt;"",CONCATENATE(inicio_consulta,C221,mid_consulta,A221,B221,fin_consulta),IF(A221&lt;&gt;"",CONCATENATE("-- ",A221),""))</f>
        <v/>
      </c>
    </row>
    <row r="222" spans="7:7">
      <c r="G222" s="11" t="str">
        <f>IF(B222&lt;&gt;"",CONCATENATE(inicio_consulta,C222,mid_consulta,A222,B222,fin_consulta),IF(A222&lt;&gt;"",CONCATENATE("-- ",A222),""))</f>
        <v/>
      </c>
    </row>
    <row r="223" spans="7:7">
      <c r="G223" s="11" t="str">
        <f>IF(B223&lt;&gt;"",CONCATENATE(inicio_consulta,C223,mid_consulta,A223,B223,fin_consulta),IF(A223&lt;&gt;"",CONCATENATE("-- ",A223),""))</f>
        <v/>
      </c>
    </row>
    <row r="224" spans="7:7">
      <c r="G224" s="11" t="str">
        <f>IF(B224&lt;&gt;"",CONCATENATE(inicio_consulta,C224,mid_consulta,A224,B224,fin_consulta),IF(A224&lt;&gt;"",CONCATENATE("-- ",A224),""))</f>
        <v/>
      </c>
    </row>
    <row r="225" spans="7:7">
      <c r="G225" s="11" t="str">
        <f>IF(B225&lt;&gt;"",CONCATENATE(inicio_consulta,C225,mid_consulta,A225,B225,fin_consulta),IF(A225&lt;&gt;"",CONCATENATE("-- ",A225),""))</f>
        <v/>
      </c>
    </row>
    <row r="226" spans="7:7">
      <c r="G226" s="11" t="str">
        <f>IF(B226&lt;&gt;"",CONCATENATE(inicio_consulta,C226,mid_consulta,A226,B226,fin_consulta),IF(A226&lt;&gt;"",CONCATENATE("-- ",A226),""))</f>
        <v/>
      </c>
    </row>
    <row r="227" spans="7:7">
      <c r="G227" s="11" t="str">
        <f>IF(B227&lt;&gt;"",CONCATENATE(inicio_consulta,C227,mid_consulta,A227,B227,fin_consulta),IF(A227&lt;&gt;"",CONCATENATE("-- ",A227),""))</f>
        <v/>
      </c>
    </row>
    <row r="228" spans="7:7">
      <c r="G228" s="11" t="str">
        <f>IF(B228&lt;&gt;"",CONCATENATE(inicio_consulta,C228,mid_consulta,A228,B228,fin_consulta),IF(A228&lt;&gt;"",CONCATENATE("-- ",A228),""))</f>
        <v/>
      </c>
    </row>
    <row r="229" spans="7:7">
      <c r="G229" s="11" t="str">
        <f>IF(B229&lt;&gt;"",CONCATENATE(inicio_consulta,C229,mid_consulta,A229,B229,fin_consulta),IF(A229&lt;&gt;"",CONCATENATE("-- ",A229),""))</f>
        <v/>
      </c>
    </row>
    <row r="230" spans="7:7">
      <c r="G230" s="11" t="str">
        <f>IF(B230&lt;&gt;"",CONCATENATE(inicio_consulta,C230,mid_consulta,A230,B230,fin_consulta),IF(A230&lt;&gt;"",CONCATENATE("-- ",A230),""))</f>
        <v/>
      </c>
    </row>
    <row r="231" spans="7:7">
      <c r="G231" s="11" t="str">
        <f>IF(B231&lt;&gt;"",CONCATENATE(inicio_consulta,C231,mid_consulta,A231,B231,fin_consulta),IF(A231&lt;&gt;"",CONCATENATE("-- ",A231),""))</f>
        <v/>
      </c>
    </row>
    <row r="232" spans="7:7">
      <c r="G232" s="11" t="str">
        <f>IF(B232&lt;&gt;"",CONCATENATE(inicio_consulta,C232,mid_consulta,A232,B232,fin_consulta),IF(A232&lt;&gt;"",CONCATENATE("-- ",A232),""))</f>
        <v/>
      </c>
    </row>
    <row r="233" spans="7:7">
      <c r="G233" s="11" t="str">
        <f>IF(B233&lt;&gt;"",CONCATENATE(inicio_consulta,C233,mid_consulta,A233,B233,fin_consulta),IF(A233&lt;&gt;"",CONCATENATE("-- ",A233),""))</f>
        <v/>
      </c>
    </row>
    <row r="234" spans="7:7">
      <c r="G234" s="11" t="str">
        <f>IF(B234&lt;&gt;"",CONCATENATE(inicio_consulta,C234,mid_consulta,A234,B234,fin_consulta),IF(A234&lt;&gt;"",CONCATENATE("-- ",A234),""))</f>
        <v/>
      </c>
    </row>
    <row r="235" spans="7:7">
      <c r="G235" s="11" t="str">
        <f>IF(B235&lt;&gt;"",CONCATENATE(inicio_consulta,C235,mid_consulta,A235,B235,fin_consulta),IF(A235&lt;&gt;"",CONCATENATE("-- ",A235),""))</f>
        <v/>
      </c>
    </row>
    <row r="236" spans="7:7">
      <c r="G236" s="11" t="str">
        <f>IF(B236&lt;&gt;"",CONCATENATE(inicio_consulta,C236,mid_consulta,A236,B236,fin_consulta),IF(A236&lt;&gt;"",CONCATENATE("-- ",A236),""))</f>
        <v/>
      </c>
    </row>
    <row r="237" spans="7:7">
      <c r="G237" s="11" t="str">
        <f>IF(B237&lt;&gt;"",CONCATENATE(inicio_consulta,C237,mid_consulta,A237,B237,fin_consulta),IF(A237&lt;&gt;"",CONCATENATE("-- ",A237),""))</f>
        <v/>
      </c>
    </row>
    <row r="238" spans="7:7">
      <c r="G238" s="11" t="str">
        <f>IF(B238&lt;&gt;"",CONCATENATE(inicio_consulta,C238,mid_consulta,A238,B238,fin_consulta),IF(A238&lt;&gt;"",CONCATENATE("-- ",A238),""))</f>
        <v/>
      </c>
    </row>
    <row r="239" spans="7:7">
      <c r="G239" s="11" t="str">
        <f>IF(B239&lt;&gt;"",CONCATENATE(inicio_consulta,C239,mid_consulta,A239,B239,fin_consulta),IF(A239&lt;&gt;"",CONCATENATE("-- ",A239),""))</f>
        <v/>
      </c>
    </row>
    <row r="240" spans="7:7">
      <c r="G240" s="11" t="str">
        <f>IF(B240&lt;&gt;"",CONCATENATE(inicio_consulta,C240,mid_consulta,A240,B240,fin_consulta),IF(A240&lt;&gt;"",CONCATENATE("-- ",A240),""))</f>
        <v/>
      </c>
    </row>
    <row r="241" spans="7:7">
      <c r="G241" s="11" t="str">
        <f>IF(B241&lt;&gt;"",CONCATENATE(inicio_consulta,C241,mid_consulta,A241,B241,fin_consulta),IF(A241&lt;&gt;"",CONCATENATE("-- ",A241),""))</f>
        <v/>
      </c>
    </row>
    <row r="242" spans="7:7">
      <c r="G242" s="11" t="str">
        <f>IF(B242&lt;&gt;"",CONCATENATE(inicio_consulta,C242,mid_consulta,A242,B242,fin_consulta),IF(A242&lt;&gt;"",CONCATENATE("-- ",A242),""))</f>
        <v/>
      </c>
    </row>
    <row r="243" spans="7:7">
      <c r="G243" s="11" t="str">
        <f>IF(B243&lt;&gt;"",CONCATENATE(inicio_consulta,C243,mid_consulta,A243,B243,fin_consulta),IF(A243&lt;&gt;"",CONCATENATE("-- ",A243),""))</f>
        <v/>
      </c>
    </row>
    <row r="244" spans="7:7">
      <c r="G244" s="11" t="str">
        <f>IF(B244&lt;&gt;"",CONCATENATE(inicio_consulta,C244,mid_consulta,A244,B244,fin_consulta),IF(A244&lt;&gt;"",CONCATENATE("-- ",A244),""))</f>
        <v/>
      </c>
    </row>
    <row r="245" spans="7:7">
      <c r="G245" s="11" t="str">
        <f>IF(B245&lt;&gt;"",CONCATENATE(inicio_consulta,C245,mid_consulta,A245,B245,fin_consulta),IF(A245&lt;&gt;"",CONCATENATE("-- ",A245),""))</f>
        <v/>
      </c>
    </row>
    <row r="246" spans="7:7">
      <c r="G246" s="11" t="str">
        <f>IF(B246&lt;&gt;"",CONCATENATE(inicio_consulta,C246,mid_consulta,A246,B246,fin_consulta),IF(A246&lt;&gt;"",CONCATENATE("-- ",A246),""))</f>
        <v/>
      </c>
    </row>
    <row r="247" spans="7:7">
      <c r="G247" s="11" t="str">
        <f>IF(B247&lt;&gt;"",CONCATENATE(inicio_consulta,C247,mid_consulta,A247,B247,fin_consulta),IF(A247&lt;&gt;"",CONCATENATE("-- ",A247),""))</f>
        <v/>
      </c>
    </row>
    <row r="248" spans="7:7">
      <c r="G248" s="11" t="str">
        <f>IF(B248&lt;&gt;"",CONCATENATE(inicio_consulta,C248,mid_consulta,A248,B248,fin_consulta),IF(A248&lt;&gt;"",CONCATENATE("-- ",A248),""))</f>
        <v/>
      </c>
    </row>
    <row r="249" spans="7:7">
      <c r="G249" s="11" t="str">
        <f>IF(B249&lt;&gt;"",CONCATENATE(inicio_consulta,C249,mid_consulta,A249,B249,fin_consulta),IF(A249&lt;&gt;"",CONCATENATE("-- ",A249),""))</f>
        <v/>
      </c>
    </row>
    <row r="250" spans="7:7">
      <c r="G250" s="11" t="str">
        <f>IF(B250&lt;&gt;"",CONCATENATE(inicio_consulta,C250,mid_consulta,A250,B250,fin_consulta),IF(A250&lt;&gt;"",CONCATENATE("-- ",A250),""))</f>
        <v/>
      </c>
    </row>
    <row r="251" spans="7:7">
      <c r="G251" s="11" t="str">
        <f>IF(B251&lt;&gt;"",CONCATENATE(inicio_consulta,C251,mid_consulta,A251,B251,fin_consulta),IF(A251&lt;&gt;"",CONCATENATE("-- ",A251),""))</f>
        <v/>
      </c>
    </row>
    <row r="252" spans="7:7">
      <c r="G252" s="11" t="str">
        <f>IF(B252&lt;&gt;"",CONCATENATE(inicio_consulta,C252,mid_consulta,A252,B252,fin_consulta),IF(A252&lt;&gt;"",CONCATENATE("-- ",A252),""))</f>
        <v/>
      </c>
    </row>
    <row r="253" spans="7:7">
      <c r="G253" s="11" t="str">
        <f>IF(B253&lt;&gt;"",CONCATENATE(inicio_consulta,C253,mid_consulta,A253,B253,fin_consulta),IF(A253&lt;&gt;"",CONCATENATE("-- ",A253),""))</f>
        <v/>
      </c>
    </row>
    <row r="254" spans="7:7">
      <c r="G254" s="11" t="str">
        <f>IF(B254&lt;&gt;"",CONCATENATE(inicio_consulta,C254,mid_consulta,A254,B254,fin_consulta),IF(A254&lt;&gt;"",CONCATENATE("-- ",A254),""))</f>
        <v/>
      </c>
    </row>
    <row r="255" spans="7:7">
      <c r="G255" s="11" t="str">
        <f>IF(B255&lt;&gt;"",CONCATENATE(inicio_consulta,C255,mid_consulta,A255,B255,fin_consulta),IF(A255&lt;&gt;"",CONCATENATE("-- ",A255),""))</f>
        <v/>
      </c>
    </row>
    <row r="256" spans="7:7">
      <c r="G256" s="11" t="str">
        <f>IF(B256&lt;&gt;"",CONCATENATE(inicio_consulta,C256,mid_consulta,A256,B256,fin_consulta),IF(A256&lt;&gt;"",CONCATENATE("-- ",A256),""))</f>
        <v/>
      </c>
    </row>
    <row r="257" spans="7:7">
      <c r="G257" s="11" t="str">
        <f>IF(B257&lt;&gt;"",CONCATENATE(inicio_consulta,C257,mid_consulta,A257,B257,fin_consulta),IF(A257&lt;&gt;"",CONCATENATE("-- ",A257),""))</f>
        <v/>
      </c>
    </row>
    <row r="258" spans="7:7">
      <c r="G258" s="11" t="str">
        <f>IF(B258&lt;&gt;"",CONCATENATE(inicio_consulta,C258,mid_consulta,A258,B258,fin_consulta),IF(A258&lt;&gt;"",CONCATENATE("-- ",A258),""))</f>
        <v/>
      </c>
    </row>
    <row r="259" spans="7:7">
      <c r="G259" s="11" t="str">
        <f>IF(B259&lt;&gt;"",CONCATENATE(inicio_consulta,C259,mid_consulta,A259,B259,fin_consulta),IF(A259&lt;&gt;"",CONCATENATE("-- ",A259),""))</f>
        <v/>
      </c>
    </row>
    <row r="260" spans="7:7">
      <c r="G260" s="11" t="str">
        <f>IF(B260&lt;&gt;"",CONCATENATE(inicio_consulta,C260,mid_consulta,A260,B260,fin_consulta),IF(A260&lt;&gt;"",CONCATENATE("-- ",A260),""))</f>
        <v/>
      </c>
    </row>
    <row r="261" spans="7:7">
      <c r="G261" s="11" t="str">
        <f>IF(B261&lt;&gt;"",CONCATENATE(inicio_consulta,C261,mid_consulta,A261,B261,fin_consulta),IF(A261&lt;&gt;"",CONCATENATE("-- ",A261),""))</f>
        <v/>
      </c>
    </row>
    <row r="262" spans="7:7">
      <c r="G262" s="11" t="str">
        <f>IF(B262&lt;&gt;"",CONCATENATE(inicio_consulta,C262,mid_consulta,A262,B262,fin_consulta),IF(A262&lt;&gt;"",CONCATENATE("-- ",A262),""))</f>
        <v/>
      </c>
    </row>
    <row r="263" spans="7:7">
      <c r="G263" s="11" t="str">
        <f>IF(B263&lt;&gt;"",CONCATENATE(inicio_consulta,C263,mid_consulta,A263,B263,fin_consulta),IF(A263&lt;&gt;"",CONCATENATE("-- ",A263),""))</f>
        <v/>
      </c>
    </row>
    <row r="264" spans="7:7">
      <c r="G264" s="11" t="str">
        <f>IF(B264&lt;&gt;"",CONCATENATE(inicio_consulta,C264,mid_consulta,A264,B264,fin_consulta),IF(A264&lt;&gt;"",CONCATENATE("-- ",A264),""))</f>
        <v/>
      </c>
    </row>
    <row r="265" spans="7:7">
      <c r="G265" s="11" t="str">
        <f>IF(B265&lt;&gt;"",CONCATENATE(inicio_consulta,C265,mid_consulta,A265,B265,fin_consulta),IF(A265&lt;&gt;"",CONCATENATE("-- ",A265),""))</f>
        <v/>
      </c>
    </row>
    <row r="266" spans="7:7">
      <c r="G266" s="11" t="str">
        <f>IF(B266&lt;&gt;"",CONCATENATE(inicio_consulta,C266,mid_consulta,A266,B266,fin_consulta),IF(A266&lt;&gt;"",CONCATENATE("-- ",A266),""))</f>
        <v/>
      </c>
    </row>
    <row r="267" spans="7:7">
      <c r="G267" s="11" t="str">
        <f>IF(B267&lt;&gt;"",CONCATENATE(inicio_consulta,C267,mid_consulta,A267,B267,fin_consulta),IF(A267&lt;&gt;"",CONCATENATE("-- ",A267),""))</f>
        <v/>
      </c>
    </row>
    <row r="268" spans="7:7">
      <c r="G268" s="11" t="str">
        <f>IF(B268&lt;&gt;"",CONCATENATE(inicio_consulta,C268,mid_consulta,A268,B268,fin_consulta),IF(A268&lt;&gt;"",CONCATENATE("-- ",A268),""))</f>
        <v/>
      </c>
    </row>
    <row r="269" spans="7:7">
      <c r="G269" s="11" t="str">
        <f>IF(B269&lt;&gt;"",CONCATENATE(inicio_consulta,C269,mid_consulta,A269,B269,fin_consulta),IF(A269&lt;&gt;"",CONCATENATE("-- ",A269),""))</f>
        <v/>
      </c>
    </row>
    <row r="270" spans="7:7">
      <c r="G270" s="11" t="str">
        <f>IF(B270&lt;&gt;"",CONCATENATE(inicio_consulta,C270,mid_consulta,A270,B270,fin_consulta),IF(A270&lt;&gt;"",CONCATENATE("-- ",A270),""))</f>
        <v/>
      </c>
    </row>
    <row r="271" spans="7:7">
      <c r="G271" s="11" t="str">
        <f>IF(B271&lt;&gt;"",CONCATENATE(inicio_consulta,C271,mid_consulta,A271,B271,fin_consulta),IF(A271&lt;&gt;"",CONCATENATE("-- ",A271),""))</f>
        <v/>
      </c>
    </row>
    <row r="272" spans="7:7">
      <c r="G272" s="11" t="str">
        <f t="shared" ref="G238:G273" si="25">IF(B272&lt;&gt;"",CONCATENATE(inicio_consulta,C272,mid_consulta,A272,B272,fin_consulta),"")</f>
        <v/>
      </c>
    </row>
    <row r="273" spans="7:7">
      <c r="G273" s="11" t="str">
        <f t="shared" si="25"/>
        <v/>
      </c>
    </row>
    <row r="274" spans="7:7">
      <c r="G274" s="11" t="str">
        <f>IF(B274&lt;&gt;"",CONCATENATE(inicio_consulta,A274,B274,fin_consulta),"")</f>
        <v/>
      </c>
    </row>
    <row r="275" spans="7:7">
      <c r="G275" s="11" t="str">
        <f>IF(B275&lt;&gt;"",CONCATENATE(inicio_consulta,A275,B275,fin_consulta),"")</f>
        <v/>
      </c>
    </row>
    <row r="276" spans="7:7">
      <c r="G276" s="11" t="str">
        <f>IF(B276&lt;&gt;"",CONCATENATE(inicio_consulta,A276,B276,fin_consulta),"")</f>
        <v/>
      </c>
    </row>
    <row r="277" spans="7:7">
      <c r="G277" s="11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9"/>
  <sheetViews>
    <sheetView tabSelected="1" workbookViewId="0">
      <selection activeCell="D11" sqref="D11"/>
    </sheetView>
  </sheetViews>
  <sheetFormatPr defaultColWidth="9.14285714285714" defaultRowHeight="15" outlineLevelCol="4"/>
  <cols>
    <col min="1" max="1" width="15.4285714285714" customWidth="1"/>
    <col min="2" max="2" width="16.8571428571429" customWidth="1"/>
    <col min="3" max="3" width="15.7142857142857" customWidth="1"/>
  </cols>
  <sheetData>
    <row r="2" spans="1:5">
      <c r="A2" s="2" t="s">
        <v>109</v>
      </c>
      <c r="B2" s="2" t="s">
        <v>110</v>
      </c>
      <c r="C2" s="2" t="s">
        <v>111</v>
      </c>
      <c r="E2" s="3"/>
    </row>
    <row r="3" spans="1:3">
      <c r="A3">
        <v>0</v>
      </c>
      <c r="B3" s="4" t="s">
        <v>112</v>
      </c>
      <c r="C3" t="s">
        <v>113</v>
      </c>
    </row>
    <row r="4" spans="1:3">
      <c r="A4">
        <v>1</v>
      </c>
      <c r="B4" s="4" t="s">
        <v>114</v>
      </c>
      <c r="C4" t="s">
        <v>113</v>
      </c>
    </row>
    <row r="5" spans="1:3">
      <c r="A5">
        <v>2</v>
      </c>
      <c r="B5" s="4" t="s">
        <v>115</v>
      </c>
      <c r="C5" t="s">
        <v>116</v>
      </c>
    </row>
    <row r="6" spans="1:3">
      <c r="A6">
        <v>3</v>
      </c>
      <c r="B6" s="4" t="s">
        <v>117</v>
      </c>
      <c r="C6" t="s">
        <v>116</v>
      </c>
    </row>
    <row r="7" spans="1:3">
      <c r="A7">
        <v>4</v>
      </c>
      <c r="B7" s="4" t="s">
        <v>44</v>
      </c>
      <c r="C7" t="s">
        <v>118</v>
      </c>
    </row>
    <row r="8" spans="1:3">
      <c r="A8">
        <v>5</v>
      </c>
      <c r="B8" s="4" t="s">
        <v>78</v>
      </c>
      <c r="C8" t="s">
        <v>119</v>
      </c>
    </row>
    <row r="11" spans="1:4">
      <c r="A11" s="2" t="s">
        <v>120</v>
      </c>
      <c r="B11" s="2" t="s">
        <v>121</v>
      </c>
      <c r="C11" s="2" t="s">
        <v>122</v>
      </c>
      <c r="D11" s="5" t="s">
        <v>123</v>
      </c>
    </row>
    <row r="12" spans="1:4">
      <c r="A12" s="6" t="s">
        <v>124</v>
      </c>
      <c r="B12" s="6">
        <v>123456</v>
      </c>
      <c r="C12" s="6" t="s">
        <v>44</v>
      </c>
      <c r="D12" s="6"/>
    </row>
    <row r="13" spans="1:4">
      <c r="A13" s="6" t="s">
        <v>125</v>
      </c>
      <c r="B13" s="6">
        <v>123456</v>
      </c>
      <c r="C13" s="6" t="s">
        <v>78</v>
      </c>
      <c r="D13" s="6"/>
    </row>
    <row r="14" spans="1:4">
      <c r="A14" s="6" t="s">
        <v>126</v>
      </c>
      <c r="B14" s="6">
        <v>123456</v>
      </c>
      <c r="C14" s="6" t="s">
        <v>115</v>
      </c>
      <c r="D14" s="6" t="s">
        <v>127</v>
      </c>
    </row>
    <row r="15" spans="1:4">
      <c r="A15" s="6" t="s">
        <v>128</v>
      </c>
      <c r="B15" s="6">
        <v>123456</v>
      </c>
      <c r="C15" s="6" t="s">
        <v>117</v>
      </c>
      <c r="D15" s="6" t="s">
        <v>127</v>
      </c>
    </row>
    <row r="16" spans="1:4">
      <c r="A16" s="6" t="s">
        <v>129</v>
      </c>
      <c r="B16" s="6">
        <v>123456</v>
      </c>
      <c r="C16" s="6" t="s">
        <v>115</v>
      </c>
      <c r="D16" s="7" t="s">
        <v>130</v>
      </c>
    </row>
    <row r="17" spans="1:4">
      <c r="A17" s="6" t="s">
        <v>131</v>
      </c>
      <c r="B17" s="6">
        <v>123456</v>
      </c>
      <c r="C17" s="6" t="s">
        <v>117</v>
      </c>
      <c r="D17" s="7" t="s">
        <v>130</v>
      </c>
    </row>
    <row r="18" spans="1:4">
      <c r="A18" s="6" t="s">
        <v>132</v>
      </c>
      <c r="B18" s="6">
        <v>123456</v>
      </c>
      <c r="C18" s="6" t="s">
        <v>114</v>
      </c>
      <c r="D18" s="6"/>
    </row>
    <row r="19" spans="1:4">
      <c r="A19" s="6"/>
      <c r="B19" s="6"/>
      <c r="C19" s="6"/>
      <c r="D19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F26" sqref="F26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133</v>
      </c>
    </row>
    <row r="2" spans="2:3">
      <c r="B2">
        <v>4</v>
      </c>
      <c r="C2">
        <v>1</v>
      </c>
    </row>
    <row r="4" spans="1:1">
      <c r="A4" t="s">
        <v>134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135</v>
      </c>
    </row>
    <row r="2" spans="1:1">
      <c r="A2" s="13" t="s">
        <v>136</v>
      </c>
    </row>
    <row r="3" spans="1:1">
      <c r="A3" s="13" t="s">
        <v>137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2022-08-18T09:39:22Z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