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36DB53A5-437B-4189-9160-DE4658F890AA}" xr6:coauthVersionLast="45" xr6:coauthVersionMax="45" xr10:uidLastSave="{00000000-0000-0000-0000-000000000000}"/>
  <bookViews>
    <workbookView xWindow="57480" yWindow="13890" windowWidth="29040" windowHeight="17640" xr2:uid="{791B15CC-68B2-4D54-B53E-4FED7E26F6F4}"/>
  </bookViews>
  <sheets>
    <sheet name="Analytics" sheetId="2" r:id="rId1"/>
    <sheet name="OAC Log" sheetId="5" r:id="rId2"/>
    <sheet name="Email" sheetId="6" r:id="rId3"/>
    <sheet name="Contact List" sheetId="7" r:id="rId4"/>
    <sheet name="Settings" sheetId="1" r:id="rId5"/>
    <sheet name="Monthly Report" sheetId="9" r:id="rId6"/>
    <sheet name="Email Table" sheetId="8" r:id="rId7"/>
    <sheet name="Query" sheetId="4" r:id="rId8"/>
  </sheets>
  <functionGroups builtInGroupCount="19"/>
  <externalReferences>
    <externalReference r:id="rId9"/>
  </externalReferences>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7" hidden="1">Query!$A$1:$AK$620</definedName>
    <definedName name="Logging">Settings!$C$4</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 i="5" l="1"/>
  <c r="D16" i="5"/>
  <c r="E16" i="5"/>
  <c r="F16" i="5"/>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G618" i="5"/>
  <c r="C617" i="5"/>
  <c r="G615" i="5"/>
  <c r="C614" i="5"/>
  <c r="G612" i="5"/>
  <c r="C611" i="5"/>
  <c r="G609" i="5"/>
  <c r="C608" i="5"/>
  <c r="G606" i="5"/>
  <c r="C605" i="5"/>
  <c r="G603" i="5"/>
  <c r="C602" i="5"/>
  <c r="G600" i="5"/>
  <c r="C599" i="5"/>
  <c r="G597" i="5"/>
  <c r="C596" i="5"/>
  <c r="G594" i="5"/>
  <c r="C593" i="5"/>
  <c r="G591" i="5"/>
  <c r="C590" i="5"/>
  <c r="G588" i="5"/>
  <c r="C587" i="5"/>
  <c r="G585" i="5"/>
  <c r="C584" i="5"/>
  <c r="G582" i="5"/>
  <c r="C581" i="5"/>
  <c r="G579" i="5"/>
  <c r="C578" i="5"/>
  <c r="G576" i="5"/>
  <c r="C575" i="5"/>
  <c r="G573" i="5"/>
  <c r="C572" i="5"/>
  <c r="G570" i="5"/>
  <c r="C569" i="5"/>
  <c r="G567" i="5"/>
  <c r="C566" i="5"/>
  <c r="G564" i="5"/>
  <c r="C563" i="5"/>
  <c r="G561" i="5"/>
  <c r="C560" i="5"/>
  <c r="G558" i="5"/>
  <c r="C557" i="5"/>
  <c r="G555" i="5"/>
  <c r="C554" i="5"/>
  <c r="G552" i="5"/>
  <c r="C551" i="5"/>
  <c r="G549" i="5"/>
  <c r="C548" i="5"/>
  <c r="G546" i="5"/>
  <c r="C545" i="5"/>
  <c r="G543" i="5"/>
  <c r="C542" i="5"/>
  <c r="G540" i="5"/>
  <c r="C539" i="5"/>
  <c r="G537" i="5"/>
  <c r="C536" i="5"/>
  <c r="G534" i="5"/>
  <c r="C533" i="5"/>
  <c r="G531" i="5"/>
  <c r="C530" i="5"/>
  <c r="G528" i="5"/>
  <c r="C527" i="5"/>
  <c r="G525" i="5"/>
  <c r="C524" i="5"/>
  <c r="G522" i="5"/>
  <c r="C521" i="5"/>
  <c r="G519" i="5"/>
  <c r="C518" i="5"/>
  <c r="G516" i="5"/>
  <c r="C515" i="5"/>
  <c r="G513" i="5"/>
  <c r="C512" i="5"/>
  <c r="G510" i="5"/>
  <c r="C509" i="5"/>
  <c r="G507" i="5"/>
  <c r="C506" i="5"/>
  <c r="G504" i="5"/>
  <c r="C503" i="5"/>
  <c r="G501" i="5"/>
  <c r="C500" i="5"/>
  <c r="G498" i="5"/>
  <c r="C497" i="5"/>
  <c r="G495" i="5"/>
  <c r="C494" i="5"/>
  <c r="G492" i="5"/>
  <c r="C491" i="5"/>
  <c r="G489" i="5"/>
  <c r="C488" i="5"/>
  <c r="G486" i="5"/>
  <c r="C485" i="5"/>
  <c r="G483" i="5"/>
  <c r="C482" i="5"/>
  <c r="G480" i="5"/>
  <c r="C479" i="5"/>
  <c r="G477" i="5"/>
  <c r="C476" i="5"/>
  <c r="F618" i="5"/>
  <c r="B617" i="5"/>
  <c r="F615" i="5"/>
  <c r="B614" i="5"/>
  <c r="F612" i="5"/>
  <c r="B611" i="5"/>
  <c r="F609" i="5"/>
  <c r="B608" i="5"/>
  <c r="F606" i="5"/>
  <c r="B605" i="5"/>
  <c r="F603" i="5"/>
  <c r="B602" i="5"/>
  <c r="F600" i="5"/>
  <c r="B599" i="5"/>
  <c r="F597" i="5"/>
  <c r="B596" i="5"/>
  <c r="F594" i="5"/>
  <c r="B593" i="5"/>
  <c r="F591" i="5"/>
  <c r="B590" i="5"/>
  <c r="F588" i="5"/>
  <c r="B587" i="5"/>
  <c r="F585" i="5"/>
  <c r="B584" i="5"/>
  <c r="F582" i="5"/>
  <c r="B581" i="5"/>
  <c r="F579" i="5"/>
  <c r="B578" i="5"/>
  <c r="F576" i="5"/>
  <c r="B575" i="5"/>
  <c r="F573" i="5"/>
  <c r="B572" i="5"/>
  <c r="F570" i="5"/>
  <c r="B569" i="5"/>
  <c r="F567" i="5"/>
  <c r="B566" i="5"/>
  <c r="F564" i="5"/>
  <c r="B563" i="5"/>
  <c r="F561" i="5"/>
  <c r="B560" i="5"/>
  <c r="F558" i="5"/>
  <c r="B557" i="5"/>
  <c r="F555" i="5"/>
  <c r="B554" i="5"/>
  <c r="F552" i="5"/>
  <c r="B551" i="5"/>
  <c r="F549" i="5"/>
  <c r="B548" i="5"/>
  <c r="F546" i="5"/>
  <c r="B545" i="5"/>
  <c r="F543" i="5"/>
  <c r="B542" i="5"/>
  <c r="F540" i="5"/>
  <c r="B539" i="5"/>
  <c r="F537" i="5"/>
  <c r="B536" i="5"/>
  <c r="F534" i="5"/>
  <c r="B533" i="5"/>
  <c r="F531" i="5"/>
  <c r="B530" i="5"/>
  <c r="F528" i="5"/>
  <c r="B527" i="5"/>
  <c r="F525" i="5"/>
  <c r="B524" i="5"/>
  <c r="F522" i="5"/>
  <c r="B521" i="5"/>
  <c r="F519" i="5"/>
  <c r="B518" i="5"/>
  <c r="F516" i="5"/>
  <c r="B515" i="5"/>
  <c r="F513" i="5"/>
  <c r="B512" i="5"/>
  <c r="F510" i="5"/>
  <c r="B509" i="5"/>
  <c r="F507" i="5"/>
  <c r="B506" i="5"/>
  <c r="F504" i="5"/>
  <c r="B503" i="5"/>
  <c r="F501" i="5"/>
  <c r="B500" i="5"/>
  <c r="F498" i="5"/>
  <c r="B497" i="5"/>
  <c r="F495" i="5"/>
  <c r="B494" i="5"/>
  <c r="F492" i="5"/>
  <c r="B491" i="5"/>
  <c r="F489" i="5"/>
  <c r="B488" i="5"/>
  <c r="F486" i="5"/>
  <c r="B485" i="5"/>
  <c r="F483" i="5"/>
  <c r="B482" i="5"/>
  <c r="F480" i="5"/>
  <c r="B479" i="5"/>
  <c r="F477" i="5"/>
  <c r="B476" i="5"/>
  <c r="F474" i="5"/>
  <c r="B473" i="5"/>
  <c r="F471" i="5"/>
  <c r="B470" i="5"/>
  <c r="E618" i="5"/>
  <c r="A617" i="5"/>
  <c r="E615" i="5"/>
  <c r="A614" i="5"/>
  <c r="E612" i="5"/>
  <c r="A611" i="5"/>
  <c r="E609" i="5"/>
  <c r="A608" i="5"/>
  <c r="E606" i="5"/>
  <c r="A605" i="5"/>
  <c r="E603" i="5"/>
  <c r="A602" i="5"/>
  <c r="E600" i="5"/>
  <c r="A599" i="5"/>
  <c r="E597" i="5"/>
  <c r="A596" i="5"/>
  <c r="E594" i="5"/>
  <c r="A593" i="5"/>
  <c r="E591" i="5"/>
  <c r="A590" i="5"/>
  <c r="E588" i="5"/>
  <c r="A587" i="5"/>
  <c r="E585" i="5"/>
  <c r="A584" i="5"/>
  <c r="E582" i="5"/>
  <c r="A581" i="5"/>
  <c r="E579" i="5"/>
  <c r="A578" i="5"/>
  <c r="E576" i="5"/>
  <c r="A575" i="5"/>
  <c r="E573" i="5"/>
  <c r="A572" i="5"/>
  <c r="E570" i="5"/>
  <c r="A569" i="5"/>
  <c r="E567" i="5"/>
  <c r="A566" i="5"/>
  <c r="E564" i="5"/>
  <c r="A563" i="5"/>
  <c r="E561" i="5"/>
  <c r="A560" i="5"/>
  <c r="E558" i="5"/>
  <c r="A557" i="5"/>
  <c r="E555" i="5"/>
  <c r="A554" i="5"/>
  <c r="E552" i="5"/>
  <c r="A551" i="5"/>
  <c r="E549" i="5"/>
  <c r="A548" i="5"/>
  <c r="E546" i="5"/>
  <c r="A545" i="5"/>
  <c r="E543" i="5"/>
  <c r="A542" i="5"/>
  <c r="E540" i="5"/>
  <c r="A539" i="5"/>
  <c r="E537" i="5"/>
  <c r="A536" i="5"/>
  <c r="E534" i="5"/>
  <c r="A533" i="5"/>
  <c r="E531" i="5"/>
  <c r="A530" i="5"/>
  <c r="E528" i="5"/>
  <c r="A527" i="5"/>
  <c r="E525" i="5"/>
  <c r="A524" i="5"/>
  <c r="E522" i="5"/>
  <c r="A521" i="5"/>
  <c r="E519" i="5"/>
  <c r="A518" i="5"/>
  <c r="E516" i="5"/>
  <c r="A515" i="5"/>
  <c r="E513" i="5"/>
  <c r="A512" i="5"/>
  <c r="E510" i="5"/>
  <c r="A509" i="5"/>
  <c r="E507" i="5"/>
  <c r="A506" i="5"/>
  <c r="E504" i="5"/>
  <c r="A503" i="5"/>
  <c r="E501" i="5"/>
  <c r="A500" i="5"/>
  <c r="E498" i="5"/>
  <c r="A497" i="5"/>
  <c r="E495" i="5"/>
  <c r="A494" i="5"/>
  <c r="E492" i="5"/>
  <c r="A491" i="5"/>
  <c r="E489" i="5"/>
  <c r="A488" i="5"/>
  <c r="E486" i="5"/>
  <c r="A485" i="5"/>
  <c r="E483" i="5"/>
  <c r="A482" i="5"/>
  <c r="E480" i="5"/>
  <c r="A479" i="5"/>
  <c r="E477" i="5"/>
  <c r="A476" i="5"/>
  <c r="E474" i="5"/>
  <c r="A473" i="5"/>
  <c r="E471" i="5"/>
  <c r="A470" i="5"/>
  <c r="E468" i="5"/>
  <c r="A467" i="5"/>
  <c r="E465" i="5"/>
  <c r="A464" i="5"/>
  <c r="E462" i="5"/>
  <c r="A461" i="5"/>
  <c r="E459" i="5"/>
  <c r="A458" i="5"/>
  <c r="E456" i="5"/>
  <c r="A455" i="5"/>
  <c r="E453" i="5"/>
  <c r="A452" i="5"/>
  <c r="E450" i="5"/>
  <c r="A449" i="5"/>
  <c r="E447" i="5"/>
  <c r="A446" i="5"/>
  <c r="E444" i="5"/>
  <c r="A443" i="5"/>
  <c r="E441" i="5"/>
  <c r="A440" i="5"/>
  <c r="E438" i="5"/>
  <c r="A437" i="5"/>
  <c r="E435" i="5"/>
  <c r="A434" i="5"/>
  <c r="E432" i="5"/>
  <c r="A431" i="5"/>
  <c r="D618" i="5"/>
  <c r="H616" i="5"/>
  <c r="D615" i="5"/>
  <c r="H613" i="5"/>
  <c r="D612" i="5"/>
  <c r="H610" i="5"/>
  <c r="D609" i="5"/>
  <c r="H607" i="5"/>
  <c r="D606" i="5"/>
  <c r="H604" i="5"/>
  <c r="D603" i="5"/>
  <c r="H601" i="5"/>
  <c r="D600" i="5"/>
  <c r="H598" i="5"/>
  <c r="D597" i="5"/>
  <c r="H595" i="5"/>
  <c r="D594" i="5"/>
  <c r="H592" i="5"/>
  <c r="D591" i="5"/>
  <c r="H589" i="5"/>
  <c r="D588" i="5"/>
  <c r="H586" i="5"/>
  <c r="D585" i="5"/>
  <c r="H583" i="5"/>
  <c r="D582" i="5"/>
  <c r="H580" i="5"/>
  <c r="D579" i="5"/>
  <c r="H577" i="5"/>
  <c r="D576" i="5"/>
  <c r="H574" i="5"/>
  <c r="D573" i="5"/>
  <c r="H571" i="5"/>
  <c r="D570" i="5"/>
  <c r="H568" i="5"/>
  <c r="D567" i="5"/>
  <c r="H565" i="5"/>
  <c r="D564" i="5"/>
  <c r="H562" i="5"/>
  <c r="D561" i="5"/>
  <c r="H559" i="5"/>
  <c r="D558" i="5"/>
  <c r="H556" i="5"/>
  <c r="D555" i="5"/>
  <c r="H553" i="5"/>
  <c r="D552" i="5"/>
  <c r="H550" i="5"/>
  <c r="D549" i="5"/>
  <c r="H547" i="5"/>
  <c r="D546" i="5"/>
  <c r="H544" i="5"/>
  <c r="D543" i="5"/>
  <c r="H541" i="5"/>
  <c r="D540" i="5"/>
  <c r="H538" i="5"/>
  <c r="D537" i="5"/>
  <c r="H535" i="5"/>
  <c r="D534" i="5"/>
  <c r="H532" i="5"/>
  <c r="D531" i="5"/>
  <c r="H529" i="5"/>
  <c r="D528" i="5"/>
  <c r="H526" i="5"/>
  <c r="D525" i="5"/>
  <c r="H523" i="5"/>
  <c r="D522" i="5"/>
  <c r="H520" i="5"/>
  <c r="D519" i="5"/>
  <c r="H517" i="5"/>
  <c r="D516" i="5"/>
  <c r="H514" i="5"/>
  <c r="D513" i="5"/>
  <c r="H511" i="5"/>
  <c r="D510" i="5"/>
  <c r="H508" i="5"/>
  <c r="D507" i="5"/>
  <c r="H505" i="5"/>
  <c r="D504" i="5"/>
  <c r="H502" i="5"/>
  <c r="D501" i="5"/>
  <c r="H499" i="5"/>
  <c r="D498" i="5"/>
  <c r="H496" i="5"/>
  <c r="D495" i="5"/>
  <c r="H493" i="5"/>
  <c r="D492" i="5"/>
  <c r="H490" i="5"/>
  <c r="D489" i="5"/>
  <c r="H487" i="5"/>
  <c r="D486" i="5"/>
  <c r="H484" i="5"/>
  <c r="D483" i="5"/>
  <c r="H481" i="5"/>
  <c r="D480" i="5"/>
  <c r="H478" i="5"/>
  <c r="D477" i="5"/>
  <c r="H475" i="5"/>
  <c r="D474" i="5"/>
  <c r="H472" i="5"/>
  <c r="D471" i="5"/>
  <c r="H469" i="5"/>
  <c r="D468" i="5"/>
  <c r="H466" i="5"/>
  <c r="D465" i="5"/>
  <c r="H463" i="5"/>
  <c r="D462" i="5"/>
  <c r="H460" i="5"/>
  <c r="D459" i="5"/>
  <c r="H457" i="5"/>
  <c r="D456" i="5"/>
  <c r="H454" i="5"/>
  <c r="D453" i="5"/>
  <c r="H451" i="5"/>
  <c r="D450" i="5"/>
  <c r="H448" i="5"/>
  <c r="D447" i="5"/>
  <c r="H445" i="5"/>
  <c r="D444" i="5"/>
  <c r="H442" i="5"/>
  <c r="D441" i="5"/>
  <c r="H439" i="5"/>
  <c r="D438" i="5"/>
  <c r="H436" i="5"/>
  <c r="D435" i="5"/>
  <c r="H433" i="5"/>
  <c r="D432" i="5"/>
  <c r="H430" i="5"/>
  <c r="D429" i="5"/>
  <c r="C618" i="5"/>
  <c r="G616" i="5"/>
  <c r="C615" i="5"/>
  <c r="G613" i="5"/>
  <c r="C612" i="5"/>
  <c r="G610" i="5"/>
  <c r="C609" i="5"/>
  <c r="G607" i="5"/>
  <c r="C606" i="5"/>
  <c r="G604" i="5"/>
  <c r="C603" i="5"/>
  <c r="G601" i="5"/>
  <c r="C600" i="5"/>
  <c r="G598" i="5"/>
  <c r="C597" i="5"/>
  <c r="G595" i="5"/>
  <c r="C594" i="5"/>
  <c r="G592" i="5"/>
  <c r="C591" i="5"/>
  <c r="G589" i="5"/>
  <c r="C588" i="5"/>
  <c r="G586" i="5"/>
  <c r="C585" i="5"/>
  <c r="G583" i="5"/>
  <c r="C582" i="5"/>
  <c r="G580" i="5"/>
  <c r="C579" i="5"/>
  <c r="G577" i="5"/>
  <c r="C576" i="5"/>
  <c r="G574" i="5"/>
  <c r="C573" i="5"/>
  <c r="G571" i="5"/>
  <c r="C570" i="5"/>
  <c r="G568" i="5"/>
  <c r="C567" i="5"/>
  <c r="G565" i="5"/>
  <c r="C564" i="5"/>
  <c r="G562" i="5"/>
  <c r="C561" i="5"/>
  <c r="G559" i="5"/>
  <c r="C558" i="5"/>
  <c r="G556" i="5"/>
  <c r="C555" i="5"/>
  <c r="G553" i="5"/>
  <c r="C552" i="5"/>
  <c r="G550" i="5"/>
  <c r="C549" i="5"/>
  <c r="G547" i="5"/>
  <c r="C546" i="5"/>
  <c r="G544" i="5"/>
  <c r="C543" i="5"/>
  <c r="G541" i="5"/>
  <c r="C540" i="5"/>
  <c r="G538" i="5"/>
  <c r="C537" i="5"/>
  <c r="G535" i="5"/>
  <c r="C534" i="5"/>
  <c r="G532" i="5"/>
  <c r="C531" i="5"/>
  <c r="G529" i="5"/>
  <c r="C528" i="5"/>
  <c r="G526" i="5"/>
  <c r="C525" i="5"/>
  <c r="G523" i="5"/>
  <c r="C522" i="5"/>
  <c r="G520" i="5"/>
  <c r="C519" i="5"/>
  <c r="G517" i="5"/>
  <c r="C516" i="5"/>
  <c r="G514" i="5"/>
  <c r="C513" i="5"/>
  <c r="G511" i="5"/>
  <c r="C510" i="5"/>
  <c r="G508" i="5"/>
  <c r="C507" i="5"/>
  <c r="G505" i="5"/>
  <c r="C504" i="5"/>
  <c r="G502" i="5"/>
  <c r="C501" i="5"/>
  <c r="G499" i="5"/>
  <c r="C498" i="5"/>
  <c r="G496" i="5"/>
  <c r="C495" i="5"/>
  <c r="G493" i="5"/>
  <c r="C492" i="5"/>
  <c r="G490" i="5"/>
  <c r="C489" i="5"/>
  <c r="G487" i="5"/>
  <c r="C486" i="5"/>
  <c r="G484" i="5"/>
  <c r="C483" i="5"/>
  <c r="G481" i="5"/>
  <c r="C480" i="5"/>
  <c r="G478" i="5"/>
  <c r="C477" i="5"/>
  <c r="G475" i="5"/>
  <c r="C474" i="5"/>
  <c r="G472" i="5"/>
  <c r="C471" i="5"/>
  <c r="G469" i="5"/>
  <c r="C468" i="5"/>
  <c r="G466" i="5"/>
  <c r="C465" i="5"/>
  <c r="G463" i="5"/>
  <c r="C462" i="5"/>
  <c r="G460" i="5"/>
  <c r="C459" i="5"/>
  <c r="G457" i="5"/>
  <c r="C456" i="5"/>
  <c r="G454" i="5"/>
  <c r="C453" i="5"/>
  <c r="G451" i="5"/>
  <c r="C450" i="5"/>
  <c r="G448" i="5"/>
  <c r="C447" i="5"/>
  <c r="G445" i="5"/>
  <c r="B618" i="5"/>
  <c r="F616" i="5"/>
  <c r="B615" i="5"/>
  <c r="F613" i="5"/>
  <c r="B612" i="5"/>
  <c r="F610" i="5"/>
  <c r="B609" i="5"/>
  <c r="F607" i="5"/>
  <c r="B606" i="5"/>
  <c r="F604" i="5"/>
  <c r="B603" i="5"/>
  <c r="F601" i="5"/>
  <c r="B600" i="5"/>
  <c r="F598" i="5"/>
  <c r="B597" i="5"/>
  <c r="F595" i="5"/>
  <c r="B594" i="5"/>
  <c r="F592" i="5"/>
  <c r="B591" i="5"/>
  <c r="F589" i="5"/>
  <c r="B588" i="5"/>
  <c r="F586" i="5"/>
  <c r="B585" i="5"/>
  <c r="F583" i="5"/>
  <c r="B582" i="5"/>
  <c r="F580" i="5"/>
  <c r="B579" i="5"/>
  <c r="F577" i="5"/>
  <c r="B576" i="5"/>
  <c r="F574" i="5"/>
  <c r="B573" i="5"/>
  <c r="F571" i="5"/>
  <c r="B570" i="5"/>
  <c r="F568" i="5"/>
  <c r="B567" i="5"/>
  <c r="F565" i="5"/>
  <c r="B564" i="5"/>
  <c r="F562" i="5"/>
  <c r="B561" i="5"/>
  <c r="F559" i="5"/>
  <c r="B558" i="5"/>
  <c r="F556" i="5"/>
  <c r="B555" i="5"/>
  <c r="F553" i="5"/>
  <c r="B552" i="5"/>
  <c r="F550" i="5"/>
  <c r="B549" i="5"/>
  <c r="F547" i="5"/>
  <c r="B546" i="5"/>
  <c r="F544" i="5"/>
  <c r="B543" i="5"/>
  <c r="F541" i="5"/>
  <c r="B540" i="5"/>
  <c r="F538" i="5"/>
  <c r="B537" i="5"/>
  <c r="F535" i="5"/>
  <c r="B534" i="5"/>
  <c r="F532" i="5"/>
  <c r="B531" i="5"/>
  <c r="F529" i="5"/>
  <c r="B528" i="5"/>
  <c r="F526" i="5"/>
  <c r="B525" i="5"/>
  <c r="F523" i="5"/>
  <c r="B522" i="5"/>
  <c r="F520" i="5"/>
  <c r="B519" i="5"/>
  <c r="F517" i="5"/>
  <c r="B516" i="5"/>
  <c r="F514" i="5"/>
  <c r="B513" i="5"/>
  <c r="F511" i="5"/>
  <c r="B510" i="5"/>
  <c r="F508" i="5"/>
  <c r="B507" i="5"/>
  <c r="F505" i="5"/>
  <c r="B504" i="5"/>
  <c r="F502" i="5"/>
  <c r="B501" i="5"/>
  <c r="F499" i="5"/>
  <c r="B498" i="5"/>
  <c r="F496" i="5"/>
  <c r="B495" i="5"/>
  <c r="F493" i="5"/>
  <c r="B492" i="5"/>
  <c r="F490" i="5"/>
  <c r="B489" i="5"/>
  <c r="F487" i="5"/>
  <c r="B486" i="5"/>
  <c r="F484" i="5"/>
  <c r="B483" i="5"/>
  <c r="F481" i="5"/>
  <c r="B480" i="5"/>
  <c r="F478" i="5"/>
  <c r="B477" i="5"/>
  <c r="F475" i="5"/>
  <c r="B474" i="5"/>
  <c r="F472" i="5"/>
  <c r="B471" i="5"/>
  <c r="F469" i="5"/>
  <c r="B468" i="5"/>
  <c r="F466" i="5"/>
  <c r="B465" i="5"/>
  <c r="F463" i="5"/>
  <c r="B462" i="5"/>
  <c r="A618" i="5"/>
  <c r="E616" i="5"/>
  <c r="A615" i="5"/>
  <c r="E613" i="5"/>
  <c r="A612" i="5"/>
  <c r="E610" i="5"/>
  <c r="A609" i="5"/>
  <c r="E607" i="5"/>
  <c r="A606" i="5"/>
  <c r="E604" i="5"/>
  <c r="A603" i="5"/>
  <c r="E601" i="5"/>
  <c r="A600" i="5"/>
  <c r="E598" i="5"/>
  <c r="A597" i="5"/>
  <c r="E595" i="5"/>
  <c r="A594" i="5"/>
  <c r="E592" i="5"/>
  <c r="A591" i="5"/>
  <c r="E589" i="5"/>
  <c r="A588" i="5"/>
  <c r="E586" i="5"/>
  <c r="A585" i="5"/>
  <c r="E583" i="5"/>
  <c r="A582" i="5"/>
  <c r="E580" i="5"/>
  <c r="A579" i="5"/>
  <c r="E577" i="5"/>
  <c r="A576" i="5"/>
  <c r="E574" i="5"/>
  <c r="A573" i="5"/>
  <c r="E571" i="5"/>
  <c r="A570" i="5"/>
  <c r="E568" i="5"/>
  <c r="A567" i="5"/>
  <c r="E565" i="5"/>
  <c r="A564" i="5"/>
  <c r="E562" i="5"/>
  <c r="A561" i="5"/>
  <c r="E559" i="5"/>
  <c r="A558" i="5"/>
  <c r="E556" i="5"/>
  <c r="A555" i="5"/>
  <c r="E553" i="5"/>
  <c r="A552" i="5"/>
  <c r="E550" i="5"/>
  <c r="A549" i="5"/>
  <c r="E547" i="5"/>
  <c r="A546" i="5"/>
  <c r="E544" i="5"/>
  <c r="A543" i="5"/>
  <c r="E541" i="5"/>
  <c r="A540" i="5"/>
  <c r="E538" i="5"/>
  <c r="A537" i="5"/>
  <c r="E535" i="5"/>
  <c r="A534" i="5"/>
  <c r="E532" i="5"/>
  <c r="A531" i="5"/>
  <c r="E529" i="5"/>
  <c r="A528" i="5"/>
  <c r="E526" i="5"/>
  <c r="A525" i="5"/>
  <c r="E523" i="5"/>
  <c r="A522" i="5"/>
  <c r="E520" i="5"/>
  <c r="A519" i="5"/>
  <c r="E517" i="5"/>
  <c r="A516" i="5"/>
  <c r="E514" i="5"/>
  <c r="A513" i="5"/>
  <c r="E511" i="5"/>
  <c r="A510" i="5"/>
  <c r="E508" i="5"/>
  <c r="A507" i="5"/>
  <c r="E505" i="5"/>
  <c r="A504" i="5"/>
  <c r="E502" i="5"/>
  <c r="A501" i="5"/>
  <c r="E499" i="5"/>
  <c r="A498" i="5"/>
  <c r="E496" i="5"/>
  <c r="A495" i="5"/>
  <c r="E493" i="5"/>
  <c r="A492" i="5"/>
  <c r="E490" i="5"/>
  <c r="A489" i="5"/>
  <c r="E487" i="5"/>
  <c r="A486" i="5"/>
  <c r="E484" i="5"/>
  <c r="A483" i="5"/>
  <c r="E481" i="5"/>
  <c r="A480" i="5"/>
  <c r="E478" i="5"/>
  <c r="A477" i="5"/>
  <c r="E475" i="5"/>
  <c r="A474" i="5"/>
  <c r="E472" i="5"/>
  <c r="A471" i="5"/>
  <c r="E469" i="5"/>
  <c r="A468" i="5"/>
  <c r="E466" i="5"/>
  <c r="A465" i="5"/>
  <c r="E463" i="5"/>
  <c r="A462" i="5"/>
  <c r="E460" i="5"/>
  <c r="A459" i="5"/>
  <c r="E457" i="5"/>
  <c r="A456" i="5"/>
  <c r="E454" i="5"/>
  <c r="A453" i="5"/>
  <c r="E451" i="5"/>
  <c r="A450" i="5"/>
  <c r="E448" i="5"/>
  <c r="A447" i="5"/>
  <c r="E445" i="5"/>
  <c r="A444" i="5"/>
  <c r="E442" i="5"/>
  <c r="A441" i="5"/>
  <c r="E439" i="5"/>
  <c r="A438" i="5"/>
  <c r="E436" i="5"/>
  <c r="A435" i="5"/>
  <c r="E433" i="5"/>
  <c r="A432" i="5"/>
  <c r="E430" i="5"/>
  <c r="A429" i="5"/>
  <c r="H617" i="5"/>
  <c r="D616" i="5"/>
  <c r="H614" i="5"/>
  <c r="D613" i="5"/>
  <c r="H611" i="5"/>
  <c r="D610" i="5"/>
  <c r="H608" i="5"/>
  <c r="D607" i="5"/>
  <c r="H605" i="5"/>
  <c r="D604" i="5"/>
  <c r="H602" i="5"/>
  <c r="D601" i="5"/>
  <c r="H599" i="5"/>
  <c r="D598" i="5"/>
  <c r="H596" i="5"/>
  <c r="D595" i="5"/>
  <c r="H593" i="5"/>
  <c r="D592" i="5"/>
  <c r="H590" i="5"/>
  <c r="D589" i="5"/>
  <c r="H587" i="5"/>
  <c r="D586" i="5"/>
  <c r="H584" i="5"/>
  <c r="D583" i="5"/>
  <c r="H581" i="5"/>
  <c r="D580" i="5"/>
  <c r="H578" i="5"/>
  <c r="D577" i="5"/>
  <c r="H575" i="5"/>
  <c r="D574" i="5"/>
  <c r="H572" i="5"/>
  <c r="D571" i="5"/>
  <c r="H569" i="5"/>
  <c r="D568" i="5"/>
  <c r="H566" i="5"/>
  <c r="D565" i="5"/>
  <c r="H563" i="5"/>
  <c r="D562" i="5"/>
  <c r="H560" i="5"/>
  <c r="D559" i="5"/>
  <c r="H557" i="5"/>
  <c r="D556" i="5"/>
  <c r="H554" i="5"/>
  <c r="D553" i="5"/>
  <c r="H551" i="5"/>
  <c r="D550" i="5"/>
  <c r="H548" i="5"/>
  <c r="D547" i="5"/>
  <c r="H545" i="5"/>
  <c r="D544" i="5"/>
  <c r="H542" i="5"/>
  <c r="D541" i="5"/>
  <c r="H539" i="5"/>
  <c r="D538" i="5"/>
  <c r="H536" i="5"/>
  <c r="D535" i="5"/>
  <c r="H533" i="5"/>
  <c r="D532" i="5"/>
  <c r="H530" i="5"/>
  <c r="D529" i="5"/>
  <c r="H527" i="5"/>
  <c r="D526" i="5"/>
  <c r="H524" i="5"/>
  <c r="D523" i="5"/>
  <c r="H521" i="5"/>
  <c r="D520" i="5"/>
  <c r="H518" i="5"/>
  <c r="D517" i="5"/>
  <c r="H515" i="5"/>
  <c r="D514" i="5"/>
  <c r="H512" i="5"/>
  <c r="D511" i="5"/>
  <c r="H509" i="5"/>
  <c r="D508" i="5"/>
  <c r="H506" i="5"/>
  <c r="D505" i="5"/>
  <c r="H503" i="5"/>
  <c r="D502" i="5"/>
  <c r="H500" i="5"/>
  <c r="D499" i="5"/>
  <c r="H497" i="5"/>
  <c r="D496" i="5"/>
  <c r="H494" i="5"/>
  <c r="D493" i="5"/>
  <c r="H491" i="5"/>
  <c r="D490" i="5"/>
  <c r="H488" i="5"/>
  <c r="D487" i="5"/>
  <c r="H485" i="5"/>
  <c r="D484" i="5"/>
  <c r="H482" i="5"/>
  <c r="D481" i="5"/>
  <c r="H479" i="5"/>
  <c r="D478" i="5"/>
  <c r="H476" i="5"/>
  <c r="D475" i="5"/>
  <c r="H473" i="5"/>
  <c r="D472" i="5"/>
  <c r="H470" i="5"/>
  <c r="D469" i="5"/>
  <c r="H467" i="5"/>
  <c r="D466" i="5"/>
  <c r="H464" i="5"/>
  <c r="D463" i="5"/>
  <c r="H461" i="5"/>
  <c r="D460" i="5"/>
  <c r="H458" i="5"/>
  <c r="D457" i="5"/>
  <c r="H455" i="5"/>
  <c r="D454" i="5"/>
  <c r="H452" i="5"/>
  <c r="D451" i="5"/>
  <c r="H449" i="5"/>
  <c r="D448" i="5"/>
  <c r="H446" i="5"/>
  <c r="D445" i="5"/>
  <c r="H443" i="5"/>
  <c r="D442" i="5"/>
  <c r="H440" i="5"/>
  <c r="G617" i="5"/>
  <c r="C616" i="5"/>
  <c r="G614" i="5"/>
  <c r="C613" i="5"/>
  <c r="G611" i="5"/>
  <c r="C610" i="5"/>
  <c r="G608" i="5"/>
  <c r="C607" i="5"/>
  <c r="G605" i="5"/>
  <c r="C604" i="5"/>
  <c r="G602" i="5"/>
  <c r="C601" i="5"/>
  <c r="G599" i="5"/>
  <c r="C598" i="5"/>
  <c r="G596" i="5"/>
  <c r="C595" i="5"/>
  <c r="G593" i="5"/>
  <c r="C592" i="5"/>
  <c r="G590" i="5"/>
  <c r="C589" i="5"/>
  <c r="G587" i="5"/>
  <c r="C586" i="5"/>
  <c r="G584" i="5"/>
  <c r="C583" i="5"/>
  <c r="G581" i="5"/>
  <c r="C580" i="5"/>
  <c r="G578" i="5"/>
  <c r="C577" i="5"/>
  <c r="G575" i="5"/>
  <c r="C574" i="5"/>
  <c r="G572" i="5"/>
  <c r="C571" i="5"/>
  <c r="G569" i="5"/>
  <c r="C568" i="5"/>
  <c r="G566" i="5"/>
  <c r="C565" i="5"/>
  <c r="G563" i="5"/>
  <c r="C562" i="5"/>
  <c r="G560" i="5"/>
  <c r="C559" i="5"/>
  <c r="G557" i="5"/>
  <c r="C556" i="5"/>
  <c r="G554" i="5"/>
  <c r="C553" i="5"/>
  <c r="G551" i="5"/>
  <c r="C550" i="5"/>
  <c r="G548" i="5"/>
  <c r="C547" i="5"/>
  <c r="G545" i="5"/>
  <c r="C544" i="5"/>
  <c r="G542" i="5"/>
  <c r="C541" i="5"/>
  <c r="G539" i="5"/>
  <c r="C538" i="5"/>
  <c r="G536" i="5"/>
  <c r="C535" i="5"/>
  <c r="G533" i="5"/>
  <c r="C532" i="5"/>
  <c r="G530" i="5"/>
  <c r="C529" i="5"/>
  <c r="G527" i="5"/>
  <c r="C526" i="5"/>
  <c r="G524" i="5"/>
  <c r="C523" i="5"/>
  <c r="G521" i="5"/>
  <c r="C520" i="5"/>
  <c r="G518" i="5"/>
  <c r="C517" i="5"/>
  <c r="G515" i="5"/>
  <c r="C514" i="5"/>
  <c r="G512" i="5"/>
  <c r="C511" i="5"/>
  <c r="G509" i="5"/>
  <c r="C508" i="5"/>
  <c r="G506" i="5"/>
  <c r="C505" i="5"/>
  <c r="G503" i="5"/>
  <c r="C502" i="5"/>
  <c r="G500" i="5"/>
  <c r="C499" i="5"/>
  <c r="G497" i="5"/>
  <c r="C496" i="5"/>
  <c r="G494" i="5"/>
  <c r="C493" i="5"/>
  <c r="G491" i="5"/>
  <c r="C490" i="5"/>
  <c r="G488" i="5"/>
  <c r="C487" i="5"/>
  <c r="G485" i="5"/>
  <c r="C484" i="5"/>
  <c r="G482" i="5"/>
  <c r="C481" i="5"/>
  <c r="G479" i="5"/>
  <c r="C478" i="5"/>
  <c r="F617" i="5"/>
  <c r="B616" i="5"/>
  <c r="F614" i="5"/>
  <c r="B613" i="5"/>
  <c r="F611" i="5"/>
  <c r="B610" i="5"/>
  <c r="F608" i="5"/>
  <c r="B607" i="5"/>
  <c r="F605" i="5"/>
  <c r="B604" i="5"/>
  <c r="F602" i="5"/>
  <c r="B601" i="5"/>
  <c r="F599" i="5"/>
  <c r="B598" i="5"/>
  <c r="F596" i="5"/>
  <c r="B595" i="5"/>
  <c r="F593" i="5"/>
  <c r="B592" i="5"/>
  <c r="F590" i="5"/>
  <c r="B589" i="5"/>
  <c r="F587" i="5"/>
  <c r="B586" i="5"/>
  <c r="F584" i="5"/>
  <c r="B583" i="5"/>
  <c r="F581" i="5"/>
  <c r="B580" i="5"/>
  <c r="F578" i="5"/>
  <c r="B577" i="5"/>
  <c r="F575" i="5"/>
  <c r="B574" i="5"/>
  <c r="F572" i="5"/>
  <c r="B571" i="5"/>
  <c r="F569" i="5"/>
  <c r="B568" i="5"/>
  <c r="F566" i="5"/>
  <c r="B565" i="5"/>
  <c r="F563" i="5"/>
  <c r="B562" i="5"/>
  <c r="F560" i="5"/>
  <c r="B559" i="5"/>
  <c r="F557" i="5"/>
  <c r="B556" i="5"/>
  <c r="F554" i="5"/>
  <c r="B553" i="5"/>
  <c r="F551" i="5"/>
  <c r="B550" i="5"/>
  <c r="F548" i="5"/>
  <c r="B547" i="5"/>
  <c r="F545" i="5"/>
  <c r="B544" i="5"/>
  <c r="F542" i="5"/>
  <c r="B541" i="5"/>
  <c r="F539" i="5"/>
  <c r="B538" i="5"/>
  <c r="F536" i="5"/>
  <c r="B535" i="5"/>
  <c r="F533" i="5"/>
  <c r="B532" i="5"/>
  <c r="F530" i="5"/>
  <c r="B529" i="5"/>
  <c r="F527" i="5"/>
  <c r="B526" i="5"/>
  <c r="F524" i="5"/>
  <c r="B523" i="5"/>
  <c r="F521" i="5"/>
  <c r="B520" i="5"/>
  <c r="F518" i="5"/>
  <c r="B517" i="5"/>
  <c r="F515" i="5"/>
  <c r="B514" i="5"/>
  <c r="F512" i="5"/>
  <c r="B511" i="5"/>
  <c r="F509" i="5"/>
  <c r="B508" i="5"/>
  <c r="F506" i="5"/>
  <c r="B505" i="5"/>
  <c r="F503" i="5"/>
  <c r="B502" i="5"/>
  <c r="F500" i="5"/>
  <c r="B499" i="5"/>
  <c r="F497" i="5"/>
  <c r="B496" i="5"/>
  <c r="F494" i="5"/>
  <c r="B493" i="5"/>
  <c r="F491" i="5"/>
  <c r="B490" i="5"/>
  <c r="F488" i="5"/>
  <c r="B487" i="5"/>
  <c r="F485" i="5"/>
  <c r="B484" i="5"/>
  <c r="F482" i="5"/>
  <c r="B481" i="5"/>
  <c r="F479" i="5"/>
  <c r="B478" i="5"/>
  <c r="F476" i="5"/>
  <c r="B475" i="5"/>
  <c r="F473" i="5"/>
  <c r="B472" i="5"/>
  <c r="F470" i="5"/>
  <c r="E617" i="5"/>
  <c r="A616" i="5"/>
  <c r="E614" i="5"/>
  <c r="A613" i="5"/>
  <c r="E611" i="5"/>
  <c r="A610" i="5"/>
  <c r="E608" i="5"/>
  <c r="A607" i="5"/>
  <c r="E605" i="5"/>
  <c r="A604" i="5"/>
  <c r="E602" i="5"/>
  <c r="A601" i="5"/>
  <c r="E599" i="5"/>
  <c r="A598" i="5"/>
  <c r="E596" i="5"/>
  <c r="A595" i="5"/>
  <c r="E593" i="5"/>
  <c r="A592" i="5"/>
  <c r="E590" i="5"/>
  <c r="A589" i="5"/>
  <c r="E587" i="5"/>
  <c r="A586" i="5"/>
  <c r="E584" i="5"/>
  <c r="A583" i="5"/>
  <c r="E581" i="5"/>
  <c r="A580" i="5"/>
  <c r="E578" i="5"/>
  <c r="A577" i="5"/>
  <c r="E575" i="5"/>
  <c r="A574" i="5"/>
  <c r="E572" i="5"/>
  <c r="A571" i="5"/>
  <c r="E569" i="5"/>
  <c r="A568" i="5"/>
  <c r="E566" i="5"/>
  <c r="A565" i="5"/>
  <c r="E563" i="5"/>
  <c r="A562" i="5"/>
  <c r="E560" i="5"/>
  <c r="A559" i="5"/>
  <c r="E557" i="5"/>
  <c r="A556" i="5"/>
  <c r="E554" i="5"/>
  <c r="A553" i="5"/>
  <c r="E551" i="5"/>
  <c r="A550" i="5"/>
  <c r="E548" i="5"/>
  <c r="A547" i="5"/>
  <c r="E545" i="5"/>
  <c r="A544" i="5"/>
  <c r="E542" i="5"/>
  <c r="A541" i="5"/>
  <c r="E539" i="5"/>
  <c r="A538" i="5"/>
  <c r="E536" i="5"/>
  <c r="A535" i="5"/>
  <c r="E533" i="5"/>
  <c r="A532" i="5"/>
  <c r="E530" i="5"/>
  <c r="A529" i="5"/>
  <c r="E527" i="5"/>
  <c r="A526" i="5"/>
  <c r="E524" i="5"/>
  <c r="A523" i="5"/>
  <c r="E521" i="5"/>
  <c r="A520" i="5"/>
  <c r="E518" i="5"/>
  <c r="A517" i="5"/>
  <c r="E515" i="5"/>
  <c r="A514" i="5"/>
  <c r="E512" i="5"/>
  <c r="A511" i="5"/>
  <c r="E509" i="5"/>
  <c r="A508" i="5"/>
  <c r="E506" i="5"/>
  <c r="A505" i="5"/>
  <c r="E503" i="5"/>
  <c r="A502" i="5"/>
  <c r="E500" i="5"/>
  <c r="A499" i="5"/>
  <c r="E497" i="5"/>
  <c r="A496" i="5"/>
  <c r="E494" i="5"/>
  <c r="A493" i="5"/>
  <c r="E491" i="5"/>
  <c r="A490" i="5"/>
  <c r="E488" i="5"/>
  <c r="A487" i="5"/>
  <c r="E485" i="5"/>
  <c r="A484" i="5"/>
  <c r="E482" i="5"/>
  <c r="A481" i="5"/>
  <c r="E479" i="5"/>
  <c r="A478" i="5"/>
  <c r="E476" i="5"/>
  <c r="A475" i="5"/>
  <c r="E473" i="5"/>
  <c r="A472" i="5"/>
  <c r="E470" i="5"/>
  <c r="A469" i="5"/>
  <c r="E467" i="5"/>
  <c r="A466" i="5"/>
  <c r="E464" i="5"/>
  <c r="A463" i="5"/>
  <c r="E461" i="5"/>
  <c r="A460" i="5"/>
  <c r="E458" i="5"/>
  <c r="A457" i="5"/>
  <c r="E455" i="5"/>
  <c r="A454" i="5"/>
  <c r="E452" i="5"/>
  <c r="A451" i="5"/>
  <c r="E449" i="5"/>
  <c r="A448" i="5"/>
  <c r="E446" i="5"/>
  <c r="A445" i="5"/>
  <c r="E443" i="5"/>
  <c r="H618" i="5"/>
  <c r="H600" i="5"/>
  <c r="H582" i="5"/>
  <c r="H564" i="5"/>
  <c r="H546" i="5"/>
  <c r="H528" i="5"/>
  <c r="H510" i="5"/>
  <c r="H492" i="5"/>
  <c r="D476" i="5"/>
  <c r="C470" i="5"/>
  <c r="B466" i="5"/>
  <c r="G462" i="5"/>
  <c r="F459" i="5"/>
  <c r="F456" i="5"/>
  <c r="F453" i="5"/>
  <c r="F450" i="5"/>
  <c r="F447" i="5"/>
  <c r="F444" i="5"/>
  <c r="A442" i="5"/>
  <c r="G439" i="5"/>
  <c r="G437" i="5"/>
  <c r="H435" i="5"/>
  <c r="G433" i="5"/>
  <c r="G431" i="5"/>
  <c r="H429" i="5"/>
  <c r="B428" i="5"/>
  <c r="F426" i="5"/>
  <c r="B425" i="5"/>
  <c r="F423" i="5"/>
  <c r="B422" i="5"/>
  <c r="F420" i="5"/>
  <c r="B419" i="5"/>
  <c r="F417" i="5"/>
  <c r="B416" i="5"/>
  <c r="F414" i="5"/>
  <c r="B413" i="5"/>
  <c r="F411" i="5"/>
  <c r="B410" i="5"/>
  <c r="F408" i="5"/>
  <c r="B407" i="5"/>
  <c r="F405" i="5"/>
  <c r="B404" i="5"/>
  <c r="F402" i="5"/>
  <c r="B401" i="5"/>
  <c r="F399" i="5"/>
  <c r="B398" i="5"/>
  <c r="F396" i="5"/>
  <c r="B395" i="5"/>
  <c r="F393" i="5"/>
  <c r="B392" i="5"/>
  <c r="F390" i="5"/>
  <c r="B389" i="5"/>
  <c r="F387" i="5"/>
  <c r="B386" i="5"/>
  <c r="F384" i="5"/>
  <c r="B383" i="5"/>
  <c r="F381" i="5"/>
  <c r="B380" i="5"/>
  <c r="F378" i="5"/>
  <c r="B377" i="5"/>
  <c r="F375" i="5"/>
  <c r="B374" i="5"/>
  <c r="F372" i="5"/>
  <c r="B371" i="5"/>
  <c r="F369" i="5"/>
  <c r="B368" i="5"/>
  <c r="F366" i="5"/>
  <c r="B365" i="5"/>
  <c r="F363" i="5"/>
  <c r="B362" i="5"/>
  <c r="F360" i="5"/>
  <c r="B359" i="5"/>
  <c r="F357" i="5"/>
  <c r="B356" i="5"/>
  <c r="F354" i="5"/>
  <c r="B353" i="5"/>
  <c r="F351" i="5"/>
  <c r="B350" i="5"/>
  <c r="F348" i="5"/>
  <c r="B347" i="5"/>
  <c r="F345" i="5"/>
  <c r="B344" i="5"/>
  <c r="F342" i="5"/>
  <c r="B341" i="5"/>
  <c r="F339" i="5"/>
  <c r="B338" i="5"/>
  <c r="F336" i="5"/>
  <c r="B335" i="5"/>
  <c r="F333" i="5"/>
  <c r="B332" i="5"/>
  <c r="F330" i="5"/>
  <c r="B329" i="5"/>
  <c r="F327" i="5"/>
  <c r="B326" i="5"/>
  <c r="F324" i="5"/>
  <c r="B323" i="5"/>
  <c r="F321" i="5"/>
  <c r="D617" i="5"/>
  <c r="D599" i="5"/>
  <c r="D581" i="5"/>
  <c r="D563" i="5"/>
  <c r="D545" i="5"/>
  <c r="D527" i="5"/>
  <c r="D509" i="5"/>
  <c r="D491" i="5"/>
  <c r="C475" i="5"/>
  <c r="C469" i="5"/>
  <c r="H465" i="5"/>
  <c r="F462" i="5"/>
  <c r="B459" i="5"/>
  <c r="B456" i="5"/>
  <c r="B453" i="5"/>
  <c r="B450" i="5"/>
  <c r="B447" i="5"/>
  <c r="C444" i="5"/>
  <c r="H441" i="5"/>
  <c r="F439" i="5"/>
  <c r="F437" i="5"/>
  <c r="G435" i="5"/>
  <c r="F433" i="5"/>
  <c r="F431" i="5"/>
  <c r="G429" i="5"/>
  <c r="A428" i="5"/>
  <c r="E426" i="5"/>
  <c r="A425" i="5"/>
  <c r="E423" i="5"/>
  <c r="A422" i="5"/>
  <c r="E420" i="5"/>
  <c r="A419" i="5"/>
  <c r="E417" i="5"/>
  <c r="A416" i="5"/>
  <c r="E414" i="5"/>
  <c r="A413" i="5"/>
  <c r="E411" i="5"/>
  <c r="A410" i="5"/>
  <c r="E408" i="5"/>
  <c r="A407" i="5"/>
  <c r="E405" i="5"/>
  <c r="A404" i="5"/>
  <c r="E402" i="5"/>
  <c r="A401" i="5"/>
  <c r="E399" i="5"/>
  <c r="A398" i="5"/>
  <c r="E396" i="5"/>
  <c r="A395" i="5"/>
  <c r="E393" i="5"/>
  <c r="A392" i="5"/>
  <c r="E390" i="5"/>
  <c r="A389" i="5"/>
  <c r="E387" i="5"/>
  <c r="A386" i="5"/>
  <c r="E384" i="5"/>
  <c r="A383" i="5"/>
  <c r="E381" i="5"/>
  <c r="A380" i="5"/>
  <c r="E378" i="5"/>
  <c r="A377" i="5"/>
  <c r="E375" i="5"/>
  <c r="A374" i="5"/>
  <c r="E372" i="5"/>
  <c r="A371" i="5"/>
  <c r="E369" i="5"/>
  <c r="A368" i="5"/>
  <c r="E366" i="5"/>
  <c r="A365" i="5"/>
  <c r="E363" i="5"/>
  <c r="A362" i="5"/>
  <c r="E360" i="5"/>
  <c r="A359" i="5"/>
  <c r="E357" i="5"/>
  <c r="A356" i="5"/>
  <c r="E354" i="5"/>
  <c r="A353" i="5"/>
  <c r="E351" i="5"/>
  <c r="A350" i="5"/>
  <c r="E348" i="5"/>
  <c r="A347" i="5"/>
  <c r="E345" i="5"/>
  <c r="A344" i="5"/>
  <c r="E342" i="5"/>
  <c r="A341" i="5"/>
  <c r="E339" i="5"/>
  <c r="A338" i="5"/>
  <c r="E336" i="5"/>
  <c r="A335" i="5"/>
  <c r="E333" i="5"/>
  <c r="A332" i="5"/>
  <c r="E330" i="5"/>
  <c r="A329" i="5"/>
  <c r="E327" i="5"/>
  <c r="A326" i="5"/>
  <c r="E324" i="5"/>
  <c r="A323" i="5"/>
  <c r="E321" i="5"/>
  <c r="A320" i="5"/>
  <c r="E318" i="5"/>
  <c r="A317" i="5"/>
  <c r="E315" i="5"/>
  <c r="A314" i="5"/>
  <c r="E312" i="5"/>
  <c r="A311" i="5"/>
  <c r="E309" i="5"/>
  <c r="A308" i="5"/>
  <c r="E306" i="5"/>
  <c r="A305" i="5"/>
  <c r="E303" i="5"/>
  <c r="A302" i="5"/>
  <c r="E300" i="5"/>
  <c r="A299" i="5"/>
  <c r="E297" i="5"/>
  <c r="A296" i="5"/>
  <c r="E294" i="5"/>
  <c r="A293" i="5"/>
  <c r="E291" i="5"/>
  <c r="A290" i="5"/>
  <c r="E288" i="5"/>
  <c r="A287" i="5"/>
  <c r="E285" i="5"/>
  <c r="A284" i="5"/>
  <c r="E282" i="5"/>
  <c r="A281" i="5"/>
  <c r="E279" i="5"/>
  <c r="A278" i="5"/>
  <c r="E276" i="5"/>
  <c r="H615" i="5"/>
  <c r="H597" i="5"/>
  <c r="H579" i="5"/>
  <c r="H561" i="5"/>
  <c r="H543" i="5"/>
  <c r="H525" i="5"/>
  <c r="H507" i="5"/>
  <c r="H489" i="5"/>
  <c r="H474" i="5"/>
  <c r="B469" i="5"/>
  <c r="G465" i="5"/>
  <c r="G461" i="5"/>
  <c r="G458" i="5"/>
  <c r="G455" i="5"/>
  <c r="G452" i="5"/>
  <c r="G449" i="5"/>
  <c r="G446" i="5"/>
  <c r="B444" i="5"/>
  <c r="G441" i="5"/>
  <c r="D439" i="5"/>
  <c r="E437" i="5"/>
  <c r="F435" i="5"/>
  <c r="D433" i="5"/>
  <c r="E431" i="5"/>
  <c r="F429" i="5"/>
  <c r="H427" i="5"/>
  <c r="D426" i="5"/>
  <c r="H424" i="5"/>
  <c r="D423" i="5"/>
  <c r="H421" i="5"/>
  <c r="D420" i="5"/>
  <c r="H418" i="5"/>
  <c r="D417" i="5"/>
  <c r="H415" i="5"/>
  <c r="D414" i="5"/>
  <c r="H412" i="5"/>
  <c r="D411" i="5"/>
  <c r="H409" i="5"/>
  <c r="D408" i="5"/>
  <c r="H406" i="5"/>
  <c r="D405" i="5"/>
  <c r="H403" i="5"/>
  <c r="D402" i="5"/>
  <c r="H400" i="5"/>
  <c r="D399" i="5"/>
  <c r="H397" i="5"/>
  <c r="D396" i="5"/>
  <c r="H394" i="5"/>
  <c r="D393" i="5"/>
  <c r="H391" i="5"/>
  <c r="D390" i="5"/>
  <c r="H388" i="5"/>
  <c r="D387" i="5"/>
  <c r="H385" i="5"/>
  <c r="D384" i="5"/>
  <c r="H382" i="5"/>
  <c r="D381" i="5"/>
  <c r="H379" i="5"/>
  <c r="D378" i="5"/>
  <c r="H376" i="5"/>
  <c r="D375" i="5"/>
  <c r="H373" i="5"/>
  <c r="D372" i="5"/>
  <c r="H370" i="5"/>
  <c r="D369" i="5"/>
  <c r="H367" i="5"/>
  <c r="D366" i="5"/>
  <c r="H364" i="5"/>
  <c r="D363" i="5"/>
  <c r="H361" i="5"/>
  <c r="D360" i="5"/>
  <c r="H358" i="5"/>
  <c r="D357" i="5"/>
  <c r="H355" i="5"/>
  <c r="D354" i="5"/>
  <c r="H352" i="5"/>
  <c r="D351" i="5"/>
  <c r="H349" i="5"/>
  <c r="D348" i="5"/>
  <c r="H346" i="5"/>
  <c r="D345" i="5"/>
  <c r="H343" i="5"/>
  <c r="D342" i="5"/>
  <c r="H340" i="5"/>
  <c r="D339" i="5"/>
  <c r="H337" i="5"/>
  <c r="D336" i="5"/>
  <c r="H334" i="5"/>
  <c r="D333" i="5"/>
  <c r="H331" i="5"/>
  <c r="D330" i="5"/>
  <c r="H328" i="5"/>
  <c r="D327" i="5"/>
  <c r="H325" i="5"/>
  <c r="D324" i="5"/>
  <c r="H322" i="5"/>
  <c r="D321" i="5"/>
  <c r="H319" i="5"/>
  <c r="D318" i="5"/>
  <c r="H316" i="5"/>
  <c r="D315" i="5"/>
  <c r="H313" i="5"/>
  <c r="D312" i="5"/>
  <c r="H310" i="5"/>
  <c r="D309" i="5"/>
  <c r="H307" i="5"/>
  <c r="D306" i="5"/>
  <c r="H304" i="5"/>
  <c r="D303" i="5"/>
  <c r="H301" i="5"/>
  <c r="D300" i="5"/>
  <c r="D614" i="5"/>
  <c r="D596" i="5"/>
  <c r="D578" i="5"/>
  <c r="D560" i="5"/>
  <c r="D542" i="5"/>
  <c r="D524" i="5"/>
  <c r="D506" i="5"/>
  <c r="D488" i="5"/>
  <c r="G474" i="5"/>
  <c r="H468" i="5"/>
  <c r="F465" i="5"/>
  <c r="F461" i="5"/>
  <c r="F458" i="5"/>
  <c r="F455" i="5"/>
  <c r="F452" i="5"/>
  <c r="F449" i="5"/>
  <c r="F446" i="5"/>
  <c r="G443" i="5"/>
  <c r="F441" i="5"/>
  <c r="C439" i="5"/>
  <c r="D437" i="5"/>
  <c r="C435" i="5"/>
  <c r="C433" i="5"/>
  <c r="D431" i="5"/>
  <c r="E429" i="5"/>
  <c r="G427" i="5"/>
  <c r="C426" i="5"/>
  <c r="G424" i="5"/>
  <c r="C423" i="5"/>
  <c r="G421" i="5"/>
  <c r="C420" i="5"/>
  <c r="G418" i="5"/>
  <c r="C417" i="5"/>
  <c r="G415" i="5"/>
  <c r="C414" i="5"/>
  <c r="G412" i="5"/>
  <c r="C411" i="5"/>
  <c r="G409" i="5"/>
  <c r="C408" i="5"/>
  <c r="G406" i="5"/>
  <c r="C405" i="5"/>
  <c r="G403" i="5"/>
  <c r="C402" i="5"/>
  <c r="G400" i="5"/>
  <c r="C399" i="5"/>
  <c r="G397" i="5"/>
  <c r="C396" i="5"/>
  <c r="G394" i="5"/>
  <c r="C393" i="5"/>
  <c r="G391" i="5"/>
  <c r="C390" i="5"/>
  <c r="G388" i="5"/>
  <c r="C387" i="5"/>
  <c r="G385" i="5"/>
  <c r="C384" i="5"/>
  <c r="G382" i="5"/>
  <c r="C381" i="5"/>
  <c r="G379" i="5"/>
  <c r="C378" i="5"/>
  <c r="G376" i="5"/>
  <c r="C375" i="5"/>
  <c r="G373" i="5"/>
  <c r="C372" i="5"/>
  <c r="G370" i="5"/>
  <c r="C369" i="5"/>
  <c r="G367" i="5"/>
  <c r="C366" i="5"/>
  <c r="G364" i="5"/>
  <c r="C363" i="5"/>
  <c r="G361" i="5"/>
  <c r="C360" i="5"/>
  <c r="G358" i="5"/>
  <c r="C357" i="5"/>
  <c r="G355" i="5"/>
  <c r="C354" i="5"/>
  <c r="G352" i="5"/>
  <c r="C351" i="5"/>
  <c r="G349" i="5"/>
  <c r="C348" i="5"/>
  <c r="G346" i="5"/>
  <c r="C345" i="5"/>
  <c r="G343" i="5"/>
  <c r="C342" i="5"/>
  <c r="G340" i="5"/>
  <c r="C339" i="5"/>
  <c r="G337" i="5"/>
  <c r="C336" i="5"/>
  <c r="G334" i="5"/>
  <c r="C333" i="5"/>
  <c r="G331" i="5"/>
  <c r="C330" i="5"/>
  <c r="G328" i="5"/>
  <c r="C327" i="5"/>
  <c r="G325" i="5"/>
  <c r="C324" i="5"/>
  <c r="G322" i="5"/>
  <c r="C321" i="5"/>
  <c r="G319" i="5"/>
  <c r="C318" i="5"/>
  <c r="G316" i="5"/>
  <c r="C315" i="5"/>
  <c r="G313" i="5"/>
  <c r="C312" i="5"/>
  <c r="G310" i="5"/>
  <c r="C309" i="5"/>
  <c r="H612" i="5"/>
  <c r="H594" i="5"/>
  <c r="H576" i="5"/>
  <c r="H558" i="5"/>
  <c r="H540" i="5"/>
  <c r="H522" i="5"/>
  <c r="H504" i="5"/>
  <c r="H486" i="5"/>
  <c r="G473" i="5"/>
  <c r="G468" i="5"/>
  <c r="G464" i="5"/>
  <c r="D461" i="5"/>
  <c r="D458" i="5"/>
  <c r="D455" i="5"/>
  <c r="D452" i="5"/>
  <c r="D449" i="5"/>
  <c r="D446" i="5"/>
  <c r="F443" i="5"/>
  <c r="C441" i="5"/>
  <c r="B439" i="5"/>
  <c r="C437" i="5"/>
  <c r="B435" i="5"/>
  <c r="B433" i="5"/>
  <c r="C431" i="5"/>
  <c r="C429" i="5"/>
  <c r="F427" i="5"/>
  <c r="B426" i="5"/>
  <c r="F424" i="5"/>
  <c r="B423" i="5"/>
  <c r="F421" i="5"/>
  <c r="B420" i="5"/>
  <c r="F418" i="5"/>
  <c r="B417" i="5"/>
  <c r="F415" i="5"/>
  <c r="B414" i="5"/>
  <c r="F412" i="5"/>
  <c r="B411" i="5"/>
  <c r="F409" i="5"/>
  <c r="B408" i="5"/>
  <c r="F406" i="5"/>
  <c r="B405" i="5"/>
  <c r="F403" i="5"/>
  <c r="B402" i="5"/>
  <c r="F400" i="5"/>
  <c r="B399" i="5"/>
  <c r="F397" i="5"/>
  <c r="B396" i="5"/>
  <c r="F394" i="5"/>
  <c r="B393" i="5"/>
  <c r="F391" i="5"/>
  <c r="B390" i="5"/>
  <c r="F388" i="5"/>
  <c r="B387" i="5"/>
  <c r="F385" i="5"/>
  <c r="B384" i="5"/>
  <c r="F382" i="5"/>
  <c r="B381" i="5"/>
  <c r="F379" i="5"/>
  <c r="B378" i="5"/>
  <c r="F376" i="5"/>
  <c r="B375" i="5"/>
  <c r="F373" i="5"/>
  <c r="B372" i="5"/>
  <c r="F370" i="5"/>
  <c r="B369" i="5"/>
  <c r="F367" i="5"/>
  <c r="B366" i="5"/>
  <c r="F364" i="5"/>
  <c r="B363" i="5"/>
  <c r="F361" i="5"/>
  <c r="B360" i="5"/>
  <c r="F358" i="5"/>
  <c r="B357" i="5"/>
  <c r="F355" i="5"/>
  <c r="B354" i="5"/>
  <c r="F352" i="5"/>
  <c r="B351" i="5"/>
  <c r="F349" i="5"/>
  <c r="B348" i="5"/>
  <c r="F346" i="5"/>
  <c r="B345" i="5"/>
  <c r="F343" i="5"/>
  <c r="B342" i="5"/>
  <c r="F340" i="5"/>
  <c r="B339" i="5"/>
  <c r="F337" i="5"/>
  <c r="B336" i="5"/>
  <c r="F334" i="5"/>
  <c r="B333" i="5"/>
  <c r="F331" i="5"/>
  <c r="B330" i="5"/>
  <c r="F328" i="5"/>
  <c r="B327" i="5"/>
  <c r="D611" i="5"/>
  <c r="D593" i="5"/>
  <c r="D575" i="5"/>
  <c r="D557" i="5"/>
  <c r="D539" i="5"/>
  <c r="D521" i="5"/>
  <c r="D503" i="5"/>
  <c r="D485" i="5"/>
  <c r="D473" i="5"/>
  <c r="F468" i="5"/>
  <c r="F464" i="5"/>
  <c r="C461" i="5"/>
  <c r="C458" i="5"/>
  <c r="C455" i="5"/>
  <c r="C452" i="5"/>
  <c r="C449" i="5"/>
  <c r="C446" i="5"/>
  <c r="D443" i="5"/>
  <c r="B441" i="5"/>
  <c r="A439" i="5"/>
  <c r="B437" i="5"/>
  <c r="H434" i="5"/>
  <c r="A433" i="5"/>
  <c r="B431" i="5"/>
  <c r="B429" i="5"/>
  <c r="E427" i="5"/>
  <c r="A426" i="5"/>
  <c r="E424" i="5"/>
  <c r="A423" i="5"/>
  <c r="E421" i="5"/>
  <c r="A420" i="5"/>
  <c r="E418" i="5"/>
  <c r="A417" i="5"/>
  <c r="E415" i="5"/>
  <c r="A414" i="5"/>
  <c r="E412" i="5"/>
  <c r="A411" i="5"/>
  <c r="E409" i="5"/>
  <c r="A408" i="5"/>
  <c r="E406" i="5"/>
  <c r="A405" i="5"/>
  <c r="E403" i="5"/>
  <c r="A402" i="5"/>
  <c r="E400" i="5"/>
  <c r="A399" i="5"/>
  <c r="E397" i="5"/>
  <c r="A396" i="5"/>
  <c r="E394" i="5"/>
  <c r="A393" i="5"/>
  <c r="E391" i="5"/>
  <c r="A390" i="5"/>
  <c r="E388" i="5"/>
  <c r="A387" i="5"/>
  <c r="E385" i="5"/>
  <c r="A384" i="5"/>
  <c r="E382" i="5"/>
  <c r="A381" i="5"/>
  <c r="E379" i="5"/>
  <c r="A378" i="5"/>
  <c r="E376" i="5"/>
  <c r="A375" i="5"/>
  <c r="E373" i="5"/>
  <c r="A372" i="5"/>
  <c r="E370" i="5"/>
  <c r="A369" i="5"/>
  <c r="E367" i="5"/>
  <c r="A366" i="5"/>
  <c r="E364" i="5"/>
  <c r="A363" i="5"/>
  <c r="E361" i="5"/>
  <c r="A360" i="5"/>
  <c r="E358" i="5"/>
  <c r="A357" i="5"/>
  <c r="E355" i="5"/>
  <c r="A354" i="5"/>
  <c r="E352" i="5"/>
  <c r="A351" i="5"/>
  <c r="E349" i="5"/>
  <c r="A348" i="5"/>
  <c r="E346" i="5"/>
  <c r="A345" i="5"/>
  <c r="E343" i="5"/>
  <c r="A342" i="5"/>
  <c r="E340" i="5"/>
  <c r="A339" i="5"/>
  <c r="E337" i="5"/>
  <c r="A336" i="5"/>
  <c r="E334" i="5"/>
  <c r="A333" i="5"/>
  <c r="E331" i="5"/>
  <c r="A330" i="5"/>
  <c r="E328" i="5"/>
  <c r="A327" i="5"/>
  <c r="E325" i="5"/>
  <c r="A324" i="5"/>
  <c r="E322" i="5"/>
  <c r="A321" i="5"/>
  <c r="E319" i="5"/>
  <c r="A318" i="5"/>
  <c r="E316" i="5"/>
  <c r="A315" i="5"/>
  <c r="E313" i="5"/>
  <c r="A312" i="5"/>
  <c r="E310" i="5"/>
  <c r="A309" i="5"/>
  <c r="E307" i="5"/>
  <c r="A306" i="5"/>
  <c r="E304" i="5"/>
  <c r="A303" i="5"/>
  <c r="E301" i="5"/>
  <c r="A300" i="5"/>
  <c r="E298" i="5"/>
  <c r="A297" i="5"/>
  <c r="E295" i="5"/>
  <c r="A294" i="5"/>
  <c r="E292" i="5"/>
  <c r="A291" i="5"/>
  <c r="E289" i="5"/>
  <c r="A288" i="5"/>
  <c r="E286" i="5"/>
  <c r="A285" i="5"/>
  <c r="E283" i="5"/>
  <c r="A282" i="5"/>
  <c r="E280" i="5"/>
  <c r="A279" i="5"/>
  <c r="H609" i="5"/>
  <c r="H591" i="5"/>
  <c r="H573" i="5"/>
  <c r="H555" i="5"/>
  <c r="H537" i="5"/>
  <c r="H519" i="5"/>
  <c r="H501" i="5"/>
  <c r="H483" i="5"/>
  <c r="C473" i="5"/>
  <c r="G467" i="5"/>
  <c r="D464" i="5"/>
  <c r="B461" i="5"/>
  <c r="B458" i="5"/>
  <c r="B455" i="5"/>
  <c r="B452" i="5"/>
  <c r="B449" i="5"/>
  <c r="B446" i="5"/>
  <c r="C443" i="5"/>
  <c r="G440" i="5"/>
  <c r="H438" i="5"/>
  <c r="G436" i="5"/>
  <c r="G434" i="5"/>
  <c r="H432" i="5"/>
  <c r="G430" i="5"/>
  <c r="H428" i="5"/>
  <c r="D427" i="5"/>
  <c r="H425" i="5"/>
  <c r="D424" i="5"/>
  <c r="H422" i="5"/>
  <c r="D421" i="5"/>
  <c r="H419" i="5"/>
  <c r="D418" i="5"/>
  <c r="H416" i="5"/>
  <c r="D415" i="5"/>
  <c r="H413" i="5"/>
  <c r="D412" i="5"/>
  <c r="H410" i="5"/>
  <c r="D409" i="5"/>
  <c r="H407" i="5"/>
  <c r="D406" i="5"/>
  <c r="H404" i="5"/>
  <c r="D403" i="5"/>
  <c r="H401" i="5"/>
  <c r="D400" i="5"/>
  <c r="H398" i="5"/>
  <c r="D397" i="5"/>
  <c r="H395" i="5"/>
  <c r="D394" i="5"/>
  <c r="H392" i="5"/>
  <c r="D391" i="5"/>
  <c r="H389" i="5"/>
  <c r="D388" i="5"/>
  <c r="H386" i="5"/>
  <c r="D385" i="5"/>
  <c r="H383" i="5"/>
  <c r="D382" i="5"/>
  <c r="H380" i="5"/>
  <c r="D379" i="5"/>
  <c r="H377" i="5"/>
  <c r="D376" i="5"/>
  <c r="H374" i="5"/>
  <c r="D373" i="5"/>
  <c r="H371" i="5"/>
  <c r="D370" i="5"/>
  <c r="H368" i="5"/>
  <c r="D367" i="5"/>
  <c r="H365" i="5"/>
  <c r="D364" i="5"/>
  <c r="H362" i="5"/>
  <c r="D361" i="5"/>
  <c r="H359" i="5"/>
  <c r="D358" i="5"/>
  <c r="H356" i="5"/>
  <c r="D355" i="5"/>
  <c r="H353" i="5"/>
  <c r="D352" i="5"/>
  <c r="H350" i="5"/>
  <c r="D349" i="5"/>
  <c r="H347" i="5"/>
  <c r="D346" i="5"/>
  <c r="H344" i="5"/>
  <c r="D343" i="5"/>
  <c r="H341" i="5"/>
  <c r="D340" i="5"/>
  <c r="H338" i="5"/>
  <c r="D337" i="5"/>
  <c r="H335" i="5"/>
  <c r="D334" i="5"/>
  <c r="H332" i="5"/>
  <c r="D331" i="5"/>
  <c r="H329" i="5"/>
  <c r="D328" i="5"/>
  <c r="H326" i="5"/>
  <c r="D325" i="5"/>
  <c r="H323" i="5"/>
  <c r="D322" i="5"/>
  <c r="H320" i="5"/>
  <c r="D319" i="5"/>
  <c r="H317" i="5"/>
  <c r="D316" i="5"/>
  <c r="H314" i="5"/>
  <c r="D313" i="5"/>
  <c r="H311" i="5"/>
  <c r="D310" i="5"/>
  <c r="H308" i="5"/>
  <c r="D307" i="5"/>
  <c r="H305" i="5"/>
  <c r="D304" i="5"/>
  <c r="H302" i="5"/>
  <c r="D301" i="5"/>
  <c r="H299" i="5"/>
  <c r="D298" i="5"/>
  <c r="H296" i="5"/>
  <c r="D295" i="5"/>
  <c r="D608" i="5"/>
  <c r="D590" i="5"/>
  <c r="D572" i="5"/>
  <c r="D554" i="5"/>
  <c r="D536" i="5"/>
  <c r="D518" i="5"/>
  <c r="D500" i="5"/>
  <c r="D482" i="5"/>
  <c r="C472" i="5"/>
  <c r="F467" i="5"/>
  <c r="C464" i="5"/>
  <c r="F460" i="5"/>
  <c r="F457" i="5"/>
  <c r="F454" i="5"/>
  <c r="F451" i="5"/>
  <c r="F448" i="5"/>
  <c r="F445" i="5"/>
  <c r="B443" i="5"/>
  <c r="F440" i="5"/>
  <c r="G438" i="5"/>
  <c r="F436" i="5"/>
  <c r="F434" i="5"/>
  <c r="G432" i="5"/>
  <c r="F430" i="5"/>
  <c r="G428" i="5"/>
  <c r="C427" i="5"/>
  <c r="G425" i="5"/>
  <c r="C424" i="5"/>
  <c r="G422" i="5"/>
  <c r="C421" i="5"/>
  <c r="G419" i="5"/>
  <c r="C418" i="5"/>
  <c r="G416" i="5"/>
  <c r="C415" i="5"/>
  <c r="G413" i="5"/>
  <c r="C412" i="5"/>
  <c r="G410" i="5"/>
  <c r="C409" i="5"/>
  <c r="G407" i="5"/>
  <c r="C406" i="5"/>
  <c r="G404" i="5"/>
  <c r="C403" i="5"/>
  <c r="G401" i="5"/>
  <c r="C400" i="5"/>
  <c r="G398" i="5"/>
  <c r="C397" i="5"/>
  <c r="G395" i="5"/>
  <c r="C394" i="5"/>
  <c r="G392" i="5"/>
  <c r="C391" i="5"/>
  <c r="G389" i="5"/>
  <c r="C388" i="5"/>
  <c r="G386" i="5"/>
  <c r="C385" i="5"/>
  <c r="G383" i="5"/>
  <c r="C382" i="5"/>
  <c r="G380" i="5"/>
  <c r="C379" i="5"/>
  <c r="G377" i="5"/>
  <c r="C376" i="5"/>
  <c r="G374" i="5"/>
  <c r="C373" i="5"/>
  <c r="G371" i="5"/>
  <c r="C370" i="5"/>
  <c r="G368" i="5"/>
  <c r="C367" i="5"/>
  <c r="G365" i="5"/>
  <c r="C364" i="5"/>
  <c r="G362" i="5"/>
  <c r="C361" i="5"/>
  <c r="G359" i="5"/>
  <c r="C358" i="5"/>
  <c r="G356" i="5"/>
  <c r="C355" i="5"/>
  <c r="G353" i="5"/>
  <c r="C352" i="5"/>
  <c r="G350" i="5"/>
  <c r="C349" i="5"/>
  <c r="G347" i="5"/>
  <c r="C346" i="5"/>
  <c r="G344" i="5"/>
  <c r="C343" i="5"/>
  <c r="G341" i="5"/>
  <c r="C340" i="5"/>
  <c r="G338" i="5"/>
  <c r="C337" i="5"/>
  <c r="G335" i="5"/>
  <c r="C334" i="5"/>
  <c r="G332" i="5"/>
  <c r="C331" i="5"/>
  <c r="G329" i="5"/>
  <c r="C328" i="5"/>
  <c r="G326" i="5"/>
  <c r="C325" i="5"/>
  <c r="G323" i="5"/>
  <c r="C322" i="5"/>
  <c r="G320" i="5"/>
  <c r="C319" i="5"/>
  <c r="G317" i="5"/>
  <c r="C316" i="5"/>
  <c r="G314" i="5"/>
  <c r="C313" i="5"/>
  <c r="G311" i="5"/>
  <c r="C310" i="5"/>
  <c r="G308" i="5"/>
  <c r="C307" i="5"/>
  <c r="G305" i="5"/>
  <c r="C304" i="5"/>
  <c r="G302" i="5"/>
  <c r="C301" i="5"/>
  <c r="G299" i="5"/>
  <c r="C298" i="5"/>
  <c r="G296" i="5"/>
  <c r="C295" i="5"/>
  <c r="G293" i="5"/>
  <c r="C292" i="5"/>
  <c r="G290" i="5"/>
  <c r="C289" i="5"/>
  <c r="G287" i="5"/>
  <c r="C286" i="5"/>
  <c r="G284" i="5"/>
  <c r="H606" i="5"/>
  <c r="H588" i="5"/>
  <c r="H570" i="5"/>
  <c r="H552" i="5"/>
  <c r="H534" i="5"/>
  <c r="H516" i="5"/>
  <c r="H498" i="5"/>
  <c r="H480" i="5"/>
  <c r="H471" i="5"/>
  <c r="D467" i="5"/>
  <c r="B464" i="5"/>
  <c r="C460" i="5"/>
  <c r="C457" i="5"/>
  <c r="C454" i="5"/>
  <c r="C451" i="5"/>
  <c r="C448" i="5"/>
  <c r="C445" i="5"/>
  <c r="G442" i="5"/>
  <c r="E440" i="5"/>
  <c r="F438" i="5"/>
  <c r="D436" i="5"/>
  <c r="E434" i="5"/>
  <c r="F432" i="5"/>
  <c r="D430" i="5"/>
  <c r="F428" i="5"/>
  <c r="B427" i="5"/>
  <c r="F425" i="5"/>
  <c r="B424" i="5"/>
  <c r="F422" i="5"/>
  <c r="B421" i="5"/>
  <c r="F419" i="5"/>
  <c r="B418" i="5"/>
  <c r="F416" i="5"/>
  <c r="B415" i="5"/>
  <c r="F413" i="5"/>
  <c r="B412" i="5"/>
  <c r="F410" i="5"/>
  <c r="B409" i="5"/>
  <c r="F407" i="5"/>
  <c r="B406" i="5"/>
  <c r="F404" i="5"/>
  <c r="B403" i="5"/>
  <c r="F401" i="5"/>
  <c r="B400" i="5"/>
  <c r="F398" i="5"/>
  <c r="B397" i="5"/>
  <c r="F395" i="5"/>
  <c r="B394" i="5"/>
  <c r="F392" i="5"/>
  <c r="B391" i="5"/>
  <c r="F389" i="5"/>
  <c r="B388" i="5"/>
  <c r="F386" i="5"/>
  <c r="B385" i="5"/>
  <c r="F383" i="5"/>
  <c r="B382" i="5"/>
  <c r="F380" i="5"/>
  <c r="B379" i="5"/>
  <c r="F377" i="5"/>
  <c r="B376" i="5"/>
  <c r="F374" i="5"/>
  <c r="B373" i="5"/>
  <c r="F371" i="5"/>
  <c r="B370" i="5"/>
  <c r="F368" i="5"/>
  <c r="B367" i="5"/>
  <c r="F365" i="5"/>
  <c r="B364" i="5"/>
  <c r="F362" i="5"/>
  <c r="B361" i="5"/>
  <c r="F359" i="5"/>
  <c r="B358" i="5"/>
  <c r="F356" i="5"/>
  <c r="B355" i="5"/>
  <c r="F353" i="5"/>
  <c r="B352" i="5"/>
  <c r="F350" i="5"/>
  <c r="B349" i="5"/>
  <c r="F347" i="5"/>
  <c r="B346" i="5"/>
  <c r="F344" i="5"/>
  <c r="B343" i="5"/>
  <c r="F341" i="5"/>
  <c r="B340" i="5"/>
  <c r="F338" i="5"/>
  <c r="B337" i="5"/>
  <c r="F335" i="5"/>
  <c r="B334" i="5"/>
  <c r="F332" i="5"/>
  <c r="B331" i="5"/>
  <c r="F329" i="5"/>
  <c r="B328" i="5"/>
  <c r="F326" i="5"/>
  <c r="B325" i="5"/>
  <c r="F323" i="5"/>
  <c r="B322" i="5"/>
  <c r="F320" i="5"/>
  <c r="B319" i="5"/>
  <c r="F317" i="5"/>
  <c r="B316" i="5"/>
  <c r="F314" i="5"/>
  <c r="B313" i="5"/>
  <c r="F311" i="5"/>
  <c r="B310" i="5"/>
  <c r="F308" i="5"/>
  <c r="B307" i="5"/>
  <c r="F305" i="5"/>
  <c r="B304" i="5"/>
  <c r="F302" i="5"/>
  <c r="B301" i="5"/>
  <c r="D605" i="5"/>
  <c r="D587" i="5"/>
  <c r="D569" i="5"/>
  <c r="D551" i="5"/>
  <c r="D533" i="5"/>
  <c r="D515" i="5"/>
  <c r="D497" i="5"/>
  <c r="D479" i="5"/>
  <c r="G471" i="5"/>
  <c r="C467" i="5"/>
  <c r="C463" i="5"/>
  <c r="B460" i="5"/>
  <c r="B457" i="5"/>
  <c r="B454" i="5"/>
  <c r="B451" i="5"/>
  <c r="B448" i="5"/>
  <c r="B445" i="5"/>
  <c r="F442" i="5"/>
  <c r="D440" i="5"/>
  <c r="C438" i="5"/>
  <c r="C436" i="5"/>
  <c r="D434" i="5"/>
  <c r="C432" i="5"/>
  <c r="C430" i="5"/>
  <c r="E428" i="5"/>
  <c r="A427" i="5"/>
  <c r="E425" i="5"/>
  <c r="A424" i="5"/>
  <c r="E422" i="5"/>
  <c r="A421" i="5"/>
  <c r="E419" i="5"/>
  <c r="A418" i="5"/>
  <c r="E416" i="5"/>
  <c r="A415" i="5"/>
  <c r="E413" i="5"/>
  <c r="A412" i="5"/>
  <c r="E410" i="5"/>
  <c r="A409" i="5"/>
  <c r="E407" i="5"/>
  <c r="A406" i="5"/>
  <c r="E404" i="5"/>
  <c r="A403" i="5"/>
  <c r="E401" i="5"/>
  <c r="A400" i="5"/>
  <c r="E398" i="5"/>
  <c r="A397" i="5"/>
  <c r="E395" i="5"/>
  <c r="A394" i="5"/>
  <c r="E392" i="5"/>
  <c r="A391" i="5"/>
  <c r="E389" i="5"/>
  <c r="A388" i="5"/>
  <c r="E386" i="5"/>
  <c r="A385" i="5"/>
  <c r="E383" i="5"/>
  <c r="A382" i="5"/>
  <c r="E380" i="5"/>
  <c r="A379" i="5"/>
  <c r="E377" i="5"/>
  <c r="A376" i="5"/>
  <c r="E374" i="5"/>
  <c r="A373" i="5"/>
  <c r="E371" i="5"/>
  <c r="A370" i="5"/>
  <c r="E368" i="5"/>
  <c r="A367" i="5"/>
  <c r="E365" i="5"/>
  <c r="A364" i="5"/>
  <c r="E362" i="5"/>
  <c r="A361" i="5"/>
  <c r="E359" i="5"/>
  <c r="A358" i="5"/>
  <c r="E356" i="5"/>
  <c r="A355" i="5"/>
  <c r="E353" i="5"/>
  <c r="A352" i="5"/>
  <c r="E350" i="5"/>
  <c r="A349" i="5"/>
  <c r="E347" i="5"/>
  <c r="A346" i="5"/>
  <c r="E344" i="5"/>
  <c r="A343" i="5"/>
  <c r="E341" i="5"/>
  <c r="A340" i="5"/>
  <c r="E338" i="5"/>
  <c r="A337" i="5"/>
  <c r="E335" i="5"/>
  <c r="A334" i="5"/>
  <c r="E332" i="5"/>
  <c r="A331" i="5"/>
  <c r="E329" i="5"/>
  <c r="A328" i="5"/>
  <c r="E326" i="5"/>
  <c r="A325" i="5"/>
  <c r="E323" i="5"/>
  <c r="A322" i="5"/>
  <c r="E320" i="5"/>
  <c r="A319" i="5"/>
  <c r="E317" i="5"/>
  <c r="A316" i="5"/>
  <c r="E314" i="5"/>
  <c r="A313" i="5"/>
  <c r="E311" i="5"/>
  <c r="A310" i="5"/>
  <c r="E308" i="5"/>
  <c r="A307" i="5"/>
  <c r="E305" i="5"/>
  <c r="A304" i="5"/>
  <c r="H603" i="5"/>
  <c r="H585" i="5"/>
  <c r="H567" i="5"/>
  <c r="H549" i="5"/>
  <c r="H531" i="5"/>
  <c r="H513" i="5"/>
  <c r="H495" i="5"/>
  <c r="H477" i="5"/>
  <c r="G470" i="5"/>
  <c r="B467" i="5"/>
  <c r="B463" i="5"/>
  <c r="H459" i="5"/>
  <c r="H456" i="5"/>
  <c r="H453" i="5"/>
  <c r="H450" i="5"/>
  <c r="H447" i="5"/>
  <c r="H444" i="5"/>
  <c r="C442" i="5"/>
  <c r="C440" i="5"/>
  <c r="B438" i="5"/>
  <c r="B436" i="5"/>
  <c r="C434" i="5"/>
  <c r="B432" i="5"/>
  <c r="B430" i="5"/>
  <c r="D428" i="5"/>
  <c r="H426" i="5"/>
  <c r="D425" i="5"/>
  <c r="H423" i="5"/>
  <c r="D422" i="5"/>
  <c r="H420" i="5"/>
  <c r="D419" i="5"/>
  <c r="H417" i="5"/>
  <c r="D416" i="5"/>
  <c r="H414" i="5"/>
  <c r="D413" i="5"/>
  <c r="H411" i="5"/>
  <c r="D410" i="5"/>
  <c r="H408" i="5"/>
  <c r="D407" i="5"/>
  <c r="H405" i="5"/>
  <c r="D404" i="5"/>
  <c r="H402" i="5"/>
  <c r="D401" i="5"/>
  <c r="H399" i="5"/>
  <c r="D398" i="5"/>
  <c r="H396" i="5"/>
  <c r="D395" i="5"/>
  <c r="H393" i="5"/>
  <c r="D392" i="5"/>
  <c r="H390" i="5"/>
  <c r="D389" i="5"/>
  <c r="H387" i="5"/>
  <c r="D386" i="5"/>
  <c r="H384" i="5"/>
  <c r="D383" i="5"/>
  <c r="H381" i="5"/>
  <c r="D380" i="5"/>
  <c r="H378" i="5"/>
  <c r="D377" i="5"/>
  <c r="H375" i="5"/>
  <c r="D374" i="5"/>
  <c r="H372" i="5"/>
  <c r="D371" i="5"/>
  <c r="H369" i="5"/>
  <c r="D368" i="5"/>
  <c r="H366" i="5"/>
  <c r="D365" i="5"/>
  <c r="H363" i="5"/>
  <c r="D362" i="5"/>
  <c r="H360" i="5"/>
  <c r="D359" i="5"/>
  <c r="H357" i="5"/>
  <c r="D356" i="5"/>
  <c r="H354" i="5"/>
  <c r="D353" i="5"/>
  <c r="H351" i="5"/>
  <c r="D350" i="5"/>
  <c r="H348" i="5"/>
  <c r="D347" i="5"/>
  <c r="H345" i="5"/>
  <c r="D344" i="5"/>
  <c r="H342" i="5"/>
  <c r="D341" i="5"/>
  <c r="H339" i="5"/>
  <c r="D338" i="5"/>
  <c r="H336" i="5"/>
  <c r="D335" i="5"/>
  <c r="H333" i="5"/>
  <c r="D332" i="5"/>
  <c r="H330" i="5"/>
  <c r="D329" i="5"/>
  <c r="H327" i="5"/>
  <c r="D326" i="5"/>
  <c r="H324" i="5"/>
  <c r="D323" i="5"/>
  <c r="H321" i="5"/>
  <c r="D320" i="5"/>
  <c r="H318" i="5"/>
  <c r="D317" i="5"/>
  <c r="H315" i="5"/>
  <c r="D314" i="5"/>
  <c r="H312" i="5"/>
  <c r="D311" i="5"/>
  <c r="H309" i="5"/>
  <c r="D308" i="5"/>
  <c r="H306" i="5"/>
  <c r="D305" i="5"/>
  <c r="H303" i="5"/>
  <c r="D302" i="5"/>
  <c r="H300" i="5"/>
  <c r="D299" i="5"/>
  <c r="H297" i="5"/>
  <c r="D296" i="5"/>
  <c r="H294" i="5"/>
  <c r="D293" i="5"/>
  <c r="H291" i="5"/>
  <c r="D290" i="5"/>
  <c r="H288" i="5"/>
  <c r="D287" i="5"/>
  <c r="H285" i="5"/>
  <c r="D284" i="5"/>
  <c r="H282" i="5"/>
  <c r="D281" i="5"/>
  <c r="D602" i="5"/>
  <c r="G456" i="5"/>
  <c r="C428" i="5"/>
  <c r="C410" i="5"/>
  <c r="C392" i="5"/>
  <c r="C374" i="5"/>
  <c r="C356" i="5"/>
  <c r="C338" i="5"/>
  <c r="C323" i="5"/>
  <c r="F316" i="5"/>
  <c r="F310" i="5"/>
  <c r="C305" i="5"/>
  <c r="F301" i="5"/>
  <c r="F298" i="5"/>
  <c r="H295" i="5"/>
  <c r="E293" i="5"/>
  <c r="C291" i="5"/>
  <c r="A289" i="5"/>
  <c r="G286" i="5"/>
  <c r="E284" i="5"/>
  <c r="D282" i="5"/>
  <c r="D280" i="5"/>
  <c r="F278" i="5"/>
  <c r="A277" i="5"/>
  <c r="D275" i="5"/>
  <c r="H273" i="5"/>
  <c r="D272" i="5"/>
  <c r="H270" i="5"/>
  <c r="D269" i="5"/>
  <c r="H267" i="5"/>
  <c r="D266" i="5"/>
  <c r="H264" i="5"/>
  <c r="D263" i="5"/>
  <c r="H261" i="5"/>
  <c r="D260" i="5"/>
  <c r="H258" i="5"/>
  <c r="D257" i="5"/>
  <c r="H255" i="5"/>
  <c r="D254" i="5"/>
  <c r="H252" i="5"/>
  <c r="D251" i="5"/>
  <c r="H249" i="5"/>
  <c r="D248" i="5"/>
  <c r="H246" i="5"/>
  <c r="D245" i="5"/>
  <c r="H243" i="5"/>
  <c r="D242" i="5"/>
  <c r="H240" i="5"/>
  <c r="D239" i="5"/>
  <c r="H237" i="5"/>
  <c r="D236" i="5"/>
  <c r="H234" i="5"/>
  <c r="D233" i="5"/>
  <c r="H231" i="5"/>
  <c r="D230" i="5"/>
  <c r="H228" i="5"/>
  <c r="D227" i="5"/>
  <c r="H225" i="5"/>
  <c r="D224" i="5"/>
  <c r="H222" i="5"/>
  <c r="D221" i="5"/>
  <c r="H219" i="5"/>
  <c r="D218" i="5"/>
  <c r="H216" i="5"/>
  <c r="D215" i="5"/>
  <c r="H213" i="5"/>
  <c r="D212" i="5"/>
  <c r="H210" i="5"/>
  <c r="D209" i="5"/>
  <c r="H207" i="5"/>
  <c r="D206" i="5"/>
  <c r="H204" i="5"/>
  <c r="D203" i="5"/>
  <c r="H201" i="5"/>
  <c r="D200" i="5"/>
  <c r="H198" i="5"/>
  <c r="D197" i="5"/>
  <c r="H195" i="5"/>
  <c r="D194" i="5"/>
  <c r="H192" i="5"/>
  <c r="D191" i="5"/>
  <c r="H189" i="5"/>
  <c r="D188" i="5"/>
  <c r="H186" i="5"/>
  <c r="D185" i="5"/>
  <c r="H183" i="5"/>
  <c r="D182" i="5"/>
  <c r="H180" i="5"/>
  <c r="D179" i="5"/>
  <c r="H177" i="5"/>
  <c r="D176" i="5"/>
  <c r="H174" i="5"/>
  <c r="D173" i="5"/>
  <c r="H171" i="5"/>
  <c r="D170" i="5"/>
  <c r="H168" i="5"/>
  <c r="D167" i="5"/>
  <c r="H165" i="5"/>
  <c r="D164" i="5"/>
  <c r="H162" i="5"/>
  <c r="D161" i="5"/>
  <c r="H159" i="5"/>
  <c r="D158" i="5"/>
  <c r="H156" i="5"/>
  <c r="D155" i="5"/>
  <c r="H153" i="5"/>
  <c r="D152" i="5"/>
  <c r="H150" i="5"/>
  <c r="D149" i="5"/>
  <c r="H147" i="5"/>
  <c r="D146" i="5"/>
  <c r="H144" i="5"/>
  <c r="D584" i="5"/>
  <c r="G453" i="5"/>
  <c r="G426" i="5"/>
  <c r="G408" i="5"/>
  <c r="G390" i="5"/>
  <c r="G372" i="5"/>
  <c r="G354" i="5"/>
  <c r="G336" i="5"/>
  <c r="F322" i="5"/>
  <c r="G315" i="5"/>
  <c r="G309" i="5"/>
  <c r="B305" i="5"/>
  <c r="A301" i="5"/>
  <c r="B298" i="5"/>
  <c r="G295" i="5"/>
  <c r="C293" i="5"/>
  <c r="B291" i="5"/>
  <c r="G288" i="5"/>
  <c r="F286" i="5"/>
  <c r="C284" i="5"/>
  <c r="C282" i="5"/>
  <c r="C280" i="5"/>
  <c r="E278" i="5"/>
  <c r="H276" i="5"/>
  <c r="C275" i="5"/>
  <c r="G273" i="5"/>
  <c r="C272" i="5"/>
  <c r="G270" i="5"/>
  <c r="C269" i="5"/>
  <c r="G267" i="5"/>
  <c r="C266" i="5"/>
  <c r="G264" i="5"/>
  <c r="C263" i="5"/>
  <c r="G261" i="5"/>
  <c r="C260" i="5"/>
  <c r="G258" i="5"/>
  <c r="C257" i="5"/>
  <c r="G255" i="5"/>
  <c r="C254" i="5"/>
  <c r="G252" i="5"/>
  <c r="C251" i="5"/>
  <c r="G249" i="5"/>
  <c r="C248" i="5"/>
  <c r="G246" i="5"/>
  <c r="C245" i="5"/>
  <c r="G243" i="5"/>
  <c r="C242" i="5"/>
  <c r="G240" i="5"/>
  <c r="C239" i="5"/>
  <c r="G237" i="5"/>
  <c r="C236" i="5"/>
  <c r="G234" i="5"/>
  <c r="C233" i="5"/>
  <c r="G231" i="5"/>
  <c r="C230" i="5"/>
  <c r="G228" i="5"/>
  <c r="C227" i="5"/>
  <c r="G225" i="5"/>
  <c r="C224" i="5"/>
  <c r="G222" i="5"/>
  <c r="C221" i="5"/>
  <c r="G219" i="5"/>
  <c r="C218" i="5"/>
  <c r="G216" i="5"/>
  <c r="C215" i="5"/>
  <c r="G213" i="5"/>
  <c r="C212" i="5"/>
  <c r="G210" i="5"/>
  <c r="C209" i="5"/>
  <c r="G207" i="5"/>
  <c r="C206" i="5"/>
  <c r="G204" i="5"/>
  <c r="C203" i="5"/>
  <c r="G201" i="5"/>
  <c r="C200" i="5"/>
  <c r="G198" i="5"/>
  <c r="C197" i="5"/>
  <c r="G195" i="5"/>
  <c r="C194" i="5"/>
  <c r="G192" i="5"/>
  <c r="C191" i="5"/>
  <c r="G189" i="5"/>
  <c r="C188" i="5"/>
  <c r="G186" i="5"/>
  <c r="C185" i="5"/>
  <c r="G183" i="5"/>
  <c r="C182" i="5"/>
  <c r="G180" i="5"/>
  <c r="C179" i="5"/>
  <c r="G177" i="5"/>
  <c r="C176" i="5"/>
  <c r="G174" i="5"/>
  <c r="C173" i="5"/>
  <c r="G171" i="5"/>
  <c r="C170" i="5"/>
  <c r="G168" i="5"/>
  <c r="C167" i="5"/>
  <c r="G165" i="5"/>
  <c r="C164" i="5"/>
  <c r="G162" i="5"/>
  <c r="C161" i="5"/>
  <c r="G159" i="5"/>
  <c r="C158" i="5"/>
  <c r="G156" i="5"/>
  <c r="C155" i="5"/>
  <c r="G153" i="5"/>
  <c r="C152" i="5"/>
  <c r="G150" i="5"/>
  <c r="C149" i="5"/>
  <c r="G147" i="5"/>
  <c r="C146" i="5"/>
  <c r="G144" i="5"/>
  <c r="C143" i="5"/>
  <c r="G141" i="5"/>
  <c r="C140" i="5"/>
  <c r="G138" i="5"/>
  <c r="C137" i="5"/>
  <c r="G135" i="5"/>
  <c r="C134" i="5"/>
  <c r="G132" i="5"/>
  <c r="C131" i="5"/>
  <c r="G129" i="5"/>
  <c r="D566" i="5"/>
  <c r="G450" i="5"/>
  <c r="C425" i="5"/>
  <c r="C407" i="5"/>
  <c r="C389" i="5"/>
  <c r="C371" i="5"/>
  <c r="C353" i="5"/>
  <c r="C335" i="5"/>
  <c r="G321" i="5"/>
  <c r="F315" i="5"/>
  <c r="F309" i="5"/>
  <c r="G304" i="5"/>
  <c r="G300" i="5"/>
  <c r="A298" i="5"/>
  <c r="F295" i="5"/>
  <c r="B293" i="5"/>
  <c r="H290" i="5"/>
  <c r="F288" i="5"/>
  <c r="D286" i="5"/>
  <c r="B284" i="5"/>
  <c r="B282" i="5"/>
  <c r="B280" i="5"/>
  <c r="D278" i="5"/>
  <c r="G276" i="5"/>
  <c r="B275" i="5"/>
  <c r="F273" i="5"/>
  <c r="B272" i="5"/>
  <c r="F270" i="5"/>
  <c r="B269" i="5"/>
  <c r="F267" i="5"/>
  <c r="B266" i="5"/>
  <c r="F264" i="5"/>
  <c r="B263" i="5"/>
  <c r="F261" i="5"/>
  <c r="B260" i="5"/>
  <c r="F258" i="5"/>
  <c r="B257" i="5"/>
  <c r="F255" i="5"/>
  <c r="B254" i="5"/>
  <c r="F252" i="5"/>
  <c r="B251" i="5"/>
  <c r="F249" i="5"/>
  <c r="B248" i="5"/>
  <c r="F246" i="5"/>
  <c r="B245" i="5"/>
  <c r="F243" i="5"/>
  <c r="B242" i="5"/>
  <c r="F240" i="5"/>
  <c r="B239" i="5"/>
  <c r="F237" i="5"/>
  <c r="B236" i="5"/>
  <c r="F234" i="5"/>
  <c r="B233" i="5"/>
  <c r="F231" i="5"/>
  <c r="B230" i="5"/>
  <c r="F228" i="5"/>
  <c r="B227" i="5"/>
  <c r="F225" i="5"/>
  <c r="B224" i="5"/>
  <c r="F222" i="5"/>
  <c r="B221" i="5"/>
  <c r="F219" i="5"/>
  <c r="B218" i="5"/>
  <c r="F216" i="5"/>
  <c r="B215" i="5"/>
  <c r="F213" i="5"/>
  <c r="B212" i="5"/>
  <c r="F210" i="5"/>
  <c r="B209" i="5"/>
  <c r="F207" i="5"/>
  <c r="B206" i="5"/>
  <c r="F204" i="5"/>
  <c r="B203" i="5"/>
  <c r="F201" i="5"/>
  <c r="B200" i="5"/>
  <c r="F198" i="5"/>
  <c r="B197" i="5"/>
  <c r="F195" i="5"/>
  <c r="B194" i="5"/>
  <c r="F192" i="5"/>
  <c r="B191" i="5"/>
  <c r="F189" i="5"/>
  <c r="B188" i="5"/>
  <c r="F186" i="5"/>
  <c r="B185" i="5"/>
  <c r="F183" i="5"/>
  <c r="B182" i="5"/>
  <c r="F180" i="5"/>
  <c r="B179" i="5"/>
  <c r="F177" i="5"/>
  <c r="B176" i="5"/>
  <c r="F174" i="5"/>
  <c r="B173" i="5"/>
  <c r="F171" i="5"/>
  <c r="B170" i="5"/>
  <c r="F168" i="5"/>
  <c r="B167" i="5"/>
  <c r="F165" i="5"/>
  <c r="B164" i="5"/>
  <c r="D548" i="5"/>
  <c r="G447" i="5"/>
  <c r="G423" i="5"/>
  <c r="G405" i="5"/>
  <c r="G387" i="5"/>
  <c r="G369" i="5"/>
  <c r="G351" i="5"/>
  <c r="G333" i="5"/>
  <c r="B321" i="5"/>
  <c r="B315" i="5"/>
  <c r="B309" i="5"/>
  <c r="F304" i="5"/>
  <c r="F300" i="5"/>
  <c r="G297" i="5"/>
  <c r="B295" i="5"/>
  <c r="H292" i="5"/>
  <c r="F290" i="5"/>
  <c r="D288" i="5"/>
  <c r="B286" i="5"/>
  <c r="H283" i="5"/>
  <c r="H281" i="5"/>
  <c r="A280" i="5"/>
  <c r="C278" i="5"/>
  <c r="F276" i="5"/>
  <c r="A275" i="5"/>
  <c r="E273" i="5"/>
  <c r="A272" i="5"/>
  <c r="E270" i="5"/>
  <c r="A269" i="5"/>
  <c r="E267" i="5"/>
  <c r="A266" i="5"/>
  <c r="E264" i="5"/>
  <c r="A263" i="5"/>
  <c r="E261" i="5"/>
  <c r="A260" i="5"/>
  <c r="E258" i="5"/>
  <c r="A257" i="5"/>
  <c r="E255" i="5"/>
  <c r="A254" i="5"/>
  <c r="E252" i="5"/>
  <c r="A251" i="5"/>
  <c r="E249" i="5"/>
  <c r="A248" i="5"/>
  <c r="E246" i="5"/>
  <c r="A245" i="5"/>
  <c r="E243" i="5"/>
  <c r="A242" i="5"/>
  <c r="E240" i="5"/>
  <c r="A239" i="5"/>
  <c r="E237" i="5"/>
  <c r="A236" i="5"/>
  <c r="E234" i="5"/>
  <c r="A233" i="5"/>
  <c r="E231" i="5"/>
  <c r="A230" i="5"/>
  <c r="E228" i="5"/>
  <c r="A227" i="5"/>
  <c r="E225" i="5"/>
  <c r="A224" i="5"/>
  <c r="E222" i="5"/>
  <c r="A221" i="5"/>
  <c r="E219" i="5"/>
  <c r="A218" i="5"/>
  <c r="E216" i="5"/>
  <c r="A215" i="5"/>
  <c r="E213" i="5"/>
  <c r="A212" i="5"/>
  <c r="E210" i="5"/>
  <c r="A209" i="5"/>
  <c r="E207" i="5"/>
  <c r="A206" i="5"/>
  <c r="E204" i="5"/>
  <c r="A203" i="5"/>
  <c r="E201" i="5"/>
  <c r="A200" i="5"/>
  <c r="E198" i="5"/>
  <c r="A197" i="5"/>
  <c r="E195" i="5"/>
  <c r="A194" i="5"/>
  <c r="E192" i="5"/>
  <c r="A191" i="5"/>
  <c r="E189" i="5"/>
  <c r="A188" i="5"/>
  <c r="E186" i="5"/>
  <c r="A185" i="5"/>
  <c r="E183" i="5"/>
  <c r="A182" i="5"/>
  <c r="E180" i="5"/>
  <c r="A179" i="5"/>
  <c r="E177" i="5"/>
  <c r="A176" i="5"/>
  <c r="E174" i="5"/>
  <c r="A173" i="5"/>
  <c r="E171" i="5"/>
  <c r="A170" i="5"/>
  <c r="E168" i="5"/>
  <c r="A167" i="5"/>
  <c r="E165" i="5"/>
  <c r="A164" i="5"/>
  <c r="E162" i="5"/>
  <c r="A161" i="5"/>
  <c r="E159" i="5"/>
  <c r="A158" i="5"/>
  <c r="E156" i="5"/>
  <c r="A155" i="5"/>
  <c r="E153" i="5"/>
  <c r="A152" i="5"/>
  <c r="E150" i="5"/>
  <c r="A149" i="5"/>
  <c r="E147" i="5"/>
  <c r="A146" i="5"/>
  <c r="E144" i="5"/>
  <c r="A143" i="5"/>
  <c r="E141" i="5"/>
  <c r="A140" i="5"/>
  <c r="E138" i="5"/>
  <c r="D530" i="5"/>
  <c r="G444" i="5"/>
  <c r="C422" i="5"/>
  <c r="C404" i="5"/>
  <c r="C386" i="5"/>
  <c r="C368" i="5"/>
  <c r="C350" i="5"/>
  <c r="C332" i="5"/>
  <c r="C320" i="5"/>
  <c r="C314" i="5"/>
  <c r="C308" i="5"/>
  <c r="G303" i="5"/>
  <c r="C300" i="5"/>
  <c r="F297" i="5"/>
  <c r="A295" i="5"/>
  <c r="G292" i="5"/>
  <c r="E290" i="5"/>
  <c r="C288" i="5"/>
  <c r="A286" i="5"/>
  <c r="G283" i="5"/>
  <c r="G281" i="5"/>
  <c r="H279" i="5"/>
  <c r="B278" i="5"/>
  <c r="D276" i="5"/>
  <c r="H274" i="5"/>
  <c r="D273" i="5"/>
  <c r="H271" i="5"/>
  <c r="D270" i="5"/>
  <c r="H268" i="5"/>
  <c r="D267" i="5"/>
  <c r="H265" i="5"/>
  <c r="D264" i="5"/>
  <c r="H262" i="5"/>
  <c r="D261" i="5"/>
  <c r="H259" i="5"/>
  <c r="D258" i="5"/>
  <c r="H256" i="5"/>
  <c r="D255" i="5"/>
  <c r="H253" i="5"/>
  <c r="D252" i="5"/>
  <c r="H250" i="5"/>
  <c r="D249" i="5"/>
  <c r="H247" i="5"/>
  <c r="D246" i="5"/>
  <c r="H244" i="5"/>
  <c r="D243" i="5"/>
  <c r="H241" i="5"/>
  <c r="D240" i="5"/>
  <c r="H238" i="5"/>
  <c r="D237" i="5"/>
  <c r="H235" i="5"/>
  <c r="D234" i="5"/>
  <c r="H232" i="5"/>
  <c r="D231" i="5"/>
  <c r="H229" i="5"/>
  <c r="D228" i="5"/>
  <c r="H226" i="5"/>
  <c r="D225" i="5"/>
  <c r="H223" i="5"/>
  <c r="D222" i="5"/>
  <c r="H220" i="5"/>
  <c r="D219" i="5"/>
  <c r="H217" i="5"/>
  <c r="D216" i="5"/>
  <c r="H214" i="5"/>
  <c r="D213" i="5"/>
  <c r="H211" i="5"/>
  <c r="D210" i="5"/>
  <c r="H208" i="5"/>
  <c r="D207" i="5"/>
  <c r="H205" i="5"/>
  <c r="D204" i="5"/>
  <c r="H202" i="5"/>
  <c r="D201" i="5"/>
  <c r="H199" i="5"/>
  <c r="D198" i="5"/>
  <c r="H196" i="5"/>
  <c r="D195" i="5"/>
  <c r="H193" i="5"/>
  <c r="D192" i="5"/>
  <c r="H190" i="5"/>
  <c r="D189" i="5"/>
  <c r="H187" i="5"/>
  <c r="D186" i="5"/>
  <c r="H184" i="5"/>
  <c r="D183" i="5"/>
  <c r="H181" i="5"/>
  <c r="D180" i="5"/>
  <c r="H178" i="5"/>
  <c r="D177" i="5"/>
  <c r="H175" i="5"/>
  <c r="D174" i="5"/>
  <c r="H172" i="5"/>
  <c r="D171" i="5"/>
  <c r="H169" i="5"/>
  <c r="D168" i="5"/>
  <c r="H166" i="5"/>
  <c r="D165" i="5"/>
  <c r="H163" i="5"/>
  <c r="D162" i="5"/>
  <c r="H160" i="5"/>
  <c r="D159" i="5"/>
  <c r="H157" i="5"/>
  <c r="D156" i="5"/>
  <c r="H154" i="5"/>
  <c r="D153" i="5"/>
  <c r="H151" i="5"/>
  <c r="D150" i="5"/>
  <c r="H148" i="5"/>
  <c r="D147" i="5"/>
  <c r="H145" i="5"/>
  <c r="D144" i="5"/>
  <c r="H142" i="5"/>
  <c r="D141" i="5"/>
  <c r="H139" i="5"/>
  <c r="D138" i="5"/>
  <c r="D512" i="5"/>
  <c r="B442" i="5"/>
  <c r="G420" i="5"/>
  <c r="G402" i="5"/>
  <c r="G384" i="5"/>
  <c r="G366" i="5"/>
  <c r="G348" i="5"/>
  <c r="G330" i="5"/>
  <c r="B320" i="5"/>
  <c r="B314" i="5"/>
  <c r="B308" i="5"/>
  <c r="F303" i="5"/>
  <c r="B300" i="5"/>
  <c r="D297" i="5"/>
  <c r="G294" i="5"/>
  <c r="F292" i="5"/>
  <c r="C290" i="5"/>
  <c r="B288" i="5"/>
  <c r="G285" i="5"/>
  <c r="F283" i="5"/>
  <c r="F281" i="5"/>
  <c r="G279" i="5"/>
  <c r="H277" i="5"/>
  <c r="C276" i="5"/>
  <c r="G274" i="5"/>
  <c r="C273" i="5"/>
  <c r="G271" i="5"/>
  <c r="C270" i="5"/>
  <c r="G268" i="5"/>
  <c r="C267" i="5"/>
  <c r="G265" i="5"/>
  <c r="C264" i="5"/>
  <c r="G262" i="5"/>
  <c r="C261" i="5"/>
  <c r="G259" i="5"/>
  <c r="C258" i="5"/>
  <c r="G256" i="5"/>
  <c r="C255" i="5"/>
  <c r="G253" i="5"/>
  <c r="C252" i="5"/>
  <c r="G250" i="5"/>
  <c r="C249" i="5"/>
  <c r="G247" i="5"/>
  <c r="C246" i="5"/>
  <c r="G244" i="5"/>
  <c r="C243" i="5"/>
  <c r="G241" i="5"/>
  <c r="C240" i="5"/>
  <c r="G238" i="5"/>
  <c r="C237" i="5"/>
  <c r="G235" i="5"/>
  <c r="C234" i="5"/>
  <c r="G232" i="5"/>
  <c r="C231" i="5"/>
  <c r="G229" i="5"/>
  <c r="C228" i="5"/>
  <c r="G226" i="5"/>
  <c r="C225" i="5"/>
  <c r="G223" i="5"/>
  <c r="C222" i="5"/>
  <c r="G220" i="5"/>
  <c r="C219" i="5"/>
  <c r="G217" i="5"/>
  <c r="C216" i="5"/>
  <c r="G214" i="5"/>
  <c r="C213" i="5"/>
  <c r="G211" i="5"/>
  <c r="C210" i="5"/>
  <c r="G208" i="5"/>
  <c r="C207" i="5"/>
  <c r="G205" i="5"/>
  <c r="C204" i="5"/>
  <c r="G202" i="5"/>
  <c r="C201" i="5"/>
  <c r="G199" i="5"/>
  <c r="C198" i="5"/>
  <c r="G196" i="5"/>
  <c r="C195" i="5"/>
  <c r="G193" i="5"/>
  <c r="C192" i="5"/>
  <c r="G190" i="5"/>
  <c r="C189" i="5"/>
  <c r="G187" i="5"/>
  <c r="C186" i="5"/>
  <c r="G184" i="5"/>
  <c r="C183" i="5"/>
  <c r="G181" i="5"/>
  <c r="C180" i="5"/>
  <c r="G178" i="5"/>
  <c r="C177" i="5"/>
  <c r="G175" i="5"/>
  <c r="C174" i="5"/>
  <c r="G172" i="5"/>
  <c r="C171" i="5"/>
  <c r="G169" i="5"/>
  <c r="C168" i="5"/>
  <c r="G166" i="5"/>
  <c r="C165" i="5"/>
  <c r="G163" i="5"/>
  <c r="C162" i="5"/>
  <c r="G160" i="5"/>
  <c r="C159" i="5"/>
  <c r="G157" i="5"/>
  <c r="C156" i="5"/>
  <c r="G154" i="5"/>
  <c r="C153" i="5"/>
  <c r="G151" i="5"/>
  <c r="C150" i="5"/>
  <c r="G148" i="5"/>
  <c r="C147" i="5"/>
  <c r="G145" i="5"/>
  <c r="C144" i="5"/>
  <c r="G142" i="5"/>
  <c r="C141" i="5"/>
  <c r="G139" i="5"/>
  <c r="C138" i="5"/>
  <c r="G136" i="5"/>
  <c r="C135" i="5"/>
  <c r="G133" i="5"/>
  <c r="D494" i="5"/>
  <c r="B440" i="5"/>
  <c r="C419" i="5"/>
  <c r="C401" i="5"/>
  <c r="C383" i="5"/>
  <c r="C365" i="5"/>
  <c r="C347" i="5"/>
  <c r="C329" i="5"/>
  <c r="F319" i="5"/>
  <c r="F313" i="5"/>
  <c r="G307" i="5"/>
  <c r="C303" i="5"/>
  <c r="F299" i="5"/>
  <c r="C297" i="5"/>
  <c r="F294" i="5"/>
  <c r="D292" i="5"/>
  <c r="B290" i="5"/>
  <c r="H287" i="5"/>
  <c r="F285" i="5"/>
  <c r="D283" i="5"/>
  <c r="E281" i="5"/>
  <c r="F279" i="5"/>
  <c r="G277" i="5"/>
  <c r="B276" i="5"/>
  <c r="F274" i="5"/>
  <c r="B273" i="5"/>
  <c r="F271" i="5"/>
  <c r="B270" i="5"/>
  <c r="F268" i="5"/>
  <c r="B267" i="5"/>
  <c r="F265" i="5"/>
  <c r="B264" i="5"/>
  <c r="F262" i="5"/>
  <c r="B261" i="5"/>
  <c r="F259" i="5"/>
  <c r="B258" i="5"/>
  <c r="F256" i="5"/>
  <c r="B255" i="5"/>
  <c r="F253" i="5"/>
  <c r="B252" i="5"/>
  <c r="F250" i="5"/>
  <c r="B249" i="5"/>
  <c r="F247" i="5"/>
  <c r="B246" i="5"/>
  <c r="F244" i="5"/>
  <c r="B243" i="5"/>
  <c r="F241" i="5"/>
  <c r="B240" i="5"/>
  <c r="F238" i="5"/>
  <c r="B237" i="5"/>
  <c r="F235" i="5"/>
  <c r="B234" i="5"/>
  <c r="F232" i="5"/>
  <c r="B231" i="5"/>
  <c r="F229" i="5"/>
  <c r="B228" i="5"/>
  <c r="F226" i="5"/>
  <c r="B225" i="5"/>
  <c r="F223" i="5"/>
  <c r="B222" i="5"/>
  <c r="F220" i="5"/>
  <c r="B219" i="5"/>
  <c r="F217" i="5"/>
  <c r="B216" i="5"/>
  <c r="F214" i="5"/>
  <c r="B213" i="5"/>
  <c r="F211" i="5"/>
  <c r="B210" i="5"/>
  <c r="F208" i="5"/>
  <c r="B207" i="5"/>
  <c r="F205" i="5"/>
  <c r="B204" i="5"/>
  <c r="F202" i="5"/>
  <c r="B201" i="5"/>
  <c r="F199" i="5"/>
  <c r="B198" i="5"/>
  <c r="F196" i="5"/>
  <c r="B195" i="5"/>
  <c r="F193" i="5"/>
  <c r="B192" i="5"/>
  <c r="F190" i="5"/>
  <c r="B189" i="5"/>
  <c r="F187" i="5"/>
  <c r="B186" i="5"/>
  <c r="F184" i="5"/>
  <c r="B183" i="5"/>
  <c r="F181" i="5"/>
  <c r="B180" i="5"/>
  <c r="F178" i="5"/>
  <c r="B177" i="5"/>
  <c r="F175" i="5"/>
  <c r="B174" i="5"/>
  <c r="G476" i="5"/>
  <c r="H437" i="5"/>
  <c r="G417" i="5"/>
  <c r="G399" i="5"/>
  <c r="G381" i="5"/>
  <c r="G363" i="5"/>
  <c r="G345" i="5"/>
  <c r="G327" i="5"/>
  <c r="G318" i="5"/>
  <c r="G312" i="5"/>
  <c r="F307" i="5"/>
  <c r="B303" i="5"/>
  <c r="E299" i="5"/>
  <c r="B297" i="5"/>
  <c r="D294" i="5"/>
  <c r="B292" i="5"/>
  <c r="H289" i="5"/>
  <c r="F287" i="5"/>
  <c r="D285" i="5"/>
  <c r="C283" i="5"/>
  <c r="C281" i="5"/>
  <c r="D279" i="5"/>
  <c r="F277" i="5"/>
  <c r="A276" i="5"/>
  <c r="E274" i="5"/>
  <c r="A273" i="5"/>
  <c r="E271" i="5"/>
  <c r="A270" i="5"/>
  <c r="E268" i="5"/>
  <c r="A267" i="5"/>
  <c r="E265" i="5"/>
  <c r="A264" i="5"/>
  <c r="E262" i="5"/>
  <c r="A261" i="5"/>
  <c r="E259" i="5"/>
  <c r="A258" i="5"/>
  <c r="E256" i="5"/>
  <c r="A255" i="5"/>
  <c r="E253" i="5"/>
  <c r="A252" i="5"/>
  <c r="E250" i="5"/>
  <c r="A249" i="5"/>
  <c r="E247" i="5"/>
  <c r="A246" i="5"/>
  <c r="E244" i="5"/>
  <c r="A243" i="5"/>
  <c r="E241" i="5"/>
  <c r="A240" i="5"/>
  <c r="E238" i="5"/>
  <c r="A237" i="5"/>
  <c r="E235" i="5"/>
  <c r="A234" i="5"/>
  <c r="E232" i="5"/>
  <c r="A231" i="5"/>
  <c r="E229" i="5"/>
  <c r="A228" i="5"/>
  <c r="E226" i="5"/>
  <c r="A225" i="5"/>
  <c r="E223" i="5"/>
  <c r="A222" i="5"/>
  <c r="E220" i="5"/>
  <c r="A219" i="5"/>
  <c r="E217" i="5"/>
  <c r="A216" i="5"/>
  <c r="E214" i="5"/>
  <c r="A213" i="5"/>
  <c r="E211" i="5"/>
  <c r="A210" i="5"/>
  <c r="E208" i="5"/>
  <c r="A207" i="5"/>
  <c r="E205" i="5"/>
  <c r="A204" i="5"/>
  <c r="E202" i="5"/>
  <c r="A201" i="5"/>
  <c r="E199" i="5"/>
  <c r="A198" i="5"/>
  <c r="E196" i="5"/>
  <c r="A195" i="5"/>
  <c r="E193" i="5"/>
  <c r="A192" i="5"/>
  <c r="E190" i="5"/>
  <c r="A189" i="5"/>
  <c r="E187" i="5"/>
  <c r="A186" i="5"/>
  <c r="E184" i="5"/>
  <c r="A183" i="5"/>
  <c r="E181" i="5"/>
  <c r="A180" i="5"/>
  <c r="E178" i="5"/>
  <c r="A177" i="5"/>
  <c r="E175" i="5"/>
  <c r="A174" i="5"/>
  <c r="E172" i="5"/>
  <c r="A171" i="5"/>
  <c r="E169" i="5"/>
  <c r="A168" i="5"/>
  <c r="E166" i="5"/>
  <c r="A165" i="5"/>
  <c r="E163" i="5"/>
  <c r="A162" i="5"/>
  <c r="E160" i="5"/>
  <c r="A159" i="5"/>
  <c r="E157" i="5"/>
  <c r="A156" i="5"/>
  <c r="E154" i="5"/>
  <c r="A153" i="5"/>
  <c r="E151" i="5"/>
  <c r="A150" i="5"/>
  <c r="E148" i="5"/>
  <c r="A147" i="5"/>
  <c r="E145" i="5"/>
  <c r="A144" i="5"/>
  <c r="E142" i="5"/>
  <c r="A141" i="5"/>
  <c r="E139" i="5"/>
  <c r="A138" i="5"/>
  <c r="E136" i="5"/>
  <c r="A135" i="5"/>
  <c r="E133" i="5"/>
  <c r="A132" i="5"/>
  <c r="E130" i="5"/>
  <c r="A129" i="5"/>
  <c r="E127" i="5"/>
  <c r="A126" i="5"/>
  <c r="D470" i="5"/>
  <c r="A436" i="5"/>
  <c r="C416" i="5"/>
  <c r="C398" i="5"/>
  <c r="C380" i="5"/>
  <c r="C362" i="5"/>
  <c r="C344" i="5"/>
  <c r="C326" i="5"/>
  <c r="F318" i="5"/>
  <c r="F312" i="5"/>
  <c r="G306" i="5"/>
  <c r="E302" i="5"/>
  <c r="C299" i="5"/>
  <c r="F296" i="5"/>
  <c r="C294" i="5"/>
  <c r="A292" i="5"/>
  <c r="G289" i="5"/>
  <c r="E287" i="5"/>
  <c r="C285" i="5"/>
  <c r="B283" i="5"/>
  <c r="B281" i="5"/>
  <c r="C279" i="5"/>
  <c r="E277" i="5"/>
  <c r="H275" i="5"/>
  <c r="D274" i="5"/>
  <c r="H272" i="5"/>
  <c r="D271" i="5"/>
  <c r="H269" i="5"/>
  <c r="D268" i="5"/>
  <c r="H266" i="5"/>
  <c r="D265" i="5"/>
  <c r="H263" i="5"/>
  <c r="D262" i="5"/>
  <c r="H260" i="5"/>
  <c r="D259" i="5"/>
  <c r="H257" i="5"/>
  <c r="D256" i="5"/>
  <c r="H254" i="5"/>
  <c r="D253" i="5"/>
  <c r="H251" i="5"/>
  <c r="D250" i="5"/>
  <c r="H248" i="5"/>
  <c r="D247" i="5"/>
  <c r="H245" i="5"/>
  <c r="D244" i="5"/>
  <c r="H242" i="5"/>
  <c r="D241" i="5"/>
  <c r="H239" i="5"/>
  <c r="D238" i="5"/>
  <c r="H236" i="5"/>
  <c r="D235" i="5"/>
  <c r="H233" i="5"/>
  <c r="D232" i="5"/>
  <c r="H230" i="5"/>
  <c r="D229" i="5"/>
  <c r="H227" i="5"/>
  <c r="D226" i="5"/>
  <c r="H224" i="5"/>
  <c r="D223" i="5"/>
  <c r="H221" i="5"/>
  <c r="D220" i="5"/>
  <c r="H218" i="5"/>
  <c r="D217" i="5"/>
  <c r="H215" i="5"/>
  <c r="D214" i="5"/>
  <c r="H212" i="5"/>
  <c r="D211" i="5"/>
  <c r="H209" i="5"/>
  <c r="D208" i="5"/>
  <c r="H206" i="5"/>
  <c r="D205" i="5"/>
  <c r="H203" i="5"/>
  <c r="D202" i="5"/>
  <c r="H200" i="5"/>
  <c r="D199" i="5"/>
  <c r="H197" i="5"/>
  <c r="D196" i="5"/>
  <c r="H194" i="5"/>
  <c r="D193" i="5"/>
  <c r="H191" i="5"/>
  <c r="D190" i="5"/>
  <c r="H188" i="5"/>
  <c r="D187" i="5"/>
  <c r="H185" i="5"/>
  <c r="D184" i="5"/>
  <c r="H182" i="5"/>
  <c r="D181" i="5"/>
  <c r="H179" i="5"/>
  <c r="D178" i="5"/>
  <c r="H176" i="5"/>
  <c r="D175" i="5"/>
  <c r="H173" i="5"/>
  <c r="D172" i="5"/>
  <c r="H170" i="5"/>
  <c r="D169" i="5"/>
  <c r="H167" i="5"/>
  <c r="D166" i="5"/>
  <c r="H164" i="5"/>
  <c r="D163" i="5"/>
  <c r="H161" i="5"/>
  <c r="D160" i="5"/>
  <c r="H158" i="5"/>
  <c r="D157" i="5"/>
  <c r="H155" i="5"/>
  <c r="D154" i="5"/>
  <c r="H152" i="5"/>
  <c r="D151" i="5"/>
  <c r="H149" i="5"/>
  <c r="D148" i="5"/>
  <c r="H146" i="5"/>
  <c r="D145" i="5"/>
  <c r="H143" i="5"/>
  <c r="D142" i="5"/>
  <c r="H140" i="5"/>
  <c r="D139" i="5"/>
  <c r="H137" i="5"/>
  <c r="D136" i="5"/>
  <c r="H134" i="5"/>
  <c r="D133" i="5"/>
  <c r="H131" i="5"/>
  <c r="D130" i="5"/>
  <c r="H128" i="5"/>
  <c r="D127" i="5"/>
  <c r="H125" i="5"/>
  <c r="D124" i="5"/>
  <c r="H122" i="5"/>
  <c r="D121" i="5"/>
  <c r="C466" i="5"/>
  <c r="B434" i="5"/>
  <c r="G414" i="5"/>
  <c r="G396" i="5"/>
  <c r="G378" i="5"/>
  <c r="G360" i="5"/>
  <c r="G342" i="5"/>
  <c r="F325" i="5"/>
  <c r="B318" i="5"/>
  <c r="B312" i="5"/>
  <c r="F306" i="5"/>
  <c r="C302" i="5"/>
  <c r="B299" i="5"/>
  <c r="E296" i="5"/>
  <c r="B294" i="5"/>
  <c r="G291" i="5"/>
  <c r="F289" i="5"/>
  <c r="C287" i="5"/>
  <c r="B285" i="5"/>
  <c r="A283" i="5"/>
  <c r="H280" i="5"/>
  <c r="B279" i="5"/>
  <c r="D277" i="5"/>
  <c r="G275" i="5"/>
  <c r="C274" i="5"/>
  <c r="G272" i="5"/>
  <c r="C271" i="5"/>
  <c r="G269" i="5"/>
  <c r="C268" i="5"/>
  <c r="G266" i="5"/>
  <c r="C265" i="5"/>
  <c r="G263" i="5"/>
  <c r="C262" i="5"/>
  <c r="G260" i="5"/>
  <c r="C259" i="5"/>
  <c r="G257" i="5"/>
  <c r="C256" i="5"/>
  <c r="G254" i="5"/>
  <c r="C253" i="5"/>
  <c r="G251" i="5"/>
  <c r="C250" i="5"/>
  <c r="G248" i="5"/>
  <c r="C247" i="5"/>
  <c r="G245" i="5"/>
  <c r="C244" i="5"/>
  <c r="G242" i="5"/>
  <c r="C241" i="5"/>
  <c r="G239" i="5"/>
  <c r="C238" i="5"/>
  <c r="G236" i="5"/>
  <c r="C235" i="5"/>
  <c r="G233" i="5"/>
  <c r="C232" i="5"/>
  <c r="G230" i="5"/>
  <c r="C229" i="5"/>
  <c r="G227" i="5"/>
  <c r="C226" i="5"/>
  <c r="G224" i="5"/>
  <c r="C223" i="5"/>
  <c r="G221" i="5"/>
  <c r="C220" i="5"/>
  <c r="G218" i="5"/>
  <c r="C217" i="5"/>
  <c r="G215" i="5"/>
  <c r="C214" i="5"/>
  <c r="G212" i="5"/>
  <c r="C211" i="5"/>
  <c r="G209" i="5"/>
  <c r="C208" i="5"/>
  <c r="G206" i="5"/>
  <c r="C205" i="5"/>
  <c r="G203" i="5"/>
  <c r="C202" i="5"/>
  <c r="G200" i="5"/>
  <c r="C199" i="5"/>
  <c r="G197" i="5"/>
  <c r="C196" i="5"/>
  <c r="G194" i="5"/>
  <c r="C193" i="5"/>
  <c r="G191" i="5"/>
  <c r="C190" i="5"/>
  <c r="G188" i="5"/>
  <c r="C187" i="5"/>
  <c r="G185" i="5"/>
  <c r="C184" i="5"/>
  <c r="G182" i="5"/>
  <c r="C181" i="5"/>
  <c r="G179" i="5"/>
  <c r="C178" i="5"/>
  <c r="G176" i="5"/>
  <c r="C175" i="5"/>
  <c r="G173" i="5"/>
  <c r="C172" i="5"/>
  <c r="G170" i="5"/>
  <c r="C169" i="5"/>
  <c r="G167" i="5"/>
  <c r="C166" i="5"/>
  <c r="G164" i="5"/>
  <c r="C163" i="5"/>
  <c r="G161" i="5"/>
  <c r="C160" i="5"/>
  <c r="G158" i="5"/>
  <c r="C157" i="5"/>
  <c r="H462" i="5"/>
  <c r="H431" i="5"/>
  <c r="C413" i="5"/>
  <c r="C395" i="5"/>
  <c r="C377" i="5"/>
  <c r="C359" i="5"/>
  <c r="C341" i="5"/>
  <c r="G324" i="5"/>
  <c r="C317" i="5"/>
  <c r="C311" i="5"/>
  <c r="C306" i="5"/>
  <c r="B302" i="5"/>
  <c r="H298" i="5"/>
  <c r="C296" i="5"/>
  <c r="H293" i="5"/>
  <c r="F291" i="5"/>
  <c r="D289" i="5"/>
  <c r="B287" i="5"/>
  <c r="H284" i="5"/>
  <c r="G282" i="5"/>
  <c r="G280" i="5"/>
  <c r="H278" i="5"/>
  <c r="C277" i="5"/>
  <c r="F275" i="5"/>
  <c r="B274" i="5"/>
  <c r="F272" i="5"/>
  <c r="B271" i="5"/>
  <c r="F269" i="5"/>
  <c r="B268" i="5"/>
  <c r="F266" i="5"/>
  <c r="B265" i="5"/>
  <c r="F263" i="5"/>
  <c r="B262" i="5"/>
  <c r="F260" i="5"/>
  <c r="B259" i="5"/>
  <c r="F257" i="5"/>
  <c r="B256" i="5"/>
  <c r="F254" i="5"/>
  <c r="B253" i="5"/>
  <c r="F251" i="5"/>
  <c r="B250" i="5"/>
  <c r="F248" i="5"/>
  <c r="B247" i="5"/>
  <c r="F245" i="5"/>
  <c r="B244" i="5"/>
  <c r="F242" i="5"/>
  <c r="B241" i="5"/>
  <c r="F239" i="5"/>
  <c r="B238" i="5"/>
  <c r="F236" i="5"/>
  <c r="B235" i="5"/>
  <c r="F233" i="5"/>
  <c r="B232" i="5"/>
  <c r="F230" i="5"/>
  <c r="B229" i="5"/>
  <c r="F227" i="5"/>
  <c r="B226" i="5"/>
  <c r="F224" i="5"/>
  <c r="B223" i="5"/>
  <c r="F221" i="5"/>
  <c r="B220" i="5"/>
  <c r="F218" i="5"/>
  <c r="B217" i="5"/>
  <c r="F215" i="5"/>
  <c r="B214" i="5"/>
  <c r="F212" i="5"/>
  <c r="B211" i="5"/>
  <c r="F209" i="5"/>
  <c r="B208" i="5"/>
  <c r="F206" i="5"/>
  <c r="B205" i="5"/>
  <c r="F203" i="5"/>
  <c r="B202" i="5"/>
  <c r="F200" i="5"/>
  <c r="B199" i="5"/>
  <c r="F197" i="5"/>
  <c r="B196" i="5"/>
  <c r="F194" i="5"/>
  <c r="B193" i="5"/>
  <c r="F191" i="5"/>
  <c r="B190" i="5"/>
  <c r="F188" i="5"/>
  <c r="B187" i="5"/>
  <c r="F185" i="5"/>
  <c r="B184" i="5"/>
  <c r="F182" i="5"/>
  <c r="B181" i="5"/>
  <c r="F179" i="5"/>
  <c r="B178" i="5"/>
  <c r="F176" i="5"/>
  <c r="B175" i="5"/>
  <c r="F173" i="5"/>
  <c r="B172" i="5"/>
  <c r="F170" i="5"/>
  <c r="B169" i="5"/>
  <c r="F167" i="5"/>
  <c r="B166" i="5"/>
  <c r="F164" i="5"/>
  <c r="B163" i="5"/>
  <c r="F161" i="5"/>
  <c r="B160" i="5"/>
  <c r="F158" i="5"/>
  <c r="B157" i="5"/>
  <c r="F155" i="5"/>
  <c r="B154" i="5"/>
  <c r="F152" i="5"/>
  <c r="G459" i="5"/>
  <c r="G298" i="5"/>
  <c r="A274" i="5"/>
  <c r="A256" i="5"/>
  <c r="A238" i="5"/>
  <c r="A220" i="5"/>
  <c r="A202" i="5"/>
  <c r="A184" i="5"/>
  <c r="F169" i="5"/>
  <c r="E161" i="5"/>
  <c r="G155" i="5"/>
  <c r="C151" i="5"/>
  <c r="A148" i="5"/>
  <c r="B144" i="5"/>
  <c r="B141" i="5"/>
  <c r="B138" i="5"/>
  <c r="H135" i="5"/>
  <c r="F133" i="5"/>
  <c r="E131" i="5"/>
  <c r="E129" i="5"/>
  <c r="G127" i="5"/>
  <c r="G125" i="5"/>
  <c r="B124" i="5"/>
  <c r="E122" i="5"/>
  <c r="H120" i="5"/>
  <c r="D119" i="5"/>
  <c r="H117" i="5"/>
  <c r="D116" i="5"/>
  <c r="H114" i="5"/>
  <c r="D113" i="5"/>
  <c r="H111" i="5"/>
  <c r="D110" i="5"/>
  <c r="H108" i="5"/>
  <c r="D107" i="5"/>
  <c r="H105" i="5"/>
  <c r="D104" i="5"/>
  <c r="H102" i="5"/>
  <c r="D101" i="5"/>
  <c r="H99" i="5"/>
  <c r="D98" i="5"/>
  <c r="H96" i="5"/>
  <c r="D95" i="5"/>
  <c r="H93" i="5"/>
  <c r="D92" i="5"/>
  <c r="H90" i="5"/>
  <c r="D89" i="5"/>
  <c r="H87" i="5"/>
  <c r="D86" i="5"/>
  <c r="H84" i="5"/>
  <c r="D83" i="5"/>
  <c r="H81" i="5"/>
  <c r="D80" i="5"/>
  <c r="H78" i="5"/>
  <c r="D77" i="5"/>
  <c r="H75" i="5"/>
  <c r="D74" i="5"/>
  <c r="H72" i="5"/>
  <c r="D71" i="5"/>
  <c r="H69" i="5"/>
  <c r="D68" i="5"/>
  <c r="H66" i="5"/>
  <c r="D65" i="5"/>
  <c r="H63" i="5"/>
  <c r="D62" i="5"/>
  <c r="H60" i="5"/>
  <c r="D59" i="5"/>
  <c r="H57" i="5"/>
  <c r="D56" i="5"/>
  <c r="H54" i="5"/>
  <c r="D53" i="5"/>
  <c r="H51" i="5"/>
  <c r="D50" i="5"/>
  <c r="H48" i="5"/>
  <c r="D47" i="5"/>
  <c r="H45" i="5"/>
  <c r="D44" i="5"/>
  <c r="H42" i="5"/>
  <c r="D41" i="5"/>
  <c r="H39" i="5"/>
  <c r="D38" i="5"/>
  <c r="H36" i="5"/>
  <c r="D35" i="5"/>
  <c r="H33" i="5"/>
  <c r="D32" i="5"/>
  <c r="H30" i="5"/>
  <c r="D29" i="5"/>
  <c r="H27" i="5"/>
  <c r="D26" i="5"/>
  <c r="H24" i="5"/>
  <c r="D23" i="5"/>
  <c r="H21" i="5"/>
  <c r="D20" i="5"/>
  <c r="H18" i="5"/>
  <c r="D17" i="5"/>
  <c r="F30" i="5"/>
  <c r="B23" i="5"/>
  <c r="B20" i="5"/>
  <c r="A17" i="5"/>
  <c r="E221" i="5"/>
  <c r="A112" i="5"/>
  <c r="E92" i="5"/>
  <c r="A73" i="5"/>
  <c r="E53" i="5"/>
  <c r="A34" i="5"/>
  <c r="A16" i="5"/>
  <c r="A430" i="5"/>
  <c r="B296" i="5"/>
  <c r="E272" i="5"/>
  <c r="E254" i="5"/>
  <c r="E236" i="5"/>
  <c r="E218" i="5"/>
  <c r="E200" i="5"/>
  <c r="E182" i="5"/>
  <c r="A169" i="5"/>
  <c r="B161" i="5"/>
  <c r="E155" i="5"/>
  <c r="B151" i="5"/>
  <c r="F147" i="5"/>
  <c r="G143" i="5"/>
  <c r="G140" i="5"/>
  <c r="G137" i="5"/>
  <c r="F135" i="5"/>
  <c r="C133" i="5"/>
  <c r="D131" i="5"/>
  <c r="D129" i="5"/>
  <c r="F127" i="5"/>
  <c r="F125" i="5"/>
  <c r="A124" i="5"/>
  <c r="D122" i="5"/>
  <c r="G120" i="5"/>
  <c r="C119" i="5"/>
  <c r="G117" i="5"/>
  <c r="C116" i="5"/>
  <c r="G114" i="5"/>
  <c r="C113" i="5"/>
  <c r="G111" i="5"/>
  <c r="C110" i="5"/>
  <c r="G108" i="5"/>
  <c r="C107" i="5"/>
  <c r="G105" i="5"/>
  <c r="C104" i="5"/>
  <c r="G102" i="5"/>
  <c r="C101" i="5"/>
  <c r="G99" i="5"/>
  <c r="C98" i="5"/>
  <c r="G96" i="5"/>
  <c r="C95" i="5"/>
  <c r="G93" i="5"/>
  <c r="C92" i="5"/>
  <c r="G90" i="5"/>
  <c r="C89" i="5"/>
  <c r="G87" i="5"/>
  <c r="C86" i="5"/>
  <c r="G84" i="5"/>
  <c r="C83" i="5"/>
  <c r="G81" i="5"/>
  <c r="C80" i="5"/>
  <c r="G78" i="5"/>
  <c r="C77" i="5"/>
  <c r="G75" i="5"/>
  <c r="C74" i="5"/>
  <c r="G72" i="5"/>
  <c r="C71" i="5"/>
  <c r="G69" i="5"/>
  <c r="C68" i="5"/>
  <c r="G66" i="5"/>
  <c r="C65" i="5"/>
  <c r="G63" i="5"/>
  <c r="C62" i="5"/>
  <c r="G60" i="5"/>
  <c r="C59" i="5"/>
  <c r="G57" i="5"/>
  <c r="C56" i="5"/>
  <c r="G54" i="5"/>
  <c r="C53" i="5"/>
  <c r="G51" i="5"/>
  <c r="C50" i="5"/>
  <c r="G48" i="5"/>
  <c r="C47" i="5"/>
  <c r="G45" i="5"/>
  <c r="C44" i="5"/>
  <c r="G42" i="5"/>
  <c r="C41" i="5"/>
  <c r="G39" i="5"/>
  <c r="C38" i="5"/>
  <c r="G36" i="5"/>
  <c r="C35" i="5"/>
  <c r="G33" i="5"/>
  <c r="C32" i="5"/>
  <c r="G30" i="5"/>
  <c r="C29" i="5"/>
  <c r="G27" i="5"/>
  <c r="C26" i="5"/>
  <c r="G24" i="5"/>
  <c r="C23" i="5"/>
  <c r="G21" i="5"/>
  <c r="C20" i="5"/>
  <c r="G18" i="5"/>
  <c r="C17" i="5"/>
  <c r="B50" i="5"/>
  <c r="F45" i="5"/>
  <c r="F42" i="5"/>
  <c r="B38" i="5"/>
  <c r="F36" i="5"/>
  <c r="F33" i="5"/>
  <c r="F27" i="5"/>
  <c r="F24" i="5"/>
  <c r="F18" i="5"/>
  <c r="E203" i="5"/>
  <c r="E119" i="5"/>
  <c r="A97" i="5"/>
  <c r="A79" i="5"/>
  <c r="E65" i="5"/>
  <c r="E47" i="5"/>
  <c r="A31" i="5"/>
  <c r="E17" i="5"/>
  <c r="G411" i="5"/>
  <c r="F293" i="5"/>
  <c r="A271" i="5"/>
  <c r="A253" i="5"/>
  <c r="A235" i="5"/>
  <c r="A217" i="5"/>
  <c r="A199" i="5"/>
  <c r="A181" i="5"/>
  <c r="B168" i="5"/>
  <c r="F160" i="5"/>
  <c r="B155" i="5"/>
  <c r="A151" i="5"/>
  <c r="B147" i="5"/>
  <c r="F143" i="5"/>
  <c r="F140" i="5"/>
  <c r="F137" i="5"/>
  <c r="E135" i="5"/>
  <c r="B133" i="5"/>
  <c r="B131" i="5"/>
  <c r="C129" i="5"/>
  <c r="C127" i="5"/>
  <c r="E125" i="5"/>
  <c r="H123" i="5"/>
  <c r="C122" i="5"/>
  <c r="F120" i="5"/>
  <c r="B119" i="5"/>
  <c r="F117" i="5"/>
  <c r="B116" i="5"/>
  <c r="F114" i="5"/>
  <c r="B113" i="5"/>
  <c r="F111" i="5"/>
  <c r="B110" i="5"/>
  <c r="F108" i="5"/>
  <c r="B107" i="5"/>
  <c r="F105" i="5"/>
  <c r="B104" i="5"/>
  <c r="F102" i="5"/>
  <c r="B101" i="5"/>
  <c r="F99" i="5"/>
  <c r="B98" i="5"/>
  <c r="F96" i="5"/>
  <c r="B95" i="5"/>
  <c r="F93" i="5"/>
  <c r="B92" i="5"/>
  <c r="F90" i="5"/>
  <c r="B89" i="5"/>
  <c r="F87" i="5"/>
  <c r="B86" i="5"/>
  <c r="F84" i="5"/>
  <c r="B83" i="5"/>
  <c r="F81" i="5"/>
  <c r="B80" i="5"/>
  <c r="F78" i="5"/>
  <c r="B77" i="5"/>
  <c r="F75" i="5"/>
  <c r="B74" i="5"/>
  <c r="F72" i="5"/>
  <c r="B71" i="5"/>
  <c r="F69" i="5"/>
  <c r="B68" i="5"/>
  <c r="F66" i="5"/>
  <c r="B65" i="5"/>
  <c r="F63" i="5"/>
  <c r="B62" i="5"/>
  <c r="F60" i="5"/>
  <c r="B59" i="5"/>
  <c r="F57" i="5"/>
  <c r="B56" i="5"/>
  <c r="F54" i="5"/>
  <c r="B53" i="5"/>
  <c r="F51" i="5"/>
  <c r="F48" i="5"/>
  <c r="B47" i="5"/>
  <c r="B44" i="5"/>
  <c r="B41" i="5"/>
  <c r="F39" i="5"/>
  <c r="B35" i="5"/>
  <c r="B32" i="5"/>
  <c r="B29" i="5"/>
  <c r="B26" i="5"/>
  <c r="F21" i="5"/>
  <c r="B17" i="5"/>
  <c r="E185" i="5"/>
  <c r="A121" i="5"/>
  <c r="E104" i="5"/>
  <c r="E89" i="5"/>
  <c r="E71" i="5"/>
  <c r="A55" i="5"/>
  <c r="A40" i="5"/>
  <c r="A28" i="5"/>
  <c r="G393" i="5"/>
  <c r="D291" i="5"/>
  <c r="E269" i="5"/>
  <c r="E251" i="5"/>
  <c r="E233" i="5"/>
  <c r="E215" i="5"/>
  <c r="E197" i="5"/>
  <c r="E179" i="5"/>
  <c r="E167" i="5"/>
  <c r="A160" i="5"/>
  <c r="F154" i="5"/>
  <c r="F150" i="5"/>
  <c r="G146" i="5"/>
  <c r="E143" i="5"/>
  <c r="E140" i="5"/>
  <c r="E137" i="5"/>
  <c r="D135" i="5"/>
  <c r="A133" i="5"/>
  <c r="A131" i="5"/>
  <c r="B129" i="5"/>
  <c r="B127" i="5"/>
  <c r="D125" i="5"/>
  <c r="G123" i="5"/>
  <c r="B122" i="5"/>
  <c r="E120" i="5"/>
  <c r="A119" i="5"/>
  <c r="E117" i="5"/>
  <c r="A116" i="5"/>
  <c r="E114" i="5"/>
  <c r="A113" i="5"/>
  <c r="E111" i="5"/>
  <c r="A110" i="5"/>
  <c r="E108" i="5"/>
  <c r="A107" i="5"/>
  <c r="E105" i="5"/>
  <c r="A104" i="5"/>
  <c r="E102" i="5"/>
  <c r="A101" i="5"/>
  <c r="E99" i="5"/>
  <c r="A98" i="5"/>
  <c r="E96" i="5"/>
  <c r="A95" i="5"/>
  <c r="E93" i="5"/>
  <c r="A92" i="5"/>
  <c r="E90" i="5"/>
  <c r="A89" i="5"/>
  <c r="E87" i="5"/>
  <c r="A86" i="5"/>
  <c r="E84" i="5"/>
  <c r="A83" i="5"/>
  <c r="E81" i="5"/>
  <c r="A80" i="5"/>
  <c r="E78" i="5"/>
  <c r="A77" i="5"/>
  <c r="E75" i="5"/>
  <c r="A74" i="5"/>
  <c r="E72" i="5"/>
  <c r="A71" i="5"/>
  <c r="E69" i="5"/>
  <c r="A68" i="5"/>
  <c r="E66" i="5"/>
  <c r="A65" i="5"/>
  <c r="E63" i="5"/>
  <c r="A62" i="5"/>
  <c r="E60" i="5"/>
  <c r="A59" i="5"/>
  <c r="E57" i="5"/>
  <c r="A56" i="5"/>
  <c r="E54" i="5"/>
  <c r="A53" i="5"/>
  <c r="E51" i="5"/>
  <c r="A50" i="5"/>
  <c r="E48" i="5"/>
  <c r="A47" i="5"/>
  <c r="E45" i="5"/>
  <c r="A44" i="5"/>
  <c r="E42" i="5"/>
  <c r="A41" i="5"/>
  <c r="E39" i="5"/>
  <c r="A38" i="5"/>
  <c r="E36" i="5"/>
  <c r="A35" i="5"/>
  <c r="E33" i="5"/>
  <c r="A32" i="5"/>
  <c r="E30" i="5"/>
  <c r="A29" i="5"/>
  <c r="E27" i="5"/>
  <c r="A26" i="5"/>
  <c r="E24" i="5"/>
  <c r="A23" i="5"/>
  <c r="E21" i="5"/>
  <c r="A20" i="5"/>
  <c r="E18" i="5"/>
  <c r="B162" i="5"/>
  <c r="F122" i="5"/>
  <c r="A100" i="5"/>
  <c r="A85" i="5"/>
  <c r="A70" i="5"/>
  <c r="A58" i="5"/>
  <c r="A46" i="5"/>
  <c r="E29" i="5"/>
  <c r="G375" i="5"/>
  <c r="B289" i="5"/>
  <c r="A268" i="5"/>
  <c r="A250" i="5"/>
  <c r="A232" i="5"/>
  <c r="A214" i="5"/>
  <c r="A196" i="5"/>
  <c r="A178" i="5"/>
  <c r="F166" i="5"/>
  <c r="F159" i="5"/>
  <c r="C154" i="5"/>
  <c r="B150" i="5"/>
  <c r="F146" i="5"/>
  <c r="D143" i="5"/>
  <c r="D140" i="5"/>
  <c r="D137" i="5"/>
  <c r="B135" i="5"/>
  <c r="H132" i="5"/>
  <c r="H130" i="5"/>
  <c r="G128" i="5"/>
  <c r="A127" i="5"/>
  <c r="C125" i="5"/>
  <c r="F123" i="5"/>
  <c r="A122" i="5"/>
  <c r="D120" i="5"/>
  <c r="H118" i="5"/>
  <c r="D117" i="5"/>
  <c r="H115" i="5"/>
  <c r="D114" i="5"/>
  <c r="H112" i="5"/>
  <c r="D111" i="5"/>
  <c r="H109" i="5"/>
  <c r="D108" i="5"/>
  <c r="H106" i="5"/>
  <c r="D105" i="5"/>
  <c r="H103" i="5"/>
  <c r="D102" i="5"/>
  <c r="H100" i="5"/>
  <c r="D99" i="5"/>
  <c r="H97" i="5"/>
  <c r="D96" i="5"/>
  <c r="H94" i="5"/>
  <c r="D93" i="5"/>
  <c r="H91" i="5"/>
  <c r="D90" i="5"/>
  <c r="H88" i="5"/>
  <c r="D87" i="5"/>
  <c r="H85" i="5"/>
  <c r="D84" i="5"/>
  <c r="H82" i="5"/>
  <c r="D81" i="5"/>
  <c r="H79" i="5"/>
  <c r="D78" i="5"/>
  <c r="H76" i="5"/>
  <c r="D75" i="5"/>
  <c r="H73" i="5"/>
  <c r="D72" i="5"/>
  <c r="H70" i="5"/>
  <c r="D69" i="5"/>
  <c r="H67" i="5"/>
  <c r="D66" i="5"/>
  <c r="H64" i="5"/>
  <c r="D63" i="5"/>
  <c r="H61" i="5"/>
  <c r="D60" i="5"/>
  <c r="H58" i="5"/>
  <c r="D57" i="5"/>
  <c r="H55" i="5"/>
  <c r="D54" i="5"/>
  <c r="H52" i="5"/>
  <c r="D51" i="5"/>
  <c r="H49" i="5"/>
  <c r="D48" i="5"/>
  <c r="H46" i="5"/>
  <c r="D45" i="5"/>
  <c r="H43" i="5"/>
  <c r="D42" i="5"/>
  <c r="H40" i="5"/>
  <c r="D39" i="5"/>
  <c r="H37" i="5"/>
  <c r="D36" i="5"/>
  <c r="H34" i="5"/>
  <c r="D33" i="5"/>
  <c r="H31" i="5"/>
  <c r="D30" i="5"/>
  <c r="H28" i="5"/>
  <c r="D27" i="5"/>
  <c r="H25" i="5"/>
  <c r="D24" i="5"/>
  <c r="H22" i="5"/>
  <c r="D21" i="5"/>
  <c r="H19" i="5"/>
  <c r="D18" i="5"/>
  <c r="H16" i="5"/>
  <c r="F141" i="5"/>
  <c r="A115" i="5"/>
  <c r="A103" i="5"/>
  <c r="A91" i="5"/>
  <c r="A76" i="5"/>
  <c r="E59" i="5"/>
  <c r="E41" i="5"/>
  <c r="A25" i="5"/>
  <c r="G357" i="5"/>
  <c r="H286" i="5"/>
  <c r="E266" i="5"/>
  <c r="E248" i="5"/>
  <c r="E230" i="5"/>
  <c r="E212" i="5"/>
  <c r="E194" i="5"/>
  <c r="E176" i="5"/>
  <c r="A166" i="5"/>
  <c r="B159" i="5"/>
  <c r="A154" i="5"/>
  <c r="G149" i="5"/>
  <c r="E146" i="5"/>
  <c r="B143" i="5"/>
  <c r="B140" i="5"/>
  <c r="B137" i="5"/>
  <c r="G134" i="5"/>
  <c r="F132" i="5"/>
  <c r="G130" i="5"/>
  <c r="F128" i="5"/>
  <c r="H126" i="5"/>
  <c r="B125" i="5"/>
  <c r="E123" i="5"/>
  <c r="H121" i="5"/>
  <c r="C120" i="5"/>
  <c r="G118" i="5"/>
  <c r="C117" i="5"/>
  <c r="G115" i="5"/>
  <c r="C114" i="5"/>
  <c r="G112" i="5"/>
  <c r="C111" i="5"/>
  <c r="G109" i="5"/>
  <c r="C108" i="5"/>
  <c r="G106" i="5"/>
  <c r="C105" i="5"/>
  <c r="G103" i="5"/>
  <c r="C102" i="5"/>
  <c r="G100" i="5"/>
  <c r="C99" i="5"/>
  <c r="G97" i="5"/>
  <c r="C96" i="5"/>
  <c r="G94" i="5"/>
  <c r="C93" i="5"/>
  <c r="G91" i="5"/>
  <c r="C90" i="5"/>
  <c r="G88" i="5"/>
  <c r="C87" i="5"/>
  <c r="G85" i="5"/>
  <c r="C84" i="5"/>
  <c r="G82" i="5"/>
  <c r="C81" i="5"/>
  <c r="G79" i="5"/>
  <c r="C78" i="5"/>
  <c r="G76" i="5"/>
  <c r="C75" i="5"/>
  <c r="G73" i="5"/>
  <c r="C72" i="5"/>
  <c r="G70" i="5"/>
  <c r="C69" i="5"/>
  <c r="G67" i="5"/>
  <c r="C66" i="5"/>
  <c r="G64" i="5"/>
  <c r="C63" i="5"/>
  <c r="G61" i="5"/>
  <c r="C60" i="5"/>
  <c r="G58" i="5"/>
  <c r="C57" i="5"/>
  <c r="G55" i="5"/>
  <c r="C54" i="5"/>
  <c r="G52" i="5"/>
  <c r="C51" i="5"/>
  <c r="G49" i="5"/>
  <c r="C48" i="5"/>
  <c r="G46" i="5"/>
  <c r="C45" i="5"/>
  <c r="G43" i="5"/>
  <c r="C42" i="5"/>
  <c r="G40" i="5"/>
  <c r="C39" i="5"/>
  <c r="G37" i="5"/>
  <c r="C36" i="5"/>
  <c r="G34" i="5"/>
  <c r="C33" i="5"/>
  <c r="G31" i="5"/>
  <c r="C30" i="5"/>
  <c r="G28" i="5"/>
  <c r="C27" i="5"/>
  <c r="G25" i="5"/>
  <c r="C24" i="5"/>
  <c r="G22" i="5"/>
  <c r="C21" i="5"/>
  <c r="G19" i="5"/>
  <c r="C18" i="5"/>
  <c r="G16" i="5"/>
  <c r="F40" i="5"/>
  <c r="B36" i="5"/>
  <c r="B33" i="5"/>
  <c r="B30" i="5"/>
  <c r="F28" i="5"/>
  <c r="F25" i="5"/>
  <c r="B21" i="5"/>
  <c r="B18" i="5"/>
  <c r="E170" i="5"/>
  <c r="E113" i="5"/>
  <c r="E86" i="5"/>
  <c r="A61" i="5"/>
  <c r="A43" i="5"/>
  <c r="E26" i="5"/>
  <c r="G339" i="5"/>
  <c r="F284" i="5"/>
  <c r="A265" i="5"/>
  <c r="A247" i="5"/>
  <c r="A229" i="5"/>
  <c r="A211" i="5"/>
  <c r="A193" i="5"/>
  <c r="A175" i="5"/>
  <c r="B165" i="5"/>
  <c r="E158" i="5"/>
  <c r="F153" i="5"/>
  <c r="F149" i="5"/>
  <c r="B146" i="5"/>
  <c r="F142" i="5"/>
  <c r="F139" i="5"/>
  <c r="A137" i="5"/>
  <c r="F134" i="5"/>
  <c r="E132" i="5"/>
  <c r="F130" i="5"/>
  <c r="E128" i="5"/>
  <c r="G126" i="5"/>
  <c r="A125" i="5"/>
  <c r="D123" i="5"/>
  <c r="G121" i="5"/>
  <c r="B120" i="5"/>
  <c r="F118" i="5"/>
  <c r="B117" i="5"/>
  <c r="F115" i="5"/>
  <c r="B114" i="5"/>
  <c r="F112" i="5"/>
  <c r="B111" i="5"/>
  <c r="F109" i="5"/>
  <c r="B108" i="5"/>
  <c r="F106" i="5"/>
  <c r="B105" i="5"/>
  <c r="F103" i="5"/>
  <c r="B102" i="5"/>
  <c r="F100" i="5"/>
  <c r="B99" i="5"/>
  <c r="F97" i="5"/>
  <c r="B96" i="5"/>
  <c r="F94" i="5"/>
  <c r="B93" i="5"/>
  <c r="F91" i="5"/>
  <c r="B90" i="5"/>
  <c r="F88" i="5"/>
  <c r="B87" i="5"/>
  <c r="F85" i="5"/>
  <c r="B84" i="5"/>
  <c r="F82" i="5"/>
  <c r="B81" i="5"/>
  <c r="F79" i="5"/>
  <c r="B78" i="5"/>
  <c r="F76" i="5"/>
  <c r="B75" i="5"/>
  <c r="F73" i="5"/>
  <c r="B72" i="5"/>
  <c r="F70" i="5"/>
  <c r="B69" i="5"/>
  <c r="F67" i="5"/>
  <c r="B66" i="5"/>
  <c r="F64" i="5"/>
  <c r="B63" i="5"/>
  <c r="F61" i="5"/>
  <c r="B60" i="5"/>
  <c r="F58" i="5"/>
  <c r="B57" i="5"/>
  <c r="F55" i="5"/>
  <c r="B54" i="5"/>
  <c r="F52" i="5"/>
  <c r="B51" i="5"/>
  <c r="F49" i="5"/>
  <c r="B48" i="5"/>
  <c r="F46" i="5"/>
  <c r="B45" i="5"/>
  <c r="F43" i="5"/>
  <c r="B42" i="5"/>
  <c r="B39" i="5"/>
  <c r="F37" i="5"/>
  <c r="F34" i="5"/>
  <c r="F31" i="5"/>
  <c r="B27" i="5"/>
  <c r="B24" i="5"/>
  <c r="F22" i="5"/>
  <c r="F19" i="5"/>
  <c r="F138" i="5"/>
  <c r="E107" i="5"/>
  <c r="A88" i="5"/>
  <c r="E74" i="5"/>
  <c r="E56" i="5"/>
  <c r="A37" i="5"/>
  <c r="A19" i="5"/>
  <c r="B324" i="5"/>
  <c r="F282" i="5"/>
  <c r="E263" i="5"/>
  <c r="E245" i="5"/>
  <c r="E227" i="5"/>
  <c r="E209" i="5"/>
  <c r="E191" i="5"/>
  <c r="E173" i="5"/>
  <c r="E164" i="5"/>
  <c r="B158" i="5"/>
  <c r="B153" i="5"/>
  <c r="E149" i="5"/>
  <c r="F145" i="5"/>
  <c r="C142" i="5"/>
  <c r="C139" i="5"/>
  <c r="H136" i="5"/>
  <c r="E134" i="5"/>
  <c r="D132" i="5"/>
  <c r="C130" i="5"/>
  <c r="D128" i="5"/>
  <c r="F126" i="5"/>
  <c r="H124" i="5"/>
  <c r="C123" i="5"/>
  <c r="F121" i="5"/>
  <c r="A120" i="5"/>
  <c r="E118" i="5"/>
  <c r="A117" i="5"/>
  <c r="E115" i="5"/>
  <c r="A114" i="5"/>
  <c r="E112" i="5"/>
  <c r="A111" i="5"/>
  <c r="E109" i="5"/>
  <c r="A108" i="5"/>
  <c r="E106" i="5"/>
  <c r="A105" i="5"/>
  <c r="E103" i="5"/>
  <c r="A102" i="5"/>
  <c r="E100" i="5"/>
  <c r="A99" i="5"/>
  <c r="E97" i="5"/>
  <c r="A96" i="5"/>
  <c r="E94" i="5"/>
  <c r="A93" i="5"/>
  <c r="E91" i="5"/>
  <c r="A90" i="5"/>
  <c r="E88" i="5"/>
  <c r="A87" i="5"/>
  <c r="E85" i="5"/>
  <c r="A84" i="5"/>
  <c r="E82" i="5"/>
  <c r="A81" i="5"/>
  <c r="E79" i="5"/>
  <c r="A78" i="5"/>
  <c r="E76" i="5"/>
  <c r="A75" i="5"/>
  <c r="E73" i="5"/>
  <c r="A72" i="5"/>
  <c r="E70" i="5"/>
  <c r="A69" i="5"/>
  <c r="E67" i="5"/>
  <c r="A66" i="5"/>
  <c r="E64" i="5"/>
  <c r="A63" i="5"/>
  <c r="E61" i="5"/>
  <c r="A60" i="5"/>
  <c r="E58" i="5"/>
  <c r="A57" i="5"/>
  <c r="E55" i="5"/>
  <c r="A54" i="5"/>
  <c r="E52" i="5"/>
  <c r="A51" i="5"/>
  <c r="E49" i="5"/>
  <c r="A48" i="5"/>
  <c r="E46" i="5"/>
  <c r="A45" i="5"/>
  <c r="E43" i="5"/>
  <c r="A42" i="5"/>
  <c r="E40" i="5"/>
  <c r="A39" i="5"/>
  <c r="E37" i="5"/>
  <c r="A36" i="5"/>
  <c r="E34" i="5"/>
  <c r="A33" i="5"/>
  <c r="E31" i="5"/>
  <c r="A30" i="5"/>
  <c r="E28" i="5"/>
  <c r="A27" i="5"/>
  <c r="E25" i="5"/>
  <c r="A24" i="5"/>
  <c r="E22" i="5"/>
  <c r="A21" i="5"/>
  <c r="E19" i="5"/>
  <c r="A18" i="5"/>
  <c r="G38" i="5"/>
  <c r="C34" i="5"/>
  <c r="G29" i="5"/>
  <c r="C25" i="5"/>
  <c r="C22" i="5"/>
  <c r="G17" i="5"/>
  <c r="F20" i="5"/>
  <c r="G301" i="5"/>
  <c r="F144" i="5"/>
  <c r="F131" i="5"/>
  <c r="C124" i="5"/>
  <c r="A109" i="5"/>
  <c r="E98" i="5"/>
  <c r="E83" i="5"/>
  <c r="A67" i="5"/>
  <c r="A52" i="5"/>
  <c r="E38" i="5"/>
  <c r="E23" i="5"/>
  <c r="B317" i="5"/>
  <c r="F280" i="5"/>
  <c r="A262" i="5"/>
  <c r="A244" i="5"/>
  <c r="A226" i="5"/>
  <c r="A208" i="5"/>
  <c r="A190" i="5"/>
  <c r="F172" i="5"/>
  <c r="F163" i="5"/>
  <c r="F157" i="5"/>
  <c r="G152" i="5"/>
  <c r="B149" i="5"/>
  <c r="C145" i="5"/>
  <c r="B142" i="5"/>
  <c r="B139" i="5"/>
  <c r="F136" i="5"/>
  <c r="D134" i="5"/>
  <c r="C132" i="5"/>
  <c r="B130" i="5"/>
  <c r="C128" i="5"/>
  <c r="E126" i="5"/>
  <c r="G124" i="5"/>
  <c r="B123" i="5"/>
  <c r="E121" i="5"/>
  <c r="H119" i="5"/>
  <c r="D118" i="5"/>
  <c r="H116" i="5"/>
  <c r="D115" i="5"/>
  <c r="H113" i="5"/>
  <c r="D112" i="5"/>
  <c r="H110" i="5"/>
  <c r="D109" i="5"/>
  <c r="H107" i="5"/>
  <c r="D106" i="5"/>
  <c r="H104" i="5"/>
  <c r="D103" i="5"/>
  <c r="H101" i="5"/>
  <c r="D100" i="5"/>
  <c r="H98" i="5"/>
  <c r="D97" i="5"/>
  <c r="H95" i="5"/>
  <c r="D94" i="5"/>
  <c r="H92" i="5"/>
  <c r="D91" i="5"/>
  <c r="H89" i="5"/>
  <c r="D88" i="5"/>
  <c r="H86" i="5"/>
  <c r="D85" i="5"/>
  <c r="H83" i="5"/>
  <c r="D82" i="5"/>
  <c r="H80" i="5"/>
  <c r="D79" i="5"/>
  <c r="H77" i="5"/>
  <c r="D76" i="5"/>
  <c r="H74" i="5"/>
  <c r="D73" i="5"/>
  <c r="H71" i="5"/>
  <c r="D70" i="5"/>
  <c r="H68" i="5"/>
  <c r="D67" i="5"/>
  <c r="H65" i="5"/>
  <c r="D64" i="5"/>
  <c r="H62" i="5"/>
  <c r="D61" i="5"/>
  <c r="H59" i="5"/>
  <c r="D58" i="5"/>
  <c r="H56" i="5"/>
  <c r="D55" i="5"/>
  <c r="H53" i="5"/>
  <c r="D52" i="5"/>
  <c r="H50" i="5"/>
  <c r="D49" i="5"/>
  <c r="H47" i="5"/>
  <c r="D46" i="5"/>
  <c r="H44" i="5"/>
  <c r="D43" i="5"/>
  <c r="H41" i="5"/>
  <c r="D40" i="5"/>
  <c r="H38" i="5"/>
  <c r="D37" i="5"/>
  <c r="H35" i="5"/>
  <c r="D34" i="5"/>
  <c r="H32" i="5"/>
  <c r="D31" i="5"/>
  <c r="H29" i="5"/>
  <c r="D28" i="5"/>
  <c r="H26" i="5"/>
  <c r="D25" i="5"/>
  <c r="H23" i="5"/>
  <c r="D22" i="5"/>
  <c r="H20" i="5"/>
  <c r="D19" i="5"/>
  <c r="H17" i="5"/>
  <c r="G41" i="5"/>
  <c r="G35" i="5"/>
  <c r="C31" i="5"/>
  <c r="G26" i="5"/>
  <c r="G20" i="5"/>
  <c r="C16" i="5"/>
  <c r="B19" i="5"/>
  <c r="B16" i="5"/>
  <c r="E257" i="5"/>
  <c r="B148" i="5"/>
  <c r="H133" i="5"/>
  <c r="B126" i="5"/>
  <c r="E110" i="5"/>
  <c r="E95" i="5"/>
  <c r="E77" i="5"/>
  <c r="A64" i="5"/>
  <c r="A49" i="5"/>
  <c r="E35" i="5"/>
  <c r="E20" i="5"/>
  <c r="B311" i="5"/>
  <c r="G278" i="5"/>
  <c r="E260" i="5"/>
  <c r="E242" i="5"/>
  <c r="E224" i="5"/>
  <c r="E206" i="5"/>
  <c r="E188" i="5"/>
  <c r="A172" i="5"/>
  <c r="A163" i="5"/>
  <c r="A157" i="5"/>
  <c r="E152" i="5"/>
  <c r="F148" i="5"/>
  <c r="B145" i="5"/>
  <c r="A142" i="5"/>
  <c r="A139" i="5"/>
  <c r="C136" i="5"/>
  <c r="B134" i="5"/>
  <c r="B132" i="5"/>
  <c r="A130" i="5"/>
  <c r="B128" i="5"/>
  <c r="D126" i="5"/>
  <c r="F124" i="5"/>
  <c r="A123" i="5"/>
  <c r="C121" i="5"/>
  <c r="G119" i="5"/>
  <c r="C118" i="5"/>
  <c r="G116" i="5"/>
  <c r="C115" i="5"/>
  <c r="G113" i="5"/>
  <c r="C112" i="5"/>
  <c r="G110" i="5"/>
  <c r="C109" i="5"/>
  <c r="G107" i="5"/>
  <c r="C106" i="5"/>
  <c r="G104" i="5"/>
  <c r="C103" i="5"/>
  <c r="G101" i="5"/>
  <c r="C100" i="5"/>
  <c r="G98" i="5"/>
  <c r="C97" i="5"/>
  <c r="G95" i="5"/>
  <c r="C94" i="5"/>
  <c r="G92" i="5"/>
  <c r="C91" i="5"/>
  <c r="G89" i="5"/>
  <c r="C88" i="5"/>
  <c r="G86" i="5"/>
  <c r="C85" i="5"/>
  <c r="G83" i="5"/>
  <c r="C82" i="5"/>
  <c r="G80" i="5"/>
  <c r="C79" i="5"/>
  <c r="G77" i="5"/>
  <c r="C76" i="5"/>
  <c r="G74" i="5"/>
  <c r="C73" i="5"/>
  <c r="G71" i="5"/>
  <c r="C70" i="5"/>
  <c r="G68" i="5"/>
  <c r="C67" i="5"/>
  <c r="G65" i="5"/>
  <c r="C64" i="5"/>
  <c r="G62" i="5"/>
  <c r="C61" i="5"/>
  <c r="G59" i="5"/>
  <c r="C58" i="5"/>
  <c r="G56" i="5"/>
  <c r="C55" i="5"/>
  <c r="G53" i="5"/>
  <c r="C52" i="5"/>
  <c r="G50" i="5"/>
  <c r="C49" i="5"/>
  <c r="G47" i="5"/>
  <c r="C46" i="5"/>
  <c r="G44" i="5"/>
  <c r="C43" i="5"/>
  <c r="C40" i="5"/>
  <c r="C37" i="5"/>
  <c r="G32" i="5"/>
  <c r="C28" i="5"/>
  <c r="G23" i="5"/>
  <c r="C19" i="5"/>
  <c r="F23" i="5"/>
  <c r="E275" i="5"/>
  <c r="F151" i="5"/>
  <c r="F129" i="5"/>
  <c r="E116" i="5"/>
  <c r="E101" i="5"/>
  <c r="E80" i="5"/>
  <c r="E62" i="5"/>
  <c r="E44" i="5"/>
  <c r="A22" i="5"/>
  <c r="B306" i="5"/>
  <c r="B277" i="5"/>
  <c r="A259" i="5"/>
  <c r="A241" i="5"/>
  <c r="A223" i="5"/>
  <c r="A205" i="5"/>
  <c r="A187" i="5"/>
  <c r="B171" i="5"/>
  <c r="F162" i="5"/>
  <c r="F156" i="5"/>
  <c r="B152" i="5"/>
  <c r="C148" i="5"/>
  <c r="A145" i="5"/>
  <c r="H141" i="5"/>
  <c r="H138" i="5"/>
  <c r="B136" i="5"/>
  <c r="A134" i="5"/>
  <c r="G131" i="5"/>
  <c r="H129" i="5"/>
  <c r="A128" i="5"/>
  <c r="C126" i="5"/>
  <c r="E124" i="5"/>
  <c r="G122" i="5"/>
  <c r="B121" i="5"/>
  <c r="F119" i="5"/>
  <c r="B118" i="5"/>
  <c r="F116" i="5"/>
  <c r="B115" i="5"/>
  <c r="F113" i="5"/>
  <c r="B112" i="5"/>
  <c r="F110" i="5"/>
  <c r="B109" i="5"/>
  <c r="F107" i="5"/>
  <c r="B106" i="5"/>
  <c r="F104" i="5"/>
  <c r="B103" i="5"/>
  <c r="F101" i="5"/>
  <c r="B100" i="5"/>
  <c r="F98" i="5"/>
  <c r="B97" i="5"/>
  <c r="F95" i="5"/>
  <c r="B94" i="5"/>
  <c r="F92" i="5"/>
  <c r="B91" i="5"/>
  <c r="F89" i="5"/>
  <c r="B88" i="5"/>
  <c r="F86" i="5"/>
  <c r="B85" i="5"/>
  <c r="F83" i="5"/>
  <c r="B82" i="5"/>
  <c r="F80" i="5"/>
  <c r="B79" i="5"/>
  <c r="F77" i="5"/>
  <c r="B76" i="5"/>
  <c r="F74" i="5"/>
  <c r="B73" i="5"/>
  <c r="F71" i="5"/>
  <c r="B70" i="5"/>
  <c r="F68" i="5"/>
  <c r="B67" i="5"/>
  <c r="F65" i="5"/>
  <c r="B64" i="5"/>
  <c r="F62" i="5"/>
  <c r="B61" i="5"/>
  <c r="F59" i="5"/>
  <c r="B58" i="5"/>
  <c r="F56" i="5"/>
  <c r="B55" i="5"/>
  <c r="F53" i="5"/>
  <c r="B52" i="5"/>
  <c r="F50" i="5"/>
  <c r="B49" i="5"/>
  <c r="F47" i="5"/>
  <c r="B46" i="5"/>
  <c r="F44" i="5"/>
  <c r="B43" i="5"/>
  <c r="F41" i="5"/>
  <c r="B40" i="5"/>
  <c r="F38" i="5"/>
  <c r="B37" i="5"/>
  <c r="F35" i="5"/>
  <c r="B34" i="5"/>
  <c r="F32" i="5"/>
  <c r="B31" i="5"/>
  <c r="F29" i="5"/>
  <c r="B28" i="5"/>
  <c r="F26" i="5"/>
  <c r="B25" i="5"/>
  <c r="B22" i="5"/>
  <c r="F17" i="5"/>
  <c r="E239" i="5"/>
  <c r="B156" i="5"/>
  <c r="A136" i="5"/>
  <c r="H127" i="5"/>
  <c r="A118" i="5"/>
  <c r="A106" i="5"/>
  <c r="A94" i="5"/>
  <c r="A82" i="5"/>
  <c r="E68" i="5"/>
  <c r="E50" i="5"/>
  <c r="E32" i="5"/>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<sst xmlns="http://schemas.openxmlformats.org/spreadsheetml/2006/main" count="7465" uniqueCount="1587">
  <si>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</si>
  <si>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</si>
  <si>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</si>
  <si>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</si>
  <si>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</si>
  <si>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</si>
  <si>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</si>
  <si>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</si>
  <si>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</si>
  <si>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</si>
  <si>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</si>
  <si>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</si>
  <si>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</si>
  <si>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</si>
  <si>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</si>
  <si>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</si>
  <si>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</si>
  <si>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</si>
  <si>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</si>
  <si>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</si>
  <si>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</si>
  <si>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</si>
  <si>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</si>
  <si>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</si>
  <si>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</si>
  <si>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</si>
  <si>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</si>
  <si>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</si>
  <si>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</si>
  <si>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</si>
  <si>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</si>
  <si>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</si>
  <si>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</si>
  <si>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</si>
  <si>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</si>
  <si>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</si>
  <si>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</si>
  <si>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</si>
  <si>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</si>
  <si>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</si>
  <si>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</si>
  <si>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</si>
  <si>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</si>
  <si>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</si>
  <si>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</si>
  <si>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</si>
  <si>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</si>
  <si>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</si>
  <si>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</si>
  <si>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</si>
  <si>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</si>
  <si>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</si>
  <si>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</si>
  <si>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</si>
  <si>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</si>
  <si>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</si>
  <si>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</si>
  <si>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</si>
  <si>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</si>
  <si>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</si>
  <si>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</si>
  <si>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</si>
  <si>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</si>
  <si>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</si>
  <si>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</si>
  <si>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</si>
  <si>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</si>
  <si>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</si>
  <si>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</si>
  <si>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</si>
  <si>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</si>
  <si>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</si>
  <si>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</si>
  <si>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</si>
  <si>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</si>
  <si>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</si>
  <si>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</si>
  <si>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</si>
  <si>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</si>
  <si>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</si>
  <si>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</si>
  <si>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</si>
  <si>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</si>
  <si>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</si>
  <si>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</si>
  <si>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</si>
  <si>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</si>
  <si>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</si>
  <si>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</si>
  <si>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</si>
  <si>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</si>
  <si>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</si>
  <si>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</si>
  <si>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</si>
  <si>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</si>
  <si>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</si>
  <si>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</si>
  <si>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</si>
  <si>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</si>
  <si>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</si>
  <si>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</si>
  <si>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</si>
  <si>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</si>
  <si>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</si>
  <si>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</si>
  <si>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</si>
  <si>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</si>
  <si>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</si>
  <si>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</si>
  <si>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</si>
  <si>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</si>
  <si>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</si>
  <si>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</si>
  <si>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</si>
  <si>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</si>
  <si>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</si>
  <si>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</si>
  <si>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</si>
  <si>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</si>
  <si>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</si>
  <si>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</si>
  <si>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</si>
  <si>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</si>
  <si>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</si>
  <si>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</si>
  <si>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</si>
  <si>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</si>
  <si>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</si>
  <si>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</si>
  <si>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</si>
  <si>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</si>
  <si>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</si>
  <si>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</si>
  <si>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</si>
  <si>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</si>
  <si>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</si>
  <si>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</si>
  <si>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</si>
  <si>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</si>
  <si>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</si>
  <si>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</si>
  <si>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</si>
  <si>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</si>
  <si>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</si>
  <si>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</si>
  <si>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</si>
  <si>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</si>
  <si>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</si>
  <si>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</si>
  <si>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</si>
  <si>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</si>
  <si>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</si>
  <si>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</si>
  <si>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</si>
  <si>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</si>
  <si>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</si>
  <si>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</si>
  <si>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</si>
  <si>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</si>
  <si>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</si>
  <si>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</si>
  <si>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</si>
  <si>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</si>
  <si>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</si>
  <si>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</si>
  <si>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</si>
  <si>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</si>
  <si>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</si>
  <si>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</si>
  <si>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</si>
  <si>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</si>
  <si>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</si>
  <si>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</si>
  <si>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</si>
  <si>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</si>
  <si>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</si>
  <si>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</si>
  <si>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</si>
  <si>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</si>
  <si>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</si>
  <si>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</si>
  <si>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</si>
  <si>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</si>
  <si>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</si>
  <si>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</si>
  <si>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</si>
  <si>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</si>
  <si>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</si>
  <si>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</si>
  <si>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</si>
  <si>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</si>
  <si>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</si>
  <si>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</si>
  <si>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</si>
  <si>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</si>
  <si>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</si>
  <si>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</si>
  <si>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</si>
  <si>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</si>
  <si>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Brett  Glassey</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</si>
  <si>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</si>
  <si>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</si>
  <si>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</si>
  <si>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</si>
  <si>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</si>
  <si>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</si>
  <si>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</si>
  <si>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</si>
  <si>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</si>
  <si>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</si>
  <si>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</si>
  <si>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</si>
  <si>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</si>
  <si>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</si>
  <si>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</si>
  <si>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</si>
  <si>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</si>
  <si>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</si>
  <si>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</si>
  <si>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</si>
  <si>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</si>
  <si>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</si>
  <si>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</si>
  <si>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</si>
  <si>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</si>
  <si>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</si>
  <si>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</si>
  <si>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</si>
  <si>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</si>
  <si>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</si>
  <si>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</si>
  <si>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</si>
  <si>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</si>
  <si>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</si>
  <si>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</si>
  <si>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</si>
  <si>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</si>
  <si>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</si>
  <si>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</si>
  <si>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</si>
  <si>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</si>
  <si>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</si>
  <si>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</si>
  <si>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</si>
  <si>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</si>
  <si>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</si>
  <si>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</si>
  <si>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</si>
  <si>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</si>
  <si>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</si>
  <si>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</si>
  <si>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INTERIOR ARCHITECTURAL WOODWORK</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</si>
  <si>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</si>
  <si>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</si>
  <si>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</si>
  <si>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</si>
  <si>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(DWG SUB 13)</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</si>
  <si>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</si>
  <si>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</si>
  <si>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</si>
  <si>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</si>
  <si>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</si>
  <si>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</si>
  <si>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</si>
  <si>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</si>
  <si>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</si>
  <si>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</si>
  <si>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</si>
  <si>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</si>
  <si>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</si>
  <si>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</si>
  <si>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</si>
  <si>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</si>
  <si>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</si>
  <si>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</si>
  <si>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</si>
  <si>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ARCHITECTURAL CABINETS</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</si>
  <si>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</si>
  <si>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</si>
  <si>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</si>
  <si>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</si>
  <si>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</si>
  <si>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</si>
  <si>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</si>
  <si>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</si>
  <si>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</si>
  <si>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</si>
  <si>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</si>
  <si>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</si>
  <si>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</si>
  <si>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</si>
  <si>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</si>
  <si>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</si>
  <si>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</si>
  <si>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</si>
  <si>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</si>
  <si>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</si>
  <si>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</si>
  <si>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</si>
  <si>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</si>
  <si>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</si>
  <si>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</si>
  <si>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</si>
  <si>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</si>
  <si>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</si>
  <si>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</si>
  <si>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</si>
  <si>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</si>
  <si>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</si>
  <si>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</si>
  <si>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</si>
  <si>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</si>
  <si>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</si>
  <si>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</si>
  <si>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</si>
  <si>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</si>
  <si>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</si>
  <si>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</si>
  <si>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</si>
  <si>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</si>
  <si>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</si>
  <si>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</si>
  <si>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</si>
  <si>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</si>
  <si>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</si>
  <si>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</si>
  <si>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</si>
  <si>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</si>
  <si>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</si>
  <si>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</si>
  <si>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</si>
  <si>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</si>
  <si>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</si>
  <si>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</si>
  <si>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</si>
  <si>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</si>
  <si>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</si>
  <si>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</si>
  <si>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</si>
  <si>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</si>
  <si>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</si>
  <si>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</si>
  <si>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</si>
  <si>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</si>
  <si>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</si>
  <si>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</si>
  <si>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</si>
  <si>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</si>
  <si>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</si>
  <si>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</si>
  <si>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</si>
  <si>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</si>
  <si>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</si>
  <si>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</si>
  <si>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</si>
  <si>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</si>
  <si>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</si>
  <si>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</si>
  <si>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</si>
  <si>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</si>
  <si>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</si>
  <si>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</si>
  <si>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</si>
  <si>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</si>
  <si>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</si>
  <si>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</si>
  <si>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</si>
  <si>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</si>
  <si>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</si>
  <si>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</si>
  <si>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</si>
  <si>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</si>
  <si>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</si>
  <si>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</si>
  <si>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</si>
  <si>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</si>
  <si>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</si>
  <si>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</si>
  <si>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</si>
  <si>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</si>
  <si>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</si>
  <si>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</si>
  <si>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</si>
  <si>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</si>
  <si>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</si>
  <si>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</si>
  <si>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</si>
  <si>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</si>
  <si>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</si>
  <si>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</si>
  <si>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</si>
  <si>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</si>
  <si>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</si>
  <si>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</si>
  <si>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</si>
  <si>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</si>
  <si>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</si>
  <si>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</si>
  <si>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</si>
  <si>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</si>
  <si>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</si>
  <si>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</si>
  <si>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</si>
  <si>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</si>
  <si>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</si>
  <si>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</si>
  <si>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</si>
  <si>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</si>
  <si>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</si>
  <si>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</si>
  <si>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</si>
  <si>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</si>
  <si>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</si>
  <si>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</si>
  <si>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</si>
  <si>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</si>
  <si>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</si>
  <si>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</si>
  <si>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</si>
  <si>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</si>
  <si>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</si>
  <si>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</si>
  <si>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</si>
  <si>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GFRG FABRICATIONS PER CCD UPDATES- Shop Drawings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</si>
  <si>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</si>
  <si>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</si>
  <si>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</si>
  <si>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</si>
  <si>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</si>
  <si>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</si>
  <si>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</si>
  <si>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</si>
  <si>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</si>
  <si>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</si>
  <si>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</si>
  <si>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</si>
  <si>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</si>
  <si>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</si>
  <si>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</si>
  <si>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</si>
  <si>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</si>
  <si>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</si>
  <si>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</si>
  <si>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09/23/2020</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</si>
  <si>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</si>
  <si>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</si>
  <si>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</si>
  <si>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</si>
  <si>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</si>
  <si>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</si>
  <si>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</si>
  <si>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</si>
  <si>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</si>
  <si>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</si>
  <si>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</si>
  <si>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</si>
  <si>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</si>
  <si>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</si>
  <si>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</si>
  <si>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</si>
  <si>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</si>
  <si>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</si>
  <si>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</si>
  <si>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</si>
  <si>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</si>
  <si>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</si>
  <si>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</si>
  <si>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</si>
  <si>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</si>
  <si>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</si>
  <si>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</si>
  <si>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</si>
  <si>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</si>
  <si>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</si>
  <si>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</si>
  <si>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</si>
  <si>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</si>
  <si>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</si>
  <si>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</si>
  <si>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</si>
  <si>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</si>
  <si>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</si>
  <si>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</si>
  <si>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</si>
  <si>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</si>
  <si>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</si>
  <si>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</si>
  <si>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</si>
  <si>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</si>
  <si>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</si>
  <si>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</si>
  <si>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</si>
  <si>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</si>
  <si>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</si>
  <si>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</si>
  <si>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</si>
  <si>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</si>
  <si>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</si>
  <si>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</si>
  <si>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</si>
  <si>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</si>
  <si>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</si>
  <si>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</si>
  <si>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</si>
  <si>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</si>
  <si>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</si>
  <si>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</si>
  <si>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</si>
  <si>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</si>
  <si>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</si>
  <si>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</si>
  <si>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</si>
  <si>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</si>
  <si>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</si>
  <si>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</si>
  <si>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</si>
  <si>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</si>
  <si>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</si>
  <si>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</si>
  <si>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</si>
  <si>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</si>
  <si>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</si>
  <si>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</si>
  <si>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</si>
  <si>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</si>
  <si>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</si>
  <si>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</si>
  <si>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</si>
  <si>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</si>
  <si>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</si>
  <si>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</si>
  <si>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</si>
  <si>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</si>
  <si>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</si>
  <si>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</si>
  <si>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</si>
  <si>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</si>
  <si>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</si>
  <si>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</si>
  <si>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</si>
  <si>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</si>
  <si>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</si>
  <si>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</si>
  <si>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</si>
  <si>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</si>
  <si>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</si>
  <si>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</si>
  <si>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</si>
  <si>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</si>
  <si>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</si>
  <si>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</si>
  <si>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</si>
  <si>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</si>
  <si>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</si>
  <si>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</si>
  <si>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</si>
  <si>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</si>
  <si>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</si>
  <si>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</si>
  <si>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</si>
  <si>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</si>
  <si>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</si>
  <si>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</si>
  <si>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</si>
  <si>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</si>
  <si>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</si>
  <si>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</si>
  <si>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</si>
  <si>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</si>
  <si>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</si>
  <si>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</si>
  <si>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</si>
  <si>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</si>
  <si>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</si>
  <si>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</si>
  <si>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</si>
  <si>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</si>
  <si>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</si>
  <si>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</si>
  <si>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</si>
  <si>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</si>
  <si>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</si>
  <si>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</si>
  <si>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</si>
  <si>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</si>
  <si>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</si>
  <si>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</si>
  <si>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</si>
  <si>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</si>
  <si>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</si>
  <si>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</si>
  <si>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</si>
  <si>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</si>
  <si>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</si>
  <si>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</si>
  <si>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</si>
  <si>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</si>
  <si>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</si>
  <si>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</si>
  <si>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</si>
  <si>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</si>
  <si>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</si>
  <si>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</si>
  <si>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</si>
  <si>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</si>
  <si>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</si>
  <si>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</si>
  <si>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</si>
  <si>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</si>
  <si>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</si>
  <si>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</si>
  <si>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</si>
  <si>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</si>
  <si>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</si>
  <si>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</si>
  <si>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</si>
  <si>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</si>
  <si>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</si>
  <si>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</si>
  <si>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</si>
  <si>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</si>
  <si>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</si>
  <si>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</si>
  <si>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</si>
  <si>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</si>
  <si>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</si>
  <si>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</si>
  <si>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</si>
  <si>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</si>
  <si>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</si>
  <si>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</si>
  <si>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</si>
  <si>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</si>
  <si>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</si>
  <si>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</si>
  <si>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</si>
  <si>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</si>
  <si>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</si>
  <si>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</si>
  <si>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</si>
  <si>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</si>
  <si>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</si>
  <si>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</si>
  <si>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</si>
  <si>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</si>
  <si>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</si>
  <si>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</si>
  <si>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</si>
  <si>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</si>
  <si>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</si>
  <si>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</si>
  <si>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</si>
  <si>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</si>
  <si>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</si>
  <si>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</si>
  <si>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</si>
  <si>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</si>
  <si>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</si>
  <si>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</si>
  <si>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</si>
  <si>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</si>
  <si>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</si>
  <si>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</si>
  <si>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</si>
  <si>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</si>
  <si>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</si>
  <si>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</si>
  <si>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</si>
  <si>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</si>
  <si>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</si>
  <si>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</si>
  <si>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</si>
  <si>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</si>
  <si>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</si>
  <si>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</si>
  <si>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</si>
  <si>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</si>
  <si>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</si>
  <si>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</si>
  <si>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</si>
  <si>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</si>
  <si>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</si>
  <si>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</si>
  <si>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</si>
  <si>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</si>
  <si>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</si>
  <si>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</si>
  <si>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</si>
  <si>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</si>
  <si>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</si>
  <si>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</si>
  <si>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</si>
  <si>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</si>
  <si>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</si>
  <si>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</si>
  <si>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</si>
  <si>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</si>
  <si>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</si>
  <si>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</si>
  <si>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</si>
  <si>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</si>
  <si>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</si>
  <si>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</si>
  <si>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</si>
  <si>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</si>
  <si>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</si>
  <si>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</si>
  <si>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</si>
  <si>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</si>
  <si>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</si>
  <si>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</si>
  <si>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</si>
  <si>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</si>
  <si>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</si>
  <si>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</si>
  <si>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</si>
  <si>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</si>
  <si>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</si>
  <si>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</si>
  <si>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</si>
  <si>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</si>
  <si>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</si>
  <si>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</si>
  <si>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</si>
  <si>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</si>
  <si>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</si>
  <si>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</si>
  <si>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</si>
  <si>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</si>
  <si>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</si>
  <si>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</si>
  <si>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</si>
  <si>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</si>
  <si>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</si>
  <si>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</si>
  <si>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</si>
  <si>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</si>
  <si>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</si>
  <si>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</si>
  <si>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</si>
  <si>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</si>
  <si>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</si>
  <si>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</si>
  <si>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</si>
  <si>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</si>
  <si>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</si>
  <si>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</si>
  <si>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</si>
  <si>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</si>
  <si>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</si>
  <si>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</si>
  <si>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</si>
  <si>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</si>
  <si>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</si>
  <si>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</si>
  <si>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</si>
  <si>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</si>
  <si>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</si>
  <si>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</si>
  <si>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</si>
  <si>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</si>
  <si>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</si>
  <si>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</si>
  <si>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</si>
  <si>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</si>
  <si>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</si>
  <si>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</si>
  <si>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</si>
  <si>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</si>
  <si>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</si>
  <si>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</si>
  <si>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</si>
  <si>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</si>
  <si>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</si>
  <si>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</si>
  <si>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</si>
  <si>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</si>
  <si>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</si>
  <si>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</si>
  <si>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</si>
  <si>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</si>
  <si>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</si>
  <si>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</si>
  <si>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</si>
  <si>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</si>
  <si>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</si>
  <si>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</si>
  <si>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</si>
  <si>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</si>
  <si>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</si>
  <si>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</si>
  <si>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</si>
  <si>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</si>
  <si>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</si>
  <si>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</si>
  <si>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</si>
  <si>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</si>
  <si>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</si>
  <si>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</si>
  <si>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</si>
  <si>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</si>
  <si>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</si>
  <si>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</si>
  <si>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</si>
  <si>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</si>
  <si>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</si>
  <si>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</si>
  <si>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</si>
  <si>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</si>
  <si>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</si>
  <si>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</si>
  <si>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</si>
  <si>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</si>
  <si>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</si>
  <si>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</si>
  <si>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</si>
  <si>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</si>
  <si>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</si>
  <si>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</si>
  <si>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</si>
  <si>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</si>
  <si>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</si>
  <si>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</si>
  <si>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</si>
  <si>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</si>
  <si>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</si>
  <si>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</si>
  <si>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</si>
  <si>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</si>
  <si>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</si>
  <si>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</si>
  <si>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</si>
  <si>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</si>
  <si>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</si>
  <si>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</si>
  <si>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</si>
  <si>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</si>
  <si>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</si>
  <si>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</si>
  <si>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</si>
  <si>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</si>
  <si>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</si>
  <si>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</si>
  <si>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</si>
  <si>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</si>
  <si>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</si>
  <si>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</si>
  <si>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</si>
  <si>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</si>
  <si>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</si>
  <si>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</si>
  <si>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</si>
  <si>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</si>
  <si>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</si>
  <si>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</si>
  <si>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</si>
  <si>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</si>
  <si>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</si>
  <si>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</si>
  <si>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</si>
  <si>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</si>
  <si>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</si>
  <si>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</si>
  <si>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</si>
  <si>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</si>
  <si>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</si>
  <si>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</si>
  <si>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</si>
  <si>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</si>
  <si>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</si>
  <si>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</si>
  <si>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</si>
  <si>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</si>
  <si>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</si>
  <si>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</si>
  <si>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</si>
  <si>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</si>
  <si>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</si>
  <si>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</si>
  <si>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</si>
  <si>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</si>
  <si>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</si>
  <si>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</si>
  <si>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</si>
  <si>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</si>
  <si>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</si>
  <si>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</si>
  <si>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</si>
  <si>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</si>
  <si>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</si>
  <si>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</si>
  <si>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</si>
  <si>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</si>
  <si>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</si>
  <si>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</si>
  <si>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</si>
  <si>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</si>
  <si>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</si>
  <si>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</si>
  <si>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</si>
  <si>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</si>
  <si>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</si>
  <si>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</si>
  <si>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</si>
  <si>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</si>
  <si>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</si>
  <si>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</si>
  <si>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</si>
  <si>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</si>
  <si>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</si>
  <si>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</si>
  <si>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</si>
  <si>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</si>
  <si>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</si>
  <si>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</si>
  <si>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</si>
  <si>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</si>
  <si>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</si>
  <si>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</si>
  <si>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</si>
  <si>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</si>
  <si>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</si>
  <si>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</si>
  <si>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</si>
  <si>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</si>
  <si>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</si>
  <si>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</si>
  <si>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</si>
  <si>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</si>
  <si>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</si>
  <si>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</si>
  <si>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</si>
  <si>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</si>
  <si>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</si>
  <si>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</si>
  <si>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</si>
  <si>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</si>
  <si>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</si>
  <si>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CHANDELIERS AND PENDANTS</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</si>
  <si>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</si>
  <si>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</si>
  <si>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</si>
  <si>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</si>
  <si>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</si>
  <si>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</si>
  <si>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</si>
  <si>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</si>
  <si>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</si>
  <si>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</si>
  <si>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</si>
  <si>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</si>
  <si>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</si>
  <si>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</si>
  <si>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</si>
  <si>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</si>
  <si>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</si>
  <si>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</si>
  <si>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</si>
  <si>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</si>
  <si>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</si>
  <si>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</si>
  <si>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</si>
  <si>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</si>
  <si>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</si>
  <si>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</si>
  <si>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</si>
  <si>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</si>
  <si>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</si>
  <si>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</si>
  <si>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</si>
  <si>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</si>
  <si>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</si>
  <si>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</si>
  <si>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</si>
  <si>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</si>
  <si>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</si>
  <si>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</si>
  <si>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</si>
  <si>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</si>
  <si>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</si>
  <si>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</si>
  <si>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</si>
  <si>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</si>
  <si>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</si>
  <si>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</si>
  <si>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</si>
  <si>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</si>
  <si>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</si>
  <si>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</si>
  <si>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</si>
  <si>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</si>
  <si>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</si>
  <si>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</si>
  <si>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</si>
  <si>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</si>
  <si>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</si>
  <si>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</si>
  <si>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</si>
  <si>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</si>
  <si>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</si>
  <si>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</si>
  <si>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</si>
  <si>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</si>
  <si>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</si>
  <si>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</si>
  <si>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</si>
  <si>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</si>
  <si>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</si>
  <si>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</si>
  <si>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</si>
  <si>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</si>
  <si>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</si>
  <si>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</si>
  <si>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</si>
  <si>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</si>
  <si>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</si>
  <si>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</si>
  <si>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</si>
  <si>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</si>
  <si>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</si>
  <si>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</si>
  <si>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</si>
  <si>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</si>
  <si>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</si>
  <si>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</si>
  <si>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</si>
  <si>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</si>
  <si>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</si>
  <si>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</si>
  <si>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</si>
  <si>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</si>
  <si>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</si>
  <si>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</si>
  <si>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</si>
  <si>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</si>
  <si>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</si>
  <si>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</si>
  <si>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</si>
  <si>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</si>
  <si>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</si>
  <si>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</si>
  <si>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</si>
  <si>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</si>
  <si>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</si>
  <si>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</si>
  <si>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</si>
  <si>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</si>
  <si>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</si>
  <si>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</si>
  <si>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</si>
  <si>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</si>
  <si>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</si>
  <si>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</si>
  <si>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</si>
  <si>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</si>
  <si>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</si>
  <si>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</si>
  <si>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</si>
  <si>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</si>
  <si>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</si>
  <si>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</si>
  <si>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</si>
  <si>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</si>
  <si>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</si>
  <si>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</si>
  <si>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</si>
  <si>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</si>
  <si>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</si>
  <si>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</si>
  <si>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</si>
  <si>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</si>
  <si>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</si>
  <si>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</si>
  <si>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</si>
  <si>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</si>
  <si>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</si>
  <si>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</si>
  <si>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</si>
  <si>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</si>
  <si>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</si>
  <si>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</si>
  <si>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</si>
  <si>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</si>
  <si>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</si>
  <si>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</si>
  <si>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</si>
  <si>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</si>
  <si>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</si>
  <si>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</si>
  <si>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</si>
  <si>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</si>
  <si>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</si>
  <si>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</si>
  <si>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</si>
  <si>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</si>
  <si>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</si>
  <si>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</si>
  <si>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</si>
  <si>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</si>
  <si>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</si>
  <si>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</si>
  <si>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</si>
  <si>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</si>
  <si>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</si>
  <si>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</si>
  <si>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</si>
  <si>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</si>
  <si>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</si>
  <si>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</si>
  <si>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</si>
  <si>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</si>
  <si>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</si>
  <si>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</si>
  <si>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</si>
  <si>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</si>
  <si>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</si>
  <si>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</si>
  <si>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</si>
  <si>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</si>
  <si>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</si>
  <si>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</si>
  <si>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</si>
  <si>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</si>
  <si>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</si>
  <si>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</si>
  <si>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</si>
  <si>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</si>
  <si>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</si>
  <si>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</si>
  <si>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</si>
  <si>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</si>
  <si>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</si>
  <si>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</si>
  <si>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</si>
  <si>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</si>
  <si>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</si>
  <si>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</si>
  <si>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</si>
  <si>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</si>
  <si>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</si>
  <si>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</si>
  <si>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</si>
  <si>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</si>
  <si>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</si>
  <si>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</si>
  <si>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</si>
  <si>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</si>
  <si>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</si>
  <si>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</si>
  <si>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</si>
  <si>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</si>
  <si>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</si>
  <si>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</si>
  <si>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</si>
  <si>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</si>
  <si>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</si>
  <si>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</si>
  <si>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</si>
  <si>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</si>
  <si>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</si>
  <si>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</si>
  <si>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</si>
  <si>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</si>
  <si>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</si>
  <si>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</si>
  <si>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</si>
  <si>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</si>
  <si>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</si>
  <si>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</si>
  <si>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</si>
  <si>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</si>
  <si>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</si>
  <si>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</si>
  <si>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</si>
  <si>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</si>
  <si>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</si>
  <si>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</si>
  <si>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</si>
  <si>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</si>
  <si>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</si>
  <si>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</si>
  <si>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</si>
  <si>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</si>
  <si>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</si>
  <si>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</si>
  <si>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</si>
  <si>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</si>
  <si>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</si>
  <si>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</si>
  <si>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</si>
  <si>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</si>
  <si>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</si>
  <si>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</si>
  <si>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</si>
  <si>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</si>
  <si>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</si>
  <si>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</si>
  <si>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</si>
  <si>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</si>
  <si>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</si>
  <si>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</si>
  <si>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</si>
  <si>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</si>
  <si>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</si>
  <si>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</si>
  <si>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</si>
  <si>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</si>
  <si>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</si>
  <si>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</si>
  <si>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</si>
  <si>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</si>
  <si>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</si>
  <si>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</si>
  <si>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</si>
  <si>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</si>
  <si>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</si>
  <si>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</si>
  <si>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</si>
  <si>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</si>
  <si>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</si>
  <si>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</si>
  <si>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</si>
  <si>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</si>
  <si>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</si>
  <si>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</si>
  <si>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</si>
  <si>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</si>
  <si>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</si>
  <si>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</si>
  <si>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</si>
  <si>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</si>
  <si>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</si>
  <si>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</si>
  <si>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</si>
  <si>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</si>
  <si>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</si>
  <si>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</si>
  <si>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</si>
  <si>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</si>
  <si>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</si>
  <si>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</si>
  <si>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</si>
  <si>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</si>
  <si>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</si>
  <si>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</si>
  <si>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</si>
  <si>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</si>
  <si>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</si>
  <si>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</si>
  <si>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</si>
  <si>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</si>
  <si>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</si>
  <si>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</si>
  <si>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</si>
  <si>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</si>
  <si>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</si>
  <si>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</si>
  <si>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</si>
  <si>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</si>
  <si>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</si>
  <si>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</si>
  <si>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</si>
  <si>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</si>
  <si>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</si>
  <si>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</si>
  <si>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</si>
  <si>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</si>
  <si>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</si>
  <si>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</si>
  <si>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</si>
  <si>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</si>
  <si>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</si>
  <si>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</si>
  <si>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</si>
  <si>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</si>
  <si>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</si>
  <si>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</si>
  <si>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</si>
  <si>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</si>
  <si>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</si>
  <si>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</si>
  <si>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</si>
  <si>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</si>
  <si>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</si>
  <si>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</si>
  <si>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</si>
  <si>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</si>
  <si>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</si>
  <si>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</si>
  <si>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</si>
  <si>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</si>
  <si>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</si>
  <si>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</si>
  <si>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</si>
  <si>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</si>
  <si>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</si>
  <si>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</si>
  <si>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</si>
  <si>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</si>
  <si>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</si>
  <si>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A. Product Data: For the following:  1. Anchors.  2. Adhesives.  3. Shop finishing materials. A. Qualification Data: For architectural woodwork manufacturer and Installer. B. Product Certificates: For the following:  1. Composite wood and agrifiber products.  2. Adhesives. C. Evaluation Reports: For fire-retardant-treated wood materials, from ICC-ES. D. Field quality-control reports.</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</si>
  <si>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</si>
  <si>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</si>
  <si>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</si>
  <si>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</si>
  <si>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</si>
  <si>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</si>
  <si>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</si>
  <si>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</si>
  <si>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</si>
  <si>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</si>
  <si>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</si>
  <si>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</si>
  <si>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</si>
  <si>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</si>
  <si>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</si>
  <si>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</si>
  <si>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</si>
  <si>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</si>
  <si>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</si>
  <si>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</si>
  <si>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</si>
  <si>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</si>
  <si>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</si>
  <si>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</si>
  <si>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</si>
  <si>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</si>
  <si>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</si>
  <si>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</si>
  <si>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</si>
  <si>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</si>
  <si>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</si>
  <si>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</si>
  <si>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</si>
  <si>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</si>
  <si>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</si>
  <si>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C. Samples for Initial Selection: For each type of product indicated.</t>
  </si>
  <si>
    <t>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</si>
  <si>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</si>
  <si>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</si>
  <si>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</si>
  <si>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</si>
  <si>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</si>
  <si>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</si>
  <si>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</si>
  <si>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</si>
  <si>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</si>
  <si>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</si>
  <si>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</si>
  <si>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</si>
  <si>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</si>
  <si>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</si>
  <si>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</si>
  <si>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</si>
  <si>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</si>
  <si>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</si>
  <si>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</si>
  <si>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</si>
  <si>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</si>
  <si>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</si>
  <si>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</si>
  <si>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</si>
  <si>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</si>
  <si>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</si>
  <si>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</si>
  <si>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</si>
  <si>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</si>
  <si>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</si>
  <si>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</si>
  <si>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asdf</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</si>
  <si>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</si>
  <si>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</si>
  <si>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</si>
  <si>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</si>
  <si>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</si>
  <si>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</si>
  <si>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</si>
  <si>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</si>
  <si>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</si>
  <si>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</si>
  <si>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</si>
  <si>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</si>
  <si>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</si>
  <si>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</si>
  <si>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</si>
  <si>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</si>
  <si>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 xml:space="preserve">Send or Display Email: </t>
  </si>
  <si>
    <t>Email Table Filter:</t>
  </si>
  <si>
    <t>DISPLAY</t>
  </si>
  <si>
    <t>&lt;&gt;Closeout</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</si>
  <si>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</si>
  <si>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</si>
  <si>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</si>
  <si>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</si>
  <si>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</si>
  <si>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</si>
  <si>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</si>
  <si>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</si>
  <si>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</si>
  <si>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</si>
  <si>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</si>
  <si>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</si>
  <si>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</si>
  <si>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</si>
  <si>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</si>
  <si>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</si>
  <si>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</si>
  <si>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</si>
  <si>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</si>
  <si>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</si>
  <si>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</si>
  <si>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</si>
  <si>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</si>
  <si>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</si>
  <si>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</si>
  <si>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</si>
  <si>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</si>
  <si>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</si>
  <si>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</si>
  <si>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</si>
  <si>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</si>
  <si>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</si>
  <si>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</si>
  <si>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</si>
  <si>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</si>
  <si>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</si>
  <si>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</si>
  <si>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</si>
  <si>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</si>
  <si>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</si>
  <si>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</si>
  <si>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</si>
  <si>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</si>
  <si>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</si>
  <si>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</si>
  <si>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</si>
  <si>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</si>
  <si>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</si>
  <si>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</si>
  <si>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</si>
  <si>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</si>
  <si>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</si>
  <si>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</si>
  <si>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</si>
  <si>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</si>
  <si>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</si>
  <si>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</si>
  <si>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</si>
  <si>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</si>
  <si>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</si>
  <si>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</si>
  <si>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</si>
  <si>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</si>
  <si>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</si>
  <si>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</si>
  <si>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</si>
  <si>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</si>
  <si>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</si>
  <si>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</si>
  <si>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</si>
  <si>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</si>
  <si>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</si>
  <si>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</si>
  <si>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</si>
  <si>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</si>
  <si>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</si>
  <si>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</si>
  <si>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</si>
  <si>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</si>
  <si>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</si>
  <si>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</si>
  <si>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</si>
  <si>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</si>
  <si>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</si>
  <si>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</si>
  <si>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</si>
  <si>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</si>
  <si>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</si>
  <si>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</si>
  <si>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</si>
  <si>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</si>
  <si>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</si>
  <si>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</si>
  <si>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</si>
  <si>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</si>
  <si>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</si>
  <si>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</si>
  <si>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</si>
  <si>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</si>
  <si>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</si>
  <si>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</si>
  <si>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</si>
  <si>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</si>
  <si>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</si>
  <si>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</si>
  <si>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</si>
  <si>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</si>
  <si>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</si>
  <si>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</si>
  <si>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</si>
  <si>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</si>
  <si>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</si>
  <si>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</si>
  <si>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</si>
  <si>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</si>
  <si>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</si>
  <si>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</si>
  <si>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</si>
  <si>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</si>
  <si>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</si>
  <si>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</si>
  <si>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</si>
  <si>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</si>
  <si>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</si>
  <si>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</si>
  <si>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</si>
  <si>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</si>
  <si>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</si>
  <si>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</si>
  <si>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</si>
  <si>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</si>
  <si>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</si>
  <si>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</si>
  <si>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</si>
  <si>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</si>
  <si>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</si>
  <si>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</si>
  <si>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</si>
  <si>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</si>
  <si>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</si>
  <si>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</si>
  <si>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</si>
  <si>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</si>
  <si>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</si>
  <si>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</si>
  <si>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</si>
  <si>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</si>
  <si>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</si>
  <si>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</si>
  <si>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</si>
  <si>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</si>
  <si>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</si>
  <si>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</si>
  <si>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</si>
  <si>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</si>
  <si>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</si>
  <si>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</si>
  <si>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</si>
  <si>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</si>
  <si>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</si>
  <si>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</si>
  <si>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</si>
  <si>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</si>
  <si>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</si>
  <si>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</si>
  <si>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</si>
  <si>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</si>
  <si>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</si>
  <si>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</si>
  <si>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</si>
  <si>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</si>
  <si>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</si>
  <si>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</si>
  <si>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</si>
  <si>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</si>
  <si>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</si>
  <si>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</si>
  <si>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</si>
  <si>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</si>
  <si>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SHOW</t>
  </si>
  <si>
    <t>Email Hide Closed:</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</si>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</sst>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83">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1" fillId="2" borderId="1" xfId="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0" fontId="0" fillId="0" borderId="6" xfId="0" applyNumberFormat="1" applyBorder="1"/>
    <xf numFmtId="0" fontId="0" fillId="0" borderId="8" xfId="0" applyNumberFormat="1" applyBorder="1"/>
    <xf numFmtId="0" fontId="12" fillId="0" borderId="0" xfId="0" applyFont="1" applyAlignment="1">
      <alignment horizontal="center" vertical="center"/>
    </xf>
    <xf numFmtId="0" fontId="13" fillId="0" borderId="0" xfId="0" applyFont="1" applyAlignment="1">
      <alignment horizontal="right"/>
    </xf>
    <xf numFmtId="0" fontId="13" fillId="0" borderId="0" xfId="0" applyFont="1"/>
    <xf numFmtId="14" fontId="13" fillId="0" borderId="0" xfId="0" applyNumberFormat="1" applyFont="1" applyAlignment="1">
      <alignment horizontal="left"/>
    </xf>
    <xf numFmtId="49" fontId="0" fillId="0" borderId="0" xfId="0" applyNumberFormat="1"/>
    <xf numFmtId="14" fontId="13" fillId="0" borderId="0" xfId="0" applyNumberFormat="1" applyFont="1" applyAlignment="1">
      <alignment horizontal="center" vertical="top"/>
    </xf>
    <xf numFmtId="0" fontId="0" fillId="8" borderId="0" xfId="0" applyFill="1" applyAlignment="1">
      <alignment horizontal="center"/>
    </xf>
    <xf numFmtId="0" fontId="0" fillId="8" borderId="0" xfId="0" applyFill="1" applyAlignment="1">
      <alignment horizontal="right"/>
    </xf>
    <xf numFmtId="14" fontId="14" fillId="0" borderId="0" xfId="0" applyNumberFormat="1" applyFont="1" applyAlignment="1">
      <alignment horizontal="right" vertical="center"/>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13" fillId="0" borderId="0" xfId="0" applyFont="1" applyAlignment="1">
      <alignment horizontal="center" vertical="top"/>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cellXfs>
  <cellStyles count="4">
    <cellStyle name="Calculation" xfId="2" builtinId="22"/>
    <cellStyle name="Hyperlink" xfId="3" builtinId="8"/>
    <cellStyle name="Input" xfId="1" builtinId="20"/>
    <cellStyle name="Normal" xfId="0" builtinId="0"/>
  </cellStyles>
  <dxfs count="68">
    <dxf>
      <numFmt numFmtId="30" formatCode="@"/>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border diagonalUp="0" diagonalDown="0">
        <left/>
        <right/>
        <top style="thin">
          <color theme="5" tint="0.39997558519241921"/>
        </top>
        <bottom style="thin">
          <color theme="5" tint="0.39997558519241921"/>
        </bottom>
      </border>
    </dxf>
    <dxf>
      <fill>
        <patternFill>
          <bgColor rgb="FFFF9999"/>
        </patternFill>
      </fill>
    </dxf>
    <dxf>
      <font>
        <color auto="1"/>
      </font>
      <fill>
        <patternFill>
          <bgColor rgb="FFCCFFCC"/>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[1]Report!$D$6:$D$10</c:f>
              <c:numCache>
                <c:formatCode>General</c:formatCode>
                <c:ptCount val="5"/>
                <c:pt idx="0">
                  <c:v>129</c:v>
                </c:pt>
                <c:pt idx="1">
                  <c:v>442</c:v>
                </c:pt>
                <c:pt idx="2">
                  <c:v>11</c:v>
                </c:pt>
                <c:pt idx="3">
                  <c:v>15</c:v>
                </c:pt>
                <c:pt idx="4">
                  <c:v>3</c:v>
                </c:pt>
              </c:numCache>
            </c:numRef>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[1]Report!$C$14:$C$19</c:f>
              <c:strCache>
                <c:ptCount val="6"/>
                <c:pt idx="0">
                  <c:v>Product Data</c:v>
                </c:pt>
                <c:pt idx="1">
                  <c:v>Shop Drawing</c:v>
                </c:pt>
                <c:pt idx="2">
                  <c:v>Mock-Up</c:v>
                </c:pt>
                <c:pt idx="3">
                  <c:v>Samples</c:v>
                </c:pt>
                <c:pt idx="4">
                  <c:v>Closeout</c:v>
                </c:pt>
                <c:pt idx="5">
                  <c:v>Other</c:v>
                </c:pt>
              </c:strCache>
            </c:strRef>
          </c:cat>
          <c:val>
            <c:numRef>
              <c:f>[1]Report!$D$14:$D$19</c:f>
              <c:numCache>
                <c:formatCode>General</c:formatCode>
                <c:ptCount val="6"/>
                <c:pt idx="0">
                  <c:v>35</c:v>
                </c:pt>
                <c:pt idx="1">
                  <c:v>22</c:v>
                </c:pt>
                <c:pt idx="2">
                  <c:v>27</c:v>
                </c:pt>
                <c:pt idx="3">
                  <c:v>0</c:v>
                </c:pt>
                <c:pt idx="4">
                  <c:v>0</c:v>
                </c:pt>
                <c:pt idx="5">
                  <c:v>45</c:v>
                </c:pt>
              </c:numCache>
            </c:numRef>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[1]Report!$D$6:$D$10</c:f>
              <c:numCache>
                <c:formatCode>General</c:formatCode>
                <c:ptCount val="5"/>
                <c:pt idx="0">
                  <c:v>129</c:v>
                </c:pt>
                <c:pt idx="1">
                  <c:v>442</c:v>
                </c:pt>
                <c:pt idx="2">
                  <c:v>11</c:v>
                </c:pt>
                <c:pt idx="3">
                  <c:v>15</c:v>
                </c:pt>
                <c:pt idx="4">
                  <c:v>3</c:v>
                </c:pt>
              </c:numCache>
            </c:numRef>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[1]Report!$C$14:$C$19</c:f>
              <c:strCache>
                <c:ptCount val="6"/>
                <c:pt idx="0">
                  <c:v>Product Data</c:v>
                </c:pt>
                <c:pt idx="1">
                  <c:v>Shop Drawing</c:v>
                </c:pt>
                <c:pt idx="2">
                  <c:v>Mock-Up</c:v>
                </c:pt>
                <c:pt idx="3">
                  <c:v>Samples</c:v>
                </c:pt>
                <c:pt idx="4">
                  <c:v>Closeout</c:v>
                </c:pt>
                <c:pt idx="5">
                  <c:v>Other</c:v>
                </c:pt>
              </c:strCache>
            </c:strRef>
          </c:cat>
          <c:val>
            <c:numRef>
              <c:f>[1]Report!$D$14:$D$19</c:f>
              <c:numCache>
                <c:formatCode>General</c:formatCode>
                <c:ptCount val="6"/>
                <c:pt idx="0">
                  <c:v>35</c:v>
                </c:pt>
                <c:pt idx="1">
                  <c:v>22</c:v>
                </c:pt>
                <c:pt idx="2">
                  <c:v>27</c:v>
                </c:pt>
                <c:pt idx="3">
                  <c:v>0</c:v>
                </c:pt>
                <c:pt idx="4">
                  <c:v>0</c:v>
                </c:pt>
                <c:pt idx="5">
                  <c:v>45</c:v>
                </c:pt>
              </c:numCache>
            </c:numRef>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41571795-9669-4014-B043-CD78DE3F4D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C5E004BC-63F9-4EA2-A90F-E4DB1DE12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EE609CBE-7FC4-4783-B1C0-B83E5806C4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BD2F6770-4134-45AA-87F9-192A63506B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66615669-72A6-4618-8037-A71E455CB3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5B579BC5-AD2E-4599-A93D-8C37EFE8A67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8BCE4594-0A5F-47F6-9034-581D71C736C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31750</xdr:colOff>
          <xdr:row>24</xdr:row>
          <xdr:rowOff>31750</xdr:rowOff>
        </xdr:from>
        <xdr:to>
          <xdr:col>8</xdr:col>
          <xdr:colOff>1181100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9526</xdr:colOff>
          <xdr:row>0</xdr:row>
          <xdr:rowOff>0</xdr:rowOff>
        </xdr:from>
        <xdr:to>
          <xdr:col>2</xdr:col>
          <xdr:colOff>990601</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U%20Project%20Files\S590%20St%20George%20Temple%20CONST\Submittals\team-submittal-log\Team%20Submittal%20Log%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mittal Log"/>
      <sheetName val="Todo"/>
      <sheetName val="OAC Log"/>
      <sheetName val="Email Table"/>
      <sheetName val="UpdateDataLinks"/>
      <sheetName val="Updates"/>
      <sheetName val="Covers"/>
      <sheetName val="Report"/>
      <sheetName val="Contacts"/>
      <sheetName val="Contact Log"/>
      <sheetName val="Import"/>
      <sheetName val="Monthly Report Stuff"/>
      <sheetName val="Cover Template"/>
      <sheetName val="Summary Template"/>
      <sheetName val="Sheet1"/>
    </sheetNames>
    <sheetDataSet>
      <sheetData sheetId="0"/>
      <sheetData sheetId="1"/>
      <sheetData sheetId="2"/>
      <sheetData sheetId="3"/>
      <sheetData sheetId="4"/>
      <sheetData sheetId="5"/>
      <sheetData sheetId="6"/>
      <sheetData sheetId="7">
        <row r="6">
          <cell r="D6">
            <v>129</v>
          </cell>
        </row>
        <row r="7">
          <cell r="D7">
            <v>442</v>
          </cell>
        </row>
        <row r="8">
          <cell r="D8">
            <v>11</v>
          </cell>
        </row>
        <row r="9">
          <cell r="D9">
            <v>15</v>
          </cell>
        </row>
        <row r="10">
          <cell r="D10">
            <v>3</v>
          </cell>
        </row>
        <row r="14">
          <cell r="C14" t="str">
            <v>Product Data</v>
          </cell>
          <cell r="D14">
            <v>35</v>
          </cell>
        </row>
        <row r="15">
          <cell r="C15" t="str">
            <v>Shop Drawing</v>
          </cell>
          <cell r="D15">
            <v>22</v>
          </cell>
        </row>
        <row r="16">
          <cell r="C16" t="str">
            <v>Mock-Up</v>
          </cell>
          <cell r="D16">
            <v>27</v>
          </cell>
        </row>
        <row r="17">
          <cell r="C17" t="str">
            <v>Samples</v>
          </cell>
          <cell r="D17">
            <v>0</v>
          </cell>
        </row>
        <row r="18">
          <cell r="C18" t="str">
            <v>Closeout</v>
          </cell>
          <cell r="D18">
            <v>0</v>
          </cell>
        </row>
        <row r="19">
          <cell r="C19" t="str">
            <v>Other</v>
          </cell>
          <cell r="D19">
            <v>45</v>
          </cell>
        </row>
      </sheetData>
      <sheetData sheetId="8"/>
      <sheetData sheetId="9"/>
      <sheetData sheetId="10"/>
      <sheetData sheetId="11"/>
      <sheetData sheetId="12"/>
      <sheetData sheetId="13"/>
      <sheetData sheetId="1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18">
  <autoFilter ref="A15:H618" xr:uid="{E83CD6E3-E1FC-4852-B846-10F3B85AC37E}"/>
  <tableColumns count="8">
    <tableColumn id="7" xr3:uid="{CCBAB49E-0FFD-492D-A9E0-69D9D399A694}" name="Priority" totalsRowLabel="Total" dataDxfId="7">
      <calculatedColumnFormula>INDIRECT(ADDRESS(ROW()-14,MATCH("Priority", Submittal[#Headers],0), , , "Import"))</calculatedColumnFormula>
    </tableColumn>
    <tableColumn id="1" xr3:uid="{1476B301-A9F1-4BE2-B030-2128CCB14992}" name="Number" dataDxfId="6">
      <calculatedColumnFormula>_xlfn.CONCAT(TEXT(INDIRECT(ADDRESS(ROW()-14,MATCH("Spec Section",[1]!Submittal[#Headers],0), , , "Import")),"000000"),".",TEXT(INDIRECT(ADDRESS(ROW()-14,MATCH("Number",[1]!Submittal[#Headers],0), , , "Import")), "00"),".", TEXT(INDIRECT(ADDRESS(ROW()-14,MATCH("Rev",[1]!Submittal[#Headers],0), , , "Import")),"00"))</calculatedColumnFormula>
    </tableColumn>
    <tableColumn id="2" xr3:uid="{29E62AA9-110D-407E-89A5-85C4B63492BD}" name="Title" dataDxfId="5">
      <calculatedColumnFormula>INDIRECT(ADDRESS(ROW()-14,MATCH("Title",[1]!Submittal[#Headers],0), , , "Import"))</calculatedColumnFormula>
    </tableColumn>
    <tableColumn id="21" xr3:uid="{CD3355A6-BA31-4B2B-9CDF-2D6CDD5B4E81}" name="Type" dataDxfId="4">
      <calculatedColumnFormula>INDIRECT(ADDRESS(ROW()-14,MATCH("Type",[1]!Submittal[#Headers],0), , , "Import"))</calculatedColumnFormula>
    </tableColumn>
    <tableColumn id="8" xr3:uid="{7D87D281-BABB-4551-A49E-5663B52851C2}" name="Ball in Court" dataDxfId="3">
      <calculatedColumnFormula>IF(IF(ISBLANK(INDIRECT(ADDRESS(ROW()-14,MATCH("Assigned To Organization",[1]!Submittal[#Headers],0), , , "Import"))), "", INDIRECT(ADDRESS(ROW()-14,MATCH("Assigned To Organization",[1]!Submittal[#Headers],0), , , "Import")))="", IF(ISBLANK(INDIRECT(ADDRESS(ROW()-14,MATCH("Assigned To",[1]!Submittal[#Headers],0), , , "Import"))), "", INDIRECT(ADDRESS(ROW()-14,MATCH("Assigned To",[1]!Submittal[#Headers],0), , , "Import"))),IF(ISBLANK(INDIRECT(ADDRESS(ROW()-14,MATCH("Assigned To Organization",[1]!Submittal[#Headers],0), , , "Import"))), "", INDIRECT(ADDRESS(ROW()-14,MATCH("Assigned To Organization",[1]!Submittal[#Headers],0), , , "Import"))))</calculatedColumnFormula>
    </tableColumn>
    <tableColumn id="9" xr3:uid="{C057FBA9-897F-419C-BE8B-FD269A4F1715}" name="Sent To Architect" dataDxfId="2">
      <calculatedColumnFormula>IF(ISBLANK(INDIRECT(ADDRESS(ROW()-14,MATCH("Design Review  On",[1]!Submittal[#Headers],0), , , "Import"))), "", INDIRECT(ADDRESS(ROW()-14,MATCH("Design Review  On",[1]!Submittal[#Headers],0), , , "Import")))</calculatedColumnFormula>
    </tableColumn>
    <tableColumn id="10" xr3:uid="{7A7FADCB-47DB-4F4A-9AC7-A03EF8661527}" name="Due Date" dataDxfId="1">
      <calculatedColumnFormula>IF(ISBLANK(INDIRECT(ADDRESS(ROW()-14,MATCH("Due Date",[1]!Submittal[#Headers],0), , , "Import"))), "", INDIRECT(ADDRESS(ROW()-14,MATCH("Due Date",[1]!Submittal[#Headers],0), , , "Import")))</calculatedColumnFormula>
    </tableColumn>
    <tableColumn id="11" xr3:uid="{AC41ABF5-9359-4A44-ADB1-246A9C04257B}" name="Status" totalsRowFunction="count" dataDxfId="0">
      <calculatedColumnFormula>INDIRECT(ADDRESS(ROW()-14,MATCH("State",[1]!Submittal[#Headers],0), , , "Import"))</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7" headerRowBorderDxfId="66" tableBorderDxfId="65" totalsRowBorderDxfId="64">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3"/>
    <tableColumn id="2" xr3:uid="{591C97C3-02C9-464B-8840-5946F8905159}" name="Report" dataDxfId="14">
      <calculatedColumnFormula>IF(Sub_List[[#This Row],[Outstanding Count]]&gt;0, "YES", "NO")</calculatedColumnFormula>
    </tableColumn>
    <tableColumn id="3" xr3:uid="{D259BB3C-FF03-4816-BBD4-ECDA2C9681E7}" name="Outstanding Count" dataDxfId="17">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19" totalsRowShown="0" headerRowDxfId="62" dataDxfId="60" headerRowBorderDxfId="61" tableBorderDxfId="59" totalsRowBorderDxfId="58">
  <autoFilter ref="A1:G619" xr:uid="{7C692E3F-9EE6-4C43-8FD1-B42E75E9A658}">
    <filterColumn colId="6">
      <filters>
        <filter val="Ducworks Inc."/>
      </filters>
    </filterColumn>
  </autoFilter>
  <tableColumns count="7">
    <tableColumn id="1" xr3:uid="{F0AB8DB3-0E9B-4F42-B672-CA36737A5868}" name="SubNum" dataDxfId="57">
      <calculatedColumnFormula>_xlfn.CONCAT(TEXT(Submittal[[#This Row],[Spec Section]],"000000"),".",TEXT(Submittal[[#This Row],[Number]], "00"),".", TEXT(Submittal[[#This Row],[Rev]],"00"))</calculatedColumnFormula>
    </tableColumn>
    <tableColumn id="2" xr3:uid="{FDDDE25C-1427-47A6-BED1-DD7D0E18E17B}" name="Title" dataDxfId="56">
      <calculatedColumnFormula>Submittal[[#This Row],[Title]]</calculatedColumnFormula>
    </tableColumn>
    <tableColumn id="3" xr3:uid="{0AFC277A-F0A5-4E8B-8FC8-D46774AD73EB}" name="Description" dataDxfId="55">
      <calculatedColumnFormula>LEFT(Submittal[[#This Row],[Description]],25)</calculatedColumnFormula>
    </tableColumn>
    <tableColumn id="4" xr3:uid="{145905D0-B648-4876-858E-CF0F5791B48D}" name="Status" dataDxfId="54">
      <calculatedColumnFormula>Submittal[[#This Row],[State]]</calculatedColumnFormula>
    </tableColumn>
    <tableColumn id="5" xr3:uid="{1C971054-63D3-47DD-851C-192CB753DABB}" name="Your Due Date" dataDxfId="53">
      <calculatedColumnFormula>Submittal[[#This Row],[Due from Subcontractor]]</calculatedColumnFormula>
    </tableColumn>
    <tableColumn id="6" xr3:uid="{417DB667-EF6B-45CC-8B69-20321A4DFC2B}" name="Type" dataDxfId="52">
      <calculatedColumnFormula>Submittal[[#This Row],[Type]]</calculatedColumnFormula>
    </tableColumn>
    <tableColumn id="7" xr3:uid="{DD290BCA-86C3-41C5-A24D-80493B6D13BD}" name="Responsible Sub" dataDxfId="51">
      <calculatedColumnFormula>Submittal[[#This Row],[Submitter Organization]]</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0" tableType="queryTable" totalsRowShown="0">
  <autoFilter ref="A1:AK620" xr:uid="{37329A12-83DB-483D-9F4A-DE6C3EC571B5}"/>
  <sortState xmlns:xlrd2="http://schemas.microsoft.com/office/spreadsheetml/2017/richdata2" ref="A2:AK620">
    <sortCondition ref="D1:D620"/>
  </sortState>
  <tableColumns count="37">
    <tableColumn id="1" xr3:uid="{A31E0C09-953D-4C5C-856C-EBB80343073B}" uniqueName="1" name="Number" queryTableFieldId="1"/>
    <tableColumn id="2" xr3:uid="{61F44C94-9FB5-44D5-82D1-C12CCC6DAD0C}" uniqueName="2" name="Column2" queryTableFieldId="2" dataDxfId="50"/>
    <tableColumn id="3" xr3:uid="{27BEF863-158A-4FCD-9FFB-C8BC4A2306B7}" uniqueName="3" name="Rev" queryTableFieldId="3"/>
    <tableColumn id="4" xr3:uid="{8AD3366B-D0E1-4CAC-A55F-12715F0196A6}" uniqueName="4" name="Spec Section" queryTableFieldId="4" dataDxfId="49"/>
    <tableColumn id="5" xr3:uid="{6A167941-6584-4685-B928-29584684D568}" uniqueName="5" name="Priority" queryTableFieldId="5" dataDxfId="48"/>
    <tableColumn id="6" xr3:uid="{EC3BDA35-B1D0-498F-88D2-4269C5781588}" uniqueName="6" name="Package" queryTableFieldId="6" dataDxfId="47"/>
    <tableColumn id="7" xr3:uid="{7DC27BB0-70C3-4AF4-BFEE-435A2372BD16}" uniqueName="7" name="Type" queryTableFieldId="7" dataDxfId="46"/>
    <tableColumn id="8" xr3:uid="{362D3169-3283-443A-8807-0D8DD159C7B4}" uniqueName="8" name="Title" queryTableFieldId="8" dataDxfId="45"/>
    <tableColumn id="9" xr3:uid="{BF39B6FE-5451-4C2D-A6C9-B9E2AA2B9BE9}" uniqueName="9" name="Description" queryTableFieldId="9" dataDxfId="44"/>
    <tableColumn id="10" xr3:uid="{D2DF6044-4ACB-4DBF-966F-786F04739CBF}" uniqueName="10" name="Reference" queryTableFieldId="10" dataDxfId="43"/>
    <tableColumn id="11" xr3:uid="{46439515-F6DB-47CF-8EE2-6C467F2536C8}" uniqueName="11" name="Due on Site By" queryTableFieldId="11" dataDxfId="42"/>
    <tableColumn id="12" xr3:uid="{0E123A5B-9A69-40FD-AD64-1C66F622CAC1}" uniqueName="12" name="State" queryTableFieldId="12" dataDxfId="41"/>
    <tableColumn id="13" xr3:uid="{8F3A61B2-419C-4DAF-A3CC-E22360F62827}" uniqueName="13" name="Response" queryTableFieldId="13" dataDxfId="40"/>
    <tableColumn id="14" xr3:uid="{60856AD8-96DA-493D-A99F-63764BA66464}" uniqueName="14" name="Assigned To" queryTableFieldId="14" dataDxfId="39"/>
    <tableColumn id="15" xr3:uid="{42CC2144-76CA-4E51-94FF-F9E2357FDDFE}" uniqueName="15" name="Assigned To Organization" queryTableFieldId="15" dataDxfId="38"/>
    <tableColumn id="16" xr3:uid="{385467E4-3089-4998-8CE1-27ED9EA29601}" uniqueName="16" name="Due Date" queryTableFieldId="16" dataDxfId="37"/>
    <tableColumn id="17" xr3:uid="{891CFF2D-0855-4234-93E7-9845626B0942}" uniqueName="17" name="Subcontractor" queryTableFieldId="17" dataDxfId="36"/>
    <tableColumn id="18" xr3:uid="{37E5A533-5D1E-46F5-85E9-2930FAFDA0F5}" uniqueName="18" name="Submitter Organization" queryTableFieldId="18" dataDxfId="35"/>
    <tableColumn id="19" xr3:uid="{490D35EC-C1E1-470F-B1F0-0C67076DE302}" uniqueName="19" name="Westland Reviewer" queryTableFieldId="19" dataDxfId="34"/>
    <tableColumn id="20" xr3:uid="{B03B9FE9-E98F-47AC-B3A4-B989F49D03C7}" uniqueName="20" name="Reviewer Organization" queryTableFieldId="20" dataDxfId="33"/>
    <tableColumn id="21" xr3:uid="{AA3B6916-AE23-4C10-8B96-2DF0D927FDCC}" uniqueName="21" name="Architect/Engineer" queryTableFieldId="21" dataDxfId="32"/>
    <tableColumn id="22" xr3:uid="{DAE6EE3F-AAD6-4D8F-BF14-B51639C79E27}" uniqueName="22" name="Approver Organization" queryTableFieldId="22" dataDxfId="31"/>
    <tableColumn id="23" xr3:uid="{42A50C27-D169-4D35-B150-1CAD0508BFB8}" uniqueName="23" name="Lead Days" queryTableFieldId="23"/>
    <tableColumn id="24" xr3:uid="{F8112471-8FA7-41F1-B037-67AE1E386498}" uniqueName="24" name="Due to Subcontractor" queryTableFieldId="24" dataDxfId="30"/>
    <tableColumn id="25" xr3:uid="{3C122F4E-F169-4430-A581-D55BDC976B02}" uniqueName="25" name="Due from Subcontractor" queryTableFieldId="25" dataDxfId="29"/>
    <tableColumn id="26" xr3:uid="{18496ED3-EB97-4993-A4B7-525B578CB047}" uniqueName="26" name="Due to Architect/Engineer" queryTableFieldId="26" dataDxfId="28"/>
    <tableColumn id="27" xr3:uid="{F12A9269-6609-472C-9BD3-7CDC78963044}" uniqueName="27" name="Due from A/E" queryTableFieldId="27" dataDxfId="27"/>
    <tableColumn id="28" xr3:uid="{08CCEA1D-50F2-4EDD-908B-627781533EA4}" uniqueName="28" name="Assigned to Sub  On" queryTableFieldId="28" dataDxfId="26"/>
    <tableColumn id="29" xr3:uid="{93C6D74D-8ABF-4BE3-B325-92A50CBFFC4B}" uniqueName="29" name="Sent to GC  On" queryTableFieldId="29" dataDxfId="25"/>
    <tableColumn id="30" xr3:uid="{7E62202D-247C-44C6-A6E4-AB291E5FC21F}" uniqueName="30" name="Design Review  On" queryTableFieldId="30" dataDxfId="24"/>
    <tableColumn id="31" xr3:uid="{F61CD906-1B68-40A3-A25E-13EBED94F9AB}" uniqueName="31" name="Reviewed  On" queryTableFieldId="31" dataDxfId="23"/>
    <tableColumn id="32" xr3:uid="{9F4D1000-64A7-45C5-8996-1BEA26ACA6FF}" uniqueName="32" name="Rejected/Revise  On" queryTableFieldId="32" dataDxfId="22"/>
    <tableColumn id="33" xr3:uid="{0160BB34-EB84-466B-8193-0C4D42679D3F}" uniqueName="33" name="Closed On" queryTableFieldId="33" dataDxfId="21"/>
    <tableColumn id="34" xr3:uid="{7624C6F7-7E1B-4175-87C6-205A595900DD}" uniqueName="34" name="Created Date" queryTableFieldId="34" dataDxfId="20"/>
    <tableColumn id="35" xr3:uid="{160EF995-CAB6-4363-9041-C3E5517436B1}" uniqueName="35" name="Additional Reviewers" queryTableFieldId="35" dataDxfId="19"/>
    <tableColumn id="36" xr3:uid="{0F2FC5BE-B49C-4FF9-A097-8370FEB14F19}" uniqueName="36" name="Additional Approvers" queryTableFieldId="36" dataDxfId="18"/>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tabSelected="1" workbookViewId="0">
      <selection activeCell="J23" sqref="J23"/>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1584</v>
      </c>
      <c r="D1" s="9"/>
    </row>
    <row r="2" spans="1:10" ht="15" x14ac:dyDescent="0.35">
      <c r="B2" s="48" t="s">
        <v>1577</v>
      </c>
      <c r="C2" s="48"/>
      <c r="D2" s="48"/>
    </row>
    <row r="3" spans="1:10" x14ac:dyDescent="0.35">
      <c r="B3" s="6"/>
      <c r="C3" s="49" t="s">
        <v>1578</v>
      </c>
      <c r="D3" s="50">
        <v>104</v>
      </c>
    </row>
    <row r="4" spans="1:10" x14ac:dyDescent="0.35">
      <c r="B4" s="6"/>
      <c r="C4" s="49" t="s">
        <v>1579</v>
      </c>
      <c r="D4" s="50">
        <v>18</v>
      </c>
    </row>
    <row r="5" spans="1:10" x14ac:dyDescent="0.35">
      <c r="B5" s="6"/>
      <c r="C5" s="51"/>
      <c r="D5" s="51"/>
      <c r="G5" t="str">
        <f>_xlfn.CONCAT("(Average Submittal Response: ", TEXT(J13, "00.0"), " days)")</f>
        <v>(Average Submittal Response: 20.2 days)</v>
      </c>
    </row>
    <row r="6" spans="1:10" x14ac:dyDescent="0.35">
      <c r="B6" s="6"/>
      <c r="C6" s="52" t="s">
        <v>48</v>
      </c>
      <c r="D6" s="53">
        <v>113</v>
      </c>
    </row>
    <row r="7" spans="1:10" x14ac:dyDescent="0.35">
      <c r="B7" s="6"/>
      <c r="C7" s="54" t="s">
        <v>53</v>
      </c>
      <c r="D7" s="55">
        <v>452</v>
      </c>
    </row>
    <row r="8" spans="1:10" x14ac:dyDescent="0.35">
      <c r="B8" s="6"/>
      <c r="C8" s="56" t="s">
        <v>190</v>
      </c>
      <c r="D8" s="57">
        <v>21</v>
      </c>
    </row>
    <row r="9" spans="1:10" x14ac:dyDescent="0.35">
      <c r="B9" s="6"/>
      <c r="C9" s="58" t="s">
        <v>176</v>
      </c>
      <c r="D9" s="59">
        <v>16</v>
      </c>
    </row>
    <row r="10" spans="1:10" ht="15" thickBot="1" x14ac:dyDescent="0.4">
      <c r="B10" s="6"/>
      <c r="C10" s="60" t="s">
        <v>277</v>
      </c>
      <c r="D10" s="61">
        <v>1</v>
      </c>
    </row>
    <row r="11" spans="1:10" x14ac:dyDescent="0.35">
      <c r="B11" s="6"/>
      <c r="C11" s="62" t="s">
        <v>1580</v>
      </c>
      <c r="D11" s="9">
        <v>606</v>
      </c>
    </row>
    <row r="12" spans="1:10" x14ac:dyDescent="0.35">
      <c r="D12" s="9"/>
    </row>
    <row r="13" spans="1:10" ht="15" x14ac:dyDescent="0.35">
      <c r="B13" s="63" t="s">
        <v>1581</v>
      </c>
      <c r="C13" s="63"/>
      <c r="D13" s="63"/>
      <c r="I13" t="s">
        <v>1585</v>
      </c>
      <c r="J13">
        <v>20.2</v>
      </c>
    </row>
    <row r="14" spans="1:10" x14ac:dyDescent="0.35">
      <c r="C14" s="64" t="s">
        <v>86</v>
      </c>
      <c r="D14" s="65">
        <v>35</v>
      </c>
      <c r="I14" t="s">
        <v>1586</v>
      </c>
      <c r="J14">
        <v>2.379642</v>
      </c>
    </row>
    <row r="15" spans="1:10" ht="15" thickBot="1" x14ac:dyDescent="0.4">
      <c r="C15" s="66" t="s">
        <v>64</v>
      </c>
      <c r="D15" s="67">
        <v>22</v>
      </c>
    </row>
    <row r="16" spans="1:10" x14ac:dyDescent="0.35">
      <c r="C16" s="68" t="s">
        <v>147</v>
      </c>
      <c r="D16" s="69">
        <v>27</v>
      </c>
      <c r="G16" s="70" t="s">
        <v>1582</v>
      </c>
      <c r="H16" s="71">
        <v>32874</v>
      </c>
    </row>
    <row r="17" spans="3:8" x14ac:dyDescent="0.35">
      <c r="C17" s="72" t="s">
        <v>73</v>
      </c>
      <c r="D17" s="73">
        <v>0</v>
      </c>
      <c r="G17" s="74" t="s">
        <v>1583</v>
      </c>
      <c r="H17" s="75">
        <v>43921</v>
      </c>
    </row>
    <row r="18" spans="3:8" x14ac:dyDescent="0.35">
      <c r="C18" s="76" t="s">
        <v>109</v>
      </c>
      <c r="D18" s="77">
        <v>0</v>
      </c>
      <c r="G18" s="74"/>
      <c r="H18" s="78"/>
    </row>
    <row r="19" spans="3:8" ht="15" thickBot="1" x14ac:dyDescent="0.4">
      <c r="C19" s="79" t="s">
        <v>1567</v>
      </c>
      <c r="D19" s="80">
        <v>29</v>
      </c>
      <c r="G19" s="81" t="s">
        <v>53</v>
      </c>
      <c r="H19" s="82">
        <v>222</v>
      </c>
    </row>
    <row r="20" spans="3:8" x14ac:dyDescent="0.35">
      <c r="C20" s="62" t="s">
        <v>1580</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18"/>
  <sheetViews>
    <sheetView showGridLines="0" workbookViewId="0">
      <selection activeCell="D4" sqref="D4"/>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43" t="s">
        <v>1571</v>
      </c>
      <c r="B1" s="43"/>
      <c r="C1" s="43"/>
      <c r="D1" s="43"/>
      <c r="E1" s="43"/>
      <c r="F1" s="43"/>
      <c r="G1" s="43"/>
      <c r="H1" s="43"/>
    </row>
    <row r="2" spans="1:8" x14ac:dyDescent="0.35">
      <c r="A2" s="43"/>
      <c r="B2" s="43"/>
      <c r="C2" s="43"/>
      <c r="D2" s="43"/>
      <c r="E2" s="43"/>
      <c r="F2" s="43"/>
      <c r="G2" s="43"/>
      <c r="H2" s="43"/>
    </row>
    <row r="3" spans="1:8" x14ac:dyDescent="0.35">
      <c r="A3" s="43"/>
      <c r="B3" s="43"/>
      <c r="C3" s="43"/>
      <c r="D3" s="43"/>
      <c r="E3" s="43"/>
      <c r="F3" s="43"/>
      <c r="G3" s="43"/>
      <c r="H3" s="43"/>
    </row>
    <row r="4" spans="1:8" x14ac:dyDescent="0.35">
      <c r="D4" t="str">
        <f>Analytics!A1</f>
        <v>This got all screwed up when types in VP got messed up when we bought autospec I still need to fix it.</v>
      </c>
    </row>
    <row r="5" spans="1:8" ht="15.5" x14ac:dyDescent="0.35">
      <c r="A5" s="44" t="s">
        <v>1572</v>
      </c>
      <c r="B5" s="45" t="s">
        <v>1573</v>
      </c>
    </row>
    <row r="6" spans="1:8" ht="15.5" x14ac:dyDescent="0.35">
      <c r="A6" s="44" t="s">
        <v>1574</v>
      </c>
      <c r="B6" s="46">
        <f ca="1">NOW()</f>
        <v>44244.76002627315</v>
      </c>
      <c r="C6" s="46"/>
    </row>
    <row r="15" spans="1:8" x14ac:dyDescent="0.35">
      <c r="A15" t="s">
        <v>11</v>
      </c>
      <c r="B15" t="s">
        <v>7</v>
      </c>
      <c r="C15" t="s">
        <v>14</v>
      </c>
      <c r="D15" t="s">
        <v>13</v>
      </c>
      <c r="E15" t="s">
        <v>1575</v>
      </c>
      <c r="F15" s="6" t="s">
        <v>1576</v>
      </c>
      <c r="G15" s="6" t="s">
        <v>22</v>
      </c>
      <c r="H15" s="47" t="s">
        <v>1382</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asdf</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47"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asdf</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47"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000000.10.00</v>
      </c>
      <c r="C18" t="str">
        <f ca="1">INDIRECT(ADDRESS(ROW()-14,MATCH("Title", Submittal[#Headers],0), , , "Query"))</f>
        <v>asdf</v>
      </c>
      <c r="D18" t="str">
        <f ca="1">INDIRECT(ADDRESS(ROW()-14,MATCH("Type", Submittal[#Headers],0), , , "Query"))</f>
        <v>Submittal</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44160</v>
      </c>
      <c r="G18" s="6" t="str">
        <f ca="1">IF(ISBLANK(INDIRECT(ADDRESS(ROW()-14,MATCH("Due Date", Submittal[#Headers],0), , , "Query"))), "", INDIRECT(ADDRESS(ROW()-14,MATCH("Due Date", Submittal[#Headers],0), , , "Query")))</f>
        <v/>
      </c>
      <c r="H18" s="47"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asdf</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47"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000000.01.00</v>
      </c>
      <c r="C20" t="str">
        <f ca="1">INDIRECT(ADDRESS(ROW()-14,MATCH("Title", Submittal[#Headers],0), , , "Query"))</f>
        <v>asdf</v>
      </c>
      <c r="D20" t="str">
        <f ca="1">INDIRECT(ADDRESS(ROW()-14,MATCH("Type", Submittal[#Headers],0), , , "Query"))</f>
        <v>Shop Drawing</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43958</v>
      </c>
      <c r="G20" s="6" t="str">
        <f ca="1">IF(ISBLANK(INDIRECT(ADDRESS(ROW()-14,MATCH("Due Date", Submittal[#Headers],0), , , "Query"))), "", INDIRECT(ADDRESS(ROW()-14,MATCH("Due Date", Submittal[#Headers],0), , , "Query")))</f>
        <v/>
      </c>
      <c r="H20" s="47"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000000.02.01</v>
      </c>
      <c r="C21" t="str">
        <f ca="1">INDIRECT(ADDRESS(ROW()-14,MATCH("Title", Submittal[#Headers],0), , , "Query"))</f>
        <v>asdf</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44047</v>
      </c>
      <c r="G21" s="6" t="str">
        <f ca="1">IF(ISBLANK(INDIRECT(ADDRESS(ROW()-14,MATCH("Due Date", Submittal[#Headers],0), , , "Query"))), "", INDIRECT(ADDRESS(ROW()-14,MATCH("Due Date", Submittal[#Headers],0), , , "Query")))</f>
        <v/>
      </c>
      <c r="H21" s="47"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asdf</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47"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000000.04.01</v>
      </c>
      <c r="C23" t="str">
        <f ca="1">INDIRECT(ADDRESS(ROW()-14,MATCH("Title", Submittal[#Headers],0), , , "Query"))</f>
        <v>asdf</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44180</v>
      </c>
      <c r="G23" s="6" t="str">
        <f ca="1">IF(ISBLANK(INDIRECT(ADDRESS(ROW()-14,MATCH("Due Date", Submittal[#Headers],0), , , "Query"))), "", INDIRECT(ADDRESS(ROW()-14,MATCH("Due Date", Submittal[#Headers],0), , , "Query")))</f>
        <v/>
      </c>
      <c r="H23" s="47"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47"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asdf</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47"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47"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47"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47"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47"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47"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47"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47"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47"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47"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47"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47"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47"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47"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47"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032000.10.00</v>
      </c>
      <c r="C40" t="str">
        <f ca="1">INDIRECT(ADDRESS(ROW()-14,MATCH("Title", Submittal[#Headers],0), , , "Query"))</f>
        <v>CONCRETE REINFORCING (Annex Shear Wall Grid A1)</v>
      </c>
      <c r="D40" t="str">
        <f ca="1">INDIRECT(ADDRESS(ROW()-14,MATCH("Type", Submittal[#Headers],0), , , "Query"))</f>
        <v>Submittal</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t="str">
        <f ca="1">IF(ISBLANK(INDIRECT(ADDRESS(ROW()-14,MATCH("Design Review  On", Submittal[#Headers],0), , , "Query"))), "", INDIRECT(ADDRESS(ROW()-14,MATCH("Design Review  On", Submittal[#Headers],0), , , "Query")))</f>
        <v/>
      </c>
      <c r="G40" s="6" t="str">
        <f ca="1">IF(ISBLANK(INDIRECT(ADDRESS(ROW()-14,MATCH("Due Date", Submittal[#Headers],0), , , "Query"))), "", INDIRECT(ADDRESS(ROW()-14,MATCH("Due Date", Submittal[#Headers],0), , , "Query")))</f>
        <v/>
      </c>
      <c r="H40" s="47"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032000.06.01</v>
      </c>
      <c r="C41" t="str">
        <f ca="1">INDIRECT(ADDRESS(ROW()-14,MATCH("Title", Submittal[#Headers],0), , , "Query"))</f>
        <v>CONCRETE REINFORCING (Historic Jacket Walls)</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44022</v>
      </c>
      <c r="G41" s="6" t="str">
        <f ca="1">IF(ISBLANK(INDIRECT(ADDRESS(ROW()-14,MATCH("Due Date", Submittal[#Headers],0), , , "Query"))), "", INDIRECT(ADDRESS(ROW()-14,MATCH("Due Date", Submittal[#Headers],0), , , "Query")))</f>
        <v/>
      </c>
      <c r="H41" s="47"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47"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47"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47"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47"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47"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47"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47" t="str">
        <f ca="1">INDIRECT(ADDRESS(ROW()-14,MATCH("State", Submittal[#Headers],0), , , "Query"))</f>
        <v>Closed</v>
      </c>
    </row>
    <row r="49" spans="1:8" x14ac:dyDescent="0.35">
      <c r="A49" t="str">
        <f ca="1">INDIRECT(ADDRESS(ROW()-14,MATCH("Priority", Submittal[#Headers],0), , , "Query"))</f>
        <v>Medium</v>
      </c>
      <c r="B49" t="str">
        <f ca="1">_xlfn.CONCAT(TEXT(INDIRECT(ADDRESS(ROW()-14,MATCH("Spec Section", Submittal[#Headers],0), , , "Query")),"000000"),".",TEXT(INDIRECT(ADDRESS(ROW()-14,MATCH("Number", Submittal[#Headers],0), , , "Query")), "00"),".", TEXT(INDIRECT(ADDRESS(ROW()-14,MATCH("Rev", Submittal[#Headers],0), , , "Query")),"00"))</f>
        <v>032000.16.00</v>
      </c>
      <c r="C49" t="str">
        <f ca="1">INDIRECT(ADDRESS(ROW()-14,MATCH("Title", Submittal[#Headers],0), , , "Query"))</f>
        <v>Landscaper Shed Reinforcing CCD_66</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44148</v>
      </c>
      <c r="G49" s="6" t="str">
        <f ca="1">IF(ISBLANK(INDIRECT(ADDRESS(ROW()-14,MATCH("Due Date", Submittal[#Headers],0), , , "Query"))), "", INDIRECT(ADDRESS(ROW()-14,MATCH("Due Date", Submittal[#Headers],0), , , "Query")))</f>
        <v/>
      </c>
      <c r="H49" s="47"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032000.17.00</v>
      </c>
      <c r="C50" t="str">
        <f ca="1">INDIRECT(ADDRESS(ROW()-14,MATCH("Title", Submittal[#Headers],0), , , "Query"))</f>
        <v>Historic 0.5 Slab Reinforcing RFI_715</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47" t="str">
        <f ca="1">INDIRECT(ADDRESS(ROW()-14,MATCH("State", Submittal[#Headers],0), , , "Query"))</f>
        <v>Closed</v>
      </c>
    </row>
    <row r="51" spans="1:8" x14ac:dyDescent="0.35">
      <c r="A51" t="str">
        <f ca="1">INDIRECT(ADDRESS(ROW()-14,MATCH("Priority", Submittal[#Headers],0), , , "Query"))</f>
        <v>Medium</v>
      </c>
      <c r="B51" t="str">
        <f ca="1">_xlfn.CONCAT(TEXT(INDIRECT(ADDRESS(ROW()-14,MATCH("Spec Section", Submittal[#Headers],0), , , "Query")),"000000"),".",TEXT(INDIRECT(ADDRESS(ROW()-14,MATCH("Number", Submittal[#Headers],0), , , "Query")), "00"),".", TEXT(INDIRECT(ADDRESS(ROW()-14,MATCH("Rev", Submittal[#Headers],0), , , "Query")),"00"))</f>
        <v>032000.21.00</v>
      </c>
      <c r="C51" t="str">
        <f ca="1">INDIRECT(ADDRESS(ROW()-14,MATCH("Title", Submittal[#Headers],0), , , "Query"))</f>
        <v>Jacket Wall Through Bolts</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44208</v>
      </c>
      <c r="G51" s="6" t="str">
        <f ca="1">IF(ISBLANK(INDIRECT(ADDRESS(ROW()-14,MATCH("Due Date", Submittal[#Headers],0), , , "Query"))), "", INDIRECT(ADDRESS(ROW()-14,MATCH("Due Date", Submittal[#Headers],0), , , "Query")))</f>
        <v/>
      </c>
      <c r="H51" s="47" t="str">
        <f ca="1">INDIRECT(ADDRESS(ROW()-14,MATCH("State", Submittal[#Headers],0), , , "Query"))</f>
        <v>Closed</v>
      </c>
    </row>
    <row r="52" spans="1:8" x14ac:dyDescent="0.35">
      <c r="A52" t="str">
        <f ca="1">INDIRECT(ADDRESS(ROW()-14,MATCH("Priority", Submittal[#Headers],0), , , "Query"))</f>
        <v>High</v>
      </c>
      <c r="B52" t="str">
        <f ca="1">_xlfn.CONCAT(TEXT(INDIRECT(ADDRESS(ROW()-14,MATCH("Spec Section", Submittal[#Headers],0), , , "Query")),"000000"),".",TEXT(INDIRECT(ADDRESS(ROW()-14,MATCH("Number", Submittal[#Headers],0), , , "Query")), "00"),".", TEXT(INDIRECT(ADDRESS(ROW()-14,MATCH("Rev", Submittal[#Headers],0), , , "Query")),"00"))</f>
        <v>032000.18.01</v>
      </c>
      <c r="C52" t="str">
        <f ca="1">INDIRECT(ADDRESS(ROW()-14,MATCH("Title", Submittal[#Headers],0), , , "Query"))</f>
        <v>Dock Screen Wall Reinforcing ASI_54</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44168</v>
      </c>
      <c r="G52" s="6" t="str">
        <f ca="1">IF(ISBLANK(INDIRECT(ADDRESS(ROW()-14,MATCH("Due Date", Submittal[#Headers],0), , , "Query"))), "", INDIRECT(ADDRESS(ROW()-14,MATCH("Due Date", Submittal[#Headers],0), , , "Query")))</f>
        <v/>
      </c>
      <c r="H52" s="47"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47"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47"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47"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47"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47"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47"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47" t="str">
        <f ca="1">INDIRECT(ADDRESS(ROW()-14,MATCH("State", Submittal[#Headers],0), , , "Query"))</f>
        <v>Closed</v>
      </c>
    </row>
    <row r="60" spans="1:8" x14ac:dyDescent="0.35">
      <c r="A60" t="str">
        <f ca="1">INDIRECT(ADDRESS(ROW()-14,MATCH("Priority", Submittal[#Headers],0), , , "Query"))</f>
        <v>Low</v>
      </c>
      <c r="B60" t="str">
        <f ca="1">_xlfn.CONCAT(TEXT(INDIRECT(ADDRESS(ROW()-14,MATCH("Spec Section", Submittal[#Headers],0), , , "Query")),"000000"),".",TEXT(INDIRECT(ADDRESS(ROW()-14,MATCH("Number", Submittal[#Headers],0), , , "Query")), "00"),".", TEXT(INDIRECT(ADDRESS(ROW()-14,MATCH("Rev", Submittal[#Headers],0), , , "Query")),"00"))</f>
        <v>033000.05.00</v>
      </c>
      <c r="C60" t="str">
        <f ca="1">INDIRECT(ADDRESS(ROW()-14,MATCH("Title", Submittal[#Headers],0), , , "Query"))</f>
        <v>CAST-IN-PLACE CONCRETE</v>
      </c>
      <c r="D60" t="str">
        <f ca="1">INDIRECT(ADDRESS(ROW()-14,MATCH("Type", Submittal[#Headers],0), , , "Query"))</f>
        <v>Product Data</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 s="6">
        <f ca="1">IF(ISBLANK(INDIRECT(ADDRESS(ROW()-14,MATCH("Design Review  On", Submittal[#Headers],0), , , "Query"))), "", INDIRECT(ADDRESS(ROW()-14,MATCH("Design Review  On", Submittal[#Headers],0), , , "Query")))</f>
        <v>43854</v>
      </c>
      <c r="G60" s="6" t="str">
        <f ca="1">IF(ISBLANK(INDIRECT(ADDRESS(ROW()-14,MATCH("Due Date", Submittal[#Headers],0), , , "Query"))), "", INDIRECT(ADDRESS(ROW()-14,MATCH("Due Date", Submittal[#Headers],0), , , "Query")))</f>
        <v/>
      </c>
      <c r="H60" s="47" t="str">
        <f ca="1">INDIRECT(ADDRESS(ROW()-14,MATCH("State", Submittal[#Headers],0), , , "Query"))</f>
        <v>Closed</v>
      </c>
    </row>
    <row r="61" spans="1:8" x14ac:dyDescent="0.35">
      <c r="A61" t="str">
        <f ca="1">INDIRECT(ADDRESS(ROW()-14,MATCH("Priority", Submittal[#Headers],0), , , "Query"))</f>
        <v>High</v>
      </c>
      <c r="B61" t="str">
        <f ca="1">_xlfn.CONCAT(TEXT(INDIRECT(ADDRESS(ROW()-14,MATCH("Spec Section", Submittal[#Headers],0), , , "Query")),"000000"),".",TEXT(INDIRECT(ADDRESS(ROW()-14,MATCH("Number", Submittal[#Headers],0), , , "Query")), "00"),".", TEXT(INDIRECT(ADDRESS(ROW()-14,MATCH("Rev", Submittal[#Headers],0), , , "Query")),"00"))</f>
        <v>033000.07.00</v>
      </c>
      <c r="C61" t="str">
        <f ca="1">INDIRECT(ADDRESS(ROW()-14,MATCH("Title", Submittal[#Headers],0), , , "Query"))</f>
        <v>CAST-IN-PLACE - .5 Level in Historical</v>
      </c>
      <c r="D61" t="str">
        <f ca="1">INDIRECT(ADDRESS(ROW()-14,MATCH("Type", Submittal[#Headers],0), , , "Query"))</f>
        <v>Submittal</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44151</v>
      </c>
      <c r="G61" s="6" t="str">
        <f ca="1">IF(ISBLANK(INDIRECT(ADDRESS(ROW()-14,MATCH("Due Date", Submittal[#Headers],0), , , "Query"))), "", INDIRECT(ADDRESS(ROW()-14,MATCH("Due Date", Submittal[#Headers],0), , , "Query")))</f>
        <v/>
      </c>
      <c r="H61" s="47" t="str">
        <f ca="1">INDIRECT(ADDRESS(ROW()-14,MATCH("State", Submittal[#Headers],0), , , "Query"))</f>
        <v>Closed</v>
      </c>
    </row>
    <row r="62" spans="1:8" x14ac:dyDescent="0.35">
      <c r="A62" t="str">
        <f ca="1">INDIRECT(ADDRESS(ROW()-14,MATCH("Priority", Submittal[#Headers],0), , , "Query"))</f>
        <v>Medium</v>
      </c>
      <c r="B62" t="str">
        <f ca="1">_xlfn.CONCAT(TEXT(INDIRECT(ADDRESS(ROW()-14,MATCH("Spec Section", Submittal[#Headers],0), , , "Query")),"000000"),".",TEXT(INDIRECT(ADDRESS(ROW()-14,MATCH("Number", Submittal[#Headers],0), , , "Query")), "00"),".", TEXT(INDIRECT(ADDRESS(ROW()-14,MATCH("Rev", Submittal[#Headers],0), , , "Query")),"00"))</f>
        <v>033000.06.00</v>
      </c>
      <c r="C62" t="str">
        <f ca="1">INDIRECT(ADDRESS(ROW()-14,MATCH("Title", Submittal[#Headers],0), , , "Query"))</f>
        <v>Stair Pan Mix Design</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44148</v>
      </c>
      <c r="G62" s="6" t="str">
        <f ca="1">IF(ISBLANK(INDIRECT(ADDRESS(ROW()-14,MATCH("Due Date", Submittal[#Headers],0), , , "Query"))), "", INDIRECT(ADDRESS(ROW()-14,MATCH("Due Date", Submittal[#Headers],0), , , "Query")))</f>
        <v/>
      </c>
      <c r="H62" s="47" t="str">
        <f ca="1">INDIRECT(ADDRESS(ROW()-14,MATCH("State", Submittal[#Headers],0), , , "Query"))</f>
        <v>Closed</v>
      </c>
    </row>
    <row r="63" spans="1:8" x14ac:dyDescent="0.35">
      <c r="A63" t="str">
        <f ca="1">INDIRECT(ADDRESS(ROW()-14,MATCH("Priority", Submittal[#Headers],0), , , "Query"))</f>
        <v>Low</v>
      </c>
      <c r="B63" t="str">
        <f ca="1">_xlfn.CONCAT(TEXT(INDIRECT(ADDRESS(ROW()-14,MATCH("Spec Section", Submittal[#Headers],0), , , "Query")),"000000"),".",TEXT(INDIRECT(ADDRESS(ROW()-14,MATCH("Number", Submittal[#Headers],0), , , "Query")), "00"),".", TEXT(INDIRECT(ADDRESS(ROW()-14,MATCH("Rev", Submittal[#Headers],0), , , "Query")),"00"))</f>
        <v>033010.01.00</v>
      </c>
      <c r="C63" t="str">
        <f ca="1">INDIRECT(ADDRESS(ROW()-14,MATCH("Title", Submittal[#Headers],0), , , "Query"))</f>
        <v>SITE CAST-IN-PLACE CONCRETE</v>
      </c>
      <c r="D63" t="str">
        <f ca="1">INDIRECT(ADDRESS(ROW()-14,MATCH("Type", Submittal[#Headers],0), , , "Query"))</f>
        <v>Product Data</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43836</v>
      </c>
      <c r="G63" s="6" t="str">
        <f ca="1">IF(ISBLANK(INDIRECT(ADDRESS(ROW()-14,MATCH("Due Date", Submittal[#Headers],0), , , "Query"))), "", INDIRECT(ADDRESS(ROW()-14,MATCH("Due Date", Submittal[#Headers],0), , , "Query")))</f>
        <v/>
      </c>
      <c r="H63" s="47" t="str">
        <f ca="1">INDIRECT(ADDRESS(ROW()-14,MATCH("State", Submittal[#Headers],0), , , "Query"))</f>
        <v>Closed</v>
      </c>
    </row>
    <row r="64" spans="1:8" x14ac:dyDescent="0.35">
      <c r="A64" t="str">
        <f ca="1">INDIRECT(ADDRESS(ROW()-14,MATCH("Priority", Submittal[#Headers],0), , , "Query"))</f>
        <v>Low</v>
      </c>
      <c r="B64" t="str">
        <f ca="1">_xlfn.CONCAT(TEXT(INDIRECT(ADDRESS(ROW()-14,MATCH("Spec Section", Submittal[#Headers],0), , , "Query")),"000000"),".",TEXT(INDIRECT(ADDRESS(ROW()-14,MATCH("Number", Submittal[#Headers],0), , , "Query")), "00"),".", TEXT(INDIRECT(ADDRESS(ROW()-14,MATCH("Rev", Submittal[#Headers],0), , , "Query")),"00"))</f>
        <v>033713.01.00</v>
      </c>
      <c r="C64" t="str">
        <f ca="1">INDIRECT(ADDRESS(ROW()-14,MATCH("Title", Submittal[#Headers],0), , , "Query"))</f>
        <v>Shotcrete</v>
      </c>
      <c r="D64" t="str">
        <f ca="1">INDIRECT(ADDRESS(ROW()-14,MATCH("Type", Submittal[#Headers],0), , , "Query"))</f>
        <v>Product Data</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43843</v>
      </c>
      <c r="G64" s="6" t="str">
        <f ca="1">IF(ISBLANK(INDIRECT(ADDRESS(ROW()-14,MATCH("Due Date", Submittal[#Headers],0), , , "Query"))), "", INDIRECT(ADDRESS(ROW()-14,MATCH("Due Date", Submittal[#Headers],0), , , "Query")))</f>
        <v/>
      </c>
      <c r="H64" s="47"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034100.08.00</v>
      </c>
      <c r="C65" t="str">
        <f ca="1">INDIRECT(ADDRESS(ROW()-14,MATCH("Title", Submittal[#Headers],0), , , "Query"))</f>
        <v>PRECAST STRUCT CONC</v>
      </c>
      <c r="D65" t="str">
        <f ca="1">INDIRECT(ADDRESS(ROW()-14,MATCH("Type", Submittal[#Headers],0), , , "Query"))</f>
        <v>Mock-Up</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t="str">
        <f ca="1">IF(ISBLANK(INDIRECT(ADDRESS(ROW()-14,MATCH("Design Review  On", Submittal[#Headers],0), , , "Query"))), "", INDIRECT(ADDRESS(ROW()-14,MATCH("Design Review  On", Submittal[#Headers],0), , , "Query")))</f>
        <v/>
      </c>
      <c r="G65" s="6" t="str">
        <f ca="1">IF(ISBLANK(INDIRECT(ADDRESS(ROW()-14,MATCH("Due Date", Submittal[#Headers],0), , , "Query"))), "", INDIRECT(ADDRESS(ROW()-14,MATCH("Due Date", Submittal[#Headers],0), , , "Query")))</f>
        <v/>
      </c>
      <c r="H65" s="47"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034100.01.00</v>
      </c>
      <c r="C66" t="str">
        <f ca="1">INDIRECT(ADDRESS(ROW()-14,MATCH("Title", Submittal[#Headers],0), , , "Query"))</f>
        <v>PRECAST STRUCTURAL CONCRETE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43763</v>
      </c>
      <c r="G66" s="6" t="str">
        <f ca="1">IF(ISBLANK(INDIRECT(ADDRESS(ROW()-14,MATCH("Due Date", Submittal[#Headers],0), , , "Query"))), "", INDIRECT(ADDRESS(ROW()-14,MATCH("Due Date", Submittal[#Headers],0), , , "Query")))</f>
        <v/>
      </c>
      <c r="H66" s="47"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034100.04.00</v>
      </c>
      <c r="C67" t="str">
        <f ca="1">INDIRECT(ADDRESS(ROW()-14,MATCH("Title", Submittal[#Headers],0), , , "Query"))</f>
        <v>PRECAST STRUCTURAL CONCRETE</v>
      </c>
      <c r="D67" t="str">
        <f ca="1">INDIRECT(ADDRESS(ROW()-14,MATCH("Type", Submittal[#Headers],0), , , "Query"))</f>
        <v>Shop Drawing</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f ca="1">IF(ISBLANK(INDIRECT(ADDRESS(ROW()-14,MATCH("Design Review  On", Submittal[#Headers],0), , , "Query"))), "", INDIRECT(ADDRESS(ROW()-14,MATCH("Design Review  On", Submittal[#Headers],0), , , "Query")))</f>
        <v>43763</v>
      </c>
      <c r="G67" s="6" t="str">
        <f ca="1">IF(ISBLANK(INDIRECT(ADDRESS(ROW()-14,MATCH("Due Date", Submittal[#Headers],0), , , "Query"))), "", INDIRECT(ADDRESS(ROW()-14,MATCH("Due Date", Submittal[#Headers],0), , , "Query")))</f>
        <v/>
      </c>
      <c r="H67" s="47"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034100.05.00</v>
      </c>
      <c r="C68" t="str">
        <f ca="1">INDIRECT(ADDRESS(ROW()-14,MATCH("Title", Submittal[#Headers],0), , , "Query"))</f>
        <v>PRECAST STRUCTURAL CONCRETE</v>
      </c>
      <c r="D68" t="str">
        <f ca="1">INDIRECT(ADDRESS(ROW()-14,MATCH("Type", Submittal[#Headers],0), , , "Query"))</f>
        <v>Submittal Register</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47"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034100.02.00</v>
      </c>
      <c r="C69" t="str">
        <f ca="1">INDIRECT(ADDRESS(ROW()-14,MATCH("Title", Submittal[#Headers],0), , , "Query"))</f>
        <v>PRECAST STRUCTURAL CONCRETE</v>
      </c>
      <c r="D69" t="str">
        <f ca="1">INDIRECT(ADDRESS(ROW()-14,MATCH("Type", Submittal[#Headers],0), , , "Query"))</f>
        <v>Submittal Register</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43759</v>
      </c>
      <c r="G69" s="6" t="str">
        <f ca="1">IF(ISBLANK(INDIRECT(ADDRESS(ROW()-14,MATCH("Due Date", Submittal[#Headers],0), , , "Query"))), "", INDIRECT(ADDRESS(ROW()-14,MATCH("Due Date", Submittal[#Headers],0), , , "Query")))</f>
        <v/>
      </c>
      <c r="H69" s="47"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034100.06.00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43753</v>
      </c>
      <c r="G70" s="6" t="str">
        <f ca="1">IF(ISBLANK(INDIRECT(ADDRESS(ROW()-14,MATCH("Due Date", Submittal[#Headers],0), , , "Query"))), "", INDIRECT(ADDRESS(ROW()-14,MATCH("Due Date", Submittal[#Headers],0), , , "Query")))</f>
        <v/>
      </c>
      <c r="H70" s="47"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034100.07.00</v>
      </c>
      <c r="C71" t="str">
        <f ca="1">INDIRECT(ADDRESS(ROW()-14,MATCH("Title", Submittal[#Headers],0), , , "Query"))</f>
        <v>PRECAST STRUCTURAL CONCRETE</v>
      </c>
      <c r="D71" t="str">
        <f ca="1">INDIRECT(ADDRESS(ROW()-14,MATCH("Type", Submittal[#Headers],0), , , "Query"))</f>
        <v>Submittal Certificate</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43753</v>
      </c>
      <c r="G71" s="6" t="str">
        <f ca="1">IF(ISBLANK(INDIRECT(ADDRESS(ROW()-14,MATCH("Due Date", Submittal[#Headers],0), , , "Query"))), "", INDIRECT(ADDRESS(ROW()-14,MATCH("Due Date", Submittal[#Headers],0), , , "Query")))</f>
        <v/>
      </c>
      <c r="H71" s="47" t="str">
        <f ca="1">INDIRECT(ADDRESS(ROW()-14,MATCH("State", Submittal[#Headers],0), , , "Query"))</f>
        <v>Closed</v>
      </c>
    </row>
    <row r="72" spans="1:8" x14ac:dyDescent="0.35">
      <c r="A72" t="str">
        <f ca="1">INDIRECT(ADDRESS(ROW()-14,MATCH("Priority", Submittal[#Headers],0), , , "Query"))</f>
        <v>High</v>
      </c>
      <c r="B72" t="str">
        <f ca="1">_xlfn.CONCAT(TEXT(INDIRECT(ADDRESS(ROW()-14,MATCH("Spec Section", Submittal[#Headers],0), , , "Query")),"000000"),".",TEXT(INDIRECT(ADDRESS(ROW()-14,MATCH("Number", Submittal[#Headers],0), , , "Query")), "00"),".", TEXT(INDIRECT(ADDRESS(ROW()-14,MATCH("Rev", Submittal[#Headers],0), , , "Query")),"00"))</f>
        <v>034100.03.00</v>
      </c>
      <c r="C72" t="str">
        <f ca="1">INDIRECT(ADDRESS(ROW()-14,MATCH("Title", Submittal[#Headers],0), , , "Query"))</f>
        <v>PRECAST STRUCTURAL CONCRETE</v>
      </c>
      <c r="D72" t="str">
        <f ca="1">INDIRECT(ADDRESS(ROW()-14,MATCH("Type", Submittal[#Headers],0), , , "Query"))</f>
        <v>Shop Drawing</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43899</v>
      </c>
      <c r="G72" s="6" t="str">
        <f ca="1">IF(ISBLANK(INDIRECT(ADDRESS(ROW()-14,MATCH("Due Date", Submittal[#Headers],0), , , "Query"))), "", INDIRECT(ADDRESS(ROW()-14,MATCH("Due Date", Submittal[#Headers],0), , , "Query")))</f>
        <v/>
      </c>
      <c r="H72" s="47" t="str">
        <f ca="1">INDIRECT(ADDRESS(ROW()-14,MATCH("State", Submittal[#Headers],0), , , "Query"))</f>
        <v>Closed</v>
      </c>
    </row>
    <row r="73" spans="1:8" x14ac:dyDescent="0.35">
      <c r="A73" t="str">
        <f ca="1">INDIRECT(ADDRESS(ROW()-14,MATCH("Priority", Submittal[#Headers],0), , , "Query"))</f>
        <v>High</v>
      </c>
      <c r="B73" t="str">
        <f ca="1">_xlfn.CONCAT(TEXT(INDIRECT(ADDRESS(ROW()-14,MATCH("Spec Section", Submittal[#Headers],0), , , "Query")),"000000"),".",TEXT(INDIRECT(ADDRESS(ROW()-14,MATCH("Number", Submittal[#Headers],0), , , "Query")), "00"),".", TEXT(INDIRECT(ADDRESS(ROW()-14,MATCH("Rev", Submittal[#Headers],0), , , "Query")),"00"))</f>
        <v>034900.03.01</v>
      </c>
      <c r="C73" t="str">
        <f ca="1">INDIRECT(ADDRESS(ROW()-14,MATCH("Title", Submittal[#Headers],0), , , "Query"))</f>
        <v>GLASS-FIBER-REINFORCED CONCRETE (GFRC)</v>
      </c>
      <c r="D73" t="str">
        <f ca="1">INDIRECT(ADDRESS(ROW()-14,MATCH("Type", Submittal[#Headers],0), , , "Query"))</f>
        <v>Shop Drawing</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44182</v>
      </c>
      <c r="G73" s="6" t="str">
        <f ca="1">IF(ISBLANK(INDIRECT(ADDRESS(ROW()-14,MATCH("Due Date", Submittal[#Headers],0), , , "Query"))), "", INDIRECT(ADDRESS(ROW()-14,MATCH("Due Date", Submittal[#Headers],0), , , "Query")))</f>
        <v/>
      </c>
      <c r="H73" s="47" t="str">
        <f ca="1">INDIRECT(ADDRESS(ROW()-14,MATCH("State", Submittal[#Headers],0), , , "Query"))</f>
        <v>Closed</v>
      </c>
    </row>
    <row r="74" spans="1:8" x14ac:dyDescent="0.35">
      <c r="A74" t="str">
        <f ca="1">INDIRECT(ADDRESS(ROW()-14,MATCH("Priority", Submittal[#Headers],0), , , "Query"))</f>
        <v>Low</v>
      </c>
      <c r="B74" t="str">
        <f ca="1">_xlfn.CONCAT(TEXT(INDIRECT(ADDRESS(ROW()-14,MATCH("Spec Section", Submittal[#Headers],0), , , "Query")),"000000"),".",TEXT(INDIRECT(ADDRESS(ROW()-14,MATCH("Number", Submittal[#Headers],0), , , "Query")), "00"),".", TEXT(INDIRECT(ADDRESS(ROW()-14,MATCH("Rev", Submittal[#Headers],0), , , "Query")),"00"))</f>
        <v>034900.01.00</v>
      </c>
      <c r="C74" t="str">
        <f ca="1">INDIRECT(ADDRESS(ROW()-14,MATCH("Title", Submittal[#Headers],0), , , "Query"))</f>
        <v>CONCRETE (GFRC)</v>
      </c>
      <c r="D74" t="str">
        <f ca="1">INDIRECT(ADDRESS(ROW()-14,MATCH("Type", Submittal[#Headers],0), , , "Query"))</f>
        <v>Mock-Up</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4" s="6" t="str">
        <f ca="1">IF(ISBLANK(INDIRECT(ADDRESS(ROW()-14,MATCH("Design Review  On", Submittal[#Headers],0), , , "Query"))), "", INDIRECT(ADDRESS(ROW()-14,MATCH("Design Review  On", Submittal[#Headers],0), , , "Query")))</f>
        <v/>
      </c>
      <c r="G74" s="6">
        <f ca="1">IF(ISBLANK(INDIRECT(ADDRESS(ROW()-14,MATCH("Due Date", Submittal[#Headers],0), , , "Query"))), "", INDIRECT(ADDRESS(ROW()-14,MATCH("Due Date", Submittal[#Headers],0), , , "Query")))</f>
        <v>43815</v>
      </c>
      <c r="H74" s="47" t="str">
        <f ca="1">INDIRECT(ADDRESS(ROW()-14,MATCH("State", Submittal[#Headers],0), , , "Query"))</f>
        <v>Assigned to Sub</v>
      </c>
    </row>
    <row r="75" spans="1:8" x14ac:dyDescent="0.35">
      <c r="A75" t="str">
        <f ca="1">INDIRECT(ADDRESS(ROW()-14,MATCH("Priority", Submittal[#Headers],0), , , "Query"))</f>
        <v>Low</v>
      </c>
      <c r="B75" t="str">
        <f ca="1">_xlfn.CONCAT(TEXT(INDIRECT(ADDRESS(ROW()-14,MATCH("Spec Section", Submittal[#Headers],0), , , "Query")),"000000"),".",TEXT(INDIRECT(ADDRESS(ROW()-14,MATCH("Number", Submittal[#Headers],0), , , "Query")), "00"),".", TEXT(INDIRECT(ADDRESS(ROW()-14,MATCH("Rev", Submittal[#Headers],0), , , "Query")),"00"))</f>
        <v>034900.02.00</v>
      </c>
      <c r="C75" t="str">
        <f ca="1">INDIRECT(ADDRESS(ROW()-14,MATCH("Title", Submittal[#Headers],0), , , "Query"))</f>
        <v>GLASS-FIBER-REINFORCED CONCRETE (GFRC)</v>
      </c>
      <c r="D75" t="str">
        <f ca="1">INDIRECT(ADDRESS(ROW()-14,MATCH("Type", Submittal[#Headers],0), , , "Query"))</f>
        <v>Product Data</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5" s="6" t="str">
        <f ca="1">IF(ISBLANK(INDIRECT(ADDRESS(ROW()-14,MATCH("Design Review  On", Submittal[#Headers],0), , , "Query"))), "", INDIRECT(ADDRESS(ROW()-14,MATCH("Design Review  On", Submittal[#Headers],0), , , "Query")))</f>
        <v/>
      </c>
      <c r="G75" s="6">
        <f ca="1">IF(ISBLANK(INDIRECT(ADDRESS(ROW()-14,MATCH("Due Date", Submittal[#Headers],0), , , "Query"))), "", INDIRECT(ADDRESS(ROW()-14,MATCH("Due Date", Submittal[#Headers],0), , , "Query")))</f>
        <v>43815</v>
      </c>
      <c r="H75" s="47" t="str">
        <f ca="1">INDIRECT(ADDRESS(ROW()-14,MATCH("State", Submittal[#Headers],0), , , "Query"))</f>
        <v>Assigned to Sub</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034900.04.00</v>
      </c>
      <c r="C76" t="str">
        <f ca="1">INDIRECT(ADDRESS(ROW()-14,MATCH("Title", Submittal[#Headers],0), , , "Query"))</f>
        <v>GLASS-FIBER-REINFORCED CONCRETE (GFRC)</v>
      </c>
      <c r="D76" t="str">
        <f ca="1">INDIRECT(ADDRESS(ROW()-14,MATCH("Type", Submittal[#Headers],0), , , "Query"))</f>
        <v>Submittal</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47"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035416.01.00</v>
      </c>
      <c r="C77" t="str">
        <f ca="1">INDIRECT(ADDRESS(ROW()-14,MATCH("Title", Submittal[#Headers],0), , , "Query"))</f>
        <v>HYDRAULIC CEMENT UNDERLAYMENT</v>
      </c>
      <c r="D77" t="str">
        <f ca="1">INDIRECT(ADDRESS(ROW()-14,MATCH("Type", Submittal[#Headers],0), , , "Query"))</f>
        <v>Product Data</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7" s="6" t="str">
        <f ca="1">IF(ISBLANK(INDIRECT(ADDRESS(ROW()-14,MATCH("Design Review  On", Submittal[#Headers],0), , , "Query"))), "", INDIRECT(ADDRESS(ROW()-14,MATCH("Design Review  On", Submittal[#Headers],0), , , "Query")))</f>
        <v/>
      </c>
      <c r="G77" s="6" t="str">
        <f ca="1">IF(ISBLANK(INDIRECT(ADDRESS(ROW()-14,MATCH("Due Date", Submittal[#Headers],0), , , "Query"))), "", INDIRECT(ADDRESS(ROW()-14,MATCH("Due Date", Submittal[#Headers],0), , , "Query")))</f>
        <v/>
      </c>
      <c r="H77" s="47" t="str">
        <f ca="1">INDIRECT(ADDRESS(ROW()-14,MATCH("State", Submittal[#Headers],0), , , "Query"))</f>
        <v>Draft</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035416.02.00</v>
      </c>
      <c r="C78" t="str">
        <f ca="1">INDIRECT(ADDRESS(ROW()-14,MATCH("Title", Submittal[#Headers],0), , , "Query"))</f>
        <v>HYDRAULIC CEMENT UNDERLAYMENT</v>
      </c>
      <c r="D78" t="str">
        <f ca="1">INDIRECT(ADDRESS(ROW()-14,MATCH("Type", Submittal[#Headers],0), , , "Query"))</f>
        <v>Shop Drawing</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8" s="6" t="str">
        <f ca="1">IF(ISBLANK(INDIRECT(ADDRESS(ROW()-14,MATCH("Design Review  On", Submittal[#Headers],0), , , "Query"))), "", INDIRECT(ADDRESS(ROW()-14,MATCH("Design Review  On", Submittal[#Headers],0), , , "Query")))</f>
        <v/>
      </c>
      <c r="G78" s="6" t="str">
        <f ca="1">IF(ISBLANK(INDIRECT(ADDRESS(ROW()-14,MATCH("Due Date", Submittal[#Headers],0), , , "Query"))), "", INDIRECT(ADDRESS(ROW()-14,MATCH("Due Date", Submittal[#Headers],0), , , "Query")))</f>
        <v/>
      </c>
      <c r="H78" s="47" t="str">
        <f ca="1">INDIRECT(ADDRESS(ROW()-14,MATCH("State", Submittal[#Headers],0), , , "Query"))</f>
        <v>Draft</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042000.01.00</v>
      </c>
      <c r="C79" t="str">
        <f ca="1">INDIRECT(ADDRESS(ROW()-14,MATCH("Title", Submittal[#Headers],0), , , "Query"))</f>
        <v>UNIT MASONRY</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f ca="1">IF(ISBLANK(INDIRECT(ADDRESS(ROW()-14,MATCH("Design Review  On", Submittal[#Headers],0), , , "Query"))), "", INDIRECT(ADDRESS(ROW()-14,MATCH("Design Review  On", Submittal[#Headers],0), , , "Query")))</f>
        <v>43839</v>
      </c>
      <c r="G79" s="6" t="str">
        <f ca="1">IF(ISBLANK(INDIRECT(ADDRESS(ROW()-14,MATCH("Due Date", Submittal[#Headers],0), , , "Query"))), "", INDIRECT(ADDRESS(ROW()-14,MATCH("Due Date", Submittal[#Headers],0), , , "Query")))</f>
        <v/>
      </c>
      <c r="H79" s="47" t="str">
        <f ca="1">INDIRECT(ADDRESS(ROW()-14,MATCH("State", Submittal[#Headers],0), , , "Query"))</f>
        <v>Closed</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042000.02.00</v>
      </c>
      <c r="C80" t="str">
        <f ca="1">INDIRECT(ADDRESS(ROW()-14,MATCH("Title", Submittal[#Headers],0), , , "Query"))</f>
        <v>UNIT MASONRY</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47" t="str">
        <f ca="1">INDIRECT(ADDRESS(ROW()-14,MATCH("State", Submittal[#Headers],0), , , "Query"))</f>
        <v>Closed</v>
      </c>
    </row>
    <row r="81" spans="1:8" x14ac:dyDescent="0.35">
      <c r="A81" t="str">
        <f ca="1">INDIRECT(ADDRESS(ROW()-14,MATCH("Priority", Submittal[#Headers],0), , , "Query"))</f>
        <v>High</v>
      </c>
      <c r="B81" t="str">
        <f ca="1">_xlfn.CONCAT(TEXT(INDIRECT(ADDRESS(ROW()-14,MATCH("Spec Section", Submittal[#Headers],0), , , "Query")),"000000"),".",TEXT(INDIRECT(ADDRESS(ROW()-14,MATCH("Number", Submittal[#Headers],0), , , "Query")), "00"),".", TEXT(INDIRECT(ADDRESS(ROW()-14,MATCH("Rev", Submittal[#Headers],0), , , "Query")),"00"))</f>
        <v>042000.03.00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43936</v>
      </c>
      <c r="G81" s="6" t="str">
        <f ca="1">IF(ISBLANK(INDIRECT(ADDRESS(ROW()-14,MATCH("Due Date", Submittal[#Headers],0), , , "Query"))), "", INDIRECT(ADDRESS(ROW()-14,MATCH("Due Date", Submittal[#Headers],0), , , "Query")))</f>
        <v/>
      </c>
      <c r="H81" s="47"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044200.02.00</v>
      </c>
      <c r="C82" t="str">
        <f ca="1">INDIRECT(ADDRESS(ROW()-14,MATCH("Title", Submittal[#Headers],0), , , "Query"))</f>
        <v>STONE CLADDING</v>
      </c>
      <c r="D82" t="str">
        <f ca="1">INDIRECT(ADDRESS(ROW()-14,MATCH("Type", Submittal[#Headers],0), , , "Query"))</f>
        <v>Product Data</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f ca="1">IF(ISBLANK(INDIRECT(ADDRESS(ROW()-14,MATCH("Design Review  On", Submittal[#Headers],0), , , "Query"))), "", INDIRECT(ADDRESS(ROW()-14,MATCH("Design Review  On", Submittal[#Headers],0), , , "Query")))</f>
        <v>44006</v>
      </c>
      <c r="G82" s="6" t="str">
        <f ca="1">IF(ISBLANK(INDIRECT(ADDRESS(ROW()-14,MATCH("Due Date", Submittal[#Headers],0), , , "Query"))), "", INDIRECT(ADDRESS(ROW()-14,MATCH("Due Date", Submittal[#Headers],0), , , "Query")))</f>
        <v/>
      </c>
      <c r="H82" s="47" t="str">
        <f ca="1">INDIRECT(ADDRESS(ROW()-14,MATCH("State", Submittal[#Headers],0), , , "Query"))</f>
        <v>Closed</v>
      </c>
    </row>
    <row r="83" spans="1:8" x14ac:dyDescent="0.35">
      <c r="A83" t="str">
        <f ca="1">INDIRECT(ADDRESS(ROW()-14,MATCH("Priority", Submittal[#Headers],0), , , "Query"))</f>
        <v>Low</v>
      </c>
      <c r="B83" t="str">
        <f ca="1">_xlfn.CONCAT(TEXT(INDIRECT(ADDRESS(ROW()-14,MATCH("Spec Section", Submittal[#Headers],0), , , "Query")),"000000"),".",TEXT(INDIRECT(ADDRESS(ROW()-14,MATCH("Number", Submittal[#Headers],0), , , "Query")), "00"),".", TEXT(INDIRECT(ADDRESS(ROW()-14,MATCH("Rev", Submittal[#Headers],0), , , "Query")),"00"))</f>
        <v>044200.04.01</v>
      </c>
      <c r="C83" t="str">
        <f ca="1">INDIRECT(ADDRESS(ROW()-14,MATCH("Title", Submittal[#Headers],0), , , "Query"))</f>
        <v>STONE CLADDING</v>
      </c>
      <c r="D83" t="str">
        <f ca="1">INDIRECT(ADDRESS(ROW()-14,MATCH("Type", Submittal[#Headers],0), , , "Query"))</f>
        <v>Submittal</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t="str">
        <f ca="1">IF(ISBLANK(INDIRECT(ADDRESS(ROW()-14,MATCH("Design Review  On", Submittal[#Headers],0), , , "Query"))), "", INDIRECT(ADDRESS(ROW()-14,MATCH("Design Review  On", Submittal[#Headers],0), , , "Query")))</f>
        <v/>
      </c>
      <c r="G83" s="6" t="str">
        <f ca="1">IF(ISBLANK(INDIRECT(ADDRESS(ROW()-14,MATCH("Due Date", Submittal[#Headers],0), , , "Query"))), "", INDIRECT(ADDRESS(ROW()-14,MATCH("Due Date", Submittal[#Headers],0), , , "Query")))</f>
        <v/>
      </c>
      <c r="H83" s="47"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47" t="str">
        <f ca="1">INDIRECT(ADDRESS(ROW()-14,MATCH("State", Submittal[#Headers],0), , , "Query"))</f>
        <v>Assigned to Sub</v>
      </c>
    </row>
    <row r="85" spans="1:8" x14ac:dyDescent="0.35">
      <c r="A85" t="str">
        <f ca="1">INDIRECT(ADDRESS(ROW()-14,MATCH("Priority", Submittal[#Headers],0), , , "Query"))</f>
        <v>High</v>
      </c>
      <c r="B85" t="str">
        <f ca="1">_xlfn.CONCAT(TEXT(INDIRECT(ADDRESS(ROW()-14,MATCH("Spec Section", Submittal[#Headers],0), , , "Query")),"000000"),".",TEXT(INDIRECT(ADDRESS(ROW()-14,MATCH("Number", Submittal[#Headers],0), , , "Query")), "00"),".", TEXT(INDIRECT(ADDRESS(ROW()-14,MATCH("Rev", Submittal[#Headers],0), , , "Query")),"00"))</f>
        <v>044200.01.01</v>
      </c>
      <c r="C85" t="str">
        <f ca="1">INDIRECT(ADDRESS(ROW()-14,MATCH("Title", Submittal[#Headers],0), , , "Query"))</f>
        <v>STONE CLADDING - Stair Samples</v>
      </c>
      <c r="D85" t="str">
        <f ca="1">INDIRECT(ADDRESS(ROW()-14,MATCH("Type", Submittal[#Headers],0), , , "Query"))</f>
        <v>Submittal</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85" s="6">
        <f ca="1">IF(ISBLANK(INDIRECT(ADDRESS(ROW()-14,MATCH("Design Review  On", Submittal[#Headers],0), , , "Query"))), "", INDIRECT(ADDRESS(ROW()-14,MATCH("Design Review  On", Submittal[#Headers],0), , , "Query")))</f>
        <v>44236</v>
      </c>
      <c r="G85" s="6">
        <f ca="1">IF(ISBLANK(INDIRECT(ADDRESS(ROW()-14,MATCH("Due Date", Submittal[#Headers],0), , , "Query"))), "", INDIRECT(ADDRESS(ROW()-14,MATCH("Due Date", Submittal[#Headers],0), , , "Query")))</f>
        <v>44180</v>
      </c>
      <c r="H85" s="47" t="str">
        <f ca="1">INDIRECT(ADDRESS(ROW()-14,MATCH("State", Submittal[#Headers],0), , , "Query"))</f>
        <v>Design Review</v>
      </c>
    </row>
    <row r="86" spans="1:8" x14ac:dyDescent="0.35">
      <c r="A86" t="str">
        <f ca="1">INDIRECT(ADDRESS(ROW()-14,MATCH("Priority", Submittal[#Headers],0), , , "Query"))</f>
        <v>High</v>
      </c>
      <c r="B86" t="str">
        <f ca="1">_xlfn.CONCAT(TEXT(INDIRECT(ADDRESS(ROW()-14,MATCH("Spec Section", Submittal[#Headers],0), , , "Query")),"000000"),".",TEXT(INDIRECT(ADDRESS(ROW()-14,MATCH("Number", Submittal[#Headers],0), , , "Query")), "00"),".", TEXT(INDIRECT(ADDRESS(ROW()-14,MATCH("Rev", Submittal[#Headers],0), , , "Query")),"00"))</f>
        <v>050000.01.00</v>
      </c>
      <c r="C86" t="str">
        <f ca="1">INDIRECT(ADDRESS(ROW()-14,MATCH("Title", Submittal[#Headers],0), , , "Query"))</f>
        <v>Flat Jacks</v>
      </c>
      <c r="D86" t="str">
        <f ca="1">INDIRECT(ADDRESS(ROW()-14,MATCH("Type", Submittal[#Headers],0), , , "Query"))</f>
        <v>Product Data</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f ca="1">IF(ISBLANK(INDIRECT(ADDRESS(ROW()-14,MATCH("Design Review  On", Submittal[#Headers],0), , , "Query"))), "", INDIRECT(ADDRESS(ROW()-14,MATCH("Design Review  On", Submittal[#Headers],0), , , "Query")))</f>
        <v>43829</v>
      </c>
      <c r="G86" s="6" t="str">
        <f ca="1">IF(ISBLANK(INDIRECT(ADDRESS(ROW()-14,MATCH("Due Date", Submittal[#Headers],0), , , "Query"))), "", INDIRECT(ADDRESS(ROW()-14,MATCH("Due Date", Submittal[#Headers],0), , , "Query")))</f>
        <v/>
      </c>
      <c r="H86" s="47" t="str">
        <f ca="1">INDIRECT(ADDRESS(ROW()-14,MATCH("State", Submittal[#Headers],0), , , "Query"))</f>
        <v>Closed</v>
      </c>
    </row>
    <row r="87" spans="1:8" x14ac:dyDescent="0.35">
      <c r="A87" t="str">
        <f ca="1">INDIRECT(ADDRESS(ROW()-14,MATCH("Priority", Submittal[#Headers],0), , , "Query"))</f>
        <v>Medium</v>
      </c>
      <c r="B87" t="str">
        <f ca="1">_xlfn.CONCAT(TEXT(INDIRECT(ADDRESS(ROW()-14,MATCH("Spec Section", Submittal[#Headers],0), , , "Query")),"000000"),".",TEXT(INDIRECT(ADDRESS(ROW()-14,MATCH("Number", Submittal[#Headers],0), , , "Query")), "00"),".", TEXT(INDIRECT(ADDRESS(ROW()-14,MATCH("Rev", Submittal[#Headers],0), , , "Query")),"00"))</f>
        <v>050000.02.00</v>
      </c>
      <c r="C87" t="str">
        <f ca="1">INDIRECT(ADDRESS(ROW()-14,MATCH("Title", Submittal[#Headers],0), , , "Query"))</f>
        <v>Flat Jacks</v>
      </c>
      <c r="D87" t="str">
        <f ca="1">INDIRECT(ADDRESS(ROW()-14,MATCH("Type", Submittal[#Headers],0), , , "Query"))</f>
        <v>Product Data</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7" s="6">
        <f ca="1">IF(ISBLANK(INDIRECT(ADDRESS(ROW()-14,MATCH("Design Review  On", Submittal[#Headers],0), , , "Query"))), "", INDIRECT(ADDRESS(ROW()-14,MATCH("Design Review  On", Submittal[#Headers],0), , , "Query")))</f>
        <v>43830</v>
      </c>
      <c r="G87" s="6" t="str">
        <f ca="1">IF(ISBLANK(INDIRECT(ADDRESS(ROW()-14,MATCH("Due Date", Submittal[#Headers],0), , , "Query"))), "", INDIRECT(ADDRESS(ROW()-14,MATCH("Due Date", Submittal[#Headers],0), , , "Query")))</f>
        <v/>
      </c>
      <c r="H87" s="47" t="str">
        <f ca="1">INDIRECT(ADDRESS(ROW()-14,MATCH("State", Submittal[#Headers],0), , , "Query"))</f>
        <v>Closed</v>
      </c>
    </row>
    <row r="88" spans="1:8" x14ac:dyDescent="0.35">
      <c r="A88" t="str">
        <f ca="1">INDIRECT(ADDRESS(ROW()-14,MATCH("Priority", Submittal[#Headers],0), , , "Query"))</f>
        <v>Low</v>
      </c>
      <c r="B88" t="str">
        <f ca="1">_xlfn.CONCAT(TEXT(INDIRECT(ADDRESS(ROW()-14,MATCH("Spec Section", Submittal[#Headers],0), , , "Query")),"000000"),".",TEXT(INDIRECT(ADDRESS(ROW()-14,MATCH("Number", Submittal[#Headers],0), , , "Query")), "00"),".", TEXT(INDIRECT(ADDRESS(ROW()-14,MATCH("Rev", Submittal[#Headers],0), , , "Query")),"00"))</f>
        <v>051200.02.00</v>
      </c>
      <c r="C88" t="str">
        <f ca="1">INDIRECT(ADDRESS(ROW()-14,MATCH("Title", Submittal[#Headers],0), , , "Query"))</f>
        <v>STRUCTURAL STEEL FRAMING</v>
      </c>
      <c r="D88" t="str">
        <f ca="1">INDIRECT(ADDRESS(ROW()-14,MATCH("Type", Submittal[#Headers],0), , , "Query"))</f>
        <v>Shop Drawing</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43819</v>
      </c>
      <c r="G88" s="6" t="str">
        <f ca="1">IF(ISBLANK(INDIRECT(ADDRESS(ROW()-14,MATCH("Due Date", Submittal[#Headers],0), , , "Query"))), "", INDIRECT(ADDRESS(ROW()-14,MATCH("Due Date", Submittal[#Headers],0), , , "Query")))</f>
        <v/>
      </c>
      <c r="H88" s="47" t="str">
        <f ca="1">INDIRECT(ADDRESS(ROW()-14,MATCH("State", Submittal[#Headers],0), , , "Query"))</f>
        <v>Closed</v>
      </c>
    </row>
    <row r="89" spans="1:8" x14ac:dyDescent="0.35">
      <c r="A89" t="str">
        <f ca="1">INDIRECT(ADDRESS(ROW()-14,MATCH("Priority", Submittal[#Headers],0), , , "Query"))</f>
        <v>High</v>
      </c>
      <c r="B89" t="str">
        <f ca="1">_xlfn.CONCAT(TEXT(INDIRECT(ADDRESS(ROW()-14,MATCH("Spec Section", Submittal[#Headers],0), , , "Query")),"000000"),".",TEXT(INDIRECT(ADDRESS(ROW()-14,MATCH("Number", Submittal[#Headers],0), , , "Query")), "00"),".", TEXT(INDIRECT(ADDRESS(ROW()-14,MATCH("Rev", Submittal[#Headers],0), , , "Query")),"00"))</f>
        <v>051200.06.00</v>
      </c>
      <c r="C89" t="str">
        <f ca="1">INDIRECT(ADDRESS(ROW()-14,MATCH("Title", Submittal[#Headers],0), , , "Query"))</f>
        <v>Structural Steel - Level 2-4 Historical</v>
      </c>
      <c r="D89" t="str">
        <f ca="1">INDIRECT(ADDRESS(ROW()-14,MATCH("Type", Submittal[#Headers],0), , , "Query"))</f>
        <v>Shop Drawing</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43906</v>
      </c>
      <c r="G89" s="6" t="str">
        <f ca="1">IF(ISBLANK(INDIRECT(ADDRESS(ROW()-14,MATCH("Due Date", Submittal[#Headers],0), , , "Query"))), "", INDIRECT(ADDRESS(ROW()-14,MATCH("Due Date", Submittal[#Headers],0), , , "Query")))</f>
        <v/>
      </c>
      <c r="H89" s="47" t="str">
        <f ca="1">INDIRECT(ADDRESS(ROW()-14,MATCH("State", Submittal[#Headers],0), , , "Query"))</f>
        <v>Closed</v>
      </c>
    </row>
    <row r="90" spans="1:8" x14ac:dyDescent="0.35">
      <c r="A90" t="str">
        <f ca="1">INDIRECT(ADDRESS(ROW()-14,MATCH("Priority", Submittal[#Headers],0), , , "Query"))</f>
        <v>High</v>
      </c>
      <c r="B90" t="str">
        <f ca="1">_xlfn.CONCAT(TEXT(INDIRECT(ADDRESS(ROW()-14,MATCH("Spec Section", Submittal[#Headers],0), , , "Query")),"000000"),".",TEXT(INDIRECT(ADDRESS(ROW()-14,MATCH("Number", Submittal[#Headers],0), , , "Query")), "00"),".", TEXT(INDIRECT(ADDRESS(ROW()-14,MATCH("Rev", Submittal[#Headers],0), , , "Query")),"00"))</f>
        <v>051200.04.00</v>
      </c>
      <c r="C90" t="str">
        <f ca="1">INDIRECT(ADDRESS(ROW()-14,MATCH("Title", Submittal[#Headers],0), , , "Query"))</f>
        <v>STRUCTURAL STEEL FRAMING (Annex)</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43854</v>
      </c>
      <c r="G90" s="6" t="str">
        <f ca="1">IF(ISBLANK(INDIRECT(ADDRESS(ROW()-14,MATCH("Due Date", Submittal[#Headers],0), , , "Query"))), "", INDIRECT(ADDRESS(ROW()-14,MATCH("Due Date", Submittal[#Headers],0), , , "Query")))</f>
        <v/>
      </c>
      <c r="H90" s="47"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051200.05.00</v>
      </c>
      <c r="C91" t="str">
        <f ca="1">INDIRECT(ADDRESS(ROW()-14,MATCH("Title", Submittal[#Headers],0), , , "Query"))</f>
        <v>STRUCTURAL STEEL FRAMING (Historic Lvl 2)</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1" s="6">
        <f ca="1">IF(ISBLANK(INDIRECT(ADDRESS(ROW()-14,MATCH("Design Review  On", Submittal[#Headers],0), , , "Query"))), "", INDIRECT(ADDRESS(ROW()-14,MATCH("Design Review  On", Submittal[#Headers],0), , , "Query")))</f>
        <v>43859</v>
      </c>
      <c r="G91" s="6" t="str">
        <f ca="1">IF(ISBLANK(INDIRECT(ADDRESS(ROW()-14,MATCH("Due Date", Submittal[#Headers],0), , , "Query"))), "", INDIRECT(ADDRESS(ROW()-14,MATCH("Due Date", Submittal[#Headers],0), , , "Query")))</f>
        <v/>
      </c>
      <c r="H91" s="47" t="str">
        <f ca="1">INDIRECT(ADDRESS(ROW()-14,MATCH("State", Submittal[#Headers],0), , , "Query"))</f>
        <v>Closed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051200.12.00</v>
      </c>
      <c r="C92" t="str">
        <f ca="1">INDIRECT(ADDRESS(ROW()-14,MATCH("Title", Submittal[#Headers],0), , , "Query"))</f>
        <v>STRUCTURAL STEEL FRAMING - Landscape Shed</v>
      </c>
      <c r="D92" t="str">
        <f ca="1">INDIRECT(ADDRESS(ROW()-14,MATCH("Type", Submittal[#Headers],0), , , "Query"))</f>
        <v>Submittal</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44196</v>
      </c>
      <c r="G92" s="6" t="str">
        <f ca="1">IF(ISBLANK(INDIRECT(ADDRESS(ROW()-14,MATCH("Due Date", Submittal[#Headers],0), , , "Query"))), "", INDIRECT(ADDRESS(ROW()-14,MATCH("Due Date", Submittal[#Headers],0), , , "Query")))</f>
        <v/>
      </c>
      <c r="H92" s="47"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051200.07.00</v>
      </c>
      <c r="C93" t="str">
        <f ca="1">INDIRECT(ADDRESS(ROW()-14,MATCH("Title", Submittal[#Headers],0), , , "Query"))</f>
        <v>STRUCTURAL STEEL FRAMING (Annex) - Updated</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43930</v>
      </c>
      <c r="G93" s="6" t="str">
        <f ca="1">IF(ISBLANK(INDIRECT(ADDRESS(ROW()-14,MATCH("Due Date", Submittal[#Headers],0), , , "Query"))), "", INDIRECT(ADDRESS(ROW()-14,MATCH("Due Date", Submittal[#Headers],0), , , "Query")))</f>
        <v/>
      </c>
      <c r="H93" s="47"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051200.08.00</v>
      </c>
      <c r="C94" t="str">
        <f ca="1">INDIRECT(ADDRESS(ROW()-14,MATCH("Title", Submittal[#Headers],0), , , "Query"))</f>
        <v>STRUCTURAL STEEL FRAMING (Historic Lvl 2)</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43935</v>
      </c>
      <c r="G94" s="6" t="str">
        <f ca="1">IF(ISBLANK(INDIRECT(ADDRESS(ROW()-14,MATCH("Due Date", Submittal[#Headers],0), , , "Query"))), "", INDIRECT(ADDRESS(ROW()-14,MATCH("Due Date", Submittal[#Headers],0), , , "Query")))</f>
        <v/>
      </c>
      <c r="H94" s="47" t="str">
        <f ca="1">INDIRECT(ADDRESS(ROW()-14,MATCH("State", Submittal[#Headers],0), , , "Query"))</f>
        <v>Closed</v>
      </c>
    </row>
    <row r="95" spans="1:8" x14ac:dyDescent="0.35">
      <c r="A95" t="str">
        <f ca="1">INDIRECT(ADDRESS(ROW()-14,MATCH("Priority", Submittal[#Headers],0), , , "Query"))</f>
        <v>Low</v>
      </c>
      <c r="B95" t="str">
        <f ca="1">_xlfn.CONCAT(TEXT(INDIRECT(ADDRESS(ROW()-14,MATCH("Spec Section", Submittal[#Headers],0), , , "Query")),"000000"),".",TEXT(INDIRECT(ADDRESS(ROW()-14,MATCH("Number", Submittal[#Headers],0), , , "Query")), "00"),".", TEXT(INDIRECT(ADDRESS(ROW()-14,MATCH("Rev", Submittal[#Headers],0), , , "Query")),"00"))</f>
        <v>051200.09.00</v>
      </c>
      <c r="C95" t="str">
        <f ca="1">INDIRECT(ADDRESS(ROW()-14,MATCH("Title", Submittal[#Headers],0), , , "Query"))</f>
        <v>STRUCTURAL STEEL FRAMING</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43959</v>
      </c>
      <c r="G95" s="6" t="str">
        <f ca="1">IF(ISBLANK(INDIRECT(ADDRESS(ROW()-14,MATCH("Due Date", Submittal[#Headers],0), , , "Query"))), "", INDIRECT(ADDRESS(ROW()-14,MATCH("Due Date", Submittal[#Headers],0), , , "Query")))</f>
        <v/>
      </c>
      <c r="H95" s="47"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051200.10.00</v>
      </c>
      <c r="C96" t="str">
        <f ca="1">INDIRECT(ADDRESS(ROW()-14,MATCH("Title", Submittal[#Headers],0), , , "Query"))</f>
        <v>STRUCTURAL STEEL FRAMING (Annex Tower - Updated)</v>
      </c>
      <c r="D96" t="str">
        <f ca="1">INDIRECT(ADDRESS(ROW()-14,MATCH("Type", Submittal[#Headers],0), , , "Query"))</f>
        <v>Submittal</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44102</v>
      </c>
      <c r="G96" s="6" t="str">
        <f ca="1">IF(ISBLANK(INDIRECT(ADDRESS(ROW()-14,MATCH("Due Date", Submittal[#Headers],0), , , "Query"))), "", INDIRECT(ADDRESS(ROW()-14,MATCH("Due Date", Submittal[#Headers],0), , , "Query")))</f>
        <v/>
      </c>
      <c r="H96" s="47" t="str">
        <f ca="1">INDIRECT(ADDRESS(ROW()-14,MATCH("State", Submittal[#Headers],0), , , "Query"))</f>
        <v>Closed</v>
      </c>
    </row>
    <row r="97" spans="1:8" x14ac:dyDescent="0.35">
      <c r="A97" t="str">
        <f ca="1">INDIRECT(ADDRESS(ROW()-14,MATCH("Priority", Submittal[#Headers],0), , , "Query"))</f>
        <v>Low</v>
      </c>
      <c r="B97" t="str">
        <f ca="1">_xlfn.CONCAT(TEXT(INDIRECT(ADDRESS(ROW()-14,MATCH("Spec Section", Submittal[#Headers],0), , , "Query")),"000000"),".",TEXT(INDIRECT(ADDRESS(ROW()-14,MATCH("Number", Submittal[#Headers],0), , , "Query")), "00"),".", TEXT(INDIRECT(ADDRESS(ROW()-14,MATCH("Rev", Submittal[#Headers],0), , , "Query")),"00"))</f>
        <v>051200.01.00</v>
      </c>
      <c r="C97" t="str">
        <f ca="1">INDIRECT(ADDRESS(ROW()-14,MATCH("Title", Submittal[#Headers],0), , , "Query"))</f>
        <v>STRUCTURAL STEEL FRAMING</v>
      </c>
      <c r="D97" t="str">
        <f ca="1">INDIRECT(ADDRESS(ROW()-14,MATCH("Type", Submittal[#Headers],0), , , "Query"))</f>
        <v>Product Data</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97" s="6" t="str">
        <f ca="1">IF(ISBLANK(INDIRECT(ADDRESS(ROW()-14,MATCH("Design Review  On", Submittal[#Headers],0), , , "Query"))), "", INDIRECT(ADDRESS(ROW()-14,MATCH("Design Review  On", Submittal[#Headers],0), , , "Query")))</f>
        <v/>
      </c>
      <c r="G97" s="6">
        <f ca="1">IF(ISBLANK(INDIRECT(ADDRESS(ROW()-14,MATCH("Due Date", Submittal[#Headers],0), , , "Query"))), "", INDIRECT(ADDRESS(ROW()-14,MATCH("Due Date", Submittal[#Headers],0), , , "Query")))</f>
        <v>43815</v>
      </c>
      <c r="H97" s="47" t="str">
        <f ca="1">INDIRECT(ADDRESS(ROW()-14,MATCH("State", Submittal[#Headers],0), , , "Query"))</f>
        <v>Assigned to Sub</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051200.11.00</v>
      </c>
      <c r="C98" t="str">
        <f ca="1">INDIRECT(ADDRESS(ROW()-14,MATCH("Title", Submittal[#Headers],0), , , "Query"))</f>
        <v>Structural Steel Framing - Level 4 Floor I-Beam</v>
      </c>
      <c r="D98" t="str">
        <f ca="1">INDIRECT(ADDRESS(ROW()-14,MATCH("Type", Submittal[#Headers],0), , , "Query"))</f>
        <v>Submittal</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98" s="6" t="str">
        <f ca="1">IF(ISBLANK(INDIRECT(ADDRESS(ROW()-14,MATCH("Design Review  On", Submittal[#Headers],0), , , "Query"))), "", INDIRECT(ADDRESS(ROW()-14,MATCH("Design Review  On", Submittal[#Headers],0), , , "Query")))</f>
        <v/>
      </c>
      <c r="G98" s="6">
        <f ca="1">IF(ISBLANK(INDIRECT(ADDRESS(ROW()-14,MATCH("Due Date", Submittal[#Headers],0), , , "Query"))), "", INDIRECT(ADDRESS(ROW()-14,MATCH("Due Date", Submittal[#Headers],0), , , "Query")))</f>
        <v>44166</v>
      </c>
      <c r="H98" s="47" t="str">
        <f ca="1">INDIRECT(ADDRESS(ROW()-14,MATCH("State", Submittal[#Headers],0), , , "Query"))</f>
        <v>Assigned to Sub</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051200.13.00</v>
      </c>
      <c r="C99" t="str">
        <f ca="1">INDIRECT(ADDRESS(ROW()-14,MATCH("Title", Submittal[#Headers],0), , , "Query"))</f>
        <v>STRUCTURAL STEEL FRAMING - Barrel Ceiling</v>
      </c>
      <c r="D99" t="str">
        <f ca="1">INDIRECT(ADDRESS(ROW()-14,MATCH("Type", Submittal[#Headers],0), , , "Query"))</f>
        <v>Submittal</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Structural Engineers</v>
      </c>
      <c r="F99" s="6">
        <f ca="1">IF(ISBLANK(INDIRECT(ADDRESS(ROW()-14,MATCH("Design Review  On", Submittal[#Headers],0), , , "Query"))), "", INDIRECT(ADDRESS(ROW()-14,MATCH("Design Review  On", Submittal[#Headers],0), , , "Query")))</f>
        <v>44238</v>
      </c>
      <c r="G99" s="6">
        <f ca="1">IF(ISBLANK(INDIRECT(ADDRESS(ROW()-14,MATCH("Due Date", Submittal[#Headers],0), , , "Query"))), "", INDIRECT(ADDRESS(ROW()-14,MATCH("Due Date", Submittal[#Headers],0), , , "Query")))</f>
        <v>44248</v>
      </c>
      <c r="H99" s="47" t="str">
        <f ca="1">INDIRECT(ADDRESS(ROW()-14,MATCH("State", Submittal[#Headers],0), , , "Query"))</f>
        <v>Design Review</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052100.02.01</v>
      </c>
      <c r="C100" t="str">
        <f ca="1">INDIRECT(ADDRESS(ROW()-14,MATCH("Title", Submittal[#Headers],0), , , "Query"))</f>
        <v>STEEL JOIST FRAMING</v>
      </c>
      <c r="D100" t="str">
        <f ca="1">INDIRECT(ADDRESS(ROW()-14,MATCH("Type", Submittal[#Headers],0), , , "Query"))</f>
        <v>Shop Drawing</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43913</v>
      </c>
      <c r="G100" s="6" t="str">
        <f ca="1">IF(ISBLANK(INDIRECT(ADDRESS(ROW()-14,MATCH("Due Date", Submittal[#Headers],0), , , "Query"))), "", INDIRECT(ADDRESS(ROW()-14,MATCH("Due Date", Submittal[#Headers],0), , , "Query")))</f>
        <v/>
      </c>
      <c r="H100" s="47" t="str">
        <f ca="1">INDIRECT(ADDRESS(ROW()-14,MATCH("State", Submittal[#Headers],0), , , "Query"))</f>
        <v>Closed</v>
      </c>
    </row>
    <row r="101" spans="1:8" x14ac:dyDescent="0.35">
      <c r="A101" t="str">
        <f ca="1">INDIRECT(ADDRESS(ROW()-14,MATCH("Priority", Submittal[#Headers],0), , , "Query"))</f>
        <v>Low</v>
      </c>
      <c r="B101" t="str">
        <f ca="1">_xlfn.CONCAT(TEXT(INDIRECT(ADDRESS(ROW()-14,MATCH("Spec Section", Submittal[#Headers],0), , , "Query")),"000000"),".",TEXT(INDIRECT(ADDRESS(ROW()-14,MATCH("Number", Submittal[#Headers],0), , , "Query")), "00"),".", TEXT(INDIRECT(ADDRESS(ROW()-14,MATCH("Rev", Submittal[#Headers],0), , , "Query")),"00"))</f>
        <v>052100.01.00</v>
      </c>
      <c r="C101" t="str">
        <f ca="1">INDIRECT(ADDRESS(ROW()-14,MATCH("Title", Submittal[#Headers],0), , , "Query"))</f>
        <v>STEEL JOIST FRAMING</v>
      </c>
      <c r="D101" t="str">
        <f ca="1">INDIRECT(ADDRESS(ROW()-14,MATCH("Type", Submittal[#Headers],0), , , "Query"))</f>
        <v>Product Data</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1" s="6">
        <f ca="1">IF(ISBLANK(INDIRECT(ADDRESS(ROW()-14,MATCH("Design Review  On", Submittal[#Headers],0), , , "Query"))), "", INDIRECT(ADDRESS(ROW()-14,MATCH("Design Review  On", Submittal[#Headers],0), , , "Query")))</f>
        <v>43819</v>
      </c>
      <c r="G101" s="6">
        <f ca="1">IF(ISBLANK(INDIRECT(ADDRESS(ROW()-14,MATCH("Due Date", Submittal[#Headers],0), , , "Query"))), "", INDIRECT(ADDRESS(ROW()-14,MATCH("Due Date", Submittal[#Headers],0), , , "Query")))</f>
        <v>43815</v>
      </c>
      <c r="H101" s="47" t="str">
        <f ca="1">INDIRECT(ADDRESS(ROW()-14,MATCH("State", Submittal[#Headers],0), , , "Query"))</f>
        <v>Assigned to Sub</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053100.01.00</v>
      </c>
      <c r="C102" t="str">
        <f ca="1">INDIRECT(ADDRESS(ROW()-14,MATCH("Title", Submittal[#Headers],0), , , "Query"))</f>
        <v>STEEL DECKING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2" s="6">
        <f ca="1">IF(ISBLANK(INDIRECT(ADDRESS(ROW()-14,MATCH("Design Review  On", Submittal[#Headers],0), , , "Query"))), "", INDIRECT(ADDRESS(ROW()-14,MATCH("Design Review  On", Submittal[#Headers],0), , , "Query")))</f>
        <v>43819</v>
      </c>
      <c r="G102" s="6" t="str">
        <f ca="1">IF(ISBLANK(INDIRECT(ADDRESS(ROW()-14,MATCH("Due Date", Submittal[#Headers],0), , , "Query"))), "", INDIRECT(ADDRESS(ROW()-14,MATCH("Due Date", Submittal[#Headers],0), , , "Query")))</f>
        <v/>
      </c>
      <c r="H102" s="47" t="str">
        <f ca="1">INDIRECT(ADDRESS(ROW()-14,MATCH("State", Submittal[#Headers],0), , , "Query"))</f>
        <v>Closed</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053100.02.01</v>
      </c>
      <c r="C103" t="str">
        <f ca="1">INDIRECT(ADDRESS(ROW()-14,MATCH("Title", Submittal[#Headers],0), , , "Query"))</f>
        <v>STEEL DECKING</v>
      </c>
      <c r="D103" t="str">
        <f ca="1">INDIRECT(ADDRESS(ROW()-14,MATCH("Type", Submittal[#Headers],0), , , "Query"))</f>
        <v>Shop Drawing</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3" s="6">
        <f ca="1">IF(ISBLANK(INDIRECT(ADDRESS(ROW()-14,MATCH("Design Review  On", Submittal[#Headers],0), , , "Query"))), "", INDIRECT(ADDRESS(ROW()-14,MATCH("Design Review  On", Submittal[#Headers],0), , , "Query")))</f>
        <v>43913</v>
      </c>
      <c r="G103" s="6" t="str">
        <f ca="1">IF(ISBLANK(INDIRECT(ADDRESS(ROW()-14,MATCH("Due Date", Submittal[#Headers],0), , , "Query"))), "", INDIRECT(ADDRESS(ROW()-14,MATCH("Due Date", Submittal[#Headers],0), , , "Query")))</f>
        <v/>
      </c>
      <c r="H103" s="47" t="str">
        <f ca="1">INDIRECT(ADDRESS(ROW()-14,MATCH("State", Submittal[#Headers],0), , , "Query"))</f>
        <v>Closed</v>
      </c>
    </row>
    <row r="104" spans="1:8" x14ac:dyDescent="0.35">
      <c r="A104" t="str">
        <f ca="1">INDIRECT(ADDRESS(ROW()-14,MATCH("Priority", Submittal[#Headers],0), , , "Query"))</f>
        <v>Low</v>
      </c>
      <c r="B104" t="str">
        <f ca="1">_xlfn.CONCAT(TEXT(INDIRECT(ADDRESS(ROW()-14,MATCH("Spec Section", Submittal[#Headers],0), , , "Query")),"000000"),".",TEXT(INDIRECT(ADDRESS(ROW()-14,MATCH("Number", Submittal[#Headers],0), , , "Query")), "00"),".", TEXT(INDIRECT(ADDRESS(ROW()-14,MATCH("Rev", Submittal[#Headers],0), , , "Query")),"00"))</f>
        <v>054000.01.00</v>
      </c>
      <c r="C104" t="str">
        <f ca="1">INDIRECT(ADDRESS(ROW()-14,MATCH("Title", Submittal[#Headers],0), , , "Query"))</f>
        <v>COLD-FORMED METAL FRAMING</v>
      </c>
      <c r="D104" t="str">
        <f ca="1">INDIRECT(ADDRESS(ROW()-14,MATCH("Type", Submittal[#Headers],0), , , "Query"))</f>
        <v>Product Data</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43922</v>
      </c>
      <c r="G104" s="6" t="str">
        <f ca="1">IF(ISBLANK(INDIRECT(ADDRESS(ROW()-14,MATCH("Due Date", Submittal[#Headers],0), , , "Query"))), "", INDIRECT(ADDRESS(ROW()-14,MATCH("Due Date", Submittal[#Headers],0), , , "Query")))</f>
        <v/>
      </c>
      <c r="H104" s="47"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054000.02.00</v>
      </c>
      <c r="C105" t="str">
        <f ca="1">INDIRECT(ADDRESS(ROW()-14,MATCH("Title", Submittal[#Headers],0), , , "Query"))</f>
        <v>COLD-FORMED METAL FRAMING</v>
      </c>
      <c r="D105" t="str">
        <f ca="1">INDIRECT(ADDRESS(ROW()-14,MATCH("Type", Submittal[#Headers],0), , , "Query"))</f>
        <v>Shop Drawing</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5" s="6">
        <f ca="1">IF(ISBLANK(INDIRECT(ADDRESS(ROW()-14,MATCH("Design Review  On", Submittal[#Headers],0), , , "Query"))), "", INDIRECT(ADDRESS(ROW()-14,MATCH("Design Review  On", Submittal[#Headers],0), , , "Query")))</f>
        <v>43885</v>
      </c>
      <c r="G105" s="6" t="str">
        <f ca="1">IF(ISBLANK(INDIRECT(ADDRESS(ROW()-14,MATCH("Due Date", Submittal[#Headers],0), , , "Query"))), "", INDIRECT(ADDRESS(ROW()-14,MATCH("Due Date", Submittal[#Headers],0), , , "Query")))</f>
        <v/>
      </c>
      <c r="H105" s="47" t="str">
        <f ca="1">INDIRECT(ADDRESS(ROW()-14,MATCH("State", Submittal[#Headers],0), , , "Query"))</f>
        <v>Closed</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055000.01.00</v>
      </c>
      <c r="C106" t="str">
        <f ca="1">INDIRECT(ADDRESS(ROW()-14,MATCH("Title", Submittal[#Headers],0), , , "Query"))</f>
        <v>METAL FABRICATIONS</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6" s="6" t="str">
        <f ca="1">IF(ISBLANK(INDIRECT(ADDRESS(ROW()-14,MATCH("Design Review  On", Submittal[#Headers],0), , , "Query"))), "", INDIRECT(ADDRESS(ROW()-14,MATCH("Design Review  On", Submittal[#Headers],0), , , "Query")))</f>
        <v/>
      </c>
      <c r="G106" s="6">
        <f ca="1">IF(ISBLANK(INDIRECT(ADDRESS(ROW()-14,MATCH("Due Date", Submittal[#Headers],0), , , "Query"))), "", INDIRECT(ADDRESS(ROW()-14,MATCH("Due Date", Submittal[#Headers],0), , , "Query")))</f>
        <v>43815</v>
      </c>
      <c r="H106" s="47" t="str">
        <f ca="1">INDIRECT(ADDRESS(ROW()-14,MATCH("State", Submittal[#Headers],0), , , "Query"))</f>
        <v>Assigned to Sub</v>
      </c>
    </row>
    <row r="107" spans="1:8" x14ac:dyDescent="0.35">
      <c r="A107" t="str">
        <f ca="1">INDIRECT(ADDRESS(ROW()-14,MATCH("Priority", Submittal[#Headers],0), , , "Query"))</f>
        <v>Low</v>
      </c>
      <c r="B107" t="str">
        <f ca="1">_xlfn.CONCAT(TEXT(INDIRECT(ADDRESS(ROW()-14,MATCH("Spec Section", Submittal[#Headers],0), , , "Query")),"000000"),".",TEXT(INDIRECT(ADDRESS(ROW()-14,MATCH("Number", Submittal[#Headers],0), , , "Query")), "00"),".", TEXT(INDIRECT(ADDRESS(ROW()-14,MATCH("Rev", Submittal[#Headers],0), , , "Query")),"00"))</f>
        <v>055000.02.00</v>
      </c>
      <c r="C107" t="str">
        <f ca="1">INDIRECT(ADDRESS(ROW()-14,MATCH("Title", Submittal[#Headers],0), , , "Query"))</f>
        <v>METAL FABRICATIONS</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7" s="6" t="str">
        <f ca="1">IF(ISBLANK(INDIRECT(ADDRESS(ROW()-14,MATCH("Design Review  On", Submittal[#Headers],0), , , "Query"))), "", INDIRECT(ADDRESS(ROW()-14,MATCH("Design Review  On", Submittal[#Headers],0), , , "Query")))</f>
        <v/>
      </c>
      <c r="G107" s="6">
        <f ca="1">IF(ISBLANK(INDIRECT(ADDRESS(ROW()-14,MATCH("Due Date", Submittal[#Headers],0), , , "Query"))), "", INDIRECT(ADDRESS(ROW()-14,MATCH("Due Date", Submittal[#Headers],0), , , "Query")))</f>
        <v>43815</v>
      </c>
      <c r="H107" s="47" t="str">
        <f ca="1">INDIRECT(ADDRESS(ROW()-14,MATCH("State", Submittal[#Headers],0), , , "Query"))</f>
        <v>Assigned to Sub</v>
      </c>
    </row>
    <row r="108" spans="1:8" x14ac:dyDescent="0.35">
      <c r="A108" t="str">
        <f ca="1">INDIRECT(ADDRESS(ROW()-14,MATCH("Priority", Submittal[#Headers],0), , , "Query"))</f>
        <v>High</v>
      </c>
      <c r="B108" t="str">
        <f ca="1">_xlfn.CONCAT(TEXT(INDIRECT(ADDRESS(ROW()-14,MATCH("Spec Section", Submittal[#Headers],0), , , "Query")),"000000"),".",TEXT(INDIRECT(ADDRESS(ROW()-14,MATCH("Number", Submittal[#Headers],0), , , "Query")), "00"),".", TEXT(INDIRECT(ADDRESS(ROW()-14,MATCH("Rev", Submittal[#Headers],0), , , "Query")),"00"))</f>
        <v>055113.02.00</v>
      </c>
      <c r="C108" t="str">
        <f ca="1">INDIRECT(ADDRESS(ROW()-14,MATCH("Title", Submittal[#Headers],0), , , "Query"))</f>
        <v>METAL PAN STAIRS</v>
      </c>
      <c r="D108" t="str">
        <f ca="1">INDIRECT(ADDRESS(ROW()-14,MATCH("Type", Submittal[#Headers],0), , , "Query"))</f>
        <v>Shop Drawing</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44054</v>
      </c>
      <c r="G108" s="6" t="str">
        <f ca="1">IF(ISBLANK(INDIRECT(ADDRESS(ROW()-14,MATCH("Due Date", Submittal[#Headers],0), , , "Query"))), "", INDIRECT(ADDRESS(ROW()-14,MATCH("Due Date", Submittal[#Headers],0), , , "Query")))</f>
        <v/>
      </c>
      <c r="H108" s="47"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055113.01.00</v>
      </c>
      <c r="C109" t="str">
        <f ca="1">INDIRECT(ADDRESS(ROW()-14,MATCH("Title", Submittal[#Headers],0), , , "Query"))</f>
        <v>METAL PAN STAIRS</v>
      </c>
      <c r="D109" t="str">
        <f ca="1">INDIRECT(ADDRESS(ROW()-14,MATCH("Type", Submittal[#Headers],0), , , "Query"))</f>
        <v>Product Data</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9" s="6" t="str">
        <f ca="1">IF(ISBLANK(INDIRECT(ADDRESS(ROW()-14,MATCH("Design Review  On", Submittal[#Headers],0), , , "Query"))), "", INDIRECT(ADDRESS(ROW()-14,MATCH("Design Review  On", Submittal[#Headers],0), , , "Query")))</f>
        <v/>
      </c>
      <c r="G109" s="6">
        <f ca="1">IF(ISBLANK(INDIRECT(ADDRESS(ROW()-14,MATCH("Due Date", Submittal[#Headers],0), , , "Query"))), "", INDIRECT(ADDRESS(ROW()-14,MATCH("Due Date", Submittal[#Headers],0), , , "Query")))</f>
        <v>43815</v>
      </c>
      <c r="H109" s="47" t="str">
        <f ca="1">INDIRECT(ADDRESS(ROW()-14,MATCH("State", Submittal[#Headers],0), , , "Query"))</f>
        <v>Assigned to Sub</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055113.03.00</v>
      </c>
      <c r="C110" t="str">
        <f ca="1">INDIRECT(ADDRESS(ROW()-14,MATCH("Title", Submittal[#Headers],0), , , "Query"))</f>
        <v>METAL PAN STAIRS</v>
      </c>
      <c r="D110" t="str">
        <f ca="1">INDIRECT(ADDRESS(ROW()-14,MATCH("Type", Submittal[#Headers],0), , , "Query"))</f>
        <v>Submittal</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47"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055119.01.00</v>
      </c>
      <c r="C111" t="str">
        <f ca="1">INDIRECT(ADDRESS(ROW()-14,MATCH("Title", Submittal[#Headers],0), , , "Query"))</f>
        <v>METAL GRATING STAIRS</v>
      </c>
      <c r="D111" t="str">
        <f ca="1">INDIRECT(ADDRESS(ROW()-14,MATCH("Type", Submittal[#Headers],0), , , "Query"))</f>
        <v>Product Data</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1" s="6" t="str">
        <f ca="1">IF(ISBLANK(INDIRECT(ADDRESS(ROW()-14,MATCH("Design Review  On", Submittal[#Headers],0), , , "Query"))), "", INDIRECT(ADDRESS(ROW()-14,MATCH("Design Review  On", Submittal[#Headers],0), , , "Query")))</f>
        <v/>
      </c>
      <c r="G111" s="6" t="str">
        <f ca="1">IF(ISBLANK(INDIRECT(ADDRESS(ROW()-14,MATCH("Due Date", Submittal[#Headers],0), , , "Query"))), "", INDIRECT(ADDRESS(ROW()-14,MATCH("Due Date", Submittal[#Headers],0), , , "Query")))</f>
        <v/>
      </c>
      <c r="H111" s="47" t="str">
        <f ca="1">INDIRECT(ADDRESS(ROW()-14,MATCH("State", Submittal[#Headers],0), , , "Query"))</f>
        <v>Closed</v>
      </c>
    </row>
    <row r="112" spans="1:8" x14ac:dyDescent="0.35">
      <c r="A112" t="str">
        <f ca="1">INDIRECT(ADDRESS(ROW()-14,MATCH("Priority", Submittal[#Headers],0), , , "Query"))</f>
        <v>Low</v>
      </c>
      <c r="B112" t="str">
        <f ca="1">_xlfn.CONCAT(TEXT(INDIRECT(ADDRESS(ROW()-14,MATCH("Spec Section", Submittal[#Headers],0), , , "Query")),"000000"),".",TEXT(INDIRECT(ADDRESS(ROW()-14,MATCH("Number", Submittal[#Headers],0), , , "Query")), "00"),".", TEXT(INDIRECT(ADDRESS(ROW()-14,MATCH("Rev", Submittal[#Headers],0), , , "Query")),"00"))</f>
        <v>055119.02.00</v>
      </c>
      <c r="C112" t="str">
        <f ca="1">INDIRECT(ADDRESS(ROW()-14,MATCH("Title", Submittal[#Headers],0), , , "Query"))</f>
        <v>METAL GRATING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t="str">
        <f ca="1">IF(ISBLANK(INDIRECT(ADDRESS(ROW()-14,MATCH("Design Review  On", Submittal[#Headers],0), , , "Query"))), "", INDIRECT(ADDRESS(ROW()-14,MATCH("Design Review  On", Submittal[#Headers],0), , , "Query")))</f>
        <v/>
      </c>
      <c r="G112" s="6" t="str">
        <f ca="1">IF(ISBLANK(INDIRECT(ADDRESS(ROW()-14,MATCH("Due Date", Submittal[#Headers],0), , , "Query"))), "", INDIRECT(ADDRESS(ROW()-14,MATCH("Due Date", Submittal[#Headers],0), , , "Query")))</f>
        <v/>
      </c>
      <c r="H112" s="47"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055213.01.00</v>
      </c>
      <c r="C113" t="str">
        <f ca="1">INDIRECT(ADDRESS(ROW()-14,MATCH("Title", Submittal[#Headers],0), , , "Query"))</f>
        <v>PIPE AND TUBE RAILINGS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3" s="6" t="str">
        <f ca="1">IF(ISBLANK(INDIRECT(ADDRESS(ROW()-14,MATCH("Design Review  On", Submittal[#Headers],0), , , "Query"))), "", INDIRECT(ADDRESS(ROW()-14,MATCH("Design Review  On", Submittal[#Headers],0), , , "Query")))</f>
        <v/>
      </c>
      <c r="G113" s="6" t="str">
        <f ca="1">IF(ISBLANK(INDIRECT(ADDRESS(ROW()-14,MATCH("Due Date", Submittal[#Headers],0), , , "Query"))), "", INDIRECT(ADDRESS(ROW()-14,MATCH("Due Date", Submittal[#Headers],0), , , "Query")))</f>
        <v/>
      </c>
      <c r="H113" s="47" t="str">
        <f ca="1">INDIRECT(ADDRESS(ROW()-14,MATCH("State", Submittal[#Headers],0), , , "Query"))</f>
        <v>Closed</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055213.02.00</v>
      </c>
      <c r="C114" t="str">
        <f ca="1">INDIRECT(ADDRESS(ROW()-14,MATCH("Title", Submittal[#Headers],0), , , "Query"))</f>
        <v>PIPE AND TUBE RAILINGS</v>
      </c>
      <c r="D114" t="str">
        <f ca="1">INDIRECT(ADDRESS(ROW()-14,MATCH("Type", Submittal[#Headers],0), , , "Query"))</f>
        <v>Shop Drawing</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4" s="6" t="str">
        <f ca="1">IF(ISBLANK(INDIRECT(ADDRESS(ROW()-14,MATCH("Design Review  On", Submittal[#Headers],0), , , "Query"))), "", INDIRECT(ADDRESS(ROW()-14,MATCH("Design Review  On", Submittal[#Headers],0), , , "Query")))</f>
        <v/>
      </c>
      <c r="G114" s="6" t="str">
        <f ca="1">IF(ISBLANK(INDIRECT(ADDRESS(ROW()-14,MATCH("Due Date", Submittal[#Headers],0), , , "Query"))), "", INDIRECT(ADDRESS(ROW()-14,MATCH("Due Date", Submittal[#Headers],0), , , "Query")))</f>
        <v/>
      </c>
      <c r="H114" s="47" t="str">
        <f ca="1">INDIRECT(ADDRESS(ROW()-14,MATCH("State", Submittal[#Headers],0), , , "Query"))</f>
        <v>Closed</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055213.03.00</v>
      </c>
      <c r="C115" t="str">
        <f ca="1">INDIRECT(ADDRESS(ROW()-14,MATCH("Title", Submittal[#Headers],0), , , "Query"))</f>
        <v>PIPE AND TUBE RAILINGS</v>
      </c>
      <c r="D115" t="str">
        <f ca="1">INDIRECT(ADDRESS(ROW()-14,MATCH("Type", Submittal[#Headers],0), , , "Query"))</f>
        <v>Submittal</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5" s="6" t="str">
        <f ca="1">IF(ISBLANK(INDIRECT(ADDRESS(ROW()-14,MATCH("Design Review  On", Submittal[#Headers],0), , , "Query"))), "", INDIRECT(ADDRESS(ROW()-14,MATCH("Design Review  On", Submittal[#Headers],0), , , "Query")))</f>
        <v/>
      </c>
      <c r="G115" s="6">
        <f ca="1">IF(ISBLANK(INDIRECT(ADDRESS(ROW()-14,MATCH("Due Date", Submittal[#Headers],0), , , "Query"))), "", INDIRECT(ADDRESS(ROW()-14,MATCH("Due Date", Submittal[#Headers],0), , , "Query")))</f>
        <v>43815</v>
      </c>
      <c r="H115" s="47" t="str">
        <f ca="1">INDIRECT(ADDRESS(ROW()-14,MATCH("State", Submittal[#Headers],0), , , "Query"))</f>
        <v>Assigned to Sub</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055313.01.00</v>
      </c>
      <c r="C116" t="str">
        <f ca="1">INDIRECT(ADDRESS(ROW()-14,MATCH("Title", Submittal[#Headers],0), , , "Query"))</f>
        <v>BAR GRATINGS</v>
      </c>
      <c r="D116" t="str">
        <f ca="1">INDIRECT(ADDRESS(ROW()-14,MATCH("Type", Submittal[#Headers],0), , , "Query"))</f>
        <v>Product Data</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6" s="6" t="str">
        <f ca="1">IF(ISBLANK(INDIRECT(ADDRESS(ROW()-14,MATCH("Design Review  On", Submittal[#Headers],0), , , "Query"))), "", INDIRECT(ADDRESS(ROW()-14,MATCH("Design Review  On", Submittal[#Headers],0), , , "Query")))</f>
        <v/>
      </c>
      <c r="G116" s="6">
        <f ca="1">IF(ISBLANK(INDIRECT(ADDRESS(ROW()-14,MATCH("Due Date", Submittal[#Headers],0), , , "Query"))), "", INDIRECT(ADDRESS(ROW()-14,MATCH("Due Date", Submittal[#Headers],0), , , "Query")))</f>
        <v>43815</v>
      </c>
      <c r="H116" s="47" t="str">
        <f ca="1">INDIRECT(ADDRESS(ROW()-14,MATCH("State", Submittal[#Headers],0), , , "Query"))</f>
        <v>Assigned to Sub</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055313.02.00</v>
      </c>
      <c r="C117" t="str">
        <f ca="1">INDIRECT(ADDRESS(ROW()-14,MATCH("Title", Submittal[#Headers],0), , , "Query"))</f>
        <v>BAR GRATINGS</v>
      </c>
      <c r="D117" t="str">
        <f ca="1">INDIRECT(ADDRESS(ROW()-14,MATCH("Type", Submittal[#Headers],0), , , "Query"))</f>
        <v>Shop Drawing</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7" s="6" t="str">
        <f ca="1">IF(ISBLANK(INDIRECT(ADDRESS(ROW()-14,MATCH("Design Review  On", Submittal[#Headers],0), , , "Query"))), "", INDIRECT(ADDRESS(ROW()-14,MATCH("Design Review  On", Submittal[#Headers],0), , , "Query")))</f>
        <v/>
      </c>
      <c r="G117" s="6">
        <f ca="1">IF(ISBLANK(INDIRECT(ADDRESS(ROW()-14,MATCH("Due Date", Submittal[#Headers],0), , , "Query"))), "", INDIRECT(ADDRESS(ROW()-14,MATCH("Due Date", Submittal[#Headers],0), , , "Query")))</f>
        <v>43815</v>
      </c>
      <c r="H117" s="47" t="str">
        <f ca="1">INDIRECT(ADDRESS(ROW()-14,MATCH("State", Submittal[#Headers],0), , , "Query"))</f>
        <v>Assigned to Sub</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057000.03.00</v>
      </c>
      <c r="C118" t="str">
        <f ca="1">INDIRECT(ADDRESS(ROW()-14,MATCH("Title", Submittal[#Headers],0), , , "Query"))</f>
        <v>DECORATIVE METAL - Veil Frame Stainless Steel Arm</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f ca="1">IF(ISBLANK(INDIRECT(ADDRESS(ROW()-14,MATCH("Design Review  On", Submittal[#Headers],0), , , "Query"))), "", INDIRECT(ADDRESS(ROW()-14,MATCH("Design Review  On", Submittal[#Headers],0), , , "Query")))</f>
        <v>44118</v>
      </c>
      <c r="G118" s="6" t="str">
        <f ca="1">IF(ISBLANK(INDIRECT(ADDRESS(ROW()-14,MATCH("Due Date", Submittal[#Headers],0), , , "Query"))), "", INDIRECT(ADDRESS(ROW()-14,MATCH("Due Date", Submittal[#Headers],0), , , "Query")))</f>
        <v/>
      </c>
      <c r="H118" s="47"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057000.01.00</v>
      </c>
      <c r="C119" t="str">
        <f ca="1">INDIRECT(ADDRESS(ROW()-14,MATCH("Title", Submittal[#Headers],0), , , "Query"))</f>
        <v>DECORATIVE METAL</v>
      </c>
      <c r="D119" t="str">
        <f ca="1">INDIRECT(ADDRESS(ROW()-14,MATCH("Type", Submittal[#Headers],0), , , "Query"))</f>
        <v>Mock-Up</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9" s="6" t="str">
        <f ca="1">IF(ISBLANK(INDIRECT(ADDRESS(ROW()-14,MATCH("Design Review  On", Submittal[#Headers],0), , , "Query"))), "", INDIRECT(ADDRESS(ROW()-14,MATCH("Design Review  On", Submittal[#Headers],0), , , "Query")))</f>
        <v/>
      </c>
      <c r="G119" s="6" t="str">
        <f ca="1">IF(ISBLANK(INDIRECT(ADDRESS(ROW()-14,MATCH("Due Date", Submittal[#Headers],0), , , "Query"))), "", INDIRECT(ADDRESS(ROW()-14,MATCH("Due Date", Submittal[#Headers],0), , , "Query")))</f>
        <v/>
      </c>
      <c r="H119" s="47" t="str">
        <f ca="1">INDIRECT(ADDRESS(ROW()-14,MATCH("State", Submittal[#Headers],0), , , "Query"))</f>
        <v>Draft</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057000.02.00</v>
      </c>
      <c r="C120" t="str">
        <f ca="1">INDIRECT(ADDRESS(ROW()-14,MATCH("Title", Submittal[#Headers],0), , , "Query"))</f>
        <v>DECORATIVE METAL</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0" s="6" t="str">
        <f ca="1">IF(ISBLANK(INDIRECT(ADDRESS(ROW()-14,MATCH("Design Review  On", Submittal[#Headers],0), , , "Query"))), "", INDIRECT(ADDRESS(ROW()-14,MATCH("Design Review  On", Submittal[#Headers],0), , , "Query")))</f>
        <v/>
      </c>
      <c r="G120" s="6" t="str">
        <f ca="1">IF(ISBLANK(INDIRECT(ADDRESS(ROW()-14,MATCH("Due Date", Submittal[#Headers],0), , , "Query"))), "", INDIRECT(ADDRESS(ROW()-14,MATCH("Due Date", Submittal[#Headers],0), , , "Query")))</f>
        <v/>
      </c>
      <c r="H120" s="47" t="str">
        <f ca="1">INDIRECT(ADDRESS(ROW()-14,MATCH("State", Submittal[#Headers],0), , , "Query"))</f>
        <v>Draft</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057000.04.00</v>
      </c>
      <c r="C121" t="str">
        <f ca="1">INDIRECT(ADDRESS(ROW()-14,MATCH("Title", Submittal[#Headers],0), , , "Query"))</f>
        <v>DECORATIVE METAL</v>
      </c>
      <c r="D121" t="str">
        <f ca="1">INDIRECT(ADDRESS(ROW()-14,MATCH("Type", Submittal[#Headers],0), , , "Query"))</f>
        <v>Submittal</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1" s="6" t="str">
        <f ca="1">IF(ISBLANK(INDIRECT(ADDRESS(ROW()-14,MATCH("Design Review  On", Submittal[#Headers],0), , , "Query"))), "", INDIRECT(ADDRESS(ROW()-14,MATCH("Design Review  On", Submittal[#Headers],0), , , "Query")))</f>
        <v/>
      </c>
      <c r="G121" s="6" t="str">
        <f ca="1">IF(ISBLANK(INDIRECT(ADDRESS(ROW()-14,MATCH("Due Date", Submittal[#Headers],0), , , "Query"))), "", INDIRECT(ADDRESS(ROW()-14,MATCH("Due Date", Submittal[#Headers],0), , , "Query")))</f>
        <v/>
      </c>
      <c r="H121" s="47" t="str">
        <f ca="1">INDIRECT(ADDRESS(ROW()-14,MATCH("State", Submittal[#Headers],0), , , "Query"))</f>
        <v>Draft</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057100.01.00</v>
      </c>
      <c r="C122" t="str">
        <f ca="1">INDIRECT(ADDRESS(ROW()-14,MATCH("Title", Submittal[#Headers],0), , , "Query"))</f>
        <v>DECORATIVE METAL STAIRS</v>
      </c>
      <c r="D122" t="str">
        <f ca="1">INDIRECT(ADDRESS(ROW()-14,MATCH("Type", Submittal[#Headers],0), , , "Query"))</f>
        <v>Product Data</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t="str">
        <f ca="1">IF(ISBLANK(INDIRECT(ADDRESS(ROW()-14,MATCH("Design Review  On", Submittal[#Headers],0), , , "Query"))), "", INDIRECT(ADDRESS(ROW()-14,MATCH("Design Review  On", Submittal[#Headers],0), , , "Query")))</f>
        <v/>
      </c>
      <c r="G122" s="6" t="str">
        <f ca="1">IF(ISBLANK(INDIRECT(ADDRESS(ROW()-14,MATCH("Due Date", Submittal[#Headers],0), , , "Query"))), "", INDIRECT(ADDRESS(ROW()-14,MATCH("Due Date", Submittal[#Headers],0), , , "Query")))</f>
        <v/>
      </c>
      <c r="H122" s="47" t="str">
        <f ca="1">INDIRECT(ADDRESS(ROW()-14,MATCH("State", Submittal[#Headers],0), , , "Query"))</f>
        <v>Draft</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057100.02.00</v>
      </c>
      <c r="C123" t="str">
        <f ca="1">INDIRECT(ADDRESS(ROW()-14,MATCH("Title", Submittal[#Headers],0), , , "Query"))</f>
        <v>DECORATIVE METAL STAIRS</v>
      </c>
      <c r="D123" t="str">
        <f ca="1">INDIRECT(ADDRESS(ROW()-14,MATCH("Type", Submittal[#Headers],0), , , "Query"))</f>
        <v>Shop Drawing</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47"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057100.03.00</v>
      </c>
      <c r="C124" t="str">
        <f ca="1">INDIRECT(ADDRESS(ROW()-14,MATCH("Title", Submittal[#Headers],0), , , "Query"))</f>
        <v>DECORATIVE METAL STAIRS</v>
      </c>
      <c r="D124" t="str">
        <f ca="1">INDIRECT(ADDRESS(ROW()-14,MATCH("Type", Submittal[#Headers],0), , , "Query"))</f>
        <v>Submittal</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47"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057300.01.00</v>
      </c>
      <c r="C125" t="str">
        <f ca="1">INDIRECT(ADDRESS(ROW()-14,MATCH("Title", Submittal[#Headers],0), , , "Query"))</f>
        <v>DECORATIVE METAL RAILINGS</v>
      </c>
      <c r="D125" t="str">
        <f ca="1">INDIRECT(ADDRESS(ROW()-14,MATCH("Type", Submittal[#Headers],0), , , "Query"))</f>
        <v>Mock-Up</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5" s="6" t="str">
        <f ca="1">IF(ISBLANK(INDIRECT(ADDRESS(ROW()-14,MATCH("Design Review  On", Submittal[#Headers],0), , , "Query"))), "", INDIRECT(ADDRESS(ROW()-14,MATCH("Design Review  On", Submittal[#Headers],0), , , "Query")))</f>
        <v/>
      </c>
      <c r="G125" s="6">
        <f ca="1">IF(ISBLANK(INDIRECT(ADDRESS(ROW()-14,MATCH("Due Date", Submittal[#Headers],0), , , "Query"))), "", INDIRECT(ADDRESS(ROW()-14,MATCH("Due Date", Submittal[#Headers],0), , , "Query")))</f>
        <v>43846</v>
      </c>
      <c r="H125" s="47" t="str">
        <f ca="1">INDIRECT(ADDRESS(ROW()-14,MATCH("State", Submittal[#Headers],0), , , "Query"))</f>
        <v>Assigned to Sub</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057300.02.00</v>
      </c>
      <c r="C126" t="str">
        <f ca="1">INDIRECT(ADDRESS(ROW()-14,MATCH("Title", Submittal[#Headers],0), , , "Query"))</f>
        <v>DECORATIVE METAL RAILINGS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6" s="6" t="str">
        <f ca="1">IF(ISBLANK(INDIRECT(ADDRESS(ROW()-14,MATCH("Design Review  On", Submittal[#Headers],0), , , "Query"))), "", INDIRECT(ADDRESS(ROW()-14,MATCH("Design Review  On", Submittal[#Headers],0), , , "Query")))</f>
        <v/>
      </c>
      <c r="G126" s="6">
        <f ca="1">IF(ISBLANK(INDIRECT(ADDRESS(ROW()-14,MATCH("Due Date", Submittal[#Headers],0), , , "Query"))), "", INDIRECT(ADDRESS(ROW()-14,MATCH("Due Date", Submittal[#Headers],0), , , "Query")))</f>
        <v>43846</v>
      </c>
      <c r="H126" s="47" t="str">
        <f ca="1">INDIRECT(ADDRESS(ROW()-14,MATCH("State", Submittal[#Headers],0), , , "Query"))</f>
        <v>Assigned to Sub</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057300.03.00</v>
      </c>
      <c r="C127" t="str">
        <f ca="1">INDIRECT(ADDRESS(ROW()-14,MATCH("Title", Submittal[#Headers],0), , , "Query"))</f>
        <v>DECORATIVE METAL RAILINGS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7" s="6" t="str">
        <f ca="1">IF(ISBLANK(INDIRECT(ADDRESS(ROW()-14,MATCH("Design Review  On", Submittal[#Headers],0), , , "Query"))), "", INDIRECT(ADDRESS(ROW()-14,MATCH("Design Review  On", Submittal[#Headers],0), , , "Query")))</f>
        <v/>
      </c>
      <c r="G127" s="6">
        <f ca="1">IF(ISBLANK(INDIRECT(ADDRESS(ROW()-14,MATCH("Due Date", Submittal[#Headers],0), , , "Query"))), "", INDIRECT(ADDRESS(ROW()-14,MATCH("Due Date", Submittal[#Headers],0), , , "Query")))</f>
        <v>43846</v>
      </c>
      <c r="H127" s="47" t="str">
        <f ca="1">INDIRECT(ADDRESS(ROW()-14,MATCH("State", Submittal[#Headers],0), , , "Query"))</f>
        <v>Assigned to Sub</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057300.04.00</v>
      </c>
      <c r="C128" t="str">
        <f ca="1">INDIRECT(ADDRESS(ROW()-14,MATCH("Title", Submittal[#Headers],0), , , "Query"))</f>
        <v>DECORATIVE METAL RAILINGS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8" s="6" t="str">
        <f ca="1">IF(ISBLANK(INDIRECT(ADDRESS(ROW()-14,MATCH("Design Review  On", Submittal[#Headers],0), , , "Query"))), "", INDIRECT(ADDRESS(ROW()-14,MATCH("Design Review  On", Submittal[#Headers],0), , , "Query")))</f>
        <v/>
      </c>
      <c r="G128" s="6">
        <f ca="1">IF(ISBLANK(INDIRECT(ADDRESS(ROW()-14,MATCH("Due Date", Submittal[#Headers],0), , , "Query"))), "", INDIRECT(ADDRESS(ROW()-14,MATCH("Due Date", Submittal[#Headers],0), , , "Query")))</f>
        <v>43846</v>
      </c>
      <c r="H128" s="47" t="str">
        <f ca="1">INDIRECT(ADDRESS(ROW()-14,MATCH("State", Submittal[#Headers],0), , , "Query"))</f>
        <v>Assigned to Sub</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061000.01.00</v>
      </c>
      <c r="C129" t="str">
        <f ca="1">INDIRECT(ADDRESS(ROW()-14,MATCH("Title", Submittal[#Headers],0), , , "Query"))</f>
        <v>ROUGH CARPENTRY</v>
      </c>
      <c r="D129" t="str">
        <f ca="1">INDIRECT(ADDRESS(ROW()-14,MATCH("Type", Submittal[#Headers],0), , , "Query"))</f>
        <v>Product Data</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44196</v>
      </c>
      <c r="H129" s="47"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061000.02.00</v>
      </c>
      <c r="C130" t="str">
        <f ca="1">INDIRECT(ADDRESS(ROW()-14,MATCH("Title", Submittal[#Headers],0), , , "Query"))</f>
        <v>ROUGH CARPENTRY</v>
      </c>
      <c r="D130" t="str">
        <f ca="1">INDIRECT(ADDRESS(ROW()-14,MATCH("Type", Submittal[#Headers],0), , , "Query"))</f>
        <v>Shop Drawing</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44196</v>
      </c>
      <c r="H130" s="47"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061600.01.00</v>
      </c>
      <c r="C131" t="str">
        <f ca="1">INDIRECT(ADDRESS(ROW()-14,MATCH("Title", Submittal[#Headers],0), , , "Query"))</f>
        <v>SHEATHING</v>
      </c>
      <c r="D131" t="str">
        <f ca="1">INDIRECT(ADDRESS(ROW()-14,MATCH("Type", Submittal[#Headers],0), , , "Query"))</f>
        <v>Product Data</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44196</v>
      </c>
      <c r="H131" s="47"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061600.02.00</v>
      </c>
      <c r="C132" t="str">
        <f ca="1">INDIRECT(ADDRESS(ROW()-14,MATCH("Title", Submittal[#Headers],0), , , "Query"))</f>
        <v>SHEATHING</v>
      </c>
      <c r="D132" t="str">
        <f ca="1">INDIRECT(ADDRESS(ROW()-14,MATCH("Type", Submittal[#Headers],0), , , "Query"))</f>
        <v>Shop Drawing</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44196</v>
      </c>
      <c r="H132" s="47" t="str">
        <f ca="1">INDIRECT(ADDRESS(ROW()-14,MATCH("State", Submittal[#Headers],0), , , "Query"))</f>
        <v>Assigned to Sub</v>
      </c>
    </row>
    <row r="133" spans="1:8" x14ac:dyDescent="0.35">
      <c r="A133" t="str">
        <f ca="1">INDIRECT(ADDRESS(ROW()-14,MATCH("Priority", Submittal[#Headers],0), , , "Query"))</f>
        <v>Medium</v>
      </c>
      <c r="B133" t="str">
        <f ca="1">_xlfn.CONCAT(TEXT(INDIRECT(ADDRESS(ROW()-14,MATCH("Spec Section", Submittal[#Headers],0), , , "Query")),"000000"),".",TEXT(INDIRECT(ADDRESS(ROW()-14,MATCH("Number", Submittal[#Headers],0), , , "Query")), "00"),".", TEXT(INDIRECT(ADDRESS(ROW()-14,MATCH("Rev", Submittal[#Headers],0), , , "Query")),"00"))</f>
        <v>064023.04.00</v>
      </c>
      <c r="C133" t="str">
        <f ca="1">INDIRECT(ADDRESS(ROW()-14,MATCH("Title", Submittal[#Headers],0), , , "Query"))</f>
        <v>INTERIOR ARCHITECTURAL WOODWORK - Alter End (Fetz# 10)</v>
      </c>
      <c r="D133" t="str">
        <f ca="1">INDIRECT(ADDRESS(ROW()-14,MATCH("Type", Submittal[#Headers],0), , , "Query"))</f>
        <v>Mock-Up</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3" s="6">
        <f ca="1">IF(ISBLANK(INDIRECT(ADDRESS(ROW()-14,MATCH("Design Review  On", Submittal[#Headers],0), , , "Query"))), "", INDIRECT(ADDRESS(ROW()-14,MATCH("Design Review  On", Submittal[#Headers],0), , , "Query")))</f>
        <v>44146</v>
      </c>
      <c r="G133" s="6" t="str">
        <f ca="1">IF(ISBLANK(INDIRECT(ADDRESS(ROW()-14,MATCH("Due Date", Submittal[#Headers],0), , , "Query"))), "", INDIRECT(ADDRESS(ROW()-14,MATCH("Due Date", Submittal[#Headers],0), , , "Query")))</f>
        <v/>
      </c>
      <c r="H133" s="47" t="str">
        <f ca="1">INDIRECT(ADDRESS(ROW()-14,MATCH("State", Submittal[#Headers],0), , , "Query"))</f>
        <v>Closed</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064023.02.00</v>
      </c>
      <c r="C134" t="str">
        <f ca="1">INDIRECT(ADDRESS(ROW()-14,MATCH("Title", Submittal[#Headers],0), , , "Query"))</f>
        <v>INTERIOR ARCHITECTURAL WOODWORK (DWG SUB 1)</v>
      </c>
      <c r="D134" t="str">
        <f ca="1">INDIRECT(ADDRESS(ROW()-14,MATCH("Type", Submittal[#Headers],0), , , "Query"))</f>
        <v>Submittal</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4" s="6">
        <f ca="1">IF(ISBLANK(INDIRECT(ADDRESS(ROW()-14,MATCH("Design Review  On", Submittal[#Headers],0), , , "Query"))), "", INDIRECT(ADDRESS(ROW()-14,MATCH("Design Review  On", Submittal[#Headers],0), , , "Query")))</f>
        <v>43949</v>
      </c>
      <c r="G134" s="6" t="str">
        <f ca="1">IF(ISBLANK(INDIRECT(ADDRESS(ROW()-14,MATCH("Due Date", Submittal[#Headers],0), , , "Query"))), "", INDIRECT(ADDRESS(ROW()-14,MATCH("Due Date", Submittal[#Headers],0), , , "Query")))</f>
        <v/>
      </c>
      <c r="H134" s="47" t="str">
        <f ca="1">INDIRECT(ADDRESS(ROW()-14,MATCH("State", Submittal[#Headers],0), , , "Query"))</f>
        <v>Closed</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064023.06.00</v>
      </c>
      <c r="C135" t="str">
        <f ca="1">INDIRECT(ADDRESS(ROW()-14,MATCH("Title", Submittal[#Headers],0), , , "Query"))</f>
        <v>INTERIOR ARCHITECTURAL WOODWORK (DWG SUB 2)</v>
      </c>
      <c r="D135" t="str">
        <f ca="1">INDIRECT(ADDRESS(ROW()-14,MATCH("Type", Submittal[#Headers],0), , , "Query"))</f>
        <v>Submittal</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5" s="6">
        <f ca="1">IF(ISBLANK(INDIRECT(ADDRESS(ROW()-14,MATCH("Design Review  On", Submittal[#Headers],0), , , "Query"))), "", INDIRECT(ADDRESS(ROW()-14,MATCH("Design Review  On", Submittal[#Headers],0), , , "Query")))</f>
        <v>43949</v>
      </c>
      <c r="G135" s="6" t="str">
        <f ca="1">IF(ISBLANK(INDIRECT(ADDRESS(ROW()-14,MATCH("Due Date", Submittal[#Headers],0), , , "Query"))), "", INDIRECT(ADDRESS(ROW()-14,MATCH("Due Date", Submittal[#Headers],0), , , "Query")))</f>
        <v/>
      </c>
      <c r="H135" s="47" t="str">
        <f ca="1">INDIRECT(ADDRESS(ROW()-14,MATCH("State", Submittal[#Headers],0), , , "Query"))</f>
        <v>Closed</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064023.12.00</v>
      </c>
      <c r="C136" t="str">
        <f ca="1">INDIRECT(ADDRESS(ROW()-14,MATCH("Title", Submittal[#Headers],0), , , "Query"))</f>
        <v>INTERIOR ARCHITECTURAL WOODWORK (DWG SUB 8)</v>
      </c>
      <c r="D136" t="str">
        <f ca="1">INDIRECT(ADDRESS(ROW()-14,MATCH("Type", Submittal[#Headers],0), , , "Query"))</f>
        <v>Submittal</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6" s="6">
        <f ca="1">IF(ISBLANK(INDIRECT(ADDRESS(ROW()-14,MATCH("Design Review  On", Submittal[#Headers],0), , , "Query"))), "", INDIRECT(ADDRESS(ROW()-14,MATCH("Design Review  On", Submittal[#Headers],0), , , "Query")))</f>
        <v>44132</v>
      </c>
      <c r="G136" s="6" t="str">
        <f ca="1">IF(ISBLANK(INDIRECT(ADDRESS(ROW()-14,MATCH("Due Date", Submittal[#Headers],0), , , "Query"))), "", INDIRECT(ADDRESS(ROW()-14,MATCH("Due Date", Submittal[#Headers],0), , , "Query")))</f>
        <v/>
      </c>
      <c r="H136" s="47" t="str">
        <f ca="1">INDIRECT(ADDRESS(ROW()-14,MATCH("State", Submittal[#Headers],0), , , "Query"))</f>
        <v>Closed</v>
      </c>
    </row>
    <row r="137" spans="1:8" x14ac:dyDescent="0.35">
      <c r="A137" t="str">
        <f ca="1">INDIRECT(ADDRESS(ROW()-14,MATCH("Priority", Submittal[#Headers],0), , , "Query"))</f>
        <v>Low</v>
      </c>
      <c r="B137" t="str">
        <f ca="1">_xlfn.CONCAT(TEXT(INDIRECT(ADDRESS(ROW()-14,MATCH("Spec Section", Submittal[#Headers],0), , , "Query")),"000000"),".",TEXT(INDIRECT(ADDRESS(ROW()-14,MATCH("Number", Submittal[#Headers],0), , , "Query")), "00"),".", TEXT(INDIRECT(ADDRESS(ROW()-14,MATCH("Rev", Submittal[#Headers],0), , , "Query")),"00"))</f>
        <v>064023.07.00</v>
      </c>
      <c r="C137" t="str">
        <f ca="1">INDIRECT(ADDRESS(ROW()-14,MATCH("Title", Submittal[#Headers],0), , , "Query"))</f>
        <v>INTERIOR ARCHITECTURAL WOODWORK (DWG SUB 3)</v>
      </c>
      <c r="D137" t="str">
        <f ca="1">INDIRECT(ADDRESS(ROW()-14,MATCH("Type", Submittal[#Headers],0), , , "Query"))</f>
        <v>Submittal</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43963</v>
      </c>
      <c r="G137" s="6" t="str">
        <f ca="1">IF(ISBLANK(INDIRECT(ADDRESS(ROW()-14,MATCH("Due Date", Submittal[#Headers],0), , , "Query"))), "", INDIRECT(ADDRESS(ROW()-14,MATCH("Due Date", Submittal[#Headers],0), , , "Query")))</f>
        <v/>
      </c>
      <c r="H137" s="47"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064023.09.00</v>
      </c>
      <c r="C138" t="str">
        <f ca="1">INDIRECT(ADDRESS(ROW()-14,MATCH("Title", Submittal[#Headers],0), , , "Query"))</f>
        <v>INTERIOR ARCHITECTURAL WOODWORK (DWG SUB 5)</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44005</v>
      </c>
      <c r="G138" s="6" t="str">
        <f ca="1">IF(ISBLANK(INDIRECT(ADDRESS(ROW()-14,MATCH("Due Date", Submittal[#Headers],0), , , "Query"))), "", INDIRECT(ADDRESS(ROW()-14,MATCH("Due Date", Submittal[#Headers],0), , , "Query")))</f>
        <v/>
      </c>
      <c r="H138" s="47"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064023.10.00</v>
      </c>
      <c r="C139" t="str">
        <f ca="1">INDIRECT(ADDRESS(ROW()-14,MATCH("Title", Submittal[#Headers],0), , , "Query"))</f>
        <v>INTERIOR ARCHITECTURAL WOODWORK (DWG SUB 6)</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44021</v>
      </c>
      <c r="G139" s="6" t="str">
        <f ca="1">IF(ISBLANK(INDIRECT(ADDRESS(ROW()-14,MATCH("Due Date", Submittal[#Headers],0), , , "Query"))), "", INDIRECT(ADDRESS(ROW()-14,MATCH("Due Date", Submittal[#Headers],0), , , "Query")))</f>
        <v/>
      </c>
      <c r="H139" s="47"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064023.16.00</v>
      </c>
      <c r="C140" t="str">
        <f ca="1">INDIRECT(ADDRESS(ROW()-14,MATCH("Title", Submittal[#Headers],0), , , "Query"))</f>
        <v>INTERIOR ARCHITECTURAL WOODWORK (Fetz# 12)</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44172</v>
      </c>
      <c r="G140" s="6" t="str">
        <f ca="1">IF(ISBLANK(INDIRECT(ADDRESS(ROW()-14,MATCH("Due Date", Submittal[#Headers],0), , , "Query"))), "", INDIRECT(ADDRESS(ROW()-14,MATCH("Due Date", Submittal[#Headers],0), , , "Query")))</f>
        <v/>
      </c>
      <c r="H140" s="47"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064023.11.00</v>
      </c>
      <c r="C141" t="str">
        <f ca="1">INDIRECT(ADDRESS(ROW()-14,MATCH("Title", Submittal[#Headers],0), , , "Query"))</f>
        <v>INTERIOR ARCHITECTURAL WOODWORK (DWG SUB 7)</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44119</v>
      </c>
      <c r="G141" s="6" t="str">
        <f ca="1">IF(ISBLANK(INDIRECT(ADDRESS(ROW()-14,MATCH("Due Date", Submittal[#Headers],0), , , "Query"))), "", INDIRECT(ADDRESS(ROW()-14,MATCH("Due Date", Submittal[#Headers],0), , , "Query")))</f>
        <v/>
      </c>
      <c r="H141" s="47" t="str">
        <f ca="1">INDIRECT(ADDRESS(ROW()-14,MATCH("State", Submittal[#Headers],0), , , "Query"))</f>
        <v>Closed</v>
      </c>
    </row>
    <row r="142" spans="1:8" x14ac:dyDescent="0.35">
      <c r="A142" t="str">
        <f ca="1">INDIRECT(ADDRESS(ROW()-14,MATCH("Priority", Submittal[#Headers],0), , , "Query"))</f>
        <v>Low</v>
      </c>
      <c r="B142" t="str">
        <f ca="1">_xlfn.CONCAT(TEXT(INDIRECT(ADDRESS(ROW()-14,MATCH("Spec Section", Submittal[#Headers],0), , , "Query")),"000000"),".",TEXT(INDIRECT(ADDRESS(ROW()-14,MATCH("Number", Submittal[#Headers],0), , , "Query")), "00"),".", TEXT(INDIRECT(ADDRESS(ROW()-14,MATCH("Rev", Submittal[#Headers],0), , , "Query")),"00"))</f>
        <v>064023.13.00</v>
      </c>
      <c r="C142" t="str">
        <f ca="1">INDIRECT(ADDRESS(ROW()-14,MATCH("Title", Submittal[#Headers],0), , , "Query"))</f>
        <v>INTERIOR ARCHITECTURAL WOODWORK (DWG SUB 9)</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44132</v>
      </c>
      <c r="G142" s="6" t="str">
        <f ca="1">IF(ISBLANK(INDIRECT(ADDRESS(ROW()-14,MATCH("Due Date", Submittal[#Headers],0), , , "Query"))), "", INDIRECT(ADDRESS(ROW()-14,MATCH("Due Date", Submittal[#Headers],0), , , "Query")))</f>
        <v/>
      </c>
      <c r="H142" s="47"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064023.15.00</v>
      </c>
      <c r="C143" t="str">
        <f ca="1">INDIRECT(ADDRESS(ROW()-14,MATCH("Title", Submittal[#Headers],0), , , "Query"))</f>
        <v>INTERIOR ARCHITECTURAL WOODWORK (DWG SUB 11)</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44158</v>
      </c>
      <c r="G143" s="6" t="str">
        <f ca="1">IF(ISBLANK(INDIRECT(ADDRESS(ROW()-14,MATCH("Due Date", Submittal[#Headers],0), , , "Query"))), "", INDIRECT(ADDRESS(ROW()-14,MATCH("Due Date", Submittal[#Headers],0), , , "Query")))</f>
        <v/>
      </c>
      <c r="H143" s="47" t="str">
        <f ca="1">INDIRECT(ADDRESS(ROW()-14,MATCH("State", Submittal[#Headers],0), , , "Query"))</f>
        <v>Closed</v>
      </c>
    </row>
    <row r="144" spans="1:8" x14ac:dyDescent="0.35">
      <c r="A144" t="str">
        <f ca="1">INDIRECT(ADDRESS(ROW()-14,MATCH("Priority", Submittal[#Headers],0), , , "Query"))</f>
        <v>High</v>
      </c>
      <c r="B144" t="str">
        <f ca="1">_xlfn.CONCAT(TEXT(INDIRECT(ADDRESS(ROW()-14,MATCH("Spec Section", Submittal[#Headers],0), , , "Query")),"000000"),".",TEXT(INDIRECT(ADDRESS(ROW()-14,MATCH("Number", Submittal[#Headers],0), , , "Query")), "00"),".", TEXT(INDIRECT(ADDRESS(ROW()-14,MATCH("Rev", Submittal[#Headers],0), , , "Query")),"00"))</f>
        <v>064023.08.00</v>
      </c>
      <c r="C144" t="str">
        <f ca="1">INDIRECT(ADDRESS(ROW()-14,MATCH("Title", Submittal[#Headers],0), , , "Query"))</f>
        <v>INTERIOR ARCHITECTURAL WOODWORK (DWG SUB 4)</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43963</v>
      </c>
      <c r="G144" s="6" t="str">
        <f ca="1">IF(ISBLANK(INDIRECT(ADDRESS(ROW()-14,MATCH("Due Date", Submittal[#Headers],0), , , "Query"))), "", INDIRECT(ADDRESS(ROW()-14,MATCH("Due Date", Submittal[#Headers],0), , , "Query")))</f>
        <v/>
      </c>
      <c r="H144" s="47"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064023.17.00</v>
      </c>
      <c r="C145" t="str">
        <f ca="1">INDIRECT(ADDRESS(ROW()-14,MATCH("Title", Submittal[#Headers],0), , , "Query"))</f>
        <v>INTERIOR ARCHITECTURAL WOODWORK (DWG SUB 13)</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45" s="6">
        <f ca="1">IF(ISBLANK(INDIRECT(ADDRESS(ROW()-14,MATCH("Design Review  On", Submittal[#Headers],0), , , "Query"))), "", INDIRECT(ADDRESS(ROW()-14,MATCH("Design Review  On", Submittal[#Headers],0), , , "Query")))</f>
        <v>44236</v>
      </c>
      <c r="G145" s="6">
        <f ca="1">IF(ISBLANK(INDIRECT(ADDRESS(ROW()-14,MATCH("Due Date", Submittal[#Headers],0), , , "Query"))), "", INDIRECT(ADDRESS(ROW()-14,MATCH("Due Date", Submittal[#Headers],0), , , "Query")))</f>
        <v>44176</v>
      </c>
      <c r="H145" s="47" t="str">
        <f ca="1">INDIRECT(ADDRESS(ROW()-14,MATCH("State", Submittal[#Headers],0), , , "Query"))</f>
        <v>Design Review</v>
      </c>
    </row>
    <row r="146" spans="1:8" x14ac:dyDescent="0.35">
      <c r="A146" t="str">
        <f ca="1">INDIRECT(ADDRESS(ROW()-14,MATCH("Priority", Submittal[#Headers],0), , , "Query"))</f>
        <v>Low</v>
      </c>
      <c r="B146" t="str">
        <f ca="1">_xlfn.CONCAT(TEXT(INDIRECT(ADDRESS(ROW()-14,MATCH("Spec Section", Submittal[#Headers],0), , , "Query")),"000000"),".",TEXT(INDIRECT(ADDRESS(ROW()-14,MATCH("Number", Submittal[#Headers],0), , , "Query")), "00"),".", TEXT(INDIRECT(ADDRESS(ROW()-14,MATCH("Rev", Submittal[#Headers],0), , , "Query")),"00"))</f>
        <v>064023.18.00</v>
      </c>
      <c r="C146" t="str">
        <f ca="1">INDIRECT(ADDRESS(ROW()-14,MATCH("Title", Submittal[#Headers],0), , , "Query"))</f>
        <v>INTERIOR ARCHITECTURAL WOODWORK (Fetz #14 Admin Area Handle)</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146" s="6">
        <f ca="1">IF(ISBLANK(INDIRECT(ADDRESS(ROW()-14,MATCH("Design Review  On", Submittal[#Headers],0), , , "Query"))), "", INDIRECT(ADDRESS(ROW()-14,MATCH("Design Review  On", Submittal[#Headers],0), , , "Query")))</f>
        <v>44204</v>
      </c>
      <c r="G146" s="6">
        <f ca="1">IF(ISBLANK(INDIRECT(ADDRESS(ROW()-14,MATCH("Due Date", Submittal[#Headers],0), , , "Query"))), "", INDIRECT(ADDRESS(ROW()-14,MATCH("Due Date", Submittal[#Headers],0), , , "Query")))</f>
        <v>44211</v>
      </c>
      <c r="H146" s="47" t="str">
        <f ca="1">INDIRECT(ADDRESS(ROW()-14,MATCH("State", Submittal[#Headers],0), , , "Query"))</f>
        <v>Design Review</v>
      </c>
    </row>
    <row r="147" spans="1:8" x14ac:dyDescent="0.35">
      <c r="A147" t="str">
        <f ca="1">INDIRECT(ADDRESS(ROW()-14,MATCH("Priority", Submittal[#Headers],0), , , "Query"))</f>
        <v>Medium</v>
      </c>
      <c r="B147" t="str">
        <f ca="1">_xlfn.CONCAT(TEXT(INDIRECT(ADDRESS(ROW()-14,MATCH("Spec Section", Submittal[#Headers],0), , , "Query")),"000000"),".",TEXT(INDIRECT(ADDRESS(ROW()-14,MATCH("Number", Submittal[#Headers],0), , , "Query")), "00"),".", TEXT(INDIRECT(ADDRESS(ROW()-14,MATCH("Rev", Submittal[#Headers],0), , , "Query")),"00"))</f>
        <v>064023.19.00</v>
      </c>
      <c r="C147" t="str">
        <f ca="1">INDIRECT(ADDRESS(ROW()-14,MATCH("Title", Submittal[#Headers],0), , , "Query"))</f>
        <v>Color Samples (Fetz_15) GHID</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147" s="6">
        <f ca="1">IF(ISBLANK(INDIRECT(ADDRESS(ROW()-14,MATCH("Design Review  On", Submittal[#Headers],0), , , "Query"))), "", INDIRECT(ADDRESS(ROW()-14,MATCH("Design Review  On", Submittal[#Headers],0), , , "Query")))</f>
        <v>44214</v>
      </c>
      <c r="G147" s="6">
        <f ca="1">IF(ISBLANK(INDIRECT(ADDRESS(ROW()-14,MATCH("Due Date", Submittal[#Headers],0), , , "Query"))), "", INDIRECT(ADDRESS(ROW()-14,MATCH("Due Date", Submittal[#Headers],0), , , "Query")))</f>
        <v>44224</v>
      </c>
      <c r="H147" s="47" t="str">
        <f ca="1">INDIRECT(ADDRESS(ROW()-14,MATCH("State", Submittal[#Headers],0), , , "Query"))</f>
        <v>Design Review</v>
      </c>
    </row>
    <row r="148" spans="1:8" x14ac:dyDescent="0.35">
      <c r="A148" t="str">
        <f ca="1">INDIRECT(ADDRESS(ROW()-14,MATCH("Priority", Submittal[#Headers],0), , , "Query"))</f>
        <v>High</v>
      </c>
      <c r="B148" t="str">
        <f ca="1">_xlfn.CONCAT(TEXT(INDIRECT(ADDRESS(ROW()-14,MATCH("Spec Section", Submittal[#Headers],0), , , "Query")),"000000"),".",TEXT(INDIRECT(ADDRESS(ROW()-14,MATCH("Number", Submittal[#Headers],0), , , "Query")), "00"),".", TEXT(INDIRECT(ADDRESS(ROW()-14,MATCH("Rev", Submittal[#Headers],0), , , "Query")),"00"))</f>
        <v>064023.20.00</v>
      </c>
      <c r="C148" t="str">
        <f ca="1">INDIRECT(ADDRESS(ROW()-14,MATCH("Title", Submittal[#Headers],0), , , "Query"))</f>
        <v>INTERIOR ARCHITECTURAL WOODWORK (DWG SUB 16)</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48" s="6">
        <f ca="1">IF(ISBLANK(INDIRECT(ADDRESS(ROW()-14,MATCH("Design Review  On", Submittal[#Headers],0), , , "Query"))), "", INDIRECT(ADDRESS(ROW()-14,MATCH("Design Review  On", Submittal[#Headers],0), , , "Query")))</f>
        <v>44229</v>
      </c>
      <c r="G148" s="6">
        <f ca="1">IF(ISBLANK(INDIRECT(ADDRESS(ROW()-14,MATCH("Due Date", Submittal[#Headers],0), , , "Query"))), "", INDIRECT(ADDRESS(ROW()-14,MATCH("Due Date", Submittal[#Headers],0), , , "Query")))</f>
        <v>44239</v>
      </c>
      <c r="H148" s="47" t="str">
        <f ca="1">INDIRECT(ADDRESS(ROW()-14,MATCH("State", Submittal[#Headers],0), , , "Query"))</f>
        <v>Design Review</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064023.01.00</v>
      </c>
      <c r="C149" t="str">
        <f ca="1">INDIRECT(ADDRESS(ROW()-14,MATCH("Title", Submittal[#Headers],0), , , "Query"))</f>
        <v>INTERIOR ARCHITECTURAL WOODWORK</v>
      </c>
      <c r="D149" t="str">
        <f ca="1">INDIRECT(ADDRESS(ROW()-14,MATCH("Type", Submittal[#Headers],0), , , "Query"))</f>
        <v>Product Data</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49" s="6" t="str">
        <f ca="1">IF(ISBLANK(INDIRECT(ADDRESS(ROW()-14,MATCH("Design Review  On", Submittal[#Headers],0), , , "Query"))), "", INDIRECT(ADDRESS(ROW()-14,MATCH("Design Review  On", Submittal[#Headers],0), , , "Query")))</f>
        <v/>
      </c>
      <c r="G149" s="6">
        <f ca="1">IF(ISBLANK(INDIRECT(ADDRESS(ROW()-14,MATCH("Due Date", Submittal[#Headers],0), , , "Query"))), "", INDIRECT(ADDRESS(ROW()-14,MATCH("Due Date", Submittal[#Headers],0), , , "Query")))</f>
        <v>43815</v>
      </c>
      <c r="H149" s="47" t="str">
        <f ca="1">INDIRECT(ADDRESS(ROW()-14,MATCH("State", Submittal[#Headers],0), , , "Query"))</f>
        <v>Assigned to Sub</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064113.01.00</v>
      </c>
      <c r="C150" t="str">
        <f ca="1">INDIRECT(ADDRESS(ROW()-14,MATCH("Title", Submittal[#Headers],0), , , "Query"))</f>
        <v>ARCHITECTURAL CABINETS</v>
      </c>
      <c r="D150" t="str">
        <f ca="1">INDIRECT(ADDRESS(ROW()-14,MATCH("Type", Submittal[#Headers],0), , , "Query"))</f>
        <v>Mock-Up</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50" s="6" t="str">
        <f ca="1">IF(ISBLANK(INDIRECT(ADDRESS(ROW()-14,MATCH("Design Review  On", Submittal[#Headers],0), , , "Query"))), "", INDIRECT(ADDRESS(ROW()-14,MATCH("Design Review  On", Submittal[#Headers],0), , , "Query")))</f>
        <v/>
      </c>
      <c r="G150" s="6" t="str">
        <f ca="1">IF(ISBLANK(INDIRECT(ADDRESS(ROW()-14,MATCH("Due Date", Submittal[#Headers],0), , , "Query"))), "", INDIRECT(ADDRESS(ROW()-14,MATCH("Due Date", Submittal[#Headers],0), , , "Query")))</f>
        <v/>
      </c>
      <c r="H150" s="47" t="str">
        <f ca="1">INDIRECT(ADDRESS(ROW()-14,MATCH("State", Submittal[#Headers],0), , , "Query"))</f>
        <v>Sent to GC</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070150.01.00</v>
      </c>
      <c r="C151" t="str">
        <f ca="1">INDIRECT(ADDRESS(ROW()-14,MATCH("Title", Submittal[#Headers],0), , , "Query"))</f>
        <v>PREPARATION FOR REROOFING</v>
      </c>
      <c r="D151" t="str">
        <f ca="1">INDIRECT(ADDRESS(ROW()-14,MATCH("Type", Submittal[#Headers],0), , , "Query"))</f>
        <v>Product Data</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t="str">
        <f ca="1">IF(ISBLANK(INDIRECT(ADDRESS(ROW()-14,MATCH("Design Review  On", Submittal[#Headers],0), , , "Query"))), "", INDIRECT(ADDRESS(ROW()-14,MATCH("Design Review  On", Submittal[#Headers],0), , , "Query")))</f>
        <v/>
      </c>
      <c r="G151" s="6" t="str">
        <f ca="1">IF(ISBLANK(INDIRECT(ADDRESS(ROW()-14,MATCH("Due Date", Submittal[#Headers],0), , , "Query"))), "", INDIRECT(ADDRESS(ROW()-14,MATCH("Due Date", Submittal[#Headers],0), , , "Query")))</f>
        <v/>
      </c>
      <c r="H151" s="47" t="str">
        <f ca="1">INDIRECT(ADDRESS(ROW()-14,MATCH("State", Submittal[#Headers],0), , , "Query"))</f>
        <v>Closed</v>
      </c>
    </row>
    <row r="152" spans="1:8" x14ac:dyDescent="0.35">
      <c r="A152" t="str">
        <f ca="1">INDIRECT(ADDRESS(ROW()-14,MATCH("Priority", Submittal[#Headers],0), , , "Query"))</f>
        <v>Low</v>
      </c>
      <c r="B152" t="str">
        <f ca="1">_xlfn.CONCAT(TEXT(INDIRECT(ADDRESS(ROW()-14,MATCH("Spec Section", Submittal[#Headers],0), , , "Query")),"000000"),".",TEXT(INDIRECT(ADDRESS(ROW()-14,MATCH("Number", Submittal[#Headers],0), , , "Query")), "00"),".", TEXT(INDIRECT(ADDRESS(ROW()-14,MATCH("Rev", Submittal[#Headers],0), , , "Query")),"00"))</f>
        <v>071326.04.00</v>
      </c>
      <c r="C152" t="str">
        <f ca="1">INDIRECT(ADDRESS(ROW()-14,MATCH("Title", Submittal[#Headers],0), , , "Query"))</f>
        <v>SELF-ADHERING SHEET WATERPROOFING</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t="str">
        <f ca="1">IF(ISBLANK(INDIRECT(ADDRESS(ROW()-14,MATCH("Design Review  On", Submittal[#Headers],0), , , "Query"))), "", INDIRECT(ADDRESS(ROW()-14,MATCH("Design Review  On", Submittal[#Headers],0), , , "Query")))</f>
        <v/>
      </c>
      <c r="G152" s="6" t="str">
        <f ca="1">IF(ISBLANK(INDIRECT(ADDRESS(ROW()-14,MATCH("Due Date", Submittal[#Headers],0), , , "Query"))), "", INDIRECT(ADDRESS(ROW()-14,MATCH("Due Date", Submittal[#Headers],0), , , "Query")))</f>
        <v/>
      </c>
      <c r="H152" s="47" t="str">
        <f ca="1">INDIRECT(ADDRESS(ROW()-14,MATCH("State", Submittal[#Headers],0), , , "Query"))</f>
        <v>Closed</v>
      </c>
    </row>
    <row r="153" spans="1:8" x14ac:dyDescent="0.35">
      <c r="A153" t="str">
        <f ca="1">INDIRECT(ADDRESS(ROW()-14,MATCH("Priority", Submittal[#Headers],0), , , "Query"))</f>
        <v>High</v>
      </c>
      <c r="B153" t="str">
        <f ca="1">_xlfn.CONCAT(TEXT(INDIRECT(ADDRESS(ROW()-14,MATCH("Spec Section", Submittal[#Headers],0), , , "Query")),"000000"),".",TEXT(INDIRECT(ADDRESS(ROW()-14,MATCH("Number", Submittal[#Headers],0), , , "Query")), "00"),".", TEXT(INDIRECT(ADDRESS(ROW()-14,MATCH("Rev", Submittal[#Headers],0), , , "Query")),"00"))</f>
        <v>071326.03.01</v>
      </c>
      <c r="C153" t="str">
        <f ca="1">INDIRECT(ADDRESS(ROW()-14,MATCH("Title", Submittal[#Headers],0), , , "Query"))</f>
        <v>SELF-ADHERING SHEET WATERPROOFING</v>
      </c>
      <c r="D153" t="str">
        <f ca="1">INDIRECT(ADDRESS(ROW()-14,MATCH("Type", Submittal[#Headers],0), , , "Query"))</f>
        <v>Shop Drawing</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3" s="6">
        <f ca="1">IF(ISBLANK(INDIRECT(ADDRESS(ROW()-14,MATCH("Design Review  On", Submittal[#Headers],0), , , "Query"))), "", INDIRECT(ADDRESS(ROW()-14,MATCH("Design Review  On", Submittal[#Headers],0), , , "Query")))</f>
        <v>43922</v>
      </c>
      <c r="G153" s="6" t="str">
        <f ca="1">IF(ISBLANK(INDIRECT(ADDRESS(ROW()-14,MATCH("Due Date", Submittal[#Headers],0), , , "Query"))), "", INDIRECT(ADDRESS(ROW()-14,MATCH("Due Date", Submittal[#Headers],0), , , "Query")))</f>
        <v/>
      </c>
      <c r="H153" s="47" t="str">
        <f ca="1">INDIRECT(ADDRESS(ROW()-14,MATCH("State", Submittal[#Headers],0), , , "Query"))</f>
        <v>Closed</v>
      </c>
    </row>
    <row r="154" spans="1:8" x14ac:dyDescent="0.35">
      <c r="A154" t="str">
        <f ca="1">INDIRECT(ADDRESS(ROW()-14,MATCH("Priority", Submittal[#Headers],0), , , "Query"))</f>
        <v>High</v>
      </c>
      <c r="B154" t="str">
        <f ca="1">_xlfn.CONCAT(TEXT(INDIRECT(ADDRESS(ROW()-14,MATCH("Spec Section", Submittal[#Headers],0), , , "Query")),"000000"),".",TEXT(INDIRECT(ADDRESS(ROW()-14,MATCH("Number", Submittal[#Headers],0), , , "Query")), "00"),".", TEXT(INDIRECT(ADDRESS(ROW()-14,MATCH("Rev", Submittal[#Headers],0), , , "Query")),"00"))</f>
        <v>071326.02.01</v>
      </c>
      <c r="C154" t="str">
        <f ca="1">INDIRECT(ADDRESS(ROW()-14,MATCH("Title", Submittal[#Headers],0), , , "Query"))</f>
        <v>SELF-ADHERING SHEET WATERPROOFING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f ca="1">IF(ISBLANK(INDIRECT(ADDRESS(ROW()-14,MATCH("Design Review  On", Submittal[#Headers],0), , , "Query"))), "", INDIRECT(ADDRESS(ROW()-14,MATCH("Design Review  On", Submittal[#Headers],0), , , "Query")))</f>
        <v>43900</v>
      </c>
      <c r="G154" s="6" t="str">
        <f ca="1">IF(ISBLANK(INDIRECT(ADDRESS(ROW()-14,MATCH("Due Date", Submittal[#Headers],0), , , "Query"))), "", INDIRECT(ADDRESS(ROW()-14,MATCH("Due Date", Submittal[#Headers],0), , , "Query")))</f>
        <v/>
      </c>
      <c r="H154" s="47" t="str">
        <f ca="1">INDIRECT(ADDRESS(ROW()-14,MATCH("State", Submittal[#Headers],0), , , "Query"))</f>
        <v>Closed</v>
      </c>
    </row>
    <row r="155" spans="1:8" x14ac:dyDescent="0.35">
      <c r="A155" t="str">
        <f ca="1">INDIRECT(ADDRESS(ROW()-14,MATCH("Priority", Submittal[#Headers],0), , , "Query"))</f>
        <v>High</v>
      </c>
      <c r="B155" t="str">
        <f ca="1">_xlfn.CONCAT(TEXT(INDIRECT(ADDRESS(ROW()-14,MATCH("Spec Section", Submittal[#Headers],0), , , "Query")),"000000"),".",TEXT(INDIRECT(ADDRESS(ROW()-14,MATCH("Number", Submittal[#Headers],0), , , "Query")), "00"),".", TEXT(INDIRECT(ADDRESS(ROW()-14,MATCH("Rev", Submittal[#Headers],0), , , "Query")),"00"))</f>
        <v>071326.05.00</v>
      </c>
      <c r="C155" t="str">
        <f ca="1">INDIRECT(ADDRESS(ROW()-14,MATCH("Title", Submittal[#Headers],0), , , "Query"))</f>
        <v>SELF-ADHERING SHEET WATERPROOFING</v>
      </c>
      <c r="D155" t="str">
        <f ca="1">INDIRECT(ADDRESS(ROW()-14,MATCH("Type", Submittal[#Headers],0), , , "Query"))</f>
        <v>Shop Drawing</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f ca="1">IF(ISBLANK(INDIRECT(ADDRESS(ROW()-14,MATCH("Design Review  On", Submittal[#Headers],0), , , "Query"))), "", INDIRECT(ADDRESS(ROW()-14,MATCH("Design Review  On", Submittal[#Headers],0), , , "Query")))</f>
        <v>44005</v>
      </c>
      <c r="G155" s="6" t="str">
        <f ca="1">IF(ISBLANK(INDIRECT(ADDRESS(ROW()-14,MATCH("Due Date", Submittal[#Headers],0), , , "Query"))), "", INDIRECT(ADDRESS(ROW()-14,MATCH("Due Date", Submittal[#Headers],0), , , "Query")))</f>
        <v/>
      </c>
      <c r="H155" s="47" t="str">
        <f ca="1">INDIRECT(ADDRESS(ROW()-14,MATCH("State", Submittal[#Headers],0), , , "Query"))</f>
        <v>Closed</v>
      </c>
    </row>
    <row r="156" spans="1:8" x14ac:dyDescent="0.35">
      <c r="A156" t="str">
        <f ca="1">INDIRECT(ADDRESS(ROW()-14,MATCH("Priority", Submittal[#Headers],0), , , "Query"))</f>
        <v>Low</v>
      </c>
      <c r="B156" t="str">
        <f ca="1">_xlfn.CONCAT(TEXT(INDIRECT(ADDRESS(ROW()-14,MATCH("Spec Section", Submittal[#Headers],0), , , "Query")),"000000"),".",TEXT(INDIRECT(ADDRESS(ROW()-14,MATCH("Number", Submittal[#Headers],0), , , "Query")), "00"),".", TEXT(INDIRECT(ADDRESS(ROW()-14,MATCH("Rev", Submittal[#Headers],0), , , "Query")),"00"))</f>
        <v>071326.01.00</v>
      </c>
      <c r="C156" t="str">
        <f ca="1">INDIRECT(ADDRESS(ROW()-14,MATCH("Title", Submittal[#Headers],0), , , "Query"))</f>
        <v>SELF-ADHERING SHEET</v>
      </c>
      <c r="D156" t="str">
        <f ca="1">INDIRECT(ADDRESS(ROW()-14,MATCH("Type", Submittal[#Headers],0), , , "Query"))</f>
        <v>Mock-Up</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6" s="6" t="str">
        <f ca="1">IF(ISBLANK(INDIRECT(ADDRESS(ROW()-14,MATCH("Design Review  On", Submittal[#Headers],0), , , "Query"))), "", INDIRECT(ADDRESS(ROW()-14,MATCH("Design Review  On", Submittal[#Headers],0), , , "Query")))</f>
        <v/>
      </c>
      <c r="G156" s="6">
        <f ca="1">IF(ISBLANK(INDIRECT(ADDRESS(ROW()-14,MATCH("Due Date", Submittal[#Headers],0), , , "Query"))), "", INDIRECT(ADDRESS(ROW()-14,MATCH("Due Date", Submittal[#Headers],0), , , "Query")))</f>
        <v>44166</v>
      </c>
      <c r="H156" s="47" t="str">
        <f ca="1">INDIRECT(ADDRESS(ROW()-14,MATCH("State", Submittal[#Headers],0), , , "Query"))</f>
        <v>Assigned to Sub</v>
      </c>
    </row>
    <row r="157" spans="1:8" x14ac:dyDescent="0.35">
      <c r="A157" t="str">
        <f ca="1">INDIRECT(ADDRESS(ROW()-14,MATCH("Priority", Submittal[#Headers],0), , , "Query"))</f>
        <v>Low</v>
      </c>
      <c r="B157" t="str">
        <f ca="1">_xlfn.CONCAT(TEXT(INDIRECT(ADDRESS(ROW()-14,MATCH("Spec Section", Submittal[#Headers],0), , , "Query")),"000000"),".",TEXT(INDIRECT(ADDRESS(ROW()-14,MATCH("Number", Submittal[#Headers],0), , , "Query")), "00"),".", TEXT(INDIRECT(ADDRESS(ROW()-14,MATCH("Rev", Submittal[#Headers],0), , , "Query")),"00"))</f>
        <v>071353.01.00</v>
      </c>
      <c r="C157" t="str">
        <f ca="1">INDIRECT(ADDRESS(ROW()-14,MATCH("Title", Submittal[#Headers],0), , , "Query"))</f>
        <v>ELASTOMERIC SHEET WATERPROOFING</v>
      </c>
      <c r="D157" t="str">
        <f ca="1">INDIRECT(ADDRESS(ROW()-14,MATCH("Type", Submittal[#Headers],0), , , "Query"))</f>
        <v>Submittal</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57" s="6" t="str">
        <f ca="1">IF(ISBLANK(INDIRECT(ADDRESS(ROW()-14,MATCH("Design Review  On", Submittal[#Headers],0), , , "Query"))), "", INDIRECT(ADDRESS(ROW()-14,MATCH("Design Review  On", Submittal[#Headers],0), , , "Query")))</f>
        <v/>
      </c>
      <c r="G157" s="6">
        <f ca="1">IF(ISBLANK(INDIRECT(ADDRESS(ROW()-14,MATCH("Due Date", Submittal[#Headers],0), , , "Query"))), "", INDIRECT(ADDRESS(ROW()-14,MATCH("Due Date", Submittal[#Headers],0), , , "Query")))</f>
        <v>43973</v>
      </c>
      <c r="H157" s="47" t="str">
        <f ca="1">INDIRECT(ADDRESS(ROW()-14,MATCH("State", Submittal[#Headers],0), , , "Query"))</f>
        <v>Assigned to Sub</v>
      </c>
    </row>
    <row r="158" spans="1:8" x14ac:dyDescent="0.35">
      <c r="A158" t="str">
        <f ca="1">INDIRECT(ADDRESS(ROW()-14,MATCH("Priority", Submittal[#Headers],0), , , "Query"))</f>
        <v>Low</v>
      </c>
      <c r="B158" t="str">
        <f ca="1">_xlfn.CONCAT(TEXT(INDIRECT(ADDRESS(ROW()-14,MATCH("Spec Section", Submittal[#Headers],0), , , "Query")),"000000"),".",TEXT(INDIRECT(ADDRESS(ROW()-14,MATCH("Number", Submittal[#Headers],0), , , "Query")), "00"),".", TEXT(INDIRECT(ADDRESS(ROW()-14,MATCH("Rev", Submittal[#Headers],0), , , "Query")),"00"))</f>
        <v>071353.02.00</v>
      </c>
      <c r="C158" t="str">
        <f ca="1">INDIRECT(ADDRESS(ROW()-14,MATCH("Title", Submittal[#Headers],0), , , "Query"))</f>
        <v>ELASTOMERIC SHEET WATERPROOFING</v>
      </c>
      <c r="D158" t="str">
        <f ca="1">INDIRECT(ADDRESS(ROW()-14,MATCH("Type", Submittal[#Headers],0), , , "Query"))</f>
        <v>Submittal</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58" s="6" t="str">
        <f ca="1">IF(ISBLANK(INDIRECT(ADDRESS(ROW()-14,MATCH("Design Review  On", Submittal[#Headers],0), , , "Query"))), "", INDIRECT(ADDRESS(ROW()-14,MATCH("Design Review  On", Submittal[#Headers],0), , , "Query")))</f>
        <v/>
      </c>
      <c r="G158" s="6">
        <f ca="1">IF(ISBLANK(INDIRECT(ADDRESS(ROW()-14,MATCH("Due Date", Submittal[#Headers],0), , , "Query"))), "", INDIRECT(ADDRESS(ROW()-14,MATCH("Due Date", Submittal[#Headers],0), , , "Query")))</f>
        <v>43973</v>
      </c>
      <c r="H158" s="47" t="str">
        <f ca="1">INDIRECT(ADDRESS(ROW()-14,MATCH("State", Submittal[#Headers],0), , , "Query"))</f>
        <v>Assigned to Sub</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071413.01.00</v>
      </c>
      <c r="C159" t="str">
        <f ca="1">INDIRECT(ADDRESS(ROW()-14,MATCH("Title", Submittal[#Headers],0), , , "Query"))</f>
        <v>RUBBERIZED ASPHALT WATERPROOFING</v>
      </c>
      <c r="D159" t="str">
        <f ca="1">INDIRECT(ADDRESS(ROW()-14,MATCH("Type", Submittal[#Headers],0), , , "Query"))</f>
        <v>Submittal</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9" s="6" t="str">
        <f ca="1">IF(ISBLANK(INDIRECT(ADDRESS(ROW()-14,MATCH("Design Review  On", Submittal[#Headers],0), , , "Query"))), "", INDIRECT(ADDRESS(ROW()-14,MATCH("Design Review  On", Submittal[#Headers],0), , , "Query")))</f>
        <v/>
      </c>
      <c r="G159" s="6" t="str">
        <f ca="1">IF(ISBLANK(INDIRECT(ADDRESS(ROW()-14,MATCH("Due Date", Submittal[#Headers],0), , , "Query"))), "", INDIRECT(ADDRESS(ROW()-14,MATCH("Due Date", Submittal[#Headers],0), , , "Query")))</f>
        <v/>
      </c>
      <c r="H159" s="47" t="str">
        <f ca="1">INDIRECT(ADDRESS(ROW()-14,MATCH("State", Submittal[#Headers],0), , , "Query"))</f>
        <v>Closed</v>
      </c>
    </row>
    <row r="160" spans="1:8" x14ac:dyDescent="0.35">
      <c r="A160" t="str">
        <f ca="1">INDIRECT(ADDRESS(ROW()-14,MATCH("Priority", Submittal[#Headers],0), , , "Query"))</f>
        <v>High</v>
      </c>
      <c r="B160" t="str">
        <f ca="1">_xlfn.CONCAT(TEXT(INDIRECT(ADDRESS(ROW()-14,MATCH("Spec Section", Submittal[#Headers],0), , , "Query")),"000000"),".",TEXT(INDIRECT(ADDRESS(ROW()-14,MATCH("Number", Submittal[#Headers],0), , , "Query")), "00"),".", TEXT(INDIRECT(ADDRESS(ROW()-14,MATCH("Rev", Submittal[#Headers],0), , , "Query")),"00"))</f>
        <v>071413.02.01</v>
      </c>
      <c r="C160" t="str">
        <f ca="1">INDIRECT(ADDRESS(ROW()-14,MATCH("Title", Submittal[#Headers],0), , , "Query"))</f>
        <v>RUBBERIZED ASPHALT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0" s="6">
        <f ca="1">IF(ISBLANK(INDIRECT(ADDRESS(ROW()-14,MATCH("Design Review  On", Submittal[#Headers],0), , , "Query"))), "", INDIRECT(ADDRESS(ROW()-14,MATCH("Design Review  On", Submittal[#Headers],0), , , "Query")))</f>
        <v>44005</v>
      </c>
      <c r="G160" s="6" t="str">
        <f ca="1">IF(ISBLANK(INDIRECT(ADDRESS(ROW()-14,MATCH("Due Date", Submittal[#Headers],0), , , "Query"))), "", INDIRECT(ADDRESS(ROW()-14,MATCH("Due Date", Submittal[#Headers],0), , , "Query")))</f>
        <v/>
      </c>
      <c r="H160" s="47" t="str">
        <f ca="1">INDIRECT(ADDRESS(ROW()-14,MATCH("State", Submittal[#Headers],0), , , "Query"))</f>
        <v>Closed</v>
      </c>
    </row>
    <row r="161" spans="1:8" x14ac:dyDescent="0.35">
      <c r="A161" t="str">
        <f ca="1">INDIRECT(ADDRESS(ROW()-14,MATCH("Priority", Submittal[#Headers],0), , , "Query"))</f>
        <v>High</v>
      </c>
      <c r="B161" t="str">
        <f ca="1">_xlfn.CONCAT(TEXT(INDIRECT(ADDRESS(ROW()-14,MATCH("Spec Section", Submittal[#Headers],0), , , "Query")),"000000"),".",TEXT(INDIRECT(ADDRESS(ROW()-14,MATCH("Number", Submittal[#Headers],0), , , "Query")), "00"),".", TEXT(INDIRECT(ADDRESS(ROW()-14,MATCH("Rev", Submittal[#Headers],0), , , "Query")),"00"))</f>
        <v>071620.01.00</v>
      </c>
      <c r="C161" t="str">
        <f ca="1">INDIRECT(ADDRESS(ROW()-14,MATCH("Title", Submittal[#Headers],0), , , "Query"))</f>
        <v>FOUNTAIN CRYSTALLINE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1" s="6" t="str">
        <f ca="1">IF(ISBLANK(INDIRECT(ADDRESS(ROW()-14,MATCH("Design Review  On", Submittal[#Headers],0), , , "Query"))), "", INDIRECT(ADDRESS(ROW()-14,MATCH("Design Review  On", Submittal[#Headers],0), , , "Query")))</f>
        <v/>
      </c>
      <c r="G161" s="6" t="str">
        <f ca="1">IF(ISBLANK(INDIRECT(ADDRESS(ROW()-14,MATCH("Due Date", Submittal[#Headers],0), , , "Query"))), "", INDIRECT(ADDRESS(ROW()-14,MATCH("Due Date", Submittal[#Headers],0), , , "Query")))</f>
        <v/>
      </c>
      <c r="H161" s="47" t="str">
        <f ca="1">INDIRECT(ADDRESS(ROW()-14,MATCH("State", Submittal[#Headers],0), , , "Query"))</f>
        <v>Closed</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072100.01.00</v>
      </c>
      <c r="C162" t="str">
        <f ca="1">INDIRECT(ADDRESS(ROW()-14,MATCH("Title", Submittal[#Headers],0), , , "Query"))</f>
        <v>THERMAL INSULATION</v>
      </c>
      <c r="D162" t="str">
        <f ca="1">INDIRECT(ADDRESS(ROW()-14,MATCH("Type", Submittal[#Headers],0), , , "Query"))</f>
        <v>Product Data</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f ca="1">IF(ISBLANK(INDIRECT(ADDRESS(ROW()-14,MATCH("Design Review  On", Submittal[#Headers],0), , , "Query"))), "", INDIRECT(ADDRESS(ROW()-14,MATCH("Design Review  On", Submittal[#Headers],0), , , "Query")))</f>
        <v>43859</v>
      </c>
      <c r="G162" s="6" t="str">
        <f ca="1">IF(ISBLANK(INDIRECT(ADDRESS(ROW()-14,MATCH("Due Date", Submittal[#Headers],0), , , "Query"))), "", INDIRECT(ADDRESS(ROW()-14,MATCH("Due Date", Submittal[#Headers],0), , , "Query")))</f>
        <v/>
      </c>
      <c r="H162" s="47" t="str">
        <f ca="1">INDIRECT(ADDRESS(ROW()-14,MATCH("State", Submittal[#Headers],0), , , "Query"))</f>
        <v>Closed</v>
      </c>
    </row>
    <row r="163" spans="1:8" x14ac:dyDescent="0.35">
      <c r="A163" t="str">
        <f ca="1">INDIRECT(ADDRESS(ROW()-14,MATCH("Priority", Submittal[#Headers],0), , , "Query"))</f>
        <v>Low</v>
      </c>
      <c r="B163" t="str">
        <f ca="1">_xlfn.CONCAT(TEXT(INDIRECT(ADDRESS(ROW()-14,MATCH("Spec Section", Submittal[#Headers],0), , , "Query")),"000000"),".",TEXT(INDIRECT(ADDRESS(ROW()-14,MATCH("Number", Submittal[#Headers],0), , , "Query")), "00"),".", TEXT(INDIRECT(ADDRESS(ROW()-14,MATCH("Rev", Submittal[#Headers],0), , , "Query")),"00"))</f>
        <v>072100.02.00</v>
      </c>
      <c r="C163" t="str">
        <f ca="1">INDIRECT(ADDRESS(ROW()-14,MATCH("Title", Submittal[#Headers],0), , , "Query"))</f>
        <v>THERMAL INSULATION</v>
      </c>
      <c r="D163" t="str">
        <f ca="1">INDIRECT(ADDRESS(ROW()-14,MATCH("Type", Submittal[#Headers],0), , , "Query"))</f>
        <v>Product Data</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43922</v>
      </c>
      <c r="G163" s="6" t="str">
        <f ca="1">IF(ISBLANK(INDIRECT(ADDRESS(ROW()-14,MATCH("Due Date", Submittal[#Headers],0), , , "Query"))), "", INDIRECT(ADDRESS(ROW()-14,MATCH("Due Date", Submittal[#Headers],0), , , "Query")))</f>
        <v/>
      </c>
      <c r="H163" s="47" t="str">
        <f ca="1">INDIRECT(ADDRESS(ROW()-14,MATCH("State", Submittal[#Headers],0), , , "Query"))</f>
        <v>Closed</v>
      </c>
    </row>
    <row r="164" spans="1:8" x14ac:dyDescent="0.35">
      <c r="A164" t="str">
        <f ca="1">INDIRECT(ADDRESS(ROW()-14,MATCH("Priority", Submittal[#Headers],0), , , "Query"))</f>
        <v>Low</v>
      </c>
      <c r="B164" t="str">
        <f ca="1">_xlfn.CONCAT(TEXT(INDIRECT(ADDRESS(ROW()-14,MATCH("Spec Section", Submittal[#Headers],0), , , "Query")),"000000"),".",TEXT(INDIRECT(ADDRESS(ROW()-14,MATCH("Number", Submittal[#Headers],0), , , "Query")), "00"),".", TEXT(INDIRECT(ADDRESS(ROW()-14,MATCH("Rev", Submittal[#Headers],0), , , "Query")),"00"))</f>
        <v>072119.01.00</v>
      </c>
      <c r="C164" t="str">
        <f ca="1">INDIRECT(ADDRESS(ROW()-14,MATCH("Title", Submittal[#Headers],0), , , "Query"))</f>
        <v>FOAMED-IN-PLACE INSULATION</v>
      </c>
      <c r="D164" t="str">
        <f ca="1">INDIRECT(ADDRESS(ROW()-14,MATCH("Type", Submittal[#Headers],0), , , "Query"))</f>
        <v>Product Data</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f ca="1">IF(ISBLANK(INDIRECT(ADDRESS(ROW()-14,MATCH("Design Review  On", Submittal[#Headers],0), , , "Query"))), "", INDIRECT(ADDRESS(ROW()-14,MATCH("Design Review  On", Submittal[#Headers],0), , , "Query")))</f>
        <v>43818</v>
      </c>
      <c r="G164" s="6" t="str">
        <f ca="1">IF(ISBLANK(INDIRECT(ADDRESS(ROW()-14,MATCH("Due Date", Submittal[#Headers],0), , , "Query"))), "", INDIRECT(ADDRESS(ROW()-14,MATCH("Due Date", Submittal[#Headers],0), , , "Query")))</f>
        <v/>
      </c>
      <c r="H164" s="47"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072600.01.00</v>
      </c>
      <c r="C165" t="str">
        <f ca="1">INDIRECT(ADDRESS(ROW()-14,MATCH("Title", Submittal[#Headers],0), , , "Query"))</f>
        <v>VAPOR RETARDERS - Concrete</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44173</v>
      </c>
      <c r="G165" s="6" t="str">
        <f ca="1">IF(ISBLANK(INDIRECT(ADDRESS(ROW()-14,MATCH("Due Date", Submittal[#Headers],0), , , "Query"))), "", INDIRECT(ADDRESS(ROW()-14,MATCH("Due Date", Submittal[#Headers],0), , , "Query")))</f>
        <v/>
      </c>
      <c r="H165" s="47"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072600.02.00</v>
      </c>
      <c r="C166" t="str">
        <f ca="1">INDIRECT(ADDRESS(ROW()-14,MATCH("Title", Submittal[#Headers],0), , , "Query"))</f>
        <v>VAPOR RETARDERS - EIFS</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6" s="6" t="str">
        <f ca="1">IF(ISBLANK(INDIRECT(ADDRESS(ROW()-14,MATCH("Design Review  On", Submittal[#Headers],0), , , "Query"))), "", INDIRECT(ADDRESS(ROW()-14,MATCH("Design Review  On", Submittal[#Headers],0), , , "Query")))</f>
        <v/>
      </c>
      <c r="G166" s="6">
        <f ca="1">IF(ISBLANK(INDIRECT(ADDRESS(ROW()-14,MATCH("Due Date", Submittal[#Headers],0), , , "Query"))), "", INDIRECT(ADDRESS(ROW()-14,MATCH("Due Date", Submittal[#Headers],0), , , "Query")))</f>
        <v>44173</v>
      </c>
      <c r="H166" s="47" t="str">
        <f ca="1">INDIRECT(ADDRESS(ROW()-14,MATCH("State", Submittal[#Headers],0), , , "Query"))</f>
        <v>Assigned to Sub</v>
      </c>
    </row>
    <row r="167" spans="1:8" x14ac:dyDescent="0.35">
      <c r="A167" t="str">
        <f ca="1">INDIRECT(ADDRESS(ROW()-14,MATCH("Priority", Submittal[#Headers],0), , , "Query"))</f>
        <v>High</v>
      </c>
      <c r="B167" t="str">
        <f ca="1">_xlfn.CONCAT(TEXT(INDIRECT(ADDRESS(ROW()-14,MATCH("Spec Section", Submittal[#Headers],0), , , "Query")),"000000"),".",TEXT(INDIRECT(ADDRESS(ROW()-14,MATCH("Number", Submittal[#Headers],0), , , "Query")), "00"),".", TEXT(INDIRECT(ADDRESS(ROW()-14,MATCH("Rev", Submittal[#Headers],0), , , "Query")),"00"))</f>
        <v>072726.02.00</v>
      </c>
      <c r="C167" t="str">
        <f ca="1">INDIRECT(ADDRESS(ROW()-14,MATCH("Title", Submittal[#Headers],0), , , "Query"))</f>
        <v>FLUID-APPLIED MEMBRANE AIR BARRIERS</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44132</v>
      </c>
      <c r="G167" s="6" t="str">
        <f ca="1">IF(ISBLANK(INDIRECT(ADDRESS(ROW()-14,MATCH("Due Date", Submittal[#Headers],0), , , "Query"))), "", INDIRECT(ADDRESS(ROW()-14,MATCH("Due Date", Submittal[#Headers],0), , , "Query")))</f>
        <v/>
      </c>
      <c r="H167" s="47"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072726.01.00</v>
      </c>
      <c r="C168" t="str">
        <f ca="1">INDIRECT(ADDRESS(ROW()-14,MATCH("Title", Submittal[#Headers],0), , , "Query"))</f>
        <v>FLUID-APPLIED MEMBRANE AIR BARRIERS</v>
      </c>
      <c r="D168" t="str">
        <f ca="1">INDIRECT(ADDRESS(ROW()-14,MATCH("Type", Submittal[#Headers],0), , , "Query"))</f>
        <v>Mock-Up</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68" s="6" t="str">
        <f ca="1">IF(ISBLANK(INDIRECT(ADDRESS(ROW()-14,MATCH("Design Review  On", Submittal[#Headers],0), , , "Query"))), "", INDIRECT(ADDRESS(ROW()-14,MATCH("Design Review  On", Submittal[#Headers],0), , , "Query")))</f>
        <v/>
      </c>
      <c r="G168" s="6">
        <f ca="1">IF(ISBLANK(INDIRECT(ADDRESS(ROW()-14,MATCH("Due Date", Submittal[#Headers],0), , , "Query"))), "", INDIRECT(ADDRESS(ROW()-14,MATCH("Due Date", Submittal[#Headers],0), , , "Query")))</f>
        <v>44137</v>
      </c>
      <c r="H168" s="47" t="str">
        <f ca="1">INDIRECT(ADDRESS(ROW()-14,MATCH("State", Submittal[#Headers],0), , , "Query"))</f>
        <v>Assigned to Sub</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072726.03.00</v>
      </c>
      <c r="C169" t="str">
        <f ca="1">INDIRECT(ADDRESS(ROW()-14,MATCH("Title", Submittal[#Headers],0), , , "Query"))</f>
        <v>FLUID-APPLIED MEMBRANE AIR BARRIERS</v>
      </c>
      <c r="D169" t="str">
        <f ca="1">INDIRECT(ADDRESS(ROW()-14,MATCH("Type", Submittal[#Headers],0), , , "Query"))</f>
        <v>Shop Drawing</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44137</v>
      </c>
      <c r="H169" s="47"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075419.03.00</v>
      </c>
      <c r="C170" t="str">
        <f ca="1">INDIRECT(ADDRESS(ROW()-14,MATCH("Title", Submittal[#Headers],0), , , "Query"))</f>
        <v>POLYVINYL-CHLORIDE  ROOFING:  PVC</v>
      </c>
      <c r="D170" t="str">
        <f ca="1">INDIRECT(ADDRESS(ROW()-14,MATCH("Type", Submittal[#Headers],0), , , "Query"))</f>
        <v>Submittal</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44006</v>
      </c>
      <c r="G170" s="6" t="str">
        <f ca="1">IF(ISBLANK(INDIRECT(ADDRESS(ROW()-14,MATCH("Due Date", Submittal[#Headers],0), , , "Query"))), "", INDIRECT(ADDRESS(ROW()-14,MATCH("Due Date", Submittal[#Headers],0), , , "Query")))</f>
        <v/>
      </c>
      <c r="H170" s="47" t="str">
        <f ca="1">INDIRECT(ADDRESS(ROW()-14,MATCH("State", Submittal[#Headers],0), , , "Query"))</f>
        <v>Closed</v>
      </c>
    </row>
    <row r="171" spans="1:8" x14ac:dyDescent="0.35">
      <c r="A171" t="str">
        <f ca="1">INDIRECT(ADDRESS(ROW()-14,MATCH("Priority", Submittal[#Headers],0), , , "Query"))</f>
        <v>High</v>
      </c>
      <c r="B171" t="str">
        <f ca="1">_xlfn.CONCAT(TEXT(INDIRECT(ADDRESS(ROW()-14,MATCH("Spec Section", Submittal[#Headers],0), , , "Query")),"000000"),".",TEXT(INDIRECT(ADDRESS(ROW()-14,MATCH("Number", Submittal[#Headers],0), , , "Query")), "00"),".", TEXT(INDIRECT(ADDRESS(ROW()-14,MATCH("Rev", Submittal[#Headers],0), , , "Query")),"00"))</f>
        <v>075419.01.00</v>
      </c>
      <c r="C171" t="str">
        <f ca="1">INDIRECT(ADDRESS(ROW()-14,MATCH("Title", Submittal[#Headers],0), , , "Query"))</f>
        <v>POLYVINYL-CHLORIDE ROOFING- PVC</v>
      </c>
      <c r="D171" t="str">
        <f ca="1">INDIRECT(ADDRESS(ROW()-14,MATCH("Type", Submittal[#Headers],0), , , "Query"))</f>
        <v>Product Data</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1" s="6">
        <f ca="1">IF(ISBLANK(INDIRECT(ADDRESS(ROW()-14,MATCH("Design Review  On", Submittal[#Headers],0), , , "Query"))), "", INDIRECT(ADDRESS(ROW()-14,MATCH("Design Review  On", Submittal[#Headers],0), , , "Query")))</f>
        <v>43963</v>
      </c>
      <c r="G171" s="6" t="str">
        <f ca="1">IF(ISBLANK(INDIRECT(ADDRESS(ROW()-14,MATCH("Due Date", Submittal[#Headers],0), , , "Query"))), "", INDIRECT(ADDRESS(ROW()-14,MATCH("Due Date", Submittal[#Headers],0), , , "Query")))</f>
        <v/>
      </c>
      <c r="H171" s="47" t="str">
        <f ca="1">INDIRECT(ADDRESS(ROW()-14,MATCH("State", Submittal[#Headers],0), , , "Query"))</f>
        <v>Closed</v>
      </c>
    </row>
    <row r="172" spans="1:8" x14ac:dyDescent="0.35">
      <c r="A172" t="str">
        <f ca="1">INDIRECT(ADDRESS(ROW()-14,MATCH("Priority", Submittal[#Headers],0), , , "Query"))</f>
        <v>High</v>
      </c>
      <c r="B172" t="str">
        <f ca="1">_xlfn.CONCAT(TEXT(INDIRECT(ADDRESS(ROW()-14,MATCH("Spec Section", Submittal[#Headers],0), , , "Query")),"000000"),".",TEXT(INDIRECT(ADDRESS(ROW()-14,MATCH("Number", Submittal[#Headers],0), , , "Query")), "00"),".", TEXT(INDIRECT(ADDRESS(ROW()-14,MATCH("Rev", Submittal[#Headers],0), , , "Query")),"00"))</f>
        <v>075419.04.00</v>
      </c>
      <c r="C172" t="str">
        <f ca="1">INDIRECT(ADDRESS(ROW()-14,MATCH("Title", Submittal[#Headers],0), , , "Query"))</f>
        <v>POLYVINYL-CHLORIDE  ROOFING:  PVC</v>
      </c>
      <c r="D172" t="str">
        <f ca="1">INDIRECT(ADDRESS(ROW()-14,MATCH("Type", Submittal[#Headers],0), , , "Query"))</f>
        <v>Submittal</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2" s="6">
        <f ca="1">IF(ISBLANK(INDIRECT(ADDRESS(ROW()-14,MATCH("Design Review  On", Submittal[#Headers],0), , , "Query"))), "", INDIRECT(ADDRESS(ROW()-14,MATCH("Design Review  On", Submittal[#Headers],0), , , "Query")))</f>
        <v>44012</v>
      </c>
      <c r="G172" s="6" t="str">
        <f ca="1">IF(ISBLANK(INDIRECT(ADDRESS(ROW()-14,MATCH("Due Date", Submittal[#Headers],0), , , "Query"))), "", INDIRECT(ADDRESS(ROW()-14,MATCH("Due Date", Submittal[#Headers],0), , , "Query")))</f>
        <v/>
      </c>
      <c r="H172" s="47" t="str">
        <f ca="1">INDIRECT(ADDRESS(ROW()-14,MATCH("State", Submittal[#Headers],0), , , "Query"))</f>
        <v>Closed</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076200.02.00</v>
      </c>
      <c r="C173" t="str">
        <f ca="1">INDIRECT(ADDRESS(ROW()-14,MATCH("Title", Submittal[#Headers],0), , , "Query"))</f>
        <v>SHEET METAL FLASHING AND TRIM</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44126</v>
      </c>
      <c r="G173" s="6" t="str">
        <f ca="1">IF(ISBLANK(INDIRECT(ADDRESS(ROW()-14,MATCH("Due Date", Submittal[#Headers],0), , , "Query"))), "", INDIRECT(ADDRESS(ROW()-14,MATCH("Due Date", Submittal[#Headers],0), , , "Query")))</f>
        <v/>
      </c>
      <c r="H173" s="47" t="str">
        <f ca="1">INDIRECT(ADDRESS(ROW()-14,MATCH("State", Submittal[#Headers],0), , , "Query"))</f>
        <v>Closed</v>
      </c>
    </row>
    <row r="174" spans="1:8" x14ac:dyDescent="0.35">
      <c r="A174" t="str">
        <f ca="1">INDIRECT(ADDRESS(ROW()-14,MATCH("Priority", Submittal[#Headers],0), , , "Query"))</f>
        <v>Low</v>
      </c>
      <c r="B174" t="str">
        <f ca="1">_xlfn.CONCAT(TEXT(INDIRECT(ADDRESS(ROW()-14,MATCH("Spec Section", Submittal[#Headers],0), , , "Query")),"000000"),".",TEXT(INDIRECT(ADDRESS(ROW()-14,MATCH("Number", Submittal[#Headers],0), , , "Query")), "00"),".", TEXT(INDIRECT(ADDRESS(ROW()-14,MATCH("Rev", Submittal[#Headers],0), , , "Query")),"00"))</f>
        <v>076200.01.00</v>
      </c>
      <c r="C174" t="str">
        <f ca="1">INDIRECT(ADDRESS(ROW()-14,MATCH("Title", Submittal[#Headers],0), , , "Query"))</f>
        <v>SHEET METAL FLASHING AND TRIM</v>
      </c>
      <c r="D174" t="str">
        <f ca="1">INDIRECT(ADDRESS(ROW()-14,MATCH("Type", Submittal[#Headers],0), , , "Query"))</f>
        <v>Mock-Up</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4" s="6" t="str">
        <f ca="1">IF(ISBLANK(INDIRECT(ADDRESS(ROW()-14,MATCH("Design Review  On", Submittal[#Headers],0), , , "Query"))), "", INDIRECT(ADDRESS(ROW()-14,MATCH("Design Review  On", Submittal[#Headers],0), , , "Query")))</f>
        <v/>
      </c>
      <c r="G174" s="6">
        <f ca="1">IF(ISBLANK(INDIRECT(ADDRESS(ROW()-14,MATCH("Due Date", Submittal[#Headers],0), , , "Query"))), "", INDIRECT(ADDRESS(ROW()-14,MATCH("Due Date", Submittal[#Headers],0), , , "Query")))</f>
        <v>43815</v>
      </c>
      <c r="H174" s="47" t="str">
        <f ca="1">INDIRECT(ADDRESS(ROW()-14,MATCH("State", Submittal[#Headers],0), , , "Query"))</f>
        <v>Assigned to Sub</v>
      </c>
    </row>
    <row r="175" spans="1:8" x14ac:dyDescent="0.35">
      <c r="A175" t="str">
        <f ca="1">INDIRECT(ADDRESS(ROW()-14,MATCH("Priority", Submittal[#Headers],0), , , "Query"))</f>
        <v>Low</v>
      </c>
      <c r="B175" t="str">
        <f ca="1">_xlfn.CONCAT(TEXT(INDIRECT(ADDRESS(ROW()-14,MATCH("Spec Section", Submittal[#Headers],0), , , "Query")),"000000"),".",TEXT(INDIRECT(ADDRESS(ROW()-14,MATCH("Number", Submittal[#Headers],0), , , "Query")), "00"),".", TEXT(INDIRECT(ADDRESS(ROW()-14,MATCH("Rev", Submittal[#Headers],0), , , "Query")),"00"))</f>
        <v>076200.04.00</v>
      </c>
      <c r="C175" t="str">
        <f ca="1">INDIRECT(ADDRESS(ROW()-14,MATCH("Title", Submittal[#Headers],0), , , "Query"))</f>
        <v>SHEET METAL FLASHING AND TRIM</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5" s="6" t="str">
        <f ca="1">IF(ISBLANK(INDIRECT(ADDRESS(ROW()-14,MATCH("Design Review  On", Submittal[#Headers],0), , , "Query"))), "", INDIRECT(ADDRESS(ROW()-14,MATCH("Design Review  On", Submittal[#Headers],0), , , "Query")))</f>
        <v/>
      </c>
      <c r="G175" s="6">
        <f ca="1">IF(ISBLANK(INDIRECT(ADDRESS(ROW()-14,MATCH("Due Date", Submittal[#Headers],0), , , "Query"))), "", INDIRECT(ADDRESS(ROW()-14,MATCH("Due Date", Submittal[#Headers],0), , , "Query")))</f>
        <v>43815</v>
      </c>
      <c r="H175" s="47" t="str">
        <f ca="1">INDIRECT(ADDRESS(ROW()-14,MATCH("State", Submittal[#Headers],0), , , "Query"))</f>
        <v>Assigned to Sub</v>
      </c>
    </row>
    <row r="176" spans="1:8" x14ac:dyDescent="0.35">
      <c r="A176" t="str">
        <f ca="1">INDIRECT(ADDRESS(ROW()-14,MATCH("Priority", Submittal[#Headers],0), , , "Query"))</f>
        <v>Low</v>
      </c>
      <c r="B176" t="str">
        <f ca="1">_xlfn.CONCAT(TEXT(INDIRECT(ADDRESS(ROW()-14,MATCH("Spec Section", Submittal[#Headers],0), , , "Query")),"000000"),".",TEXT(INDIRECT(ADDRESS(ROW()-14,MATCH("Number", Submittal[#Headers],0), , , "Query")), "00"),".", TEXT(INDIRECT(ADDRESS(ROW()-14,MATCH("Rev", Submittal[#Headers],0), , , "Query")),"00"))</f>
        <v>077100.01.00</v>
      </c>
      <c r="C176" t="str">
        <f ca="1">INDIRECT(ADDRESS(ROW()-14,MATCH("Title", Submittal[#Headers],0), , , "Query"))</f>
        <v>ROOF SPECIALTIES</v>
      </c>
      <c r="D176" t="str">
        <f ca="1">INDIRECT(ADDRESS(ROW()-14,MATCH("Type", Submittal[#Headers],0), , , "Query"))</f>
        <v>Product Data</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6" s="6" t="str">
        <f ca="1">IF(ISBLANK(INDIRECT(ADDRESS(ROW()-14,MATCH("Design Review  On", Submittal[#Headers],0), , , "Query"))), "", INDIRECT(ADDRESS(ROW()-14,MATCH("Design Review  On", Submittal[#Headers],0), , , "Query")))</f>
        <v/>
      </c>
      <c r="G176" s="6">
        <f ca="1">IF(ISBLANK(INDIRECT(ADDRESS(ROW()-14,MATCH("Due Date", Submittal[#Headers],0), , , "Query"))), "", INDIRECT(ADDRESS(ROW()-14,MATCH("Due Date", Submittal[#Headers],0), , , "Query")))</f>
        <v>44166</v>
      </c>
      <c r="H176" s="47" t="str">
        <f ca="1">INDIRECT(ADDRESS(ROW()-14,MATCH("State", Submittal[#Headers],0), , , "Query"))</f>
        <v>Assigned to Sub</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077100.02.00</v>
      </c>
      <c r="C177" t="str">
        <f ca="1">INDIRECT(ADDRESS(ROW()-14,MATCH("Title", Submittal[#Headers],0), , , "Query"))</f>
        <v>ROOF SPECIALTIES</v>
      </c>
      <c r="D177" t="str">
        <f ca="1">INDIRECT(ADDRESS(ROW()-14,MATCH("Type", Submittal[#Headers],0), , , "Query"))</f>
        <v>Shop Drawing</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44166</v>
      </c>
      <c r="H177" s="47"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077100.03.00</v>
      </c>
      <c r="C178" t="str">
        <f ca="1">INDIRECT(ADDRESS(ROW()-14,MATCH("Title", Submittal[#Headers],0), , , "Query"))</f>
        <v>ROOF SPECIALTIES</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44166</v>
      </c>
      <c r="H178" s="47"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077100.04.00</v>
      </c>
      <c r="C179" t="str">
        <f ca="1">INDIRECT(ADDRESS(ROW()-14,MATCH("Title", Submittal[#Headers],0), , , "Query"))</f>
        <v>ROOF SPECIALTIES</v>
      </c>
      <c r="D179" t="str">
        <f ca="1">INDIRECT(ADDRESS(ROW()-14,MATCH("Type", Submittal[#Headers],0), , , "Query"))</f>
        <v>Submittal</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47"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077200.01.00</v>
      </c>
      <c r="C180" t="str">
        <f ca="1">INDIRECT(ADDRESS(ROW()-14,MATCH("Title", Submittal[#Headers],0), , , "Query"))</f>
        <v>ROOF ACCESSORIES</v>
      </c>
      <c r="D180" t="str">
        <f ca="1">INDIRECT(ADDRESS(ROW()-14,MATCH("Type", Submittal[#Headers],0), , , "Query"))</f>
        <v>Product Data</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47"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077200.02.00</v>
      </c>
      <c r="C181" t="str">
        <f ca="1">INDIRECT(ADDRESS(ROW()-14,MATCH("Title", Submittal[#Headers],0), , , "Query"))</f>
        <v>ROOF ACCESSORIES</v>
      </c>
      <c r="D181" t="str">
        <f ca="1">INDIRECT(ADDRESS(ROW()-14,MATCH("Type", Submittal[#Headers],0), , , "Query"))</f>
        <v>Shop Drawing</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47"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077200.03.00</v>
      </c>
      <c r="C182" t="str">
        <f ca="1">INDIRECT(ADDRESS(ROW()-14,MATCH("Title", Submittal[#Headers],0), , , "Query"))</f>
        <v>ROOF ACCESSORIES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47"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078100.02.00</v>
      </c>
      <c r="C183" t="str">
        <f ca="1">INDIRECT(ADDRESS(ROW()-14,MATCH("Title", Submittal[#Headers],0), , , "Query"))</f>
        <v>APPLIED FIREPROOFING</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3" s="6">
        <f ca="1">IF(ISBLANK(INDIRECT(ADDRESS(ROW()-14,MATCH("Design Review  On", Submittal[#Headers],0), , , "Query"))), "", INDIRECT(ADDRESS(ROW()-14,MATCH("Design Review  On", Submittal[#Headers],0), , , "Query")))</f>
        <v>43831</v>
      </c>
      <c r="G183" s="6" t="str">
        <f ca="1">IF(ISBLANK(INDIRECT(ADDRESS(ROW()-14,MATCH("Due Date", Submittal[#Headers],0), , , "Query"))), "", INDIRECT(ADDRESS(ROW()-14,MATCH("Due Date", Submittal[#Headers],0), , , "Query")))</f>
        <v/>
      </c>
      <c r="H183" s="47" t="str">
        <f ca="1">INDIRECT(ADDRESS(ROW()-14,MATCH("State", Submittal[#Headers],0), , , "Query"))</f>
        <v>Closed</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078100.03.00</v>
      </c>
      <c r="C184" t="str">
        <f ca="1">INDIRECT(ADDRESS(ROW()-14,MATCH("Title", Submittal[#Headers],0), , , "Query"))</f>
        <v>APPLIED FIREPROOFING</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4" s="6">
        <f ca="1">IF(ISBLANK(INDIRECT(ADDRESS(ROW()-14,MATCH("Design Review  On", Submittal[#Headers],0), , , "Query"))), "", INDIRECT(ADDRESS(ROW()-14,MATCH("Design Review  On", Submittal[#Headers],0), , , "Query")))</f>
        <v>43831</v>
      </c>
      <c r="G184" s="6" t="str">
        <f ca="1">IF(ISBLANK(INDIRECT(ADDRESS(ROW()-14,MATCH("Due Date", Submittal[#Headers],0), , , "Query"))), "", INDIRECT(ADDRESS(ROW()-14,MATCH("Due Date", Submittal[#Headers],0), , , "Query")))</f>
        <v/>
      </c>
      <c r="H184" s="47" t="str">
        <f ca="1">INDIRECT(ADDRESS(ROW()-14,MATCH("State", Submittal[#Headers],0), , , "Query"))</f>
        <v>Closed</v>
      </c>
    </row>
    <row r="185" spans="1:8" x14ac:dyDescent="0.35">
      <c r="A185" t="str">
        <f ca="1">INDIRECT(ADDRESS(ROW()-14,MATCH("Priority", Submittal[#Headers],0), , , "Query"))</f>
        <v>High</v>
      </c>
      <c r="B185" t="str">
        <f ca="1">_xlfn.CONCAT(TEXT(INDIRECT(ADDRESS(ROW()-14,MATCH("Spec Section", Submittal[#Headers],0), , , "Query")),"000000"),".",TEXT(INDIRECT(ADDRESS(ROW()-14,MATCH("Number", Submittal[#Headers],0), , , "Query")), "00"),".", TEXT(INDIRECT(ADDRESS(ROW()-14,MATCH("Rev", Submittal[#Headers],0), , , "Query")),"00"))</f>
        <v>078100.05.00</v>
      </c>
      <c r="C185" t="str">
        <f ca="1">INDIRECT(ADDRESS(ROW()-14,MATCH("Title", Submittal[#Headers],0), , , "Query"))</f>
        <v>APPLIED FIREPROOFING - Product Data</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5" s="6">
        <f ca="1">IF(ISBLANK(INDIRECT(ADDRESS(ROW()-14,MATCH("Design Review  On", Submittal[#Headers],0), , , "Query"))), "", INDIRECT(ADDRESS(ROW()-14,MATCH("Design Review  On", Submittal[#Headers],0), , , "Query")))</f>
        <v>44039</v>
      </c>
      <c r="G185" s="6" t="str">
        <f ca="1">IF(ISBLANK(INDIRECT(ADDRESS(ROW()-14,MATCH("Due Date", Submittal[#Headers],0), , , "Query"))), "", INDIRECT(ADDRESS(ROW()-14,MATCH("Due Date", Submittal[#Headers],0), , , "Query")))</f>
        <v/>
      </c>
      <c r="H185" s="47" t="str">
        <f ca="1">INDIRECT(ADDRESS(ROW()-14,MATCH("State", Submittal[#Headers],0), , , "Query"))</f>
        <v>Closed</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078100.01.00</v>
      </c>
      <c r="C186" t="str">
        <f ca="1">INDIRECT(ADDRESS(ROW()-14,MATCH("Title", Submittal[#Headers],0), , , "Query"))</f>
        <v>APPLIED FIREPROOFING</v>
      </c>
      <c r="D186" t="str">
        <f ca="1">INDIRECT(ADDRESS(ROW()-14,MATCH("Type", Submittal[#Headers],0), , , "Query"))</f>
        <v>Mock-Up</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6" s="6" t="str">
        <f ca="1">IF(ISBLANK(INDIRECT(ADDRESS(ROW()-14,MATCH("Design Review  On", Submittal[#Headers],0), , , "Query"))), "", INDIRECT(ADDRESS(ROW()-14,MATCH("Design Review  On", Submittal[#Headers],0), , , "Query")))</f>
        <v/>
      </c>
      <c r="G186" s="6">
        <f ca="1">IF(ISBLANK(INDIRECT(ADDRESS(ROW()-14,MATCH("Due Date", Submittal[#Headers],0), , , "Query"))), "", INDIRECT(ADDRESS(ROW()-14,MATCH("Due Date", Submittal[#Headers],0), , , "Query")))</f>
        <v>43893</v>
      </c>
      <c r="H186" s="47" t="str">
        <f ca="1">INDIRECT(ADDRESS(ROW()-14,MATCH("State", Submittal[#Headers],0), , , "Query"))</f>
        <v>Assigned to Sub</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078100.04.00</v>
      </c>
      <c r="C187" t="str">
        <f ca="1">INDIRECT(ADDRESS(ROW()-14,MATCH("Title", Submittal[#Headers],0), , , "Query"))</f>
        <v>APPLIED FIREPROOFING</v>
      </c>
      <c r="D187" t="str">
        <f ca="1">INDIRECT(ADDRESS(ROW()-14,MATCH("Type", Submittal[#Headers],0), , , "Query"))</f>
        <v>Submittal</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7" s="6" t="str">
        <f ca="1">IF(ISBLANK(INDIRECT(ADDRESS(ROW()-14,MATCH("Design Review  On", Submittal[#Headers],0), , , "Query"))), "", INDIRECT(ADDRESS(ROW()-14,MATCH("Design Review  On", Submittal[#Headers],0), , , "Query")))</f>
        <v/>
      </c>
      <c r="G187" s="6">
        <f ca="1">IF(ISBLANK(INDIRECT(ADDRESS(ROW()-14,MATCH("Due Date", Submittal[#Headers],0), , , "Query"))), "", INDIRECT(ADDRESS(ROW()-14,MATCH("Due Date", Submittal[#Headers],0), , , "Query")))</f>
        <v>43823</v>
      </c>
      <c r="H187" s="47" t="str">
        <f ca="1">INDIRECT(ADDRESS(ROW()-14,MATCH("State", Submittal[#Headers],0), , , "Query"))</f>
        <v>Assigned to Sub</v>
      </c>
    </row>
    <row r="188" spans="1:8" x14ac:dyDescent="0.35">
      <c r="A188" t="str">
        <f ca="1">INDIRECT(ADDRESS(ROW()-14,MATCH("Priority", Submittal[#Headers],0), , , "Query"))</f>
        <v>Low</v>
      </c>
      <c r="B188" t="str">
        <f ca="1">_xlfn.CONCAT(TEXT(INDIRECT(ADDRESS(ROW()-14,MATCH("Spec Section", Submittal[#Headers],0), , , "Query")),"000000"),".",TEXT(INDIRECT(ADDRESS(ROW()-14,MATCH("Number", Submittal[#Headers],0), , , "Query")), "00"),".", TEXT(INDIRECT(ADDRESS(ROW()-14,MATCH("Rev", Submittal[#Headers],0), , , "Query")),"00"))</f>
        <v>078123.03.00</v>
      </c>
      <c r="C188" t="str">
        <f ca="1">INDIRECT(ADDRESS(ROW()-14,MATCH("Title", Submittal[#Headers],0), , , "Query"))</f>
        <v>INTUMESCENT FIREPROOFING</v>
      </c>
      <c r="D188" t="str">
        <f ca="1">INDIRECT(ADDRESS(ROW()-14,MATCH("Type", Submittal[#Headers],0), , , "Query"))</f>
        <v>Shop Drawing</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t="str">
        <f ca="1">IF(ISBLANK(INDIRECT(ADDRESS(ROW()-14,MATCH("Design Review  On", Submittal[#Headers],0), , , "Query"))), "", INDIRECT(ADDRESS(ROW()-14,MATCH("Design Review  On", Submittal[#Headers],0), , , "Query")))</f>
        <v/>
      </c>
      <c r="G188" s="6" t="str">
        <f ca="1">IF(ISBLANK(INDIRECT(ADDRESS(ROW()-14,MATCH("Due Date", Submittal[#Headers],0), , , "Query"))), "", INDIRECT(ADDRESS(ROW()-14,MATCH("Due Date", Submittal[#Headers],0), , , "Query")))</f>
        <v/>
      </c>
      <c r="H188" s="47"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078123.02.00</v>
      </c>
      <c r="C189" t="str">
        <f ca="1">INDIRECT(ADDRESS(ROW()-14,MATCH("Title", Submittal[#Headers],0), , , "Query"))</f>
        <v>INTUMESCENT FIREPROOFING</v>
      </c>
      <c r="D189" t="str">
        <f ca="1">INDIRECT(ADDRESS(ROW()-14,MATCH("Type", Submittal[#Headers],0), , , "Query"))</f>
        <v>Product Data</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9" s="6">
        <f ca="1">IF(ISBLANK(INDIRECT(ADDRESS(ROW()-14,MATCH("Design Review  On", Submittal[#Headers],0), , , "Query"))), "", INDIRECT(ADDRESS(ROW()-14,MATCH("Design Review  On", Submittal[#Headers],0), , , "Query")))</f>
        <v>43831</v>
      </c>
      <c r="G189" s="6" t="str">
        <f ca="1">IF(ISBLANK(INDIRECT(ADDRESS(ROW()-14,MATCH("Due Date", Submittal[#Headers],0), , , "Query"))), "", INDIRECT(ADDRESS(ROW()-14,MATCH("Due Date", Submittal[#Headers],0), , , "Query")))</f>
        <v/>
      </c>
      <c r="H189" s="47" t="str">
        <f ca="1">INDIRECT(ADDRESS(ROW()-14,MATCH("State", Submittal[#Headers],0), , , "Query"))</f>
        <v>Closed</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078123.04.00</v>
      </c>
      <c r="C190" t="str">
        <f ca="1">INDIRECT(ADDRESS(ROW()-14,MATCH("Title", Submittal[#Headers],0), , , "Query"))</f>
        <v>INTUMESCENT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0" s="6" t="str">
        <f ca="1">IF(ISBLANK(INDIRECT(ADDRESS(ROW()-14,MATCH("Design Review  On", Submittal[#Headers],0), , , "Query"))), "", INDIRECT(ADDRESS(ROW()-14,MATCH("Design Review  On", Submittal[#Headers],0), , , "Query")))</f>
        <v/>
      </c>
      <c r="G190" s="6" t="str">
        <f ca="1">IF(ISBLANK(INDIRECT(ADDRESS(ROW()-14,MATCH("Due Date", Submittal[#Headers],0), , , "Query"))), "", INDIRECT(ADDRESS(ROW()-14,MATCH("Due Date", Submittal[#Headers],0), , , "Query")))</f>
        <v/>
      </c>
      <c r="H190" s="47" t="str">
        <f ca="1">INDIRECT(ADDRESS(ROW()-14,MATCH("State", Submittal[#Headers],0), , , "Query"))</f>
        <v>Closed</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078123.05.00</v>
      </c>
      <c r="C191" t="str">
        <f ca="1">INDIRECT(ADDRESS(ROW()-14,MATCH("Title", Submittal[#Headers],0), , , "Query"))</f>
        <v>INTUMESCENT FIREPROOFING</v>
      </c>
      <c r="D191" t="str">
        <f ca="1">INDIRECT(ADDRESS(ROW()-14,MATCH("Type", Submittal[#Headers],0), , , "Query"))</f>
        <v>Product Data</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91" s="6">
        <f ca="1">IF(ISBLANK(INDIRECT(ADDRESS(ROW()-14,MATCH("Design Review  On", Submittal[#Headers],0), , , "Query"))), "", INDIRECT(ADDRESS(ROW()-14,MATCH("Design Review  On", Submittal[#Headers],0), , , "Query")))</f>
        <v>44229</v>
      </c>
      <c r="G191" s="6">
        <f ca="1">IF(ISBLANK(INDIRECT(ADDRESS(ROW()-14,MATCH("Due Date", Submittal[#Headers],0), , , "Query"))), "", INDIRECT(ADDRESS(ROW()-14,MATCH("Due Date", Submittal[#Headers],0), , , "Query")))</f>
        <v>44242</v>
      </c>
      <c r="H191" s="47" t="str">
        <f ca="1">INDIRECT(ADDRESS(ROW()-14,MATCH("State", Submittal[#Headers],0), , , "Query"))</f>
        <v>Design Review</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078123.01.00</v>
      </c>
      <c r="C192" t="str">
        <f ca="1">INDIRECT(ADDRESS(ROW()-14,MATCH("Title", Submittal[#Headers],0), , , "Query"))</f>
        <v>INTUMESCENT FIREPROOFING</v>
      </c>
      <c r="D192" t="str">
        <f ca="1">INDIRECT(ADDRESS(ROW()-14,MATCH("Type", Submittal[#Headers],0), , , "Query"))</f>
        <v>Mock-Up</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2" s="6" t="str">
        <f ca="1">IF(ISBLANK(INDIRECT(ADDRESS(ROW()-14,MATCH("Design Review  On", Submittal[#Headers],0), , , "Query"))), "", INDIRECT(ADDRESS(ROW()-14,MATCH("Design Review  On", Submittal[#Headers],0), , , "Query")))</f>
        <v/>
      </c>
      <c r="G192" s="6">
        <f ca="1">IF(ISBLANK(INDIRECT(ADDRESS(ROW()-14,MATCH("Due Date", Submittal[#Headers],0), , , "Query"))), "", INDIRECT(ADDRESS(ROW()-14,MATCH("Due Date", Submittal[#Headers],0), , , "Query")))</f>
        <v>43893</v>
      </c>
      <c r="H192" s="47" t="str">
        <f ca="1">INDIRECT(ADDRESS(ROW()-14,MATCH("State", Submittal[#Headers],0), , , "Query"))</f>
        <v>Assigned to Sub</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078400.01.00</v>
      </c>
      <c r="C193" t="str">
        <f ca="1">INDIRECT(ADDRESS(ROW()-14,MATCH("Title", Submittal[#Headers],0), , , "Query"))</f>
        <v>Firestopping</v>
      </c>
      <c r="D193" t="str">
        <f ca="1">INDIRECT(ADDRESS(ROW()-14,MATCH("Type", Submittal[#Headers],0), , , "Query"))</f>
        <v>Product Data</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f ca="1">IF(ISBLANK(INDIRECT(ADDRESS(ROW()-14,MATCH("Design Review  On", Submittal[#Headers],0), , , "Query"))), "", INDIRECT(ADDRESS(ROW()-14,MATCH("Design Review  On", Submittal[#Headers],0), , , "Query")))</f>
        <v>43885</v>
      </c>
      <c r="G193" s="6" t="str">
        <f ca="1">IF(ISBLANK(INDIRECT(ADDRESS(ROW()-14,MATCH("Due Date", Submittal[#Headers],0), , , "Query"))), "", INDIRECT(ADDRESS(ROW()-14,MATCH("Due Date", Submittal[#Headers],0), , , "Query")))</f>
        <v/>
      </c>
      <c r="H193" s="47"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079213.02.00</v>
      </c>
      <c r="C194" t="str">
        <f ca="1">INDIRECT(ADDRESS(ROW()-14,MATCH("Title", Submittal[#Headers],0), , , "Query"))</f>
        <v>Elastomeric Joint Sealants</v>
      </c>
      <c r="D194" t="str">
        <f ca="1">INDIRECT(ADDRESS(ROW()-14,MATCH("Type", Submittal[#Headers],0), , , "Query"))</f>
        <v>Submittal</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4" s="6">
        <f ca="1">IF(ISBLANK(INDIRECT(ADDRESS(ROW()-14,MATCH("Design Review  On", Submittal[#Headers],0), , , "Query"))), "", INDIRECT(ADDRESS(ROW()-14,MATCH("Design Review  On", Submittal[#Headers],0), , , "Query")))</f>
        <v>44173</v>
      </c>
      <c r="G194" s="6" t="str">
        <f ca="1">IF(ISBLANK(INDIRECT(ADDRESS(ROW()-14,MATCH("Due Date", Submittal[#Headers],0), , , "Query"))), "", INDIRECT(ADDRESS(ROW()-14,MATCH("Due Date", Submittal[#Headers],0), , , "Query")))</f>
        <v/>
      </c>
      <c r="H194" s="47" t="str">
        <f ca="1">INDIRECT(ADDRESS(ROW()-14,MATCH("State", Submittal[#Headers],0), , , "Query"))</f>
        <v>Closed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079213.01.00</v>
      </c>
      <c r="C195" t="str">
        <f ca="1">INDIRECT(ADDRESS(ROW()-14,MATCH("Title", Submittal[#Headers],0), , , "Query"))</f>
        <v>Elastomeric Joint Sealants</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44137</v>
      </c>
      <c r="H195" s="47"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079219.03.00</v>
      </c>
      <c r="C196" t="str">
        <f ca="1">INDIRECT(ADDRESS(ROW()-14,MATCH("Title", Submittal[#Headers],0), , , "Query"))</f>
        <v>ACOUSTICAL JOINT SEALANTS</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47" t="str">
        <f ca="1">INDIRECT(ADDRESS(ROW()-14,MATCH("State", Submittal[#Headers],0), , , "Query"))</f>
        <v>Closed</v>
      </c>
    </row>
    <row r="197" spans="1:8" x14ac:dyDescent="0.35">
      <c r="A197" t="str">
        <f ca="1">INDIRECT(ADDRESS(ROW()-14,MATCH("Priority", Submittal[#Headers],0), , , "Query"))</f>
        <v>Low</v>
      </c>
      <c r="B197" t="str">
        <f ca="1">_xlfn.CONCAT(TEXT(INDIRECT(ADDRESS(ROW()-14,MATCH("Spec Section", Submittal[#Headers],0), , , "Query")),"000000"),".",TEXT(INDIRECT(ADDRESS(ROW()-14,MATCH("Number", Submittal[#Headers],0), , , "Query")), "00"),".", TEXT(INDIRECT(ADDRESS(ROW()-14,MATCH("Rev", Submittal[#Headers],0), , , "Query")),"00"))</f>
        <v>079219.02.00</v>
      </c>
      <c r="C197" t="str">
        <f ca="1">INDIRECT(ADDRESS(ROW()-14,MATCH("Title", Submittal[#Headers],0), , , "Query"))</f>
        <v>ACOUSTICAL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197" s="6" t="str">
        <f ca="1">IF(ISBLANK(INDIRECT(ADDRESS(ROW()-14,MATCH("Design Review  On", Submittal[#Headers],0), , , "Query"))), "", INDIRECT(ADDRESS(ROW()-14,MATCH("Design Review  On", Submittal[#Headers],0), , , "Query")))</f>
        <v/>
      </c>
      <c r="G197" s="6">
        <f ca="1">IF(ISBLANK(INDIRECT(ADDRESS(ROW()-14,MATCH("Due Date", Submittal[#Headers],0), , , "Query"))), "", INDIRECT(ADDRESS(ROW()-14,MATCH("Due Date", Submittal[#Headers],0), , , "Query")))</f>
        <v>44169</v>
      </c>
      <c r="H197" s="47" t="str">
        <f ca="1">INDIRECT(ADDRESS(ROW()-14,MATCH("State", Submittal[#Headers],0), , , "Query"))</f>
        <v>Assigned to Sub</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079513.01.00</v>
      </c>
      <c r="C198" t="str">
        <f ca="1">INDIRECT(ADDRESS(ROW()-14,MATCH("Title", Submittal[#Headers],0), , , "Query"))</f>
        <v>EXTERIOR EXPANSION JOINT COVER ASSEMBLIES</v>
      </c>
      <c r="D198" t="str">
        <f ca="1">INDIRECT(ADDRESS(ROW()-14,MATCH("Type", Submittal[#Headers],0), , , "Query"))</f>
        <v>Product Data</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8" s="6" t="str">
        <f ca="1">IF(ISBLANK(INDIRECT(ADDRESS(ROW()-14,MATCH("Design Review  On", Submittal[#Headers],0), , , "Query"))), "", INDIRECT(ADDRESS(ROW()-14,MATCH("Design Review  On", Submittal[#Headers],0), , , "Query")))</f>
        <v/>
      </c>
      <c r="G198" s="6" t="str">
        <f ca="1">IF(ISBLANK(INDIRECT(ADDRESS(ROW()-14,MATCH("Due Date", Submittal[#Headers],0), , , "Query"))), "", INDIRECT(ADDRESS(ROW()-14,MATCH("Due Date", Submittal[#Headers],0), , , "Query")))</f>
        <v/>
      </c>
      <c r="H198" s="47" t="str">
        <f ca="1">INDIRECT(ADDRESS(ROW()-14,MATCH("State", Submittal[#Headers],0), , , "Query"))</f>
        <v>Draft</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079513.02.00</v>
      </c>
      <c r="C199" t="str">
        <f ca="1">INDIRECT(ADDRESS(ROW()-14,MATCH("Title", Submittal[#Headers],0), , , "Query"))</f>
        <v>EXTERIOR EXPANSION JOINT COVER ASSEMBLIES</v>
      </c>
      <c r="D199" t="str">
        <f ca="1">INDIRECT(ADDRESS(ROW()-14,MATCH("Type", Submittal[#Headers],0), , , "Query"))</f>
        <v>Shop Drawing</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t="str">
        <f ca="1">IF(ISBLANK(INDIRECT(ADDRESS(ROW()-14,MATCH("Design Review  On", Submittal[#Headers],0), , , "Query"))), "", INDIRECT(ADDRESS(ROW()-14,MATCH("Design Review  On", Submittal[#Headers],0), , , "Query")))</f>
        <v/>
      </c>
      <c r="G199" s="6" t="str">
        <f ca="1">IF(ISBLANK(INDIRECT(ADDRESS(ROW()-14,MATCH("Due Date", Submittal[#Headers],0), , , "Query"))), "", INDIRECT(ADDRESS(ROW()-14,MATCH("Due Date", Submittal[#Headers],0), , , "Query")))</f>
        <v/>
      </c>
      <c r="H199" s="47" t="str">
        <f ca="1">INDIRECT(ADDRESS(ROW()-14,MATCH("State", Submittal[#Headers],0), , , "Query"))</f>
        <v>Draft</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079513.03.00</v>
      </c>
      <c r="C200" t="str">
        <f ca="1">INDIRECT(ADDRESS(ROW()-14,MATCH("Title", Submittal[#Headers],0), , , "Query"))</f>
        <v>EXTERIOR EXPANSION JOINT COVER ASSEMBLIES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0" s="6" t="str">
        <f ca="1">IF(ISBLANK(INDIRECT(ADDRESS(ROW()-14,MATCH("Design Review  On", Submittal[#Headers],0), , , "Query"))), "", INDIRECT(ADDRESS(ROW()-14,MATCH("Design Review  On", Submittal[#Headers],0), , , "Query")))</f>
        <v/>
      </c>
      <c r="G200" s="6" t="str">
        <f ca="1">IF(ISBLANK(INDIRECT(ADDRESS(ROW()-14,MATCH("Due Date", Submittal[#Headers],0), , , "Query"))), "", INDIRECT(ADDRESS(ROW()-14,MATCH("Due Date", Submittal[#Headers],0), , , "Query")))</f>
        <v/>
      </c>
      <c r="H200" s="47" t="str">
        <f ca="1">INDIRECT(ADDRESS(ROW()-14,MATCH("State", Submittal[#Headers],0), , , "Query"))</f>
        <v>Draft</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079513.04.00</v>
      </c>
      <c r="C201" t="str">
        <f ca="1">INDIRECT(ADDRESS(ROW()-14,MATCH("Title", Submittal[#Headers],0), , , "Query"))</f>
        <v>EXTERIOR EXPANSION JOINT COVER ASSEMBLIES</v>
      </c>
      <c r="D201" t="str">
        <f ca="1">INDIRECT(ADDRESS(ROW()-14,MATCH("Type", Submittal[#Headers],0), , , "Query"))</f>
        <v>Submittal</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47"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079513.01.00</v>
      </c>
      <c r="C202" t="str">
        <f ca="1">INDIRECT(ADDRESS(ROW()-14,MATCH("Title", Submittal[#Headers],0), , , "Query"))</f>
        <v>EXTERIOR EXPANSION JOINT COVER ASSEMBLIES</v>
      </c>
      <c r="D202" t="str">
        <f ca="1">INDIRECT(ADDRESS(ROW()-14,MATCH("Type", Submittal[#Headers],0), , , "Query"))</f>
        <v>Mock-Up</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47"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081113.02.00</v>
      </c>
      <c r="C203" t="str">
        <f ca="1">INDIRECT(ADDRESS(ROW()-14,MATCH("Title", Submittal[#Headers],0), , , "Query"))</f>
        <v>HOLLOW METAL DOORS AND FRAMES</v>
      </c>
      <c r="D203" t="str">
        <f ca="1">INDIRECT(ADDRESS(ROW()-14,MATCH("Type", Submittal[#Headers],0), , , "Query"))</f>
        <v>Shop Drawing</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47" t="str">
        <f ca="1">INDIRECT(ADDRESS(ROW()-14,MATCH("State", Submittal[#Headers],0), , , "Query"))</f>
        <v>Closed</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081113.03.00</v>
      </c>
      <c r="C204" t="str">
        <f ca="1">INDIRECT(ADDRESS(ROW()-14,MATCH("Title", Submittal[#Headers],0), , , "Query"))</f>
        <v>HOLLOW METAL DOORS AND FRAMES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47" t="str">
        <f ca="1">INDIRECT(ADDRESS(ROW()-14,MATCH("State", Submittal[#Headers],0), , , "Query"))</f>
        <v>Closed</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081113.04.00</v>
      </c>
      <c r="C205" t="str">
        <f ca="1">INDIRECT(ADDRESS(ROW()-14,MATCH("Title", Submittal[#Headers],0), , , "Query"))</f>
        <v>HOLLOW METAL DOORS AND FRAMES</v>
      </c>
      <c r="D205" t="str">
        <f ca="1">INDIRECT(ADDRESS(ROW()-14,MATCH("Type", Submittal[#Headers],0), , , "Query"))</f>
        <v>Submittal</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47" t="str">
        <f ca="1">INDIRECT(ADDRESS(ROW()-14,MATCH("State", Submittal[#Headers],0), , , "Query"))</f>
        <v>Closed</v>
      </c>
    </row>
    <row r="206" spans="1:8" x14ac:dyDescent="0.35">
      <c r="A206" t="str">
        <f ca="1">INDIRECT(ADDRESS(ROW()-14,MATCH("Priority", Submittal[#Headers],0), , , "Query"))</f>
        <v>High</v>
      </c>
      <c r="B206" t="str">
        <f ca="1">_xlfn.CONCAT(TEXT(INDIRECT(ADDRESS(ROW()-14,MATCH("Spec Section", Submittal[#Headers],0), , , "Query")),"000000"),".",TEXT(INDIRECT(ADDRESS(ROW()-14,MATCH("Number", Submittal[#Headers],0), , , "Query")), "00"),".", TEXT(INDIRECT(ADDRESS(ROW()-14,MATCH("Rev", Submittal[#Headers],0), , , "Query")),"00"))</f>
        <v>081113.01.00</v>
      </c>
      <c r="C206" t="str">
        <f ca="1">INDIRECT(ADDRESS(ROW()-14,MATCH("Title", Submittal[#Headers],0), , , "Query"))</f>
        <v>HOLLOW METAL DOORS AND FRAMES</v>
      </c>
      <c r="D206" t="str">
        <f ca="1">INDIRECT(ADDRESS(ROW()-14,MATCH("Type", Submittal[#Headers],0), , , "Query"))</f>
        <v>Product Data</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f ca="1">IF(ISBLANK(INDIRECT(ADDRESS(ROW()-14,MATCH("Design Review  On", Submittal[#Headers],0), , , "Query"))), "", INDIRECT(ADDRESS(ROW()-14,MATCH("Design Review  On", Submittal[#Headers],0), , , "Query")))</f>
        <v>43839</v>
      </c>
      <c r="G206" s="6" t="str">
        <f ca="1">IF(ISBLANK(INDIRECT(ADDRESS(ROW()-14,MATCH("Due Date", Submittal[#Headers],0), , , "Query"))), "", INDIRECT(ADDRESS(ROW()-14,MATCH("Due Date", Submittal[#Headers],0), , , "Query")))</f>
        <v/>
      </c>
      <c r="H206" s="47"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083483.01.00</v>
      </c>
      <c r="C207" t="str">
        <f ca="1">INDIRECT(ADDRESS(ROW()-14,MATCH("Title", Submittal[#Headers],0), , , "Query"))</f>
        <v>FLOOR DOORS</v>
      </c>
      <c r="D207" t="str">
        <f ca="1">INDIRECT(ADDRESS(ROW()-14,MATCH("Type", Submittal[#Headers],0), , , "Query"))</f>
        <v>Product Data</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47" t="str">
        <f ca="1">INDIRECT(ADDRESS(ROW()-14,MATCH("State", Submittal[#Headers],0), , , "Query"))</f>
        <v>Closed</v>
      </c>
    </row>
    <row r="208" spans="1:8" x14ac:dyDescent="0.35">
      <c r="A208" t="str">
        <f ca="1">INDIRECT(ADDRESS(ROW()-14,MATCH("Priority", Submittal[#Headers],0), , , "Query"))</f>
        <v>Medium</v>
      </c>
      <c r="B208" t="str">
        <f ca="1">_xlfn.CONCAT(TEXT(INDIRECT(ADDRESS(ROW()-14,MATCH("Spec Section", Submittal[#Headers],0), , , "Query")),"000000"),".",TEXT(INDIRECT(ADDRESS(ROW()-14,MATCH("Number", Submittal[#Headers],0), , , "Query")), "00"),".", TEXT(INDIRECT(ADDRESS(ROW()-14,MATCH("Rev", Submittal[#Headers],0), , , "Query")),"00"))</f>
        <v>083483.02.00</v>
      </c>
      <c r="C208" t="str">
        <f ca="1">INDIRECT(ADDRESS(ROW()-14,MATCH("Title", Submittal[#Headers],0), , , "Query"))</f>
        <v>FLOOR DOORS - Access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f ca="1">IF(ISBLANK(INDIRECT(ADDRESS(ROW()-14,MATCH("Design Review  On", Submittal[#Headers],0), , , "Query"))), "", INDIRECT(ADDRESS(ROW()-14,MATCH("Design Review  On", Submittal[#Headers],0), , , "Query")))</f>
        <v>44055</v>
      </c>
      <c r="G208" s="6" t="str">
        <f ca="1">IF(ISBLANK(INDIRECT(ADDRESS(ROW()-14,MATCH("Due Date", Submittal[#Headers],0), , , "Query"))), "", INDIRECT(ADDRESS(ROW()-14,MATCH("Due Date", Submittal[#Headers],0), , , "Query")))</f>
        <v/>
      </c>
      <c r="H208" s="47" t="str">
        <f ca="1">INDIRECT(ADDRESS(ROW()-14,MATCH("State", Submittal[#Headers],0), , , "Query"))</f>
        <v>Closed</v>
      </c>
    </row>
    <row r="209" spans="1:8" x14ac:dyDescent="0.35">
      <c r="A209" t="str">
        <f ca="1">INDIRECT(ADDRESS(ROW()-14,MATCH("Priority", Submittal[#Headers],0), , , "Query"))</f>
        <v>Low</v>
      </c>
      <c r="B209" t="str">
        <f ca="1">_xlfn.CONCAT(TEXT(INDIRECT(ADDRESS(ROW()-14,MATCH("Spec Section", Submittal[#Headers],0), , , "Query")),"000000"),".",TEXT(INDIRECT(ADDRESS(ROW()-14,MATCH("Number", Submittal[#Headers],0), , , "Query")), "00"),".", TEXT(INDIRECT(ADDRESS(ROW()-14,MATCH("Rev", Submittal[#Headers],0), , , "Query")),"00"))</f>
        <v>083613.02.00</v>
      </c>
      <c r="C209" t="str">
        <f ca="1">INDIRECT(ADDRESS(ROW()-14,MATCH("Title", Submittal[#Headers],0), , , "Query"))</f>
        <v>SECTIONAL DOORS</v>
      </c>
      <c r="D209" t="str">
        <f ca="1">INDIRECT(ADDRESS(ROW()-14,MATCH("Type", Submittal[#Headers],0), , , "Query"))</f>
        <v>Shop Drawing</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t="str">
        <f ca="1">IF(ISBLANK(INDIRECT(ADDRESS(ROW()-14,MATCH("Design Review  On", Submittal[#Headers],0), , , "Query"))), "", INDIRECT(ADDRESS(ROW()-14,MATCH("Design Review  On", Submittal[#Headers],0), , , "Query")))</f>
        <v/>
      </c>
      <c r="G209" s="6" t="str">
        <f ca="1">IF(ISBLANK(INDIRECT(ADDRESS(ROW()-14,MATCH("Due Date", Submittal[#Headers],0), , , "Query"))), "", INDIRECT(ADDRESS(ROW()-14,MATCH("Due Date", Submittal[#Headers],0), , , "Query")))</f>
        <v/>
      </c>
      <c r="H209" s="47"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083613.03.00</v>
      </c>
      <c r="C210" t="str">
        <f ca="1">INDIRECT(ADDRESS(ROW()-14,MATCH("Title", Submittal[#Headers],0), , , "Query"))</f>
        <v>SECTIONAL DOORS</v>
      </c>
      <c r="D210" t="str">
        <f ca="1">INDIRECT(ADDRESS(ROW()-14,MATCH("Type", Submittal[#Headers],0), , , "Query"))</f>
        <v>Submittal</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47" t="str">
        <f ca="1">INDIRECT(ADDRESS(ROW()-14,MATCH("State", Submittal[#Headers],0), , , "Query"))</f>
        <v>Closed</v>
      </c>
    </row>
    <row r="211" spans="1:8" x14ac:dyDescent="0.35">
      <c r="A211" t="str">
        <f ca="1">INDIRECT(ADDRESS(ROW()-14,MATCH("Priority", Submittal[#Headers],0), , , "Query"))</f>
        <v>Low</v>
      </c>
      <c r="B211" t="str">
        <f ca="1">_xlfn.CONCAT(TEXT(INDIRECT(ADDRESS(ROW()-14,MATCH("Spec Section", Submittal[#Headers],0), , , "Query")),"000000"),".",TEXT(INDIRECT(ADDRESS(ROW()-14,MATCH("Number", Submittal[#Headers],0), , , "Query")), "00"),".", TEXT(INDIRECT(ADDRESS(ROW()-14,MATCH("Rev", Submittal[#Headers],0), , , "Query")),"00"))</f>
        <v>083613.04.00</v>
      </c>
      <c r="C211" t="str">
        <f ca="1">INDIRECT(ADDRESS(ROW()-14,MATCH("Title", Submittal[#Headers],0), , , "Query"))</f>
        <v>SECTIONAL DOORS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t="str">
        <f ca="1">IF(ISBLANK(INDIRECT(ADDRESS(ROW()-14,MATCH("Design Review  On", Submittal[#Headers],0), , , "Query"))), "", INDIRECT(ADDRESS(ROW()-14,MATCH("Design Review  On", Submittal[#Headers],0), , , "Query")))</f>
        <v/>
      </c>
      <c r="G211" s="6" t="str">
        <f ca="1">IF(ISBLANK(INDIRECT(ADDRESS(ROW()-14,MATCH("Due Date", Submittal[#Headers],0), , , "Query"))), "", INDIRECT(ADDRESS(ROW()-14,MATCH("Due Date", Submittal[#Headers],0), , , "Query")))</f>
        <v/>
      </c>
      <c r="H211" s="47"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083613.01.01</v>
      </c>
      <c r="C212" t="str">
        <f ca="1">INDIRECT(ADDRESS(ROW()-14,MATCH("Title", Submittal[#Headers],0), , , "Query"))</f>
        <v>SECTIONAL DOORS</v>
      </c>
      <c r="D212" t="str">
        <f ca="1">INDIRECT(ADDRESS(ROW()-14,MATCH("Type", Submittal[#Headers],0), , , "Query"))</f>
        <v>Product Data</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f ca="1">IF(ISBLANK(INDIRECT(ADDRESS(ROW()-14,MATCH("Design Review  On", Submittal[#Headers],0), , , "Query"))), "", INDIRECT(ADDRESS(ROW()-14,MATCH("Design Review  On", Submittal[#Headers],0), , , "Query")))</f>
        <v>44041</v>
      </c>
      <c r="G212" s="6" t="str">
        <f ca="1">IF(ISBLANK(INDIRECT(ADDRESS(ROW()-14,MATCH("Due Date", Submittal[#Headers],0), , , "Query"))), "", INDIRECT(ADDRESS(ROW()-14,MATCH("Due Date", Submittal[#Headers],0), , , "Query")))</f>
        <v/>
      </c>
      <c r="H212" s="47"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085200.01.00</v>
      </c>
      <c r="C213" t="str">
        <f ca="1">INDIRECT(ADDRESS(ROW()-14,MATCH("Title", Submittal[#Headers],0), , , "Query"))</f>
        <v>WOOD WINDOWS (ALUMINUM CLAD)</v>
      </c>
      <c r="D213" t="str">
        <f ca="1">INDIRECT(ADDRESS(ROW()-14,MATCH("Type", Submittal[#Headers],0), , , "Query"))</f>
        <v>Product Data</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47"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085200.02.00</v>
      </c>
      <c r="C214" t="str">
        <f ca="1">INDIRECT(ADDRESS(ROW()-14,MATCH("Title", Submittal[#Headers],0), , , "Query"))</f>
        <v>WOOD WINDOWS (ALUMINUM CLAD)</v>
      </c>
      <c r="D214" t="str">
        <f ca="1">INDIRECT(ADDRESS(ROW()-14,MATCH("Type", Submittal[#Headers],0), , , "Query"))</f>
        <v>Shop Drawing</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47"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085200.04.00</v>
      </c>
      <c r="C215" t="str">
        <f ca="1">INDIRECT(ADDRESS(ROW()-14,MATCH("Title", Submittal[#Headers],0), , , "Query"))</f>
        <v>WOOD WINDOWS (ALUMINUM CLAD)</v>
      </c>
      <c r="D215" t="str">
        <f ca="1">INDIRECT(ADDRESS(ROW()-14,MATCH("Type", Submittal[#Headers],0), , , "Query"))</f>
        <v>Closeout</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t="str">
        <f ca="1">IF(ISBLANK(INDIRECT(ADDRESS(ROW()-14,MATCH("Design Review  On", Submittal[#Headers],0), , , "Query"))), "", INDIRECT(ADDRESS(ROW()-14,MATCH("Design Review  On", Submittal[#Headers],0), , , "Query")))</f>
        <v/>
      </c>
      <c r="G215" s="6" t="str">
        <f ca="1">IF(ISBLANK(INDIRECT(ADDRESS(ROW()-14,MATCH("Due Date", Submittal[#Headers],0), , , "Query"))), "", INDIRECT(ADDRESS(ROW()-14,MATCH("Due Date", Submittal[#Headers],0), , , "Query")))</f>
        <v/>
      </c>
      <c r="H215" s="47"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085200.03.00</v>
      </c>
      <c r="C216" t="str">
        <f ca="1">INDIRECT(ADDRESS(ROW()-14,MATCH("Title", Submittal[#Headers],0), , , "Query"))</f>
        <v>WOOD WINDOWS (ALUMINUM CLAD)</v>
      </c>
      <c r="D216" t="str">
        <f ca="1">INDIRECT(ADDRESS(ROW()-14,MATCH("Type", Submittal[#Headers],0), , , "Query"))</f>
        <v>Submittal</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47"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(Historic)</v>
      </c>
      <c r="D217" t="str">
        <f ca="1">INDIRECT(ADDRESS(ROW()-14,MATCH("Type", Submittal[#Headers],0), , , "Query"))</f>
        <v>Product Data</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f ca="1">IF(ISBLANK(INDIRECT(ADDRESS(ROW()-14,MATCH("Design Review  On", Submittal[#Headers],0), , , "Query"))), "", INDIRECT(ADDRESS(ROW()-14,MATCH("Design Review  On", Submittal[#Headers],0), , , "Query")))</f>
        <v>43818</v>
      </c>
      <c r="G217" s="6" t="str">
        <f ca="1">IF(ISBLANK(INDIRECT(ADDRESS(ROW()-14,MATCH("Due Date", Submittal[#Headers],0), , , "Query"))), "", INDIRECT(ADDRESS(ROW()-14,MATCH("Due Date", Submittal[#Headers],0), , , "Query")))</f>
        <v/>
      </c>
      <c r="H217" s="47" t="str">
        <f ca="1">INDIRECT(ADDRESS(ROW()-14,MATCH("State", Submittal[#Headers],0), , , "Query"))</f>
        <v>Closed</v>
      </c>
    </row>
    <row r="218" spans="1:8" x14ac:dyDescent="0.35">
      <c r="A218" t="str">
        <f ca="1">INDIRECT(ADDRESS(ROW()-14,MATCH("Priority", Submittal[#Headers],0), , , "Query"))</f>
        <v>High</v>
      </c>
      <c r="B218" t="str">
        <f ca="1">_xlfn.CONCAT(TEXT(INDIRECT(ADDRESS(ROW()-14,MATCH("Spec Section", Submittal[#Headers],0), , , "Query")),"000000"),".",TEXT(INDIRECT(ADDRESS(ROW()-14,MATCH("Number", Submittal[#Headers],0), , , "Query")), "00"),".", TEXT(INDIRECT(ADDRESS(ROW()-14,MATCH("Rev", Submittal[#Headers],0), , , "Query")),"00"))</f>
        <v>085200.03.00</v>
      </c>
      <c r="C218" t="str">
        <f ca="1">INDIRECT(ADDRESS(ROW()-14,MATCH("Title", Submittal[#Headers],0), , , "Query"))</f>
        <v>WOOD WINDOWS (Historic)</v>
      </c>
      <c r="D218" t="str">
        <f ca="1">INDIRECT(ADDRESS(ROW()-14,MATCH("Type", Submittal[#Headers],0), , , "Query"))</f>
        <v>Shop Drawing</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f ca="1">IF(ISBLANK(INDIRECT(ADDRESS(ROW()-14,MATCH("Design Review  On", Submittal[#Headers],0), , , "Query"))), "", INDIRECT(ADDRESS(ROW()-14,MATCH("Design Review  On", Submittal[#Headers],0), , , "Query")))</f>
        <v>43922</v>
      </c>
      <c r="G218" s="6" t="str">
        <f ca="1">IF(ISBLANK(INDIRECT(ADDRESS(ROW()-14,MATCH("Due Date", Submittal[#Headers],0), , , "Query"))), "", INDIRECT(ADDRESS(ROW()-14,MATCH("Due Date", Submittal[#Headers],0), , , "Query")))</f>
        <v/>
      </c>
      <c r="H218" s="47" t="str">
        <f ca="1">INDIRECT(ADDRESS(ROW()-14,MATCH("State", Submittal[#Headers],0), , , "Query"))</f>
        <v>Closed</v>
      </c>
    </row>
    <row r="219" spans="1:8" x14ac:dyDescent="0.35">
      <c r="A219" t="str">
        <f ca="1">INDIRECT(ADDRESS(ROW()-14,MATCH("Priority", Submittal[#Headers],0), , , "Query"))</f>
        <v>High</v>
      </c>
      <c r="B219" t="str">
        <f ca="1">_xlfn.CONCAT(TEXT(INDIRECT(ADDRESS(ROW()-14,MATCH("Spec Section", Submittal[#Headers],0), , , "Query")),"000000"),".",TEXT(INDIRECT(ADDRESS(ROW()-14,MATCH("Number", Submittal[#Headers],0), , , "Query")), "00"),".", TEXT(INDIRECT(ADDRESS(ROW()-14,MATCH("Rev", Submittal[#Headers],0), , , "Query")),"00"))</f>
        <v>085200.01.00</v>
      </c>
      <c r="C219" t="str">
        <f ca="1">INDIRECT(ADDRESS(ROW()-14,MATCH("Title", Submittal[#Headers],0), , , "Query"))</f>
        <v>WOOD WINDOWS (Historic)</v>
      </c>
      <c r="D219" t="str">
        <f ca="1">INDIRECT(ADDRESS(ROW()-14,MATCH("Type", Submittal[#Headers],0), , , "Query"))</f>
        <v>Mock-Up</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f ca="1">IF(ISBLANK(INDIRECT(ADDRESS(ROW()-14,MATCH("Design Review  On", Submittal[#Headers],0), , , "Query"))), "", INDIRECT(ADDRESS(ROW()-14,MATCH("Design Review  On", Submittal[#Headers],0), , , "Query")))</f>
        <v>43948</v>
      </c>
      <c r="G219" s="6" t="str">
        <f ca="1">IF(ISBLANK(INDIRECT(ADDRESS(ROW()-14,MATCH("Due Date", Submittal[#Headers],0), , , "Query"))), "", INDIRECT(ADDRESS(ROW()-14,MATCH("Due Date", Submittal[#Headers],0), , , "Query")))</f>
        <v/>
      </c>
      <c r="H219" s="47" t="str">
        <f ca="1">INDIRECT(ADDRESS(ROW()-14,MATCH("State", Submittal[#Headers],0), , , "Query"))</f>
        <v>Closed</v>
      </c>
    </row>
    <row r="220" spans="1:8" x14ac:dyDescent="0.35">
      <c r="A220" t="str">
        <f ca="1">INDIRECT(ADDRESS(ROW()-14,MATCH("Priority", Submittal[#Headers],0), , , "Query"))</f>
        <v>High</v>
      </c>
      <c r="B220" t="str">
        <f ca="1">_xlfn.CONCAT(TEXT(INDIRECT(ADDRESS(ROW()-14,MATCH("Spec Section", Submittal[#Headers],0), , , "Query")),"000000"),".",TEXT(INDIRECT(ADDRESS(ROW()-14,MATCH("Number", Submittal[#Headers],0), , , "Query")), "00"),".", TEXT(INDIRECT(ADDRESS(ROW()-14,MATCH("Rev", Submittal[#Headers],0), , , "Query")),"00"))</f>
        <v>085200.04.00</v>
      </c>
      <c r="C220" t="str">
        <f ca="1">INDIRECT(ADDRESS(ROW()-14,MATCH("Title", Submittal[#Headers],0), , , "Query"))</f>
        <v>WOOD WINDOWS (Historic)</v>
      </c>
      <c r="D220" t="str">
        <f ca="1">INDIRECT(ADDRESS(ROW()-14,MATCH("Type", Submittal[#Headers],0), , , "Query"))</f>
        <v>Submittal</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44019</v>
      </c>
      <c r="G220" s="6" t="str">
        <f ca="1">IF(ISBLANK(INDIRECT(ADDRESS(ROW()-14,MATCH("Due Date", Submittal[#Headers],0), , , "Query"))), "", INDIRECT(ADDRESS(ROW()-14,MATCH("Due Date", Submittal[#Headers],0), , , "Query")))</f>
        <v/>
      </c>
      <c r="H220" s="47" t="str">
        <f ca="1">INDIRECT(ADDRESS(ROW()-14,MATCH("State", Submittal[#Headers],0), , , "Query"))</f>
        <v>Closed</v>
      </c>
    </row>
    <row r="221" spans="1:8" x14ac:dyDescent="0.35">
      <c r="A221" t="str">
        <f ca="1">INDIRECT(ADDRESS(ROW()-14,MATCH("Priority", Submittal[#Headers],0), , , "Query"))</f>
        <v>Medium</v>
      </c>
      <c r="B221" t="str">
        <f ca="1">_xlfn.CONCAT(TEXT(INDIRECT(ADDRESS(ROW()-14,MATCH("Spec Section", Submittal[#Headers],0), , , "Query")),"000000"),".",TEXT(INDIRECT(ADDRESS(ROW()-14,MATCH("Number", Submittal[#Headers],0), , , "Query")), "00"),".", TEXT(INDIRECT(ADDRESS(ROW()-14,MATCH("Rev", Submittal[#Headers],0), , , "Query")),"00"))</f>
        <v>085200.06.00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43962</v>
      </c>
      <c r="G221" s="6" t="str">
        <f ca="1">IF(ISBLANK(INDIRECT(ADDRESS(ROW()-14,MATCH("Due Date", Submittal[#Headers],0), , , "Query"))), "", INDIRECT(ADDRESS(ROW()-14,MATCH("Due Date", Submittal[#Headers],0), , , "Query")))</f>
        <v/>
      </c>
      <c r="H221" s="47" t="str">
        <f ca="1">INDIRECT(ADDRESS(ROW()-14,MATCH("State", Submittal[#Headers],0), , , "Query"))</f>
        <v>Closed</v>
      </c>
    </row>
    <row r="222" spans="1:8" x14ac:dyDescent="0.35">
      <c r="A222" t="str">
        <f ca="1">INDIRECT(ADDRESS(ROW()-14,MATCH("Priority", Submittal[#Headers],0), , , "Query"))</f>
        <v>Low</v>
      </c>
      <c r="B222" t="str">
        <f ca="1">_xlfn.CONCAT(TEXT(INDIRECT(ADDRESS(ROW()-14,MATCH("Spec Section", Submittal[#Headers],0), , , "Query")),"000000"),".",TEXT(INDIRECT(ADDRESS(ROW()-14,MATCH("Number", Submittal[#Headers],0), , , "Query")), "00"),".", TEXT(INDIRECT(ADDRESS(ROW()-14,MATCH("Rev", Submittal[#Headers],0), , , "Query")),"00"))</f>
        <v>086300.03.00</v>
      </c>
      <c r="C222" t="str">
        <f ca="1">INDIRECT(ADDRESS(ROW()-14,MATCH("Title", Submittal[#Headers],0), , , "Query"))</f>
        <v>METAL-FRAMED SKYLIGHTS</v>
      </c>
      <c r="D222" t="str">
        <f ca="1">INDIRECT(ADDRESS(ROW()-14,MATCH("Type", Submittal[#Headers],0), , , "Query"))</f>
        <v>Shop Drawing</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t="str">
        <f ca="1">IF(ISBLANK(INDIRECT(ADDRESS(ROW()-14,MATCH("Design Review  On", Submittal[#Headers],0), , , "Query"))), "", INDIRECT(ADDRESS(ROW()-14,MATCH("Design Review  On", Submittal[#Headers],0), , , "Query")))</f>
        <v/>
      </c>
      <c r="G222" s="6" t="str">
        <f ca="1">IF(ISBLANK(INDIRECT(ADDRESS(ROW()-14,MATCH("Due Date", Submittal[#Headers],0), , , "Query"))), "", INDIRECT(ADDRESS(ROW()-14,MATCH("Due Date", Submittal[#Headers],0), , , "Query")))</f>
        <v/>
      </c>
      <c r="H222" s="47" t="str">
        <f ca="1">INDIRECT(ADDRESS(ROW()-14,MATCH("State", Submittal[#Headers],0), , , "Query"))</f>
        <v>Closed</v>
      </c>
    </row>
    <row r="223" spans="1:8" x14ac:dyDescent="0.35">
      <c r="A223" t="str">
        <f ca="1">INDIRECT(ADDRESS(ROW()-14,MATCH("Priority", Submittal[#Headers],0), , , "Query"))</f>
        <v>Low</v>
      </c>
      <c r="B223" t="str">
        <f ca="1">_xlfn.CONCAT(TEXT(INDIRECT(ADDRESS(ROW()-14,MATCH("Spec Section", Submittal[#Headers],0), , , "Query")),"000000"),".",TEXT(INDIRECT(ADDRESS(ROW()-14,MATCH("Number", Submittal[#Headers],0), , , "Query")), "00"),".", TEXT(INDIRECT(ADDRESS(ROW()-14,MATCH("Rev", Submittal[#Headers],0), , , "Query")),"00"))</f>
        <v>086300.06.00</v>
      </c>
      <c r="C223" t="str">
        <f ca="1">INDIRECT(ADDRESS(ROW()-14,MATCH("Title", Submittal[#Headers],0), , , "Query"))</f>
        <v>METAL-FRAMED SKYLIGHTS</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t="str">
        <f ca="1">IF(ISBLANK(INDIRECT(ADDRESS(ROW()-14,MATCH("Design Review  On", Submittal[#Headers],0), , , "Query"))), "", INDIRECT(ADDRESS(ROW()-14,MATCH("Design Review  On", Submittal[#Headers],0), , , "Query")))</f>
        <v/>
      </c>
      <c r="G223" s="6" t="str">
        <f ca="1">IF(ISBLANK(INDIRECT(ADDRESS(ROW()-14,MATCH("Due Date", Submittal[#Headers],0), , , "Query"))), "", INDIRECT(ADDRESS(ROW()-14,MATCH("Due Date", Submittal[#Headers],0), , , "Query")))</f>
        <v/>
      </c>
      <c r="H223" s="47"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086300.02.01</v>
      </c>
      <c r="C224" t="str">
        <f ca="1">INDIRECT(ADDRESS(ROW()-14,MATCH("Title", Submittal[#Headers],0), , , "Query"))</f>
        <v>METAL-FRAMED SKYLIGHTS</v>
      </c>
      <c r="D224" t="str">
        <f ca="1">INDIRECT(ADDRESS(ROW()-14,MATCH("Type", Submittal[#Headers],0), , , "Query"))</f>
        <v>Product Data</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44067</v>
      </c>
      <c r="G224" s="6" t="str">
        <f ca="1">IF(ISBLANK(INDIRECT(ADDRESS(ROW()-14,MATCH("Due Date", Submittal[#Headers],0), , , "Query"))), "", INDIRECT(ADDRESS(ROW()-14,MATCH("Due Date", Submittal[#Headers],0), , , "Query")))</f>
        <v/>
      </c>
      <c r="H224" s="47"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086300.04.01</v>
      </c>
      <c r="C225" t="str">
        <f ca="1">INDIRECT(ADDRESS(ROW()-14,MATCH("Title", Submittal[#Headers],0), , , "Query"))</f>
        <v>METAL-FRAMED SKYLIGHTS</v>
      </c>
      <c r="D225" t="str">
        <f ca="1">INDIRECT(ADDRESS(ROW()-14,MATCH("Type", Submittal[#Headers],0), , , "Query"))</f>
        <v>Submittal</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f ca="1">IF(ISBLANK(INDIRECT(ADDRESS(ROW()-14,MATCH("Design Review  On", Submittal[#Headers],0), , , "Query"))), "", INDIRECT(ADDRESS(ROW()-14,MATCH("Design Review  On", Submittal[#Headers],0), , , "Query")))</f>
        <v>44110</v>
      </c>
      <c r="G225" s="6" t="str">
        <f ca="1">IF(ISBLANK(INDIRECT(ADDRESS(ROW()-14,MATCH("Due Date", Submittal[#Headers],0), , , "Query"))), "", INDIRECT(ADDRESS(ROW()-14,MATCH("Due Date", Submittal[#Headers],0), , , "Query")))</f>
        <v/>
      </c>
      <c r="H225" s="47"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086300.01.00</v>
      </c>
      <c r="C226" t="str">
        <f ca="1">INDIRECT(ADDRESS(ROW()-14,MATCH("Title", Submittal[#Headers],0), , , "Query"))</f>
        <v>METAL-FRAMED SKYLIGHTS</v>
      </c>
      <c r="D226" t="str">
        <f ca="1">INDIRECT(ADDRESS(ROW()-14,MATCH("Type", Submittal[#Headers],0), , , "Query"))</f>
        <v>Mock-Up</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6" s="6" t="str">
        <f ca="1">IF(ISBLANK(INDIRECT(ADDRESS(ROW()-14,MATCH("Design Review  On", Submittal[#Headers],0), , , "Query"))), "", INDIRECT(ADDRESS(ROW()-14,MATCH("Design Review  On", Submittal[#Headers],0), , , "Query")))</f>
        <v/>
      </c>
      <c r="G226" s="6">
        <f ca="1">IF(ISBLANK(INDIRECT(ADDRESS(ROW()-14,MATCH("Due Date", Submittal[#Headers],0), , , "Query"))), "", INDIRECT(ADDRESS(ROW()-14,MATCH("Due Date", Submittal[#Headers],0), , , "Query")))</f>
        <v>43819</v>
      </c>
      <c r="H226" s="47" t="str">
        <f ca="1">INDIRECT(ADDRESS(ROW()-14,MATCH("State", Submittal[#Headers],0), , , "Query"))</f>
        <v>Assigned to Sub</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087100.03.00</v>
      </c>
      <c r="C227" t="str">
        <f ca="1">INDIRECT(ADDRESS(ROW()-14,MATCH("Title", Submittal[#Headers],0), , , "Query"))</f>
        <v>DOOR HARDWARE - Custom Hardware</v>
      </c>
      <c r="D227" t="str">
        <f ca="1">INDIRECT(ADDRESS(ROW()-14,MATCH("Type", Submittal[#Headers],0), , , "Query"))</f>
        <v>Shop Drawing</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44165</v>
      </c>
      <c r="G227" s="6" t="str">
        <f ca="1">IF(ISBLANK(INDIRECT(ADDRESS(ROW()-14,MATCH("Due Date", Submittal[#Headers],0), , , "Query"))), "", INDIRECT(ADDRESS(ROW()-14,MATCH("Due Date", Submittal[#Headers],0), , , "Query")))</f>
        <v/>
      </c>
      <c r="H227" s="47" t="str">
        <f ca="1">INDIRECT(ADDRESS(ROW()-14,MATCH("State", Submittal[#Headers],0), , , "Query"))</f>
        <v>Closed</v>
      </c>
    </row>
    <row r="228" spans="1:8" x14ac:dyDescent="0.35">
      <c r="A228" t="str">
        <f ca="1">INDIRECT(ADDRESS(ROW()-14,MATCH("Priority", Submittal[#Headers],0), , , "Query"))</f>
        <v>Low</v>
      </c>
      <c r="B228" t="str">
        <f ca="1">_xlfn.CONCAT(TEXT(INDIRECT(ADDRESS(ROW()-14,MATCH("Spec Section", Submittal[#Headers],0), , , "Query")),"000000"),".",TEXT(INDIRECT(ADDRESS(ROW()-14,MATCH("Number", Submittal[#Headers],0), , , "Query")), "00"),".", TEXT(INDIRECT(ADDRESS(ROW()-14,MATCH("Rev", Submittal[#Headers],0), , , "Query")),"00"))</f>
        <v>087100.02.00</v>
      </c>
      <c r="C228" t="str">
        <f ca="1">INDIRECT(ADDRESS(ROW()-14,MATCH("Title", Submittal[#Headers],0), , , "Query"))</f>
        <v>DOOR HARDWARE</v>
      </c>
      <c r="D228" t="str">
        <f ca="1">INDIRECT(ADDRESS(ROW()-14,MATCH("Type", Submittal[#Headers],0), , , "Query"))</f>
        <v>Submittal</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44109</v>
      </c>
      <c r="G228" s="6" t="str">
        <f ca="1">IF(ISBLANK(INDIRECT(ADDRESS(ROW()-14,MATCH("Due Date", Submittal[#Headers],0), , , "Query"))), "", INDIRECT(ADDRESS(ROW()-14,MATCH("Due Date", Submittal[#Headers],0), , , "Query")))</f>
        <v/>
      </c>
      <c r="H228" s="47" t="str">
        <f ca="1">INDIRECT(ADDRESS(ROW()-14,MATCH("State", Submittal[#Headers],0), , , "Query"))</f>
        <v>Closed</v>
      </c>
    </row>
    <row r="229" spans="1:8" x14ac:dyDescent="0.35">
      <c r="A229" t="str">
        <f ca="1">INDIRECT(ADDRESS(ROW()-14,MATCH("Priority", Submittal[#Headers],0), , , "Query"))</f>
        <v>High</v>
      </c>
      <c r="B229" t="str">
        <f ca="1">_xlfn.CONCAT(TEXT(INDIRECT(ADDRESS(ROW()-14,MATCH("Spec Section", Submittal[#Headers],0), , , "Query")),"000000"),".",TEXT(INDIRECT(ADDRESS(ROW()-14,MATCH("Number", Submittal[#Headers],0), , , "Query")), "00"),".", TEXT(INDIRECT(ADDRESS(ROW()-14,MATCH("Rev", Submittal[#Headers],0), , , "Query")),"00"))</f>
        <v>087100.01.01</v>
      </c>
      <c r="C229" t="str">
        <f ca="1">INDIRECT(ADDRESS(ROW()-14,MATCH("Title", Submittal[#Headers],0), , , "Query"))</f>
        <v>DOOR HARDWARE - CCD 104</v>
      </c>
      <c r="D229" t="str">
        <f ca="1">INDIRECT(ADDRESS(ROW()-14,MATCH("Type", Submittal[#Headers],0), , , "Query"))</f>
        <v>Product Data</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9" s="6">
        <f ca="1">IF(ISBLANK(INDIRECT(ADDRESS(ROW()-14,MATCH("Design Review  On", Submittal[#Headers],0), , , "Query"))), "", INDIRECT(ADDRESS(ROW()-14,MATCH("Design Review  On", Submittal[#Headers],0), , , "Query")))</f>
        <v>44155</v>
      </c>
      <c r="G229" s="6" t="str">
        <f ca="1">IF(ISBLANK(INDIRECT(ADDRESS(ROW()-14,MATCH("Due Date", Submittal[#Headers],0), , , "Query"))), "", INDIRECT(ADDRESS(ROW()-14,MATCH("Due Date", Submittal[#Headers],0), , , "Query")))</f>
        <v/>
      </c>
      <c r="H229" s="47" t="str">
        <f ca="1">INDIRECT(ADDRESS(ROW()-14,MATCH("State", Submittal[#Headers],0), , , "Query"))</f>
        <v>Closed</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088000.01.00</v>
      </c>
      <c r="C230" t="str">
        <f ca="1">INDIRECT(ADDRESS(ROW()-14,MATCH("Title", Submittal[#Headers],0), , , "Query"))</f>
        <v>GLAZING - Interior Glass</v>
      </c>
      <c r="D230" t="str">
        <f ca="1">INDIRECT(ADDRESS(ROW()-14,MATCH("Type", Submittal[#Headers],0), , , "Query"))</f>
        <v>Product Data</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t="str">
        <f ca="1">IF(ISBLANK(INDIRECT(ADDRESS(ROW()-14,MATCH("Design Review  On", Submittal[#Headers],0), , , "Query"))), "", INDIRECT(ADDRESS(ROW()-14,MATCH("Design Review  On", Submittal[#Headers],0), , , "Query")))</f>
        <v/>
      </c>
      <c r="G230" s="6" t="str">
        <f ca="1">IF(ISBLANK(INDIRECT(ADDRESS(ROW()-14,MATCH("Due Date", Submittal[#Headers],0), , , "Query"))), "", INDIRECT(ADDRESS(ROW()-14,MATCH("Due Date", Submittal[#Headers],0), , , "Query")))</f>
        <v/>
      </c>
      <c r="H230" s="47"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088000.02.00</v>
      </c>
      <c r="C231" t="str">
        <f ca="1">INDIRECT(ADDRESS(ROW()-14,MATCH("Title", Submittal[#Headers],0), , , "Query"))</f>
        <v>GLAZING - Interior Glass</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t="str">
        <f ca="1">IF(ISBLANK(INDIRECT(ADDRESS(ROW()-14,MATCH("Design Review  On", Submittal[#Headers],0), , , "Query"))), "", INDIRECT(ADDRESS(ROW()-14,MATCH("Design Review  On", Submittal[#Headers],0), , , "Query")))</f>
        <v/>
      </c>
      <c r="G231" s="6" t="str">
        <f ca="1">IF(ISBLANK(INDIRECT(ADDRESS(ROW()-14,MATCH("Due Date", Submittal[#Headers],0), , , "Query"))), "", INDIRECT(ADDRESS(ROW()-14,MATCH("Due Date", Submittal[#Headers],0), , , "Query")))</f>
        <v/>
      </c>
      <c r="H231" s="47" t="str">
        <f ca="1">INDIRECT(ADDRESS(ROW()-14,MATCH("State", Submittal[#Headers],0), , , "Query"))</f>
        <v>Closed</v>
      </c>
    </row>
    <row r="232" spans="1:8" x14ac:dyDescent="0.35">
      <c r="A232" t="str">
        <f ca="1">INDIRECT(ADDRESS(ROW()-14,MATCH("Priority", Submittal[#Headers],0), , , "Query"))</f>
        <v>Low</v>
      </c>
      <c r="B232" t="str">
        <f ca="1">_xlfn.CONCAT(TEXT(INDIRECT(ADDRESS(ROW()-14,MATCH("Spec Section", Submittal[#Headers],0), , , "Query")),"000000"),".",TEXT(INDIRECT(ADDRESS(ROW()-14,MATCH("Number", Submittal[#Headers],0), , , "Query")), "00"),".", TEXT(INDIRECT(ADDRESS(ROW()-14,MATCH("Rev", Submittal[#Headers],0), , , "Query")),"00"))</f>
        <v>088000.03.00</v>
      </c>
      <c r="C232" t="str">
        <f ca="1">INDIRECT(ADDRESS(ROW()-14,MATCH("Title", Submittal[#Headers],0), , , "Query"))</f>
        <v>GLAZING - Exterior Windows</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t="str">
        <f ca="1">IF(ISBLANK(INDIRECT(ADDRESS(ROW()-14,MATCH("Design Review  On", Submittal[#Headers],0), , , "Query"))), "", INDIRECT(ADDRESS(ROW()-14,MATCH("Design Review  On", Submittal[#Headers],0), , , "Query")))</f>
        <v/>
      </c>
      <c r="G232" s="6" t="str">
        <f ca="1">IF(ISBLANK(INDIRECT(ADDRESS(ROW()-14,MATCH("Due Date", Submittal[#Headers],0), , , "Query"))), "", INDIRECT(ADDRESS(ROW()-14,MATCH("Due Date", Submittal[#Headers],0), , , "Query")))</f>
        <v/>
      </c>
      <c r="H232" s="47"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088000.04.00</v>
      </c>
      <c r="C233" t="str">
        <f ca="1">INDIRECT(ADDRESS(ROW()-14,MATCH("Title", Submittal[#Headers],0), , , "Query"))</f>
        <v>GLAZING - Exterior Windows</v>
      </c>
      <c r="D233" t="str">
        <f ca="1">INDIRECT(ADDRESS(ROW()-14,MATCH("Type", Submittal[#Headers],0), , , "Query"))</f>
        <v>Submittal</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3" s="6" t="str">
        <f ca="1">IF(ISBLANK(INDIRECT(ADDRESS(ROW()-14,MATCH("Design Review  On", Submittal[#Headers],0), , , "Query"))), "", INDIRECT(ADDRESS(ROW()-14,MATCH("Design Review  On", Submittal[#Headers],0), , , "Query")))</f>
        <v/>
      </c>
      <c r="G233" s="6" t="str">
        <f ca="1">IF(ISBLANK(INDIRECT(ADDRESS(ROW()-14,MATCH("Due Date", Submittal[#Headers],0), , , "Query"))), "", INDIRECT(ADDRESS(ROW()-14,MATCH("Due Date", Submittal[#Headers],0), , , "Query")))</f>
        <v/>
      </c>
      <c r="H233" s="47" t="str">
        <f ca="1">INDIRECT(ADDRESS(ROW()-14,MATCH("State", Submittal[#Headers],0), , , "Query"))</f>
        <v>Closed</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088300.01.00</v>
      </c>
      <c r="C234" t="str">
        <f ca="1">INDIRECT(ADDRESS(ROW()-14,MATCH("Title", Submittal[#Headers],0), , , "Query"))</f>
        <v>MIRRORS</v>
      </c>
      <c r="D234" t="str">
        <f ca="1">INDIRECT(ADDRESS(ROW()-14,MATCH("Type", Submittal[#Headers],0), , , "Query"))</f>
        <v>Product Data</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4" s="6" t="str">
        <f ca="1">IF(ISBLANK(INDIRECT(ADDRESS(ROW()-14,MATCH("Design Review  On", Submittal[#Headers],0), , , "Query"))), "", INDIRECT(ADDRESS(ROW()-14,MATCH("Design Review  On", Submittal[#Headers],0), , , "Query")))</f>
        <v/>
      </c>
      <c r="G234" s="6">
        <f ca="1">IF(ISBLANK(INDIRECT(ADDRESS(ROW()-14,MATCH("Due Date", Submittal[#Headers],0), , , "Query"))), "", INDIRECT(ADDRESS(ROW()-14,MATCH("Due Date", Submittal[#Headers],0), , , "Query")))</f>
        <v>44166</v>
      </c>
      <c r="H234" s="47" t="str">
        <f ca="1">INDIRECT(ADDRESS(ROW()-14,MATCH("State", Submittal[#Headers],0), , , "Query"))</f>
        <v>Assigned to Sub</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088300.02.00</v>
      </c>
      <c r="C235" t="str">
        <f ca="1">INDIRECT(ADDRESS(ROW()-14,MATCH("Title", Submittal[#Headers],0), , , "Query"))</f>
        <v>MIRRORS</v>
      </c>
      <c r="D235" t="str">
        <f ca="1">INDIRECT(ADDRESS(ROW()-14,MATCH("Type", Submittal[#Headers],0), , , "Query"))</f>
        <v>Shop Drawing</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5" s="6" t="str">
        <f ca="1">IF(ISBLANK(INDIRECT(ADDRESS(ROW()-14,MATCH("Design Review  On", Submittal[#Headers],0), , , "Query"))), "", INDIRECT(ADDRESS(ROW()-14,MATCH("Design Review  On", Submittal[#Headers],0), , , "Query")))</f>
        <v/>
      </c>
      <c r="G235" s="6">
        <f ca="1">IF(ISBLANK(INDIRECT(ADDRESS(ROW()-14,MATCH("Due Date", Submittal[#Headers],0), , , "Query"))), "", INDIRECT(ADDRESS(ROW()-14,MATCH("Due Date", Submittal[#Headers],0), , , "Query")))</f>
        <v>44166</v>
      </c>
      <c r="H235" s="47" t="str">
        <f ca="1">INDIRECT(ADDRESS(ROW()-14,MATCH("State", Submittal[#Headers],0), , , "Query"))</f>
        <v>Assigned to Sub</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088300.03.00</v>
      </c>
      <c r="C236" t="str">
        <f ca="1">INDIRECT(ADDRESS(ROW()-14,MATCH("Title", Submittal[#Headers],0), , , "Query"))</f>
        <v>MIRRORS</v>
      </c>
      <c r="D236" t="str">
        <f ca="1">INDIRECT(ADDRESS(ROW()-14,MATCH("Type", Submittal[#Headers],0), , , "Query"))</f>
        <v>Submittal</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6" s="6" t="str">
        <f ca="1">IF(ISBLANK(INDIRECT(ADDRESS(ROW()-14,MATCH("Design Review  On", Submittal[#Headers],0), , , "Query"))), "", INDIRECT(ADDRESS(ROW()-14,MATCH("Design Review  On", Submittal[#Headers],0), , , "Query")))</f>
        <v/>
      </c>
      <c r="G236" s="6">
        <f ca="1">IF(ISBLANK(INDIRECT(ADDRESS(ROW()-14,MATCH("Due Date", Submittal[#Headers],0), , , "Query"))), "", INDIRECT(ADDRESS(ROW()-14,MATCH("Due Date", Submittal[#Headers],0), , , "Query")))</f>
        <v>44166</v>
      </c>
      <c r="H236" s="47" t="str">
        <f ca="1">INDIRECT(ADDRESS(ROW()-14,MATCH("State", Submittal[#Headers],0), , , "Query"))</f>
        <v>Assigned to Sub</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088813.01.00</v>
      </c>
      <c r="C237" t="str">
        <f ca="1">INDIRECT(ADDRESS(ROW()-14,MATCH("Title", Submittal[#Headers],0), , , "Query"))</f>
        <v>FIRE-RESISTANT GLAZING</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47"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088813.02.00</v>
      </c>
      <c r="C238" t="str">
        <f ca="1">INDIRECT(ADDRESS(ROW()-14,MATCH("Title", Submittal[#Headers],0), , , "Query"))</f>
        <v>FIRE-RESISTANT GLAZING</v>
      </c>
      <c r="D238" t="str">
        <f ca="1">INDIRECT(ADDRESS(ROW()-14,MATCH("Type", Submittal[#Headers],0), , , "Query"))</f>
        <v>Submittal</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47" t="str">
        <f ca="1">INDIRECT(ADDRESS(ROW()-14,MATCH("State", Submittal[#Headers],0), , , "Query"))</f>
        <v>Assigned to Sub</v>
      </c>
    </row>
    <row r="239" spans="1:8" x14ac:dyDescent="0.35">
      <c r="A239" t="str">
        <f ca="1">INDIRECT(ADDRESS(ROW()-14,MATCH("Priority", Submittal[#Headers],0), , , "Query"))</f>
        <v>High</v>
      </c>
      <c r="B239" t="str">
        <f ca="1">_xlfn.CONCAT(TEXT(INDIRECT(ADDRESS(ROW()-14,MATCH("Spec Section", Submittal[#Headers],0), , , "Query")),"000000"),".",TEXT(INDIRECT(ADDRESS(ROW()-14,MATCH("Number", Submittal[#Headers],0), , , "Query")), "00"),".", TEXT(INDIRECT(ADDRESS(ROW()-14,MATCH("Rev", Submittal[#Headers],0), , , "Query")),"00"))</f>
        <v>090000.01.02</v>
      </c>
      <c r="C239" t="str">
        <f ca="1">INDIRECT(ADDRESS(ROW()-14,MATCH("Title", Submittal[#Headers],0), , , "Query"))</f>
        <v>Global Stone &amp; Tile - Shop Drawings Set 1 GHID - CCD_40R2 CCD_40R3</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9" s="6">
        <f ca="1">IF(ISBLANK(INDIRECT(ADDRESS(ROW()-14,MATCH("Design Review  On", Submittal[#Headers],0), , , "Query"))), "", INDIRECT(ADDRESS(ROW()-14,MATCH("Design Review  On", Submittal[#Headers],0), , , "Query")))</f>
        <v>44196</v>
      </c>
      <c r="G239" s="6" t="str">
        <f ca="1">IF(ISBLANK(INDIRECT(ADDRESS(ROW()-14,MATCH("Due Date", Submittal[#Headers],0), , , "Query"))), "", INDIRECT(ADDRESS(ROW()-14,MATCH("Due Date", Submittal[#Headers],0), , , "Query")))</f>
        <v/>
      </c>
      <c r="H239" s="47" t="str">
        <f ca="1">INDIRECT(ADDRESS(ROW()-14,MATCH("State", Submittal[#Headers],0), , , "Query"))</f>
        <v>Closed</v>
      </c>
    </row>
    <row r="240" spans="1:8" x14ac:dyDescent="0.35">
      <c r="A240" t="str">
        <f ca="1">INDIRECT(ADDRESS(ROW()-14,MATCH("Priority", Submittal[#Headers],0), , , "Query"))</f>
        <v>High</v>
      </c>
      <c r="B240" t="str">
        <f ca="1">_xlfn.CONCAT(TEXT(INDIRECT(ADDRESS(ROW()-14,MATCH("Spec Section", Submittal[#Headers],0), , , "Query")),"000000"),".",TEXT(INDIRECT(ADDRESS(ROW()-14,MATCH("Number", Submittal[#Headers],0), , , "Query")), "00"),".", TEXT(INDIRECT(ADDRESS(ROW()-14,MATCH("Rev", Submittal[#Headers],0), , , "Query")),"00"))</f>
        <v>090000.02.01</v>
      </c>
      <c r="C240" t="str">
        <f ca="1">INDIRECT(ADDRESS(ROW()-14,MATCH("Title", Submittal[#Headers],0), , , "Query"))</f>
        <v>Global Stone &amp; Tile - Testing Data Thassos GHID</v>
      </c>
      <c r="D240" t="str">
        <f ca="1">INDIRECT(ADDRESS(ROW()-14,MATCH("Type", Submittal[#Headers],0), , , "Query"))</f>
        <v>Submittal</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0" s="6">
        <f ca="1">IF(ISBLANK(INDIRECT(ADDRESS(ROW()-14,MATCH("Design Review  On", Submittal[#Headers],0), , , "Query"))), "", INDIRECT(ADDRESS(ROW()-14,MATCH("Design Review  On", Submittal[#Headers],0), , , "Query")))</f>
        <v>44159</v>
      </c>
      <c r="G240" s="6" t="str">
        <f ca="1">IF(ISBLANK(INDIRECT(ADDRESS(ROW()-14,MATCH("Due Date", Submittal[#Headers],0), , , "Query"))), "", INDIRECT(ADDRESS(ROW()-14,MATCH("Due Date", Submittal[#Headers],0), , , "Query")))</f>
        <v/>
      </c>
      <c r="H240" s="47" t="str">
        <f ca="1">INDIRECT(ADDRESS(ROW()-14,MATCH("State", Submittal[#Headers],0), , , "Query"))</f>
        <v>Closed</v>
      </c>
    </row>
    <row r="241" spans="1:8" x14ac:dyDescent="0.35">
      <c r="A241" t="str">
        <f ca="1">INDIRECT(ADDRESS(ROW()-14,MATCH("Priority", Submittal[#Headers],0), , , "Query"))</f>
        <v>Medium</v>
      </c>
      <c r="B241" t="str">
        <f ca="1">_xlfn.CONCAT(TEXT(INDIRECT(ADDRESS(ROW()-14,MATCH("Spec Section", Submittal[#Headers],0), , , "Query")),"000000"),".",TEXT(INDIRECT(ADDRESS(ROW()-14,MATCH("Number", Submittal[#Headers],0), , , "Query")), "00"),".", TEXT(INDIRECT(ADDRESS(ROW()-14,MATCH("Rev", Submittal[#Headers],0), , , "Query")),"00"))</f>
        <v>090000.04.00</v>
      </c>
      <c r="C241" t="str">
        <f ca="1">INDIRECT(ADDRESS(ROW()-14,MATCH("Title", Submittal[#Headers],0), , , "Query"))</f>
        <v>Font Pit Stone Changes - CCD_105</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1" s="6">
        <f ca="1">IF(ISBLANK(INDIRECT(ADDRESS(ROW()-14,MATCH("Design Review  On", Submittal[#Headers],0), , , "Query"))), "", INDIRECT(ADDRESS(ROW()-14,MATCH("Design Review  On", Submittal[#Headers],0), , , "Query")))</f>
        <v>44173</v>
      </c>
      <c r="G241" s="6" t="str">
        <f ca="1">IF(ISBLANK(INDIRECT(ADDRESS(ROW()-14,MATCH("Due Date", Submittal[#Headers],0), , , "Query"))), "", INDIRECT(ADDRESS(ROW()-14,MATCH("Due Date", Submittal[#Headers],0), , , "Query")))</f>
        <v/>
      </c>
      <c r="H241" s="47" t="str">
        <f ca="1">INDIRECT(ADDRESS(ROW()-14,MATCH("State", Submittal[#Headers],0), , , "Query"))</f>
        <v>Closed</v>
      </c>
    </row>
    <row r="242" spans="1:8" x14ac:dyDescent="0.35">
      <c r="A242" t="str">
        <f ca="1">INDIRECT(ADDRESS(ROW()-14,MATCH("Priority", Submittal[#Headers],0), , , "Query"))</f>
        <v>Low</v>
      </c>
      <c r="B242" t="str">
        <f ca="1">_xlfn.CONCAT(TEXT(INDIRECT(ADDRESS(ROW()-14,MATCH("Spec Section", Submittal[#Headers],0), , , "Query")),"000000"),".",TEXT(INDIRECT(ADDRESS(ROW()-14,MATCH("Number", Submittal[#Headers],0), , , "Query")), "00"),".", TEXT(INDIRECT(ADDRESS(ROW()-14,MATCH("Rev", Submittal[#Headers],0), , , "Query")),"00"))</f>
        <v>090320.02.00</v>
      </c>
      <c r="C242" t="str">
        <f ca="1">INDIRECT(ADDRESS(ROW()-14,MATCH("Title", Submittal[#Headers],0), , , "Query"))</f>
        <v>HISTORIC TREATMENT OF PLASTER</v>
      </c>
      <c r="D242" t="str">
        <f ca="1">INDIRECT(ADDRESS(ROW()-14,MATCH("Type", Submittal[#Headers],0), , , "Query"))</f>
        <v>Product Data</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43818</v>
      </c>
      <c r="G242" s="6" t="str">
        <f ca="1">IF(ISBLANK(INDIRECT(ADDRESS(ROW()-14,MATCH("Due Date", Submittal[#Headers],0), , , "Query"))), "", INDIRECT(ADDRESS(ROW()-14,MATCH("Due Date", Submittal[#Headers],0), , , "Query")))</f>
        <v/>
      </c>
      <c r="H242" s="47" t="str">
        <f ca="1">INDIRECT(ADDRESS(ROW()-14,MATCH("State", Submittal[#Headers],0), , , "Query"))</f>
        <v>Closed</v>
      </c>
    </row>
    <row r="243" spans="1:8" x14ac:dyDescent="0.35">
      <c r="A243" t="str">
        <f ca="1">INDIRECT(ADDRESS(ROW()-14,MATCH("Priority", Submittal[#Headers],0), , , "Query"))</f>
        <v>Low</v>
      </c>
      <c r="B243" t="str">
        <f ca="1">_xlfn.CONCAT(TEXT(INDIRECT(ADDRESS(ROW()-14,MATCH("Spec Section", Submittal[#Headers],0), , , "Query")),"000000"),".",TEXT(INDIRECT(ADDRESS(ROW()-14,MATCH("Number", Submittal[#Headers],0), , , "Query")), "00"),".", TEXT(INDIRECT(ADDRESS(ROW()-14,MATCH("Rev", Submittal[#Headers],0), , , "Query")),"00"))</f>
        <v>090320.01.00</v>
      </c>
      <c r="C243" t="str">
        <f ca="1">INDIRECT(ADDRESS(ROW()-14,MATCH("Title", Submittal[#Headers],0), , , "Query"))</f>
        <v>HISTORIC TREATMENT OF PLASTER</v>
      </c>
      <c r="D243" t="str">
        <f ca="1">INDIRECT(ADDRESS(ROW()-14,MATCH("Type", Submittal[#Headers],0), , , "Query"))</f>
        <v>Mock-Up</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3" s="6" t="str">
        <f ca="1">IF(ISBLANK(INDIRECT(ADDRESS(ROW()-14,MATCH("Design Review  On", Submittal[#Headers],0), , , "Query"))), "", INDIRECT(ADDRESS(ROW()-14,MATCH("Design Review  On", Submittal[#Headers],0), , , "Query")))</f>
        <v/>
      </c>
      <c r="G243" s="6">
        <f ca="1">IF(ISBLANK(INDIRECT(ADDRESS(ROW()-14,MATCH("Due Date", Submittal[#Headers],0), , , "Query"))), "", INDIRECT(ADDRESS(ROW()-14,MATCH("Due Date", Submittal[#Headers],0), , , "Query")))</f>
        <v>43864</v>
      </c>
      <c r="H243" s="47" t="str">
        <f ca="1">INDIRECT(ADDRESS(ROW()-14,MATCH("State", Submittal[#Headers],0), , , "Query"))</f>
        <v>Assigned to Sub</v>
      </c>
    </row>
    <row r="244" spans="1:8" x14ac:dyDescent="0.35">
      <c r="A244" t="str">
        <f ca="1">INDIRECT(ADDRESS(ROW()-14,MATCH("Priority", Submittal[#Headers],0), , , "Query"))</f>
        <v>Low</v>
      </c>
      <c r="B244" t="str">
        <f ca="1">_xlfn.CONCAT(TEXT(INDIRECT(ADDRESS(ROW()-14,MATCH("Spec Section", Submittal[#Headers],0), , , "Query")),"000000"),".",TEXT(INDIRECT(ADDRESS(ROW()-14,MATCH("Number", Submittal[#Headers],0), , , "Query")), "00"),".", TEXT(INDIRECT(ADDRESS(ROW()-14,MATCH("Rev", Submittal[#Headers],0), , , "Query")),"00"))</f>
        <v>090320.03.00</v>
      </c>
      <c r="C244" t="str">
        <f ca="1">INDIRECT(ADDRESS(ROW()-14,MATCH("Title", Submittal[#Headers],0), , , "Query"))</f>
        <v>HISTORIC TREATMENT OF PLASTER</v>
      </c>
      <c r="D244" t="str">
        <f ca="1">INDIRECT(ADDRESS(ROW()-14,MATCH("Type", Submittal[#Headers],0), , , "Query"))</f>
        <v>Shop Drawing</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4" s="6" t="str">
        <f ca="1">IF(ISBLANK(INDIRECT(ADDRESS(ROW()-14,MATCH("Design Review  On", Submittal[#Headers],0), , , "Query"))), "", INDIRECT(ADDRESS(ROW()-14,MATCH("Design Review  On", Submittal[#Headers],0), , , "Query")))</f>
        <v/>
      </c>
      <c r="G244" s="6">
        <f ca="1">IF(ISBLANK(INDIRECT(ADDRESS(ROW()-14,MATCH("Due Date", Submittal[#Headers],0), , , "Query"))), "", INDIRECT(ADDRESS(ROW()-14,MATCH("Due Date", Submittal[#Headers],0), , , "Query")))</f>
        <v>43864</v>
      </c>
      <c r="H244" s="47" t="str">
        <f ca="1">INDIRECT(ADDRESS(ROW()-14,MATCH("State", Submittal[#Headers],0), , , "Query"))</f>
        <v>Assigned to Sub</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090320.04.00</v>
      </c>
      <c r="C245" t="str">
        <f ca="1">INDIRECT(ADDRESS(ROW()-14,MATCH("Title", Submittal[#Headers],0), , , "Query"))</f>
        <v>HISTORIC TREATMENT OF PLASTER</v>
      </c>
      <c r="D245" t="str">
        <f ca="1">INDIRECT(ADDRESS(ROW()-14,MATCH("Type", Submittal[#Headers],0), , , "Query"))</f>
        <v>Submittal</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5" s="6" t="str">
        <f ca="1">IF(ISBLANK(INDIRECT(ADDRESS(ROW()-14,MATCH("Design Review  On", Submittal[#Headers],0), , , "Query"))), "", INDIRECT(ADDRESS(ROW()-14,MATCH("Design Review  On", Submittal[#Headers],0), , , "Query")))</f>
        <v/>
      </c>
      <c r="G245" s="6">
        <f ca="1">IF(ISBLANK(INDIRECT(ADDRESS(ROW()-14,MATCH("Due Date", Submittal[#Headers],0), , , "Query"))), "", INDIRECT(ADDRESS(ROW()-14,MATCH("Due Date", Submittal[#Headers],0), , , "Query")))</f>
        <v>43864</v>
      </c>
      <c r="H245" s="47" t="str">
        <f ca="1">INDIRECT(ADDRESS(ROW()-14,MATCH("State", Submittal[#Headers],0), , , "Query"))</f>
        <v>Assigned to Sub</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092116.01.00</v>
      </c>
      <c r="C246" t="str">
        <f ca="1">INDIRECT(ADDRESS(ROW()-14,MATCH("Title", Submittal[#Headers],0), , , "Query"))</f>
        <v>GYPSUM BOARD SHAFT WALL ASSEMBLIES</v>
      </c>
      <c r="D246" t="str">
        <f ca="1">INDIRECT(ADDRESS(ROW()-14,MATCH("Type", Submittal[#Headers],0), , , "Query"))</f>
        <v>Product Data</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6" s="6">
        <f ca="1">IF(ISBLANK(INDIRECT(ADDRESS(ROW()-14,MATCH("Design Review  On", Submittal[#Headers],0), , , "Query"))), "", INDIRECT(ADDRESS(ROW()-14,MATCH("Design Review  On", Submittal[#Headers],0), , , "Query")))</f>
        <v>43818</v>
      </c>
      <c r="G246" s="6" t="str">
        <f ca="1">IF(ISBLANK(INDIRECT(ADDRESS(ROW()-14,MATCH("Due Date", Submittal[#Headers],0), , , "Query"))), "", INDIRECT(ADDRESS(ROW()-14,MATCH("Due Date", Submittal[#Headers],0), , , "Query")))</f>
        <v/>
      </c>
      <c r="H246" s="47" t="str">
        <f ca="1">INDIRECT(ADDRESS(ROW()-14,MATCH("State", Submittal[#Headers],0), , , "Query"))</f>
        <v>Closed</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092217.01.00</v>
      </c>
      <c r="C247" t="str">
        <f ca="1">INDIRECT(ADDRESS(ROW()-14,MATCH("Title", Submittal[#Headers],0), , , "Query"))</f>
        <v>INTERIOR METAL FRAMING</v>
      </c>
      <c r="D247" t="str">
        <f ca="1">INDIRECT(ADDRESS(ROW()-14,MATCH("Type", Submittal[#Headers],0), , , "Query"))</f>
        <v>Product Data</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7" s="6">
        <f ca="1">IF(ISBLANK(INDIRECT(ADDRESS(ROW()-14,MATCH("Design Review  On", Submittal[#Headers],0), , , "Query"))), "", INDIRECT(ADDRESS(ROW()-14,MATCH("Design Review  On", Submittal[#Headers],0), , , "Query")))</f>
        <v>43818</v>
      </c>
      <c r="G247" s="6" t="str">
        <f ca="1">IF(ISBLANK(INDIRECT(ADDRESS(ROW()-14,MATCH("Due Date", Submittal[#Headers],0), , , "Query"))), "", INDIRECT(ADDRESS(ROW()-14,MATCH("Due Date", Submittal[#Headers],0), , , "Query")))</f>
        <v/>
      </c>
      <c r="H247" s="47" t="str">
        <f ca="1">INDIRECT(ADDRESS(ROW()-14,MATCH("State", Submittal[#Headers],0), , , "Query"))</f>
        <v>Closed</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092217.02.00</v>
      </c>
      <c r="C248" t="str">
        <f ca="1">INDIRECT(ADDRESS(ROW()-14,MATCH("Title", Submittal[#Headers],0), , , "Query"))</f>
        <v>INTERIOR METAL FRAMING</v>
      </c>
      <c r="D248" t="str">
        <f ca="1">INDIRECT(ADDRESS(ROW()-14,MATCH("Type", Submittal[#Headers],0), , , "Query"))</f>
        <v>Shop Drawing</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8" s="6">
        <f ca="1">IF(ISBLANK(INDIRECT(ADDRESS(ROW()-14,MATCH("Design Review  On", Submittal[#Headers],0), , , "Query"))), "", INDIRECT(ADDRESS(ROW()-14,MATCH("Design Review  On", Submittal[#Headers],0), , , "Query")))</f>
        <v>43885</v>
      </c>
      <c r="G248" s="6" t="str">
        <f ca="1">IF(ISBLANK(INDIRECT(ADDRESS(ROW()-14,MATCH("Due Date", Submittal[#Headers],0), , , "Query"))), "", INDIRECT(ADDRESS(ROW()-14,MATCH("Due Date", Submittal[#Headers],0), , , "Query")))</f>
        <v/>
      </c>
      <c r="H248" s="47" t="str">
        <f ca="1">INDIRECT(ADDRESS(ROW()-14,MATCH("State", Submittal[#Headers],0), , , "Query"))</f>
        <v>Closed</v>
      </c>
    </row>
    <row r="249" spans="1:8" x14ac:dyDescent="0.35">
      <c r="A249" t="str">
        <f ca="1">INDIRECT(ADDRESS(ROW()-14,MATCH("Priority", Submittal[#Headers],0), , , "Query"))</f>
        <v>Medium</v>
      </c>
      <c r="B249" t="str">
        <f ca="1">_xlfn.CONCAT(TEXT(INDIRECT(ADDRESS(ROW()-14,MATCH("Spec Section", Submittal[#Headers],0), , , "Query")),"000000"),".",TEXT(INDIRECT(ADDRESS(ROW()-14,MATCH("Number", Submittal[#Headers],0), , , "Query")), "00"),".", TEXT(INDIRECT(ADDRESS(ROW()-14,MATCH("Rev", Submittal[#Headers],0), , , "Query")),"00"))</f>
        <v>092217.04.00</v>
      </c>
      <c r="C249" t="str">
        <f ca="1">INDIRECT(ADDRESS(ROW()-14,MATCH("Title", Submittal[#Headers],0), , , "Query"))</f>
        <v>INTERIOR METAL FRAMING - Barrel Ceiling</v>
      </c>
      <c r="D249" t="str">
        <f ca="1">INDIRECT(ADDRESS(ROW()-14,MATCH("Type", Submittal[#Headers],0), , , "Query"))</f>
        <v>Submittal</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44029</v>
      </c>
      <c r="G249" s="6" t="str">
        <f ca="1">IF(ISBLANK(INDIRECT(ADDRESS(ROW()-14,MATCH("Due Date", Submittal[#Headers],0), , , "Query"))), "", INDIRECT(ADDRESS(ROW()-14,MATCH("Due Date", Submittal[#Headers],0), , , "Query")))</f>
        <v/>
      </c>
      <c r="H249" s="47" t="str">
        <f ca="1">INDIRECT(ADDRESS(ROW()-14,MATCH("State", Submittal[#Headers],0), , , "Query"))</f>
        <v>Closed</v>
      </c>
    </row>
    <row r="250" spans="1:8" x14ac:dyDescent="0.35">
      <c r="A250" t="str">
        <f ca="1">INDIRECT(ADDRESS(ROW()-14,MATCH("Priority", Submittal[#Headers],0), , , "Query"))</f>
        <v>Medium</v>
      </c>
      <c r="B250" t="str">
        <f ca="1">_xlfn.CONCAT(TEXT(INDIRECT(ADDRESS(ROW()-14,MATCH("Spec Section", Submittal[#Headers],0), , , "Query")),"000000"),".",TEXT(INDIRECT(ADDRESS(ROW()-14,MATCH("Number", Submittal[#Headers],0), , , "Query")), "00"),".", TEXT(INDIRECT(ADDRESS(ROW()-14,MATCH("Rev", Submittal[#Headers],0), , , "Query")),"00"))</f>
        <v>092217.03.00</v>
      </c>
      <c r="C250" t="str">
        <f ca="1">INDIRECT(ADDRESS(ROW()-14,MATCH("Title", Submittal[#Headers],0), , , "Query"))</f>
        <v>INTERIOR METAL FRAMING</v>
      </c>
      <c r="D250" t="str">
        <f ca="1">INDIRECT(ADDRESS(ROW()-14,MATCH("Type", Submittal[#Headers],0), , , "Query"))</f>
        <v>Shop Drawing</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43935</v>
      </c>
      <c r="G250" s="6" t="str">
        <f ca="1">IF(ISBLANK(INDIRECT(ADDRESS(ROW()-14,MATCH("Due Date", Submittal[#Headers],0), , , "Query"))), "", INDIRECT(ADDRESS(ROW()-14,MATCH("Due Date", Submittal[#Headers],0), , , "Query")))</f>
        <v/>
      </c>
      <c r="H250" s="47"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092226.01.00</v>
      </c>
      <c r="C251" t="str">
        <f ca="1">INDIRECT(ADDRESS(ROW()-14,MATCH("Title", Submittal[#Headers],0), , , "Query"))</f>
        <v>METAL SUSPENSION SYSTEM GYPSUM BOARD</v>
      </c>
      <c r="D251" t="str">
        <f ca="1">INDIRECT(ADDRESS(ROW()-14,MATCH("Type", Submittal[#Headers],0), , , "Query"))</f>
        <v>Submittal Certificate</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47" t="str">
        <f ca="1">INDIRECT(ADDRESS(ROW()-14,MATCH("State", Submittal[#Headers],0), , , "Query"))</f>
        <v>Closed</v>
      </c>
    </row>
    <row r="252" spans="1:8" x14ac:dyDescent="0.35">
      <c r="A252" t="str">
        <f ca="1">INDIRECT(ADDRESS(ROW()-14,MATCH("Priority", Submittal[#Headers],0), , , "Query"))</f>
        <v>Low</v>
      </c>
      <c r="B252" t="str">
        <f ca="1">_xlfn.CONCAT(TEXT(INDIRECT(ADDRESS(ROW()-14,MATCH("Spec Section", Submittal[#Headers],0), , , "Query")),"000000"),".",TEXT(INDIRECT(ADDRESS(ROW()-14,MATCH("Number", Submittal[#Headers],0), , , "Query")), "00"),".", TEXT(INDIRECT(ADDRESS(ROW()-14,MATCH("Rev", Submittal[#Headers],0), , , "Query")),"00"))</f>
        <v>092300.02.00</v>
      </c>
      <c r="C252" t="str">
        <f ca="1">INDIRECT(ADDRESS(ROW()-14,MATCH("Title", Submittal[#Headers],0), , , "Query"))</f>
        <v>GYPSUM PLASTERING</v>
      </c>
      <c r="D252" t="str">
        <f ca="1">INDIRECT(ADDRESS(ROW()-14,MATCH("Type", Submittal[#Headers],0), , , "Query"))</f>
        <v>Product Data</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43818</v>
      </c>
      <c r="G252" s="6" t="str">
        <f ca="1">IF(ISBLANK(INDIRECT(ADDRESS(ROW()-14,MATCH("Due Date", Submittal[#Headers],0), , , "Query"))), "", INDIRECT(ADDRESS(ROW()-14,MATCH("Due Date", Submittal[#Headers],0), , , "Query")))</f>
        <v/>
      </c>
      <c r="H252" s="47" t="str">
        <f ca="1">INDIRECT(ADDRESS(ROW()-14,MATCH("State", Submittal[#Headers],0), , , "Query"))</f>
        <v>Closed</v>
      </c>
    </row>
    <row r="253" spans="1:8" x14ac:dyDescent="0.35">
      <c r="A253" t="str">
        <f ca="1">INDIRECT(ADDRESS(ROW()-14,MATCH("Priority", Submittal[#Headers],0), , , "Query"))</f>
        <v>Low</v>
      </c>
      <c r="B253" t="str">
        <f ca="1">_xlfn.CONCAT(TEXT(INDIRECT(ADDRESS(ROW()-14,MATCH("Spec Section", Submittal[#Headers],0), , , "Query")),"000000"),".",TEXT(INDIRECT(ADDRESS(ROW()-14,MATCH("Number", Submittal[#Headers],0), , , "Query")), "00"),".", TEXT(INDIRECT(ADDRESS(ROW()-14,MATCH("Rev", Submittal[#Headers],0), , , "Query")),"00"))</f>
        <v>092300.01.00</v>
      </c>
      <c r="C253" t="str">
        <f ca="1">INDIRECT(ADDRESS(ROW()-14,MATCH("Title", Submittal[#Headers],0), , , "Query"))</f>
        <v>GYPSUM PLASTERING</v>
      </c>
      <c r="D253" t="str">
        <f ca="1">INDIRECT(ADDRESS(ROW()-14,MATCH("Type", Submittal[#Headers],0), , , "Query"))</f>
        <v>Mock-Up</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3" s="6" t="str">
        <f ca="1">IF(ISBLANK(INDIRECT(ADDRESS(ROW()-14,MATCH("Design Review  On", Submittal[#Headers],0), , , "Query"))), "", INDIRECT(ADDRESS(ROW()-14,MATCH("Design Review  On", Submittal[#Headers],0), , , "Query")))</f>
        <v/>
      </c>
      <c r="G253" s="6">
        <f ca="1">IF(ISBLANK(INDIRECT(ADDRESS(ROW()-14,MATCH("Due Date", Submittal[#Headers],0), , , "Query"))), "", INDIRECT(ADDRESS(ROW()-14,MATCH("Due Date", Submittal[#Headers],0), , , "Query")))</f>
        <v>43864</v>
      </c>
      <c r="H253" s="47" t="str">
        <f ca="1">INDIRECT(ADDRESS(ROW()-14,MATCH("State", Submittal[#Headers],0), , , "Query"))</f>
        <v>Assigned to Sub</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092300.03.00</v>
      </c>
      <c r="C254" t="str">
        <f ca="1">INDIRECT(ADDRESS(ROW()-14,MATCH("Title", Submittal[#Headers],0), , , "Query"))</f>
        <v>GYPSUM PLASTERING</v>
      </c>
      <c r="D254" t="str">
        <f ca="1">INDIRECT(ADDRESS(ROW()-14,MATCH("Type", Submittal[#Headers],0), , , "Query"))</f>
        <v>Shop Drawing</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4" s="6" t="str">
        <f ca="1">IF(ISBLANK(INDIRECT(ADDRESS(ROW()-14,MATCH("Design Review  On", Submittal[#Headers],0), , , "Query"))), "", INDIRECT(ADDRESS(ROW()-14,MATCH("Design Review  On", Submittal[#Headers],0), , , "Query")))</f>
        <v/>
      </c>
      <c r="G254" s="6">
        <f ca="1">IF(ISBLANK(INDIRECT(ADDRESS(ROW()-14,MATCH("Due Date", Submittal[#Headers],0), , , "Query"))), "", INDIRECT(ADDRESS(ROW()-14,MATCH("Due Date", Submittal[#Headers],0), , , "Query")))</f>
        <v>43864</v>
      </c>
      <c r="H254" s="47" t="str">
        <f ca="1">INDIRECT(ADDRESS(ROW()-14,MATCH("State", Submittal[#Headers],0), , , "Query"))</f>
        <v>Assigned to Sub</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092400.02.00</v>
      </c>
      <c r="C255" t="str">
        <f ca="1">INDIRECT(ADDRESS(ROW()-14,MATCH("Title", Submittal[#Headers],0), , , "Query"))</f>
        <v>CEMENT PLASTERING (Stucco)</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47" t="str">
        <f ca="1">INDIRECT(ADDRESS(ROW()-14,MATCH("State", Submittal[#Headers],0), , , "Query"))</f>
        <v>Closed</v>
      </c>
    </row>
    <row r="256" spans="1:8" x14ac:dyDescent="0.35">
      <c r="A256" t="str">
        <f ca="1">INDIRECT(ADDRESS(ROW()-14,MATCH("Priority", Submittal[#Headers],0), , , "Query"))</f>
        <v>High</v>
      </c>
      <c r="B256" t="str">
        <f ca="1">_xlfn.CONCAT(TEXT(INDIRECT(ADDRESS(ROW()-14,MATCH("Spec Section", Submittal[#Headers],0), , , "Query")),"000000"),".",TEXT(INDIRECT(ADDRESS(ROW()-14,MATCH("Number", Submittal[#Headers],0), , , "Query")), "00"),".", TEXT(INDIRECT(ADDRESS(ROW()-14,MATCH("Rev", Submittal[#Headers],0), , , "Query")),"00"))</f>
        <v>092400.05.00</v>
      </c>
      <c r="C256" t="str">
        <f ca="1">INDIRECT(ADDRESS(ROW()-14,MATCH("Title", Submittal[#Headers],0), , , "Query"))</f>
        <v>EIFS</v>
      </c>
      <c r="D256" t="str">
        <f ca="1">INDIRECT(ADDRESS(ROW()-14,MATCH("Type", Submittal[#Headers],0), , , "Query"))</f>
        <v>Product Data</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6" s="6">
        <f ca="1">IF(ISBLANK(INDIRECT(ADDRESS(ROW()-14,MATCH("Design Review  On", Submittal[#Headers],0), , , "Query"))), "", INDIRECT(ADDRESS(ROW()-14,MATCH("Design Review  On", Submittal[#Headers],0), , , "Query")))</f>
        <v>44153</v>
      </c>
      <c r="G256" s="6" t="str">
        <f ca="1">IF(ISBLANK(INDIRECT(ADDRESS(ROW()-14,MATCH("Due Date", Submittal[#Headers],0), , , "Query"))), "", INDIRECT(ADDRESS(ROW()-14,MATCH("Due Date", Submittal[#Headers],0), , , "Query")))</f>
        <v/>
      </c>
      <c r="H256" s="47" t="str">
        <f ca="1">INDIRECT(ADDRESS(ROW()-14,MATCH("State", Submittal[#Headers],0), , , "Query"))</f>
        <v>Closed</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092400.03.00</v>
      </c>
      <c r="C257" t="str">
        <f ca="1">INDIRECT(ADDRESS(ROW()-14,MATCH("Title", Submittal[#Headers],0), , , "Query"))</f>
        <v>CEMENT PLASTERING (Stucco)</v>
      </c>
      <c r="D257" t="str">
        <f ca="1">INDIRECT(ADDRESS(ROW()-14,MATCH("Type", Submittal[#Headers],0), , , "Query"))</f>
        <v>Shop Drawing</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47"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092400.04.00</v>
      </c>
      <c r="C258" t="str">
        <f ca="1">INDIRECT(ADDRESS(ROW()-14,MATCH("Title", Submittal[#Headers],0), , , "Query"))</f>
        <v>CEMENT PLASTERING (Stucco)</v>
      </c>
      <c r="D258" t="str">
        <f ca="1">INDIRECT(ADDRESS(ROW()-14,MATCH("Type", Submittal[#Headers],0), , , "Query"))</f>
        <v>Submittal</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8" s="6" t="str">
        <f ca="1">IF(ISBLANK(INDIRECT(ADDRESS(ROW()-14,MATCH("Design Review  On", Submittal[#Headers],0), , , "Query"))), "", INDIRECT(ADDRESS(ROW()-14,MATCH("Design Review  On", Submittal[#Headers],0), , , "Query")))</f>
        <v/>
      </c>
      <c r="G258" s="6">
        <f ca="1">IF(ISBLANK(INDIRECT(ADDRESS(ROW()-14,MATCH("Due Date", Submittal[#Headers],0), , , "Query"))), "", INDIRECT(ADDRESS(ROW()-14,MATCH("Due Date", Submittal[#Headers],0), , , "Query")))</f>
        <v>43864</v>
      </c>
      <c r="H258" s="47" t="str">
        <f ca="1">INDIRECT(ADDRESS(ROW()-14,MATCH("State", Submittal[#Headers],0), , , "Query"))</f>
        <v>Assigned to Sub</v>
      </c>
    </row>
    <row r="259" spans="1:8" x14ac:dyDescent="0.35">
      <c r="A259" t="str">
        <f ca="1">INDIRECT(ADDRESS(ROW()-14,MATCH("Priority", Submittal[#Headers],0), , , "Query"))</f>
        <v>Low</v>
      </c>
      <c r="B259" t="str">
        <f ca="1">_xlfn.CONCAT(TEXT(INDIRECT(ADDRESS(ROW()-14,MATCH("Spec Section", Submittal[#Headers],0), , , "Query")),"000000"),".",TEXT(INDIRECT(ADDRESS(ROW()-14,MATCH("Number", Submittal[#Headers],0), , , "Query")), "00"),".", TEXT(INDIRECT(ADDRESS(ROW()-14,MATCH("Rev", Submittal[#Headers],0), , , "Query")),"00"))</f>
        <v>092400.01.00</v>
      </c>
      <c r="C259" t="str">
        <f ca="1">INDIRECT(ADDRESS(ROW()-14,MATCH("Title", Submittal[#Headers],0), , , "Query"))</f>
        <v>CEMENT PLASTERING (Stucco)</v>
      </c>
      <c r="D259" t="str">
        <f ca="1">INDIRECT(ADDRESS(ROW()-14,MATCH("Type", Submittal[#Headers],0), , , "Query"))</f>
        <v>Mock-Up</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9" s="6" t="str">
        <f ca="1">IF(ISBLANK(INDIRECT(ADDRESS(ROW()-14,MATCH("Design Review  On", Submittal[#Headers],0), , , "Query"))), "", INDIRECT(ADDRESS(ROW()-14,MATCH("Design Review  On", Submittal[#Headers],0), , , "Query")))</f>
        <v/>
      </c>
      <c r="G259" s="6">
        <f ca="1">IF(ISBLANK(INDIRECT(ADDRESS(ROW()-14,MATCH("Due Date", Submittal[#Headers],0), , , "Query"))), "", INDIRECT(ADDRESS(ROW()-14,MATCH("Due Date", Submittal[#Headers],0), , , "Query")))</f>
        <v>43864</v>
      </c>
      <c r="H259" s="47" t="str">
        <f ca="1">INDIRECT(ADDRESS(ROW()-14,MATCH("State", Submittal[#Headers],0), , , "Query"))</f>
        <v>Assigned to Sub</v>
      </c>
    </row>
    <row r="260" spans="1:8" x14ac:dyDescent="0.35">
      <c r="A260" t="str">
        <f ca="1">INDIRECT(ADDRESS(ROW()-14,MATCH("Priority", Submittal[#Headers],0), , , "Query"))</f>
        <v>High</v>
      </c>
      <c r="B260" t="str">
        <f ca="1">_xlfn.CONCAT(TEXT(INDIRECT(ADDRESS(ROW()-14,MATCH("Spec Section", Submittal[#Headers],0), , , "Query")),"000000"),".",TEXT(INDIRECT(ADDRESS(ROW()-14,MATCH("Number", Submittal[#Headers],0), , , "Query")), "00"),".", TEXT(INDIRECT(ADDRESS(ROW()-14,MATCH("Rev", Submittal[#Headers],0), , , "Query")),"00"))</f>
        <v>092713.03.01</v>
      </c>
      <c r="C260" t="str">
        <f ca="1">INDIRECT(ADDRESS(ROW()-14,MATCH("Title", Submittal[#Headers],0), , , "Query"))</f>
        <v>GLASS-FIBER-REINFORCED GYPSUM FABRICATIONS - Shop Drawings CCD Updates</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0" s="6">
        <f ca="1">IF(ISBLANK(INDIRECT(ADDRESS(ROW()-14,MATCH("Design Review  On", Submittal[#Headers],0), , , "Query"))), "", INDIRECT(ADDRESS(ROW()-14,MATCH("Design Review  On", Submittal[#Headers],0), , , "Query")))</f>
        <v>44182</v>
      </c>
      <c r="G260" s="6" t="str">
        <f ca="1">IF(ISBLANK(INDIRECT(ADDRESS(ROW()-14,MATCH("Due Date", Submittal[#Headers],0), , , "Query"))), "", INDIRECT(ADDRESS(ROW()-14,MATCH("Due Date", Submittal[#Headers],0), , , "Query")))</f>
        <v/>
      </c>
      <c r="H260" s="47" t="str">
        <f ca="1">INDIRECT(ADDRESS(ROW()-14,MATCH("State", Submittal[#Headers],0), , , "Query"))</f>
        <v>Closed</v>
      </c>
    </row>
    <row r="261" spans="1:8" x14ac:dyDescent="0.35">
      <c r="A261" t="str">
        <f ca="1">INDIRECT(ADDRESS(ROW()-14,MATCH("Priority", Submittal[#Headers],0), , , "Query"))</f>
        <v>High</v>
      </c>
      <c r="B261" t="str">
        <f ca="1">_xlfn.CONCAT(TEXT(INDIRECT(ADDRESS(ROW()-14,MATCH("Spec Section", Submittal[#Headers],0), , , "Query")),"000000"),".",TEXT(INDIRECT(ADDRESS(ROW()-14,MATCH("Number", Submittal[#Headers],0), , , "Query")), "00"),".", TEXT(INDIRECT(ADDRESS(ROW()-14,MATCH("Rev", Submittal[#Headers],0), , , "Query")),"00"))</f>
        <v>092713.06.00</v>
      </c>
      <c r="C261" t="str">
        <f ca="1">INDIRECT(ADDRESS(ROW()-14,MATCH("Title", Submittal[#Headers],0), , , "Query"))</f>
        <v>Glass Fiber Reinforced Gypsum - Windows</v>
      </c>
      <c r="D261">
        <f ca="1">INDIRECT(ADDRESS(ROW()-14,MATCH("Type", Submittal[#Headers],0), , , "Query"))</f>
        <v>0</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1" s="6">
        <f ca="1">IF(ISBLANK(INDIRECT(ADDRESS(ROW()-14,MATCH("Design Review  On", Submittal[#Headers],0), , , "Query"))), "", INDIRECT(ADDRESS(ROW()-14,MATCH("Design Review  On", Submittal[#Headers],0), , , "Query")))</f>
        <v>44188</v>
      </c>
      <c r="G261" s="6" t="str">
        <f ca="1">IF(ISBLANK(INDIRECT(ADDRESS(ROW()-14,MATCH("Due Date", Submittal[#Headers],0), , , "Query"))), "", INDIRECT(ADDRESS(ROW()-14,MATCH("Due Date", Submittal[#Headers],0), , , "Query")))</f>
        <v/>
      </c>
      <c r="H261" s="47" t="str">
        <f ca="1">INDIRECT(ADDRESS(ROW()-14,MATCH("State", Submittal[#Headers],0), , , "Query"))</f>
        <v>Closed</v>
      </c>
    </row>
    <row r="262" spans="1:8" x14ac:dyDescent="0.35">
      <c r="A262" t="str">
        <f ca="1">INDIRECT(ADDRESS(ROW()-14,MATCH("Priority", Submittal[#Headers],0), , , "Query"))</f>
        <v>High</v>
      </c>
      <c r="B262" t="str">
        <f ca="1">_xlfn.CONCAT(TEXT(INDIRECT(ADDRESS(ROW()-14,MATCH("Spec Section", Submittal[#Headers],0), , , "Query")),"000000"),".",TEXT(INDIRECT(ADDRESS(ROW()-14,MATCH("Number", Submittal[#Headers],0), , , "Query")), "00"),".", TEXT(INDIRECT(ADDRESS(ROW()-14,MATCH("Rev", Submittal[#Headers],0), , , "Query")),"00"))</f>
        <v>092713.07.00</v>
      </c>
      <c r="C262" t="str">
        <f ca="1">INDIRECT(ADDRESS(ROW()-14,MATCH("Title", Submittal[#Headers],0), , , "Query"))</f>
        <v>Glass-Fiber Reinforcement Gypsum Fiber Reinforcing</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2" s="6">
        <f ca="1">IF(ISBLANK(INDIRECT(ADDRESS(ROW()-14,MATCH("Design Review  On", Submittal[#Headers],0), , , "Query"))), "", INDIRECT(ADDRESS(ROW()-14,MATCH("Design Review  On", Submittal[#Headers],0), , , "Query")))</f>
        <v>44231</v>
      </c>
      <c r="G262" s="6" t="str">
        <f ca="1">IF(ISBLANK(INDIRECT(ADDRESS(ROW()-14,MATCH("Due Date", Submittal[#Headers],0), , , "Query"))), "", INDIRECT(ADDRESS(ROW()-14,MATCH("Due Date", Submittal[#Headers],0), , , "Query")))</f>
        <v/>
      </c>
      <c r="H262" s="47" t="str">
        <f ca="1">INDIRECT(ADDRESS(ROW()-14,MATCH("State", Submittal[#Headers],0), , , "Query"))</f>
        <v>Closed</v>
      </c>
    </row>
    <row r="263" spans="1:8" x14ac:dyDescent="0.35">
      <c r="A263" t="str">
        <f ca="1">INDIRECT(ADDRESS(ROW()-14,MATCH("Priority", Submittal[#Headers],0), , , "Query"))</f>
        <v>Low</v>
      </c>
      <c r="B263" t="str">
        <f ca="1">_xlfn.CONCAT(TEXT(INDIRECT(ADDRESS(ROW()-14,MATCH("Spec Section", Submittal[#Headers],0), , , "Query")),"000000"),".",TEXT(INDIRECT(ADDRESS(ROW()-14,MATCH("Number", Submittal[#Headers],0), , , "Query")), "00"),".", TEXT(INDIRECT(ADDRESS(ROW()-14,MATCH("Rev", Submittal[#Headers],0), , , "Query")),"00"))</f>
        <v>092713.01.00</v>
      </c>
      <c r="C263" t="str">
        <f ca="1">INDIRECT(ADDRESS(ROW()-14,MATCH("Title", Submittal[#Headers],0), , , "Query"))</f>
        <v>GLASS-FIBER-REINFORCED GYPSUM FABRICATIONS</v>
      </c>
      <c r="D263" t="str">
        <f ca="1">INDIRECT(ADDRESS(ROW()-14,MATCH("Type", Submittal[#Headers],0), , , "Query"))</f>
        <v>Mock-Up</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3" s="6" t="str">
        <f ca="1">IF(ISBLANK(INDIRECT(ADDRESS(ROW()-14,MATCH("Design Review  On", Submittal[#Headers],0), , , "Query"))), "", INDIRECT(ADDRESS(ROW()-14,MATCH("Design Review  On", Submittal[#Headers],0), , , "Query")))</f>
        <v/>
      </c>
      <c r="G263" s="6">
        <f ca="1">IF(ISBLANK(INDIRECT(ADDRESS(ROW()-14,MATCH("Due Date", Submittal[#Headers],0), , , "Query"))), "", INDIRECT(ADDRESS(ROW()-14,MATCH("Due Date", Submittal[#Headers],0), , , "Query")))</f>
        <v>44200</v>
      </c>
      <c r="H263" s="47" t="str">
        <f ca="1">INDIRECT(ADDRESS(ROW()-14,MATCH("State", Submittal[#Headers],0), , , "Query"))</f>
        <v>Assigned to Sub</v>
      </c>
    </row>
    <row r="264" spans="1:8" x14ac:dyDescent="0.35">
      <c r="A264" t="str">
        <f ca="1">INDIRECT(ADDRESS(ROW()-14,MATCH("Priority", Submittal[#Headers],0), , , "Query"))</f>
        <v>Low</v>
      </c>
      <c r="B264" t="str">
        <f ca="1">_xlfn.CONCAT(TEXT(INDIRECT(ADDRESS(ROW()-14,MATCH("Spec Section", Submittal[#Headers],0), , , "Query")),"000000"),".",TEXT(INDIRECT(ADDRESS(ROW()-14,MATCH("Number", Submittal[#Headers],0), , , "Query")), "00"),".", TEXT(INDIRECT(ADDRESS(ROW()-14,MATCH("Rev", Submittal[#Headers],0), , , "Query")),"00"))</f>
        <v>092713.02.00</v>
      </c>
      <c r="C264" t="str">
        <f ca="1">INDIRECT(ADDRESS(ROW()-14,MATCH("Title", Submittal[#Headers],0), , , "Query"))</f>
        <v>GLASS-FIBER-REINFORCED GYPSUM FABRICATIONS</v>
      </c>
      <c r="D264" t="str">
        <f ca="1">INDIRECT(ADDRESS(ROW()-14,MATCH("Type", Submittal[#Headers],0), , , "Query"))</f>
        <v>Product Data</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4" s="6" t="str">
        <f ca="1">IF(ISBLANK(INDIRECT(ADDRESS(ROW()-14,MATCH("Design Review  On", Submittal[#Headers],0), , , "Query"))), "", INDIRECT(ADDRESS(ROW()-14,MATCH("Design Review  On", Submittal[#Headers],0), , , "Query")))</f>
        <v/>
      </c>
      <c r="G264" s="6">
        <f ca="1">IF(ISBLANK(INDIRECT(ADDRESS(ROW()-14,MATCH("Due Date", Submittal[#Headers],0), , , "Query"))), "", INDIRECT(ADDRESS(ROW()-14,MATCH("Due Date", Submittal[#Headers],0), , , "Query")))</f>
        <v>43815</v>
      </c>
      <c r="H264" s="47" t="str">
        <f ca="1">INDIRECT(ADDRESS(ROW()-14,MATCH("State", Submittal[#Headers],0), , , "Query"))</f>
        <v>Assigned to Sub</v>
      </c>
    </row>
    <row r="265" spans="1:8" x14ac:dyDescent="0.35">
      <c r="A265" t="str">
        <f ca="1">INDIRECT(ADDRESS(ROW()-14,MATCH("Priority", Submittal[#Headers],0), , , "Query"))</f>
        <v>Low</v>
      </c>
      <c r="B265" t="str">
        <f ca="1">_xlfn.CONCAT(TEXT(INDIRECT(ADDRESS(ROW()-14,MATCH("Spec Section", Submittal[#Headers],0), , , "Query")),"000000"),".",TEXT(INDIRECT(ADDRESS(ROW()-14,MATCH("Number", Submittal[#Headers],0), , , "Query")), "00"),".", TEXT(INDIRECT(ADDRESS(ROW()-14,MATCH("Rev", Submittal[#Headers],0), , , "Query")),"00"))</f>
        <v>092713.04.00</v>
      </c>
      <c r="C265" t="str">
        <f ca="1">INDIRECT(ADDRESS(ROW()-14,MATCH("Title", Submittal[#Headers],0), , , "Query"))</f>
        <v>GLASS-FIBER-REINFORCED GYPSUM FABRICATIONS</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5" s="6" t="str">
        <f ca="1">IF(ISBLANK(INDIRECT(ADDRESS(ROW()-14,MATCH("Design Review  On", Submittal[#Headers],0), , , "Query"))), "", INDIRECT(ADDRESS(ROW()-14,MATCH("Design Review  On", Submittal[#Headers],0), , , "Query")))</f>
        <v/>
      </c>
      <c r="G265" s="6">
        <f ca="1">IF(ISBLANK(INDIRECT(ADDRESS(ROW()-14,MATCH("Due Date", Submittal[#Headers],0), , , "Query"))), "", INDIRECT(ADDRESS(ROW()-14,MATCH("Due Date", Submittal[#Headers],0), , , "Query")))</f>
        <v>43815</v>
      </c>
      <c r="H265" s="47" t="str">
        <f ca="1">INDIRECT(ADDRESS(ROW()-14,MATCH("State", Submittal[#Headers],0), , , "Query"))</f>
        <v>Assigned to Sub</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47"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092900.02.00</v>
      </c>
      <c r="C267" t="str">
        <f ca="1">INDIRECT(ADDRESS(ROW()-14,MATCH("Title", Submittal[#Headers],0), , , "Query"))</f>
        <v>GYPSUM BOARD</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7" s="6">
        <f ca="1">IF(ISBLANK(INDIRECT(ADDRESS(ROW()-14,MATCH("Design Review  On", Submittal[#Headers],0), , , "Query"))), "", INDIRECT(ADDRESS(ROW()-14,MATCH("Design Review  On", Submittal[#Headers],0), , , "Query")))</f>
        <v>43819</v>
      </c>
      <c r="G267" s="6" t="str">
        <f ca="1">IF(ISBLANK(INDIRECT(ADDRESS(ROW()-14,MATCH("Due Date", Submittal[#Headers],0), , , "Query"))), "", INDIRECT(ADDRESS(ROW()-14,MATCH("Due Date", Submittal[#Headers],0), , , "Query")))</f>
        <v/>
      </c>
      <c r="H267" s="47" t="str">
        <f ca="1">INDIRECT(ADDRESS(ROW()-14,MATCH("State", Submittal[#Headers],0), , , "Query"))</f>
        <v>Closed</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092900.03.00</v>
      </c>
      <c r="C268" t="str">
        <f ca="1">INDIRECT(ADDRESS(ROW()-14,MATCH("Title", Submittal[#Headers],0), , , "Query"))</f>
        <v>GYPSUM BOARD</v>
      </c>
      <c r="D268" t="str">
        <f ca="1">INDIRECT(ADDRESS(ROW()-14,MATCH("Type", Submittal[#Headers],0), , , "Query"))</f>
        <v>Submittal</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8" s="6">
        <f ca="1">IF(ISBLANK(INDIRECT(ADDRESS(ROW()-14,MATCH("Design Review  On", Submittal[#Headers],0), , , "Query"))), "", INDIRECT(ADDRESS(ROW()-14,MATCH("Design Review  On", Submittal[#Headers],0), , , "Query")))</f>
        <v>43922</v>
      </c>
      <c r="G268" s="6" t="str">
        <f ca="1">IF(ISBLANK(INDIRECT(ADDRESS(ROW()-14,MATCH("Due Date", Submittal[#Headers],0), , , "Query"))), "", INDIRECT(ADDRESS(ROW()-14,MATCH("Due Date", Submittal[#Headers],0), , , "Query")))</f>
        <v/>
      </c>
      <c r="H268" s="47" t="str">
        <f ca="1">INDIRECT(ADDRESS(ROW()-14,MATCH("State", Submittal[#Headers],0), , , "Query"))</f>
        <v>Closed</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092900.04.00</v>
      </c>
      <c r="C269" t="str">
        <f ca="1">INDIRECT(ADDRESS(ROW()-14,MATCH("Title", Submittal[#Headers],0), , , "Query"))</f>
        <v>GYPSUM BOARD</v>
      </c>
      <c r="D269" t="str">
        <f ca="1">INDIRECT(ADDRESS(ROW()-14,MATCH("Type", Submittal[#Headers],0), , , "Query"))</f>
        <v>Product Data</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9" s="6">
        <f ca="1">IF(ISBLANK(INDIRECT(ADDRESS(ROW()-14,MATCH("Design Review  On", Submittal[#Headers],0), , , "Query"))), "", INDIRECT(ADDRESS(ROW()-14,MATCH("Design Review  On", Submittal[#Headers],0), , , "Query")))</f>
        <v>43922</v>
      </c>
      <c r="G269" s="6" t="str">
        <f ca="1">IF(ISBLANK(INDIRECT(ADDRESS(ROW()-14,MATCH("Due Date", Submittal[#Headers],0), , , "Query"))), "", INDIRECT(ADDRESS(ROW()-14,MATCH("Due Date", Submittal[#Headers],0), , , "Query")))</f>
        <v/>
      </c>
      <c r="H269" s="47" t="str">
        <f ca="1">INDIRECT(ADDRESS(ROW()-14,MATCH("State", Submittal[#Headers],0), , , "Query"))</f>
        <v>Closed</v>
      </c>
    </row>
    <row r="270" spans="1:8" x14ac:dyDescent="0.35">
      <c r="A270" t="str">
        <f ca="1">INDIRECT(ADDRESS(ROW()-14,MATCH("Priority", Submittal[#Headers],0), , , "Query"))</f>
        <v>Medium</v>
      </c>
      <c r="B270" t="str">
        <f ca="1">_xlfn.CONCAT(TEXT(INDIRECT(ADDRESS(ROW()-14,MATCH("Spec Section", Submittal[#Headers],0), , , "Query")),"000000"),".",TEXT(INDIRECT(ADDRESS(ROW()-14,MATCH("Number", Submittal[#Headers],0), , , "Query")), "00"),".", TEXT(INDIRECT(ADDRESS(ROW()-14,MATCH("Rev", Submittal[#Headers],0), , , "Query")),"00"))</f>
        <v>092900.05.00</v>
      </c>
      <c r="C270" t="str">
        <f ca="1">INDIRECT(ADDRESS(ROW()-14,MATCH("Title", Submittal[#Headers],0), , , "Query"))</f>
        <v>Gypsum Board Assemblies - Sill Seal</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43922</v>
      </c>
      <c r="G270" s="6" t="str">
        <f ca="1">IF(ISBLANK(INDIRECT(ADDRESS(ROW()-14,MATCH("Due Date", Submittal[#Headers],0), , , "Query"))), "", INDIRECT(ADDRESS(ROW()-14,MATCH("Due Date", Submittal[#Headers],0), , , "Query")))</f>
        <v/>
      </c>
      <c r="H270" s="47"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092900.01.00</v>
      </c>
      <c r="C271" t="str">
        <f ca="1">INDIRECT(ADDRESS(ROW()-14,MATCH("Title", Submittal[#Headers],0), , , "Query"))</f>
        <v>GYPSUM BOARD</v>
      </c>
      <c r="D271" t="str">
        <f ca="1">INDIRECT(ADDRESS(ROW()-14,MATCH("Type", Submittal[#Headers],0), , , "Query"))</f>
        <v>Mock-Up</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1" s="6" t="str">
        <f ca="1">IF(ISBLANK(INDIRECT(ADDRESS(ROW()-14,MATCH("Design Review  On", Submittal[#Headers],0), , , "Query"))), "", INDIRECT(ADDRESS(ROW()-14,MATCH("Design Review  On", Submittal[#Headers],0), , , "Query")))</f>
        <v/>
      </c>
      <c r="G271" s="6">
        <f ca="1">IF(ISBLANK(INDIRECT(ADDRESS(ROW()-14,MATCH("Due Date", Submittal[#Headers],0), , , "Query"))), "", INDIRECT(ADDRESS(ROW()-14,MATCH("Due Date", Submittal[#Headers],0), , , "Query")))</f>
        <v>43983</v>
      </c>
      <c r="H271" s="47" t="str">
        <f ca="1">INDIRECT(ADDRESS(ROW()-14,MATCH("State", Submittal[#Headers],0), , , "Query"))</f>
        <v>Assigned to Sub</v>
      </c>
    </row>
    <row r="272" spans="1:8" x14ac:dyDescent="0.35">
      <c r="A272" t="str">
        <f ca="1">INDIRECT(ADDRESS(ROW()-14,MATCH("Priority", Submittal[#Headers],0), , , "Query"))</f>
        <v>High</v>
      </c>
      <c r="B272" t="str">
        <f ca="1">_xlfn.CONCAT(TEXT(INDIRECT(ADDRESS(ROW()-14,MATCH("Spec Section", Submittal[#Headers],0), , , "Query")),"000000"),".",TEXT(INDIRECT(ADDRESS(ROW()-14,MATCH("Number", Submittal[#Headers],0), , , "Query")), "00"),".", TEXT(INDIRECT(ADDRESS(ROW()-14,MATCH("Rev", Submittal[#Headers],0), , , "Query")),"00"))</f>
        <v>093013.02.02</v>
      </c>
      <c r="C272" t="str">
        <f ca="1">INDIRECT(ADDRESS(ROW()-14,MATCH("Title", Submittal[#Headers],0), , , "Query"))</f>
        <v>CERAMIC TILING GHID</v>
      </c>
      <c r="D272" t="str">
        <f ca="1">INDIRECT(ADDRESS(ROW()-14,MATCH("Type", Submittal[#Headers],0), , , "Query"))</f>
        <v>Submittal</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44187</v>
      </c>
      <c r="G272" s="6" t="str">
        <f ca="1">IF(ISBLANK(INDIRECT(ADDRESS(ROW()-14,MATCH("Due Date", Submittal[#Headers],0), , , "Query"))), "", INDIRECT(ADDRESS(ROW()-14,MATCH("Due Date", Submittal[#Headers],0), , , "Query")))</f>
        <v/>
      </c>
      <c r="H272" s="47" t="str">
        <f ca="1">INDIRECT(ADDRESS(ROW()-14,MATCH("State", Submittal[#Headers],0), , , "Query"))</f>
        <v>Closed</v>
      </c>
    </row>
    <row r="273" spans="1:8" x14ac:dyDescent="0.35">
      <c r="A273" t="str">
        <f ca="1">INDIRECT(ADDRESS(ROW()-14,MATCH("Priority", Submittal[#Headers],0), , , "Query"))</f>
        <v>High</v>
      </c>
      <c r="B273" t="str">
        <f ca="1">_xlfn.CONCAT(TEXT(INDIRECT(ADDRESS(ROW()-14,MATCH("Spec Section", Submittal[#Headers],0), , , "Query")),"000000"),".",TEXT(INDIRECT(ADDRESS(ROW()-14,MATCH("Number", Submittal[#Headers],0), , , "Query")), "00"),".", TEXT(INDIRECT(ADDRESS(ROW()-14,MATCH("Rev", Submittal[#Headers],0), , , "Query")),"00"))</f>
        <v>093013.03.00</v>
      </c>
      <c r="C273" t="str">
        <f ca="1">INDIRECT(ADDRESS(ROW()-14,MATCH("Title", Submittal[#Headers],0), , , "Query"))</f>
        <v>CERAMIC TILING GHID</v>
      </c>
      <c r="D273" t="str">
        <f ca="1">INDIRECT(ADDRESS(ROW()-14,MATCH("Type", Submittal[#Headers],0), , , "Query"))</f>
        <v>Submittal</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44091</v>
      </c>
      <c r="G273" s="6" t="str">
        <f ca="1">IF(ISBLANK(INDIRECT(ADDRESS(ROW()-14,MATCH("Due Date", Submittal[#Headers],0), , , "Query"))), "", INDIRECT(ADDRESS(ROW()-14,MATCH("Due Date", Submittal[#Headers],0), , , "Query")))</f>
        <v/>
      </c>
      <c r="H273" s="47" t="str">
        <f ca="1">INDIRECT(ADDRESS(ROW()-14,MATCH("State", Submittal[#Headers],0), , , "Query"))</f>
        <v>Closed</v>
      </c>
    </row>
    <row r="274" spans="1:8" x14ac:dyDescent="0.35">
      <c r="A274" t="str">
        <f ca="1">INDIRECT(ADDRESS(ROW()-14,MATCH("Priority", Submittal[#Headers],0), , , "Query"))</f>
        <v>High</v>
      </c>
      <c r="B274" t="str">
        <f ca="1">_xlfn.CONCAT(TEXT(INDIRECT(ADDRESS(ROW()-14,MATCH("Spec Section", Submittal[#Headers],0), , , "Query")),"000000"),".",TEXT(INDIRECT(ADDRESS(ROW()-14,MATCH("Number", Submittal[#Headers],0), , , "Query")), "00"),".", TEXT(INDIRECT(ADDRESS(ROW()-14,MATCH("Rev", Submittal[#Headers],0), , , "Query")),"00"))</f>
        <v>093013.04.00</v>
      </c>
      <c r="C274" t="str">
        <f ca="1">INDIRECT(ADDRESS(ROW()-14,MATCH("Title", Submittal[#Headers],0), , , "Query"))</f>
        <v>Ceramic Tiling (TW1, TW2 &amp; TW3) GHID</v>
      </c>
      <c r="D274" t="str">
        <f ca="1">INDIRECT(ADDRESS(ROW()-14,MATCH("Type", Submittal[#Headers],0), , , "Query"))</f>
        <v>Submittal</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74" s="6">
        <f ca="1">IF(ISBLANK(INDIRECT(ADDRESS(ROW()-14,MATCH("Design Review  On", Submittal[#Headers],0), , , "Query"))), "", INDIRECT(ADDRESS(ROW()-14,MATCH("Design Review  On", Submittal[#Headers],0), , , "Query")))</f>
        <v>44215</v>
      </c>
      <c r="G274" s="6">
        <f ca="1">IF(ISBLANK(INDIRECT(ADDRESS(ROW()-14,MATCH("Due Date", Submittal[#Headers],0), , , "Query"))), "", INDIRECT(ADDRESS(ROW()-14,MATCH("Due Date", Submittal[#Headers],0), , , "Query")))</f>
        <v>44230</v>
      </c>
      <c r="H274" s="47" t="str">
        <f ca="1">INDIRECT(ADDRESS(ROW()-14,MATCH("State", Submittal[#Headers],0), , , "Query"))</f>
        <v>Design Review</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093033.01.01</v>
      </c>
      <c r="C275" t="str">
        <f ca="1">INDIRECT(ADDRESS(ROW()-14,MATCH("Title", Submittal[#Headers],0), , , "Query"))</f>
        <v>STONE TILING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44169</v>
      </c>
      <c r="G275" s="6" t="str">
        <f ca="1">IF(ISBLANK(INDIRECT(ADDRESS(ROW()-14,MATCH("Due Date", Submittal[#Headers],0), , , "Query"))), "", INDIRECT(ADDRESS(ROW()-14,MATCH("Due Date", Submittal[#Headers],0), , , "Query")))</f>
        <v/>
      </c>
      <c r="H275" s="47"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093033.03.00</v>
      </c>
      <c r="C276" t="str">
        <f ca="1">INDIRECT(ADDRESS(ROW()-14,MATCH("Title", Submittal[#Headers],0), , , "Query"))</f>
        <v>STONE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44169</v>
      </c>
      <c r="G276" s="6" t="str">
        <f ca="1">IF(ISBLANK(INDIRECT(ADDRESS(ROW()-14,MATCH("Due Date", Submittal[#Headers],0), , , "Query"))), "", INDIRECT(ADDRESS(ROW()-14,MATCH("Due Date", Submittal[#Headers],0), , , "Query")))</f>
        <v/>
      </c>
      <c r="H276" s="47"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093033.02.02</v>
      </c>
      <c r="C277" t="str">
        <f ca="1">INDIRECT(ADDRESS(ROW()-14,MATCH("Title", Submittal[#Headers],0), , , "Query"))</f>
        <v>STONE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t="str">
        <f ca="1">IF(ISBLANK(INDIRECT(ADDRESS(ROW()-14,MATCH("Design Review  On", Submittal[#Headers],0), , , "Query"))), "", INDIRECT(ADDRESS(ROW()-14,MATCH("Design Review  On", Submittal[#Headers],0), , , "Query")))</f>
        <v/>
      </c>
      <c r="G277" s="6" t="str">
        <f ca="1">IF(ISBLANK(INDIRECT(ADDRESS(ROW()-14,MATCH("Due Date", Submittal[#Headers],0), , , "Query"))), "", INDIRECT(ADDRESS(ROW()-14,MATCH("Due Date", Submittal[#Headers],0), , , "Query")))</f>
        <v/>
      </c>
      <c r="H277" s="47" t="str">
        <f ca="1">INDIRECT(ADDRESS(ROW()-14,MATCH("State", Submittal[#Headers],0), , , "Query"))</f>
        <v>Closed</v>
      </c>
    </row>
    <row r="278" spans="1:8" x14ac:dyDescent="0.35">
      <c r="A278" t="str">
        <f ca="1">INDIRECT(ADDRESS(ROW()-14,MATCH("Priority", Submittal[#Headers],0), , , "Query"))</f>
        <v>Low</v>
      </c>
      <c r="B278" t="str">
        <f ca="1">_xlfn.CONCAT(TEXT(INDIRECT(ADDRESS(ROW()-14,MATCH("Spec Section", Submittal[#Headers],0), , , "Query")),"000000"),".",TEXT(INDIRECT(ADDRESS(ROW()-14,MATCH("Number", Submittal[#Headers],0), , , "Query")), "00"),".", TEXT(INDIRECT(ADDRESS(ROW()-14,MATCH("Rev", Submittal[#Headers],0), , , "Query")),"00"))</f>
        <v>095113.02.00</v>
      </c>
      <c r="C278" t="str">
        <f ca="1">INDIRECT(ADDRESS(ROW()-14,MATCH("Title", Submittal[#Headers],0), , , "Query"))</f>
        <v>ACOUSTICAL PANEL CEILINGS</v>
      </c>
      <c r="D278" t="str">
        <f ca="1">INDIRECT(ADDRESS(ROW()-14,MATCH("Type", Submittal[#Headers],0), , , "Query"))</f>
        <v>Product Data</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44011</v>
      </c>
      <c r="G278" s="6" t="str">
        <f ca="1">IF(ISBLANK(INDIRECT(ADDRESS(ROW()-14,MATCH("Due Date", Submittal[#Headers],0), , , "Query"))), "", INDIRECT(ADDRESS(ROW()-14,MATCH("Due Date", Submittal[#Headers],0), , , "Query")))</f>
        <v/>
      </c>
      <c r="H278" s="47" t="str">
        <f ca="1">INDIRECT(ADDRESS(ROW()-14,MATCH("State", Submittal[#Headers],0), , , "Query"))</f>
        <v>Closed</v>
      </c>
    </row>
    <row r="279" spans="1:8" x14ac:dyDescent="0.35">
      <c r="A279" t="str">
        <f ca="1">INDIRECT(ADDRESS(ROW()-14,MATCH("Priority", Submittal[#Headers],0), , , "Query"))</f>
        <v>Low</v>
      </c>
      <c r="B279" t="str">
        <f ca="1">_xlfn.CONCAT(TEXT(INDIRECT(ADDRESS(ROW()-14,MATCH("Spec Section", Submittal[#Headers],0), , , "Query")),"000000"),".",TEXT(INDIRECT(ADDRESS(ROW()-14,MATCH("Number", Submittal[#Headers],0), , , "Query")), "00"),".", TEXT(INDIRECT(ADDRESS(ROW()-14,MATCH("Rev", Submittal[#Headers],0), , , "Query")),"00"))</f>
        <v>095113.04.00</v>
      </c>
      <c r="C279" t="str">
        <f ca="1">INDIRECT(ADDRESS(ROW()-14,MATCH("Title", Submittal[#Headers],0), , , "Query"))</f>
        <v>ACOUSTICAL PANEL CEILINGS</v>
      </c>
      <c r="D279" t="str">
        <f ca="1">INDIRECT(ADDRESS(ROW()-14,MATCH("Type", Submittal[#Headers],0), , , "Query"))</f>
        <v>Shop Drawing</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t="str">
        <f ca="1">IF(ISBLANK(INDIRECT(ADDRESS(ROW()-14,MATCH("Design Review  On", Submittal[#Headers],0), , , "Query"))), "", INDIRECT(ADDRESS(ROW()-14,MATCH("Design Review  On", Submittal[#Headers],0), , , "Query")))</f>
        <v/>
      </c>
      <c r="G279" s="6" t="str">
        <f ca="1">IF(ISBLANK(INDIRECT(ADDRESS(ROW()-14,MATCH("Due Date", Submittal[#Headers],0), , , "Query"))), "", INDIRECT(ADDRESS(ROW()-14,MATCH("Due Date", Submittal[#Headers],0), , , "Query")))</f>
        <v/>
      </c>
      <c r="H279" s="47" t="str">
        <f ca="1">INDIRECT(ADDRESS(ROW()-14,MATCH("State", Submittal[#Headers],0), , , "Query"))</f>
        <v>Closed</v>
      </c>
    </row>
    <row r="280" spans="1:8" x14ac:dyDescent="0.35">
      <c r="A280" t="str">
        <f ca="1">INDIRECT(ADDRESS(ROW()-14,MATCH("Priority", Submittal[#Headers],0), , , "Query"))</f>
        <v>Low</v>
      </c>
      <c r="B280" t="str">
        <f ca="1">_xlfn.CONCAT(TEXT(INDIRECT(ADDRESS(ROW()-14,MATCH("Spec Section", Submittal[#Headers],0), , , "Query")),"000000"),".",TEXT(INDIRECT(ADDRESS(ROW()-14,MATCH("Number", Submittal[#Headers],0), , , "Query")), "00"),".", TEXT(INDIRECT(ADDRESS(ROW()-14,MATCH("Rev", Submittal[#Headers],0), , , "Query")),"00"))</f>
        <v>095113.03.00</v>
      </c>
      <c r="C280" t="str">
        <f ca="1">INDIRECT(ADDRESS(ROW()-14,MATCH("Title", Submittal[#Headers],0), , , "Query"))</f>
        <v>ACOUSTICAL PANEL CEILINGS</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44033</v>
      </c>
      <c r="G280" s="6" t="str">
        <f ca="1">IF(ISBLANK(INDIRECT(ADDRESS(ROW()-14,MATCH("Due Date", Submittal[#Headers],0), , , "Query"))), "", INDIRECT(ADDRESS(ROW()-14,MATCH("Due Date", Submittal[#Headers],0), , , "Query")))</f>
        <v/>
      </c>
      <c r="H280" s="47"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095113.01.00</v>
      </c>
      <c r="C281" t="str">
        <f ca="1">INDIRECT(ADDRESS(ROW()-14,MATCH("Title", Submittal[#Headers],0), , , "Query"))</f>
        <v>ACOUSTICAL PANEL CEILINGS</v>
      </c>
      <c r="D281" t="str">
        <f ca="1">INDIRECT(ADDRESS(ROW()-14,MATCH("Type", Submittal[#Headers],0), , , "Query"))</f>
        <v>Submittal</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1" s="6" t="str">
        <f ca="1">IF(ISBLANK(INDIRECT(ADDRESS(ROW()-14,MATCH("Design Review  On", Submittal[#Headers],0), , , "Query"))), "", INDIRECT(ADDRESS(ROW()-14,MATCH("Design Review  On", Submittal[#Headers],0), , , "Query")))</f>
        <v/>
      </c>
      <c r="G281" s="6">
        <f ca="1">IF(ISBLANK(INDIRECT(ADDRESS(ROW()-14,MATCH("Due Date", Submittal[#Headers],0), , , "Query"))), "", INDIRECT(ADDRESS(ROW()-14,MATCH("Due Date", Submittal[#Headers],0), , , "Query")))</f>
        <v>44200</v>
      </c>
      <c r="H281" s="47" t="str">
        <f ca="1">INDIRECT(ADDRESS(ROW()-14,MATCH("State", Submittal[#Headers],0), , , "Query"))</f>
        <v>Assigned to Sub</v>
      </c>
    </row>
    <row r="282" spans="1:8" x14ac:dyDescent="0.35">
      <c r="A282" t="str">
        <f ca="1">INDIRECT(ADDRESS(ROW()-14,MATCH("Priority", Submittal[#Headers],0), , , "Query"))</f>
        <v>High</v>
      </c>
      <c r="B282" t="str">
        <f ca="1">_xlfn.CONCAT(TEXT(INDIRECT(ADDRESS(ROW()-14,MATCH("Spec Section", Submittal[#Headers],0), , , "Query")),"000000"),".",TEXT(INDIRECT(ADDRESS(ROW()-14,MATCH("Number", Submittal[#Headers],0), , , "Query")), "00"),".", TEXT(INDIRECT(ADDRESS(ROW()-14,MATCH("Rev", Submittal[#Headers],0), , , "Query")),"00"))</f>
        <v>096400.02.00</v>
      </c>
      <c r="C282" t="str">
        <f ca="1">INDIRECT(ADDRESS(ROW()-14,MATCH("Title", Submittal[#Headers],0), , , "Query"))</f>
        <v>WOOD FLOORING (Selection Samples) GHID</v>
      </c>
      <c r="D282" t="str">
        <f ca="1">INDIRECT(ADDRESS(ROW()-14,MATCH("Type", Submittal[#Headers],0), , , "Query"))</f>
        <v>Submittal</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f ca="1">IF(ISBLANK(INDIRECT(ADDRESS(ROW()-14,MATCH("Design Review  On", Submittal[#Headers],0), , , "Query"))), "", INDIRECT(ADDRESS(ROW()-14,MATCH("Design Review  On", Submittal[#Headers],0), , , "Query")))</f>
        <v>44088</v>
      </c>
      <c r="G282" s="6" t="str">
        <f ca="1">IF(ISBLANK(INDIRECT(ADDRESS(ROW()-14,MATCH("Due Date", Submittal[#Headers],0), , , "Query"))), "", INDIRECT(ADDRESS(ROW()-14,MATCH("Due Date", Submittal[#Headers],0), , , "Query")))</f>
        <v/>
      </c>
      <c r="H282" s="47"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096400.01.00</v>
      </c>
      <c r="C283" t="str">
        <f ca="1">INDIRECT(ADDRESS(ROW()-14,MATCH("Title", Submittal[#Headers],0), , , "Query"))</f>
        <v>WOOD FLOORING</v>
      </c>
      <c r="D283" t="str">
        <f ca="1">INDIRECT(ADDRESS(ROW()-14,MATCH("Type", Submittal[#Headers],0), , , "Query"))</f>
        <v>Mock-Up</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3" s="6" t="str">
        <f ca="1">IF(ISBLANK(INDIRECT(ADDRESS(ROW()-14,MATCH("Design Review  On", Submittal[#Headers],0), , , "Query"))), "", INDIRECT(ADDRESS(ROW()-14,MATCH("Design Review  On", Submittal[#Headers],0), , , "Query")))</f>
        <v/>
      </c>
      <c r="G283" s="6" t="str">
        <f ca="1">IF(ISBLANK(INDIRECT(ADDRESS(ROW()-14,MATCH("Due Date", Submittal[#Headers],0), , , "Query"))), "", INDIRECT(ADDRESS(ROW()-14,MATCH("Due Date", Submittal[#Headers],0), , , "Query")))</f>
        <v/>
      </c>
      <c r="H283" s="47" t="str">
        <f ca="1">INDIRECT(ADDRESS(ROW()-14,MATCH("State", Submittal[#Headers],0), , , "Query"))</f>
        <v>Assigned to Sub</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096400.03.00</v>
      </c>
      <c r="C284" t="str">
        <f ca="1">INDIRECT(ADDRESS(ROW()-14,MATCH("Title", Submittal[#Headers],0), , , "Query"))</f>
        <v>WOOD FLOORING (Stained Wood Samples) GHID</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4" s="6">
        <f ca="1">IF(ISBLANK(INDIRECT(ADDRESS(ROW()-14,MATCH("Design Review  On", Submittal[#Headers],0), , , "Query"))), "", INDIRECT(ADDRESS(ROW()-14,MATCH("Design Review  On", Submittal[#Headers],0), , , "Query")))</f>
        <v>44088</v>
      </c>
      <c r="G284" s="6">
        <f ca="1">IF(ISBLANK(INDIRECT(ADDRESS(ROW()-14,MATCH("Due Date", Submittal[#Headers],0), , , "Query"))), "", INDIRECT(ADDRESS(ROW()-14,MATCH("Due Date", Submittal[#Headers],0), , , "Query")))</f>
        <v>44159</v>
      </c>
      <c r="H284" s="47" t="str">
        <f ca="1">INDIRECT(ADDRESS(ROW()-14,MATCH("State", Submittal[#Headers],0), , , "Query"))</f>
        <v>Assigned to Sub</v>
      </c>
    </row>
    <row r="285" spans="1:8" x14ac:dyDescent="0.35">
      <c r="A285" t="str">
        <f ca="1">INDIRECT(ADDRESS(ROW()-14,MATCH("Priority", Submittal[#Headers],0), , , "Query"))</f>
        <v>Low</v>
      </c>
      <c r="B285" t="str">
        <f ca="1">_xlfn.CONCAT(TEXT(INDIRECT(ADDRESS(ROW()-14,MATCH("Spec Section", Submittal[#Headers],0), , , "Query")),"000000"),".",TEXT(INDIRECT(ADDRESS(ROW()-14,MATCH("Number", Submittal[#Headers],0), , , "Query")), "00"),".", TEXT(INDIRECT(ADDRESS(ROW()-14,MATCH("Rev", Submittal[#Headers],0), , , "Query")),"00"))</f>
        <v>096513.01.00</v>
      </c>
      <c r="C285" t="str">
        <f ca="1">INDIRECT(ADDRESS(ROW()-14,MATCH("Title", Submittal[#Headers],0), , , "Query"))</f>
        <v>RESILIENT BASE AND ACCESSORIES</v>
      </c>
      <c r="D285" t="str">
        <f ca="1">INDIRECT(ADDRESS(ROW()-14,MATCH("Type", Submittal[#Headers],0), , , "Query"))</f>
        <v>Closeout</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5" s="6" t="str">
        <f ca="1">IF(ISBLANK(INDIRECT(ADDRESS(ROW()-14,MATCH("Design Review  On", Submittal[#Headers],0), , , "Query"))), "", INDIRECT(ADDRESS(ROW()-14,MATCH("Design Review  On", Submittal[#Headers],0), , , "Query")))</f>
        <v/>
      </c>
      <c r="G285" s="6">
        <f ca="1">IF(ISBLANK(INDIRECT(ADDRESS(ROW()-14,MATCH("Due Date", Submittal[#Headers],0), , , "Query"))), "", INDIRECT(ADDRESS(ROW()-14,MATCH("Due Date", Submittal[#Headers],0), , , "Query")))</f>
        <v>43833</v>
      </c>
      <c r="H285" s="47" t="str">
        <f ca="1">INDIRECT(ADDRESS(ROW()-14,MATCH("State", Submittal[#Headers],0), , , "Query"))</f>
        <v>Assigned to Sub</v>
      </c>
    </row>
    <row r="286" spans="1:8" x14ac:dyDescent="0.35">
      <c r="A286" t="str">
        <f ca="1">INDIRECT(ADDRESS(ROW()-14,MATCH("Priority", Submittal[#Headers],0), , , "Query"))</f>
        <v>Low</v>
      </c>
      <c r="B286" t="str">
        <f ca="1">_xlfn.CONCAT(TEXT(INDIRECT(ADDRESS(ROW()-14,MATCH("Spec Section", Submittal[#Headers],0), , , "Query")),"000000"),".",TEXT(INDIRECT(ADDRESS(ROW()-14,MATCH("Number", Submittal[#Headers],0), , , "Query")), "00"),".", TEXT(INDIRECT(ADDRESS(ROW()-14,MATCH("Rev", Submittal[#Headers],0), , , "Query")),"00"))</f>
        <v>096513.02.00</v>
      </c>
      <c r="C286" t="str">
        <f ca="1">INDIRECT(ADDRESS(ROW()-14,MATCH("Title", Submittal[#Headers],0), , , "Query"))</f>
        <v>RESILIENT BASE AND ACCESSORIES</v>
      </c>
      <c r="D286" t="str">
        <f ca="1">INDIRECT(ADDRESS(ROW()-14,MATCH("Type", Submittal[#Headers],0), , , "Query"))</f>
        <v>Closeout</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6" s="6" t="str">
        <f ca="1">IF(ISBLANK(INDIRECT(ADDRESS(ROW()-14,MATCH("Design Review  On", Submittal[#Headers],0), , , "Query"))), "", INDIRECT(ADDRESS(ROW()-14,MATCH("Design Review  On", Submittal[#Headers],0), , , "Query")))</f>
        <v/>
      </c>
      <c r="G286" s="6">
        <f ca="1">IF(ISBLANK(INDIRECT(ADDRESS(ROW()-14,MATCH("Due Date", Submittal[#Headers],0), , , "Query"))), "", INDIRECT(ADDRESS(ROW()-14,MATCH("Due Date", Submittal[#Headers],0), , , "Query")))</f>
        <v>43833</v>
      </c>
      <c r="H286" s="47" t="str">
        <f ca="1">INDIRECT(ADDRESS(ROW()-14,MATCH("State", Submittal[#Headers],0), , , "Query"))</f>
        <v>Assigned to Sub</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096513.03.00</v>
      </c>
      <c r="C287" t="str">
        <f ca="1">INDIRECT(ADDRESS(ROW()-14,MATCH("Title", Submittal[#Headers],0), , , "Query"))</f>
        <v>RESILIENT BASE AND ACCESSORIES</v>
      </c>
      <c r="D287" t="str">
        <f ca="1">INDIRECT(ADDRESS(ROW()-14,MATCH("Type", Submittal[#Headers],0), , , "Query"))</f>
        <v>Closeout</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t="str">
        <f ca="1">IF(ISBLANK(INDIRECT(ADDRESS(ROW()-14,MATCH("Design Review  On", Submittal[#Headers],0), , , "Query"))), "", INDIRECT(ADDRESS(ROW()-14,MATCH("Design Review  On", Submittal[#Headers],0), , , "Query")))</f>
        <v/>
      </c>
      <c r="G287" s="6">
        <f ca="1">IF(ISBLANK(INDIRECT(ADDRESS(ROW()-14,MATCH("Due Date", Submittal[#Headers],0), , , "Query"))), "", INDIRECT(ADDRESS(ROW()-14,MATCH("Due Date", Submittal[#Headers],0), , , "Query")))</f>
        <v>43833</v>
      </c>
      <c r="H287" s="47"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096513.04.00</v>
      </c>
      <c r="C288" t="str">
        <f ca="1">INDIRECT(ADDRESS(ROW()-14,MATCH("Title", Submittal[#Headers],0), , , "Query"))</f>
        <v>RESILIENT BASE AND ACCESSORIES</v>
      </c>
      <c r="D288" t="str">
        <f ca="1">INDIRECT(ADDRESS(ROW()-14,MATCH("Type", Submittal[#Headers],0), , , "Query"))</f>
        <v>Closeout</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8" s="6" t="str">
        <f ca="1">IF(ISBLANK(INDIRECT(ADDRESS(ROW()-14,MATCH("Design Review  On", Submittal[#Headers],0), , , "Query"))), "", INDIRECT(ADDRESS(ROW()-14,MATCH("Design Review  On", Submittal[#Headers],0), , , "Query")))</f>
        <v/>
      </c>
      <c r="G288" s="6">
        <f ca="1">IF(ISBLANK(INDIRECT(ADDRESS(ROW()-14,MATCH("Due Date", Submittal[#Headers],0), , , "Query"))), "", INDIRECT(ADDRESS(ROW()-14,MATCH("Due Date", Submittal[#Headers],0), , , "Query")))</f>
        <v>43833</v>
      </c>
      <c r="H288" s="47" t="str">
        <f ca="1">INDIRECT(ADDRESS(ROW()-14,MATCH("State", Submittal[#Headers],0), , , "Query"))</f>
        <v>Assigned to Sub</v>
      </c>
    </row>
    <row r="289" spans="1:8" x14ac:dyDescent="0.35">
      <c r="A289" t="str">
        <f ca="1">INDIRECT(ADDRESS(ROW()-14,MATCH("Priority", Submittal[#Headers],0), , , "Query"))</f>
        <v>High</v>
      </c>
      <c r="B289" t="str">
        <f ca="1">_xlfn.CONCAT(TEXT(INDIRECT(ADDRESS(ROW()-14,MATCH("Spec Section", Submittal[#Headers],0), , , "Query")),"000000"),".",TEXT(INDIRECT(ADDRESS(ROW()-14,MATCH("Number", Submittal[#Headers],0), , , "Query")), "00"),".", TEXT(INDIRECT(ADDRESS(ROW()-14,MATCH("Rev", Submittal[#Headers],0), , , "Query")),"00"))</f>
        <v>097500.03.00</v>
      </c>
      <c r="C289" t="str">
        <f ca="1">INDIRECT(ADDRESS(ROW()-14,MATCH("Title", Submittal[#Headers],0), , , "Query"))</f>
        <v>STONE FACING AND TRIM GHID</v>
      </c>
      <c r="D289" t="str">
        <f ca="1">INDIRECT(ADDRESS(ROW()-14,MATCH("Type", Submittal[#Headers],0), , , "Query"))</f>
        <v>Closeout</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9" s="6">
        <f ca="1">IF(ISBLANK(INDIRECT(ADDRESS(ROW()-14,MATCH("Design Review  On", Submittal[#Headers],0), , , "Query"))), "", INDIRECT(ADDRESS(ROW()-14,MATCH("Design Review  On", Submittal[#Headers],0), , , "Query")))</f>
        <v>44005</v>
      </c>
      <c r="G289" s="6" t="str">
        <f ca="1">IF(ISBLANK(INDIRECT(ADDRESS(ROW()-14,MATCH("Due Date", Submittal[#Headers],0), , , "Query"))), "", INDIRECT(ADDRESS(ROW()-14,MATCH("Due Date", Submittal[#Headers],0), , , "Query")))</f>
        <v/>
      </c>
      <c r="H289" s="47" t="str">
        <f ca="1">INDIRECT(ADDRESS(ROW()-14,MATCH("State", Submittal[#Headers],0), , , "Query"))</f>
        <v>Closed</v>
      </c>
    </row>
    <row r="290" spans="1:8" x14ac:dyDescent="0.35">
      <c r="A290" t="str">
        <f ca="1">INDIRECT(ADDRESS(ROW()-14,MATCH("Priority", Submittal[#Headers],0), , , "Query"))</f>
        <v>High</v>
      </c>
      <c r="B290" t="str">
        <f ca="1">_xlfn.CONCAT(TEXT(INDIRECT(ADDRESS(ROW()-14,MATCH("Spec Section", Submittal[#Headers],0), , , "Query")),"000000"),".",TEXT(INDIRECT(ADDRESS(ROW()-14,MATCH("Number", Submittal[#Headers],0), , , "Query")), "00"),".", TEXT(INDIRECT(ADDRESS(ROW()-14,MATCH("Rev", Submittal[#Headers],0), , , "Query")),"00"))</f>
        <v>097500.01.00</v>
      </c>
      <c r="C290" t="str">
        <f ca="1">INDIRECT(ADDRESS(ROW()-14,MATCH("Title", Submittal[#Headers],0), , , "Query"))</f>
        <v>STONE FACING AND TRIM GHID - THASSOS WHITE</v>
      </c>
      <c r="D290" t="str">
        <f ca="1">INDIRECT(ADDRESS(ROW()-14,MATCH("Type", Submittal[#Headers],0), , , "Query"))</f>
        <v>Closeout</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0" s="6">
        <f ca="1">IF(ISBLANK(INDIRECT(ADDRESS(ROW()-14,MATCH("Design Review  On", Submittal[#Headers],0), , , "Query"))), "", INDIRECT(ADDRESS(ROW()-14,MATCH("Design Review  On", Submittal[#Headers],0), , , "Query")))</f>
        <v>44176</v>
      </c>
      <c r="G290" s="6" t="str">
        <f ca="1">IF(ISBLANK(INDIRECT(ADDRESS(ROW()-14,MATCH("Due Date", Submittal[#Headers],0), , , "Query"))), "", INDIRECT(ADDRESS(ROW()-14,MATCH("Due Date", Submittal[#Headers],0), , , "Query")))</f>
        <v/>
      </c>
      <c r="H290" s="47" t="str">
        <f ca="1">INDIRECT(ADDRESS(ROW()-14,MATCH("State", Submittal[#Headers],0), , , "Query"))</f>
        <v>Closed</v>
      </c>
    </row>
    <row r="291" spans="1:8" x14ac:dyDescent="0.35">
      <c r="A291" t="str">
        <f ca="1">INDIRECT(ADDRESS(ROW()-14,MATCH("Priority", Submittal[#Headers],0), , , "Query"))</f>
        <v>Low</v>
      </c>
      <c r="B291" t="str">
        <f ca="1">_xlfn.CONCAT(TEXT(INDIRECT(ADDRESS(ROW()-14,MATCH("Spec Section", Submittal[#Headers],0), , , "Query")),"000000"),".",TEXT(INDIRECT(ADDRESS(ROW()-14,MATCH("Number", Submittal[#Headers],0), , , "Query")), "00"),".", TEXT(INDIRECT(ADDRESS(ROW()-14,MATCH("Rev", Submittal[#Headers],0), , , "Query")),"00"))</f>
        <v>099113.02.00</v>
      </c>
      <c r="C291" t="str">
        <f ca="1">INDIRECT(ADDRESS(ROW()-14,MATCH("Title", Submittal[#Headers],0), , , "Query"))</f>
        <v>EXTERIOR PAINTING</v>
      </c>
      <c r="D291" t="str">
        <f ca="1">INDIRECT(ADDRESS(ROW()-14,MATCH("Type", Submittal[#Headers],0), , , "Query"))</f>
        <v>Closeout</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43839</v>
      </c>
      <c r="G291" s="6" t="str">
        <f ca="1">IF(ISBLANK(INDIRECT(ADDRESS(ROW()-14,MATCH("Due Date", Submittal[#Headers],0), , , "Query"))), "", INDIRECT(ADDRESS(ROW()-14,MATCH("Due Date", Submittal[#Headers],0), , , "Query")))</f>
        <v/>
      </c>
      <c r="H291" s="47" t="str">
        <f ca="1">INDIRECT(ADDRESS(ROW()-14,MATCH("State", Submittal[#Headers],0), , , "Query"))</f>
        <v>Closed</v>
      </c>
    </row>
    <row r="292" spans="1:8" x14ac:dyDescent="0.35">
      <c r="A292" t="str">
        <f ca="1">INDIRECT(ADDRESS(ROW()-14,MATCH("Priority", Submittal[#Headers],0), , , "Query"))</f>
        <v>Low</v>
      </c>
      <c r="B292" t="str">
        <f ca="1">_xlfn.CONCAT(TEXT(INDIRECT(ADDRESS(ROW()-14,MATCH("Spec Section", Submittal[#Headers],0), , , "Query")),"000000"),".",TEXT(INDIRECT(ADDRESS(ROW()-14,MATCH("Number", Submittal[#Headers],0), , , "Query")), "00"),".", TEXT(INDIRECT(ADDRESS(ROW()-14,MATCH("Rev", Submittal[#Headers],0), , , "Query")),"00"))</f>
        <v>099113.03.00</v>
      </c>
      <c r="C292" t="str">
        <f ca="1">INDIRECT(ADDRESS(ROW()-14,MATCH("Title", Submittal[#Headers],0), , , "Query"))</f>
        <v>EXTERIOR &amp; INTERIOR PAINTING</v>
      </c>
      <c r="D292" t="str">
        <f ca="1">INDIRECT(ADDRESS(ROW()-14,MATCH("Type", Submittal[#Headers],0), , , "Query"))</f>
        <v>Closeout</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44011</v>
      </c>
      <c r="G292" s="6" t="str">
        <f ca="1">IF(ISBLANK(INDIRECT(ADDRESS(ROW()-14,MATCH("Due Date", Submittal[#Headers],0), , , "Query"))), "", INDIRECT(ADDRESS(ROW()-14,MATCH("Due Date", Submittal[#Headers],0), , , "Query")))</f>
        <v/>
      </c>
      <c r="H292" s="47"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099113.04.00</v>
      </c>
      <c r="C293" t="str">
        <f ca="1">INDIRECT(ADDRESS(ROW()-14,MATCH("Title", Submittal[#Headers],0), , , "Query"))</f>
        <v>EXTERIOR PAINTING - Paint for Fiber Glass on Tower</v>
      </c>
      <c r="D293" t="str">
        <f ca="1">INDIRECT(ADDRESS(ROW()-14,MATCH("Type", Submittal[#Headers],0), , , "Query"))</f>
        <v>Closeout</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44133</v>
      </c>
      <c r="G293" s="6" t="str">
        <f ca="1">IF(ISBLANK(INDIRECT(ADDRESS(ROW()-14,MATCH("Due Date", Submittal[#Headers],0), , , "Query"))), "", INDIRECT(ADDRESS(ROW()-14,MATCH("Due Date", Submittal[#Headers],0), , , "Query")))</f>
        <v/>
      </c>
      <c r="H293" s="47" t="str">
        <f ca="1">INDIRECT(ADDRESS(ROW()-14,MATCH("State", Submittal[#Headers],0), , , "Query"))</f>
        <v>Closed</v>
      </c>
    </row>
    <row r="294" spans="1:8" x14ac:dyDescent="0.35">
      <c r="A294" t="str">
        <f ca="1">INDIRECT(ADDRESS(ROW()-14,MATCH("Priority", Submittal[#Headers],0), , , "Query"))</f>
        <v>High</v>
      </c>
      <c r="B294" t="str">
        <f ca="1">_xlfn.CONCAT(TEXT(INDIRECT(ADDRESS(ROW()-14,MATCH("Spec Section", Submittal[#Headers],0), , , "Query")),"000000"),".",TEXT(INDIRECT(ADDRESS(ROW()-14,MATCH("Number", Submittal[#Headers],0), , , "Query")), "00"),".", TEXT(INDIRECT(ADDRESS(ROW()-14,MATCH("Rev", Submittal[#Headers],0), , , "Query")),"00"))</f>
        <v>099113.05.00</v>
      </c>
      <c r="C294" t="str">
        <f ca="1">INDIRECT(ADDRESS(ROW()-14,MATCH("Title", Submittal[#Headers],0), , , "Query"))</f>
        <v>Exterior Painting - Fence Paint</v>
      </c>
      <c r="D294" t="str">
        <f ca="1">INDIRECT(ADDRESS(ROW()-14,MATCH("Type", Submittal[#Headers],0), , , "Query"))</f>
        <v>Closeout</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44151</v>
      </c>
      <c r="G294" s="6" t="str">
        <f ca="1">IF(ISBLANK(INDIRECT(ADDRESS(ROW()-14,MATCH("Due Date", Submittal[#Headers],0), , , "Query"))), "", INDIRECT(ADDRESS(ROW()-14,MATCH("Due Date", Submittal[#Headers],0), , , "Query")))</f>
        <v/>
      </c>
      <c r="H294" s="47" t="str">
        <f ca="1">INDIRECT(ADDRESS(ROW()-14,MATCH("State", Submittal[#Headers],0), , , "Query"))</f>
        <v>Closed</v>
      </c>
    </row>
    <row r="295" spans="1:8" x14ac:dyDescent="0.35">
      <c r="A295" t="str">
        <f ca="1">INDIRECT(ADDRESS(ROW()-14,MATCH("Priority", Submittal[#Headers],0), , , "Query"))</f>
        <v>High</v>
      </c>
      <c r="B295" t="str">
        <f ca="1">_xlfn.CONCAT(TEXT(INDIRECT(ADDRESS(ROW()-14,MATCH("Spec Section", Submittal[#Headers],0), , , "Query")),"000000"),".",TEXT(INDIRECT(ADDRESS(ROW()-14,MATCH("Number", Submittal[#Headers],0), , , "Query")), "00"),".", TEXT(INDIRECT(ADDRESS(ROW()-14,MATCH("Rev", Submittal[#Headers],0), , , "Query")),"00"))</f>
        <v>099113.06.00</v>
      </c>
      <c r="C295" t="str">
        <f ca="1">INDIRECT(ADDRESS(ROW()-14,MATCH("Title", Submittal[#Headers],0), , , "Query"))</f>
        <v>EXTERIOR PAINTING – Historic Tower Paint</v>
      </c>
      <c r="D295" t="str">
        <f ca="1">INDIRECT(ADDRESS(ROW()-14,MATCH("Type", Submittal[#Headers],0), , , "Query"))</f>
        <v>Closeout</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44131</v>
      </c>
      <c r="G295" s="6" t="str">
        <f ca="1">IF(ISBLANK(INDIRECT(ADDRESS(ROW()-14,MATCH("Due Date", Submittal[#Headers],0), , , "Query"))), "", INDIRECT(ADDRESS(ROW()-14,MATCH("Due Date", Submittal[#Headers],0), , , "Query")))</f>
        <v/>
      </c>
      <c r="H295" s="47" t="str">
        <f ca="1">INDIRECT(ADDRESS(ROW()-14,MATCH("State", Submittal[#Headers],0), , , "Query"))</f>
        <v>Closed</v>
      </c>
    </row>
    <row r="296" spans="1:8" x14ac:dyDescent="0.35">
      <c r="A296" t="str">
        <f ca="1">INDIRECT(ADDRESS(ROW()-14,MATCH("Priority", Submittal[#Headers],0), , , "Query"))</f>
        <v>Low</v>
      </c>
      <c r="B296" t="str">
        <f ca="1">_xlfn.CONCAT(TEXT(INDIRECT(ADDRESS(ROW()-14,MATCH("Spec Section", Submittal[#Headers],0), , , "Query")),"000000"),".",TEXT(INDIRECT(ADDRESS(ROW()-14,MATCH("Number", Submittal[#Headers],0), , , "Query")), "00"),".", TEXT(INDIRECT(ADDRESS(ROW()-14,MATCH("Rev", Submittal[#Headers],0), , , "Query")),"00"))</f>
        <v>099113.01.00</v>
      </c>
      <c r="C296" t="str">
        <f ca="1">INDIRECT(ADDRESS(ROW()-14,MATCH("Title", Submittal[#Headers],0), , , "Query"))</f>
        <v>EXTERIOR PAINTING</v>
      </c>
      <c r="D296" t="str">
        <f ca="1">INDIRECT(ADDRESS(ROW()-14,MATCH("Type", Submittal[#Headers],0), , , "Query"))</f>
        <v>Closeout</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6" s="6" t="str">
        <f ca="1">IF(ISBLANK(INDIRECT(ADDRESS(ROW()-14,MATCH("Design Review  On", Submittal[#Headers],0), , , "Query"))), "", INDIRECT(ADDRESS(ROW()-14,MATCH("Design Review  On", Submittal[#Headers],0), , , "Query")))</f>
        <v/>
      </c>
      <c r="G296" s="6">
        <f ca="1">IF(ISBLANK(INDIRECT(ADDRESS(ROW()-14,MATCH("Due Date", Submittal[#Headers],0), , , "Query"))), "", INDIRECT(ADDRESS(ROW()-14,MATCH("Due Date", Submittal[#Headers],0), , , "Query")))</f>
        <v>44200</v>
      </c>
      <c r="H296" s="47" t="str">
        <f ca="1">INDIRECT(ADDRESS(ROW()-14,MATCH("State", Submittal[#Headers],0), , , "Query"))</f>
        <v>Assigned to Sub</v>
      </c>
    </row>
    <row r="297" spans="1:8" x14ac:dyDescent="0.35">
      <c r="A297" t="str">
        <f ca="1">INDIRECT(ADDRESS(ROW()-14,MATCH("Priority", Submittal[#Headers],0), , , "Query"))</f>
        <v>Low</v>
      </c>
      <c r="B297" t="str">
        <f ca="1">_xlfn.CONCAT(TEXT(INDIRECT(ADDRESS(ROW()-14,MATCH("Spec Section", Submittal[#Headers],0), , , "Query")),"000000"),".",TEXT(INDIRECT(ADDRESS(ROW()-14,MATCH("Number", Submittal[#Headers],0), , , "Query")), "00"),".", TEXT(INDIRECT(ADDRESS(ROW()-14,MATCH("Rev", Submittal[#Headers],0), , , "Query")),"00"))</f>
        <v>099123.04.00</v>
      </c>
      <c r="C297" t="str">
        <f ca="1">INDIRECT(ADDRESS(ROW()-14,MATCH("Title", Submittal[#Headers],0), , , "Query"))</f>
        <v>INTERIOR PAINTING Dryfall</v>
      </c>
      <c r="D297" t="str">
        <f ca="1">INDIRECT(ADDRESS(ROW()-14,MATCH("Type", Submittal[#Headers],0), , , "Query"))</f>
        <v>Closeout</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97" s="6">
        <f ca="1">IF(ISBLANK(INDIRECT(ADDRESS(ROW()-14,MATCH("Design Review  On", Submittal[#Headers],0), , , "Query"))), "", INDIRECT(ADDRESS(ROW()-14,MATCH("Design Review  On", Submittal[#Headers],0), , , "Query")))</f>
        <v>44218</v>
      </c>
      <c r="G297" s="6">
        <f ca="1">IF(ISBLANK(INDIRECT(ADDRESS(ROW()-14,MATCH("Due Date", Submittal[#Headers],0), , , "Query"))), "", INDIRECT(ADDRESS(ROW()-14,MATCH("Due Date", Submittal[#Headers],0), , , "Query")))</f>
        <v>44232</v>
      </c>
      <c r="H297" s="47" t="str">
        <f ca="1">INDIRECT(ADDRESS(ROW()-14,MATCH("State", Submittal[#Headers],0), , , "Query"))</f>
        <v>Design Review</v>
      </c>
    </row>
    <row r="298" spans="1:8" x14ac:dyDescent="0.35">
      <c r="A298" t="str">
        <f ca="1">INDIRECT(ADDRESS(ROW()-14,MATCH("Priority", Submittal[#Headers],0), , , "Query"))</f>
        <v>Low</v>
      </c>
      <c r="B298" t="str">
        <f ca="1">_xlfn.CONCAT(TEXT(INDIRECT(ADDRESS(ROW()-14,MATCH("Spec Section", Submittal[#Headers],0), , , "Query")),"000000"),".",TEXT(INDIRECT(ADDRESS(ROW()-14,MATCH("Number", Submittal[#Headers],0), , , "Query")), "00"),".", TEXT(INDIRECT(ADDRESS(ROW()-14,MATCH("Rev", Submittal[#Headers],0), , , "Query")),"00"))</f>
        <v>099123.03.01</v>
      </c>
      <c r="C298" t="str">
        <f ca="1">INDIRECT(ADDRESS(ROW()-14,MATCH("Title", Submittal[#Headers],0), , , "Query"))</f>
        <v>INTERIOR PAINTING (P4 &amp; P5)</v>
      </c>
      <c r="D298" t="str">
        <f ca="1">INDIRECT(ADDRESS(ROW()-14,MATCH("Type", Submittal[#Headers],0), , , "Query"))</f>
        <v>Closeout</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8" s="6" t="str">
        <f ca="1">IF(ISBLANK(INDIRECT(ADDRESS(ROW()-14,MATCH("Design Review  On", Submittal[#Headers],0), , , "Query"))), "", INDIRECT(ADDRESS(ROW()-14,MATCH("Design Review  On", Submittal[#Headers],0), , , "Query")))</f>
        <v/>
      </c>
      <c r="G298" s="6">
        <f ca="1">IF(ISBLANK(INDIRECT(ADDRESS(ROW()-14,MATCH("Due Date", Submittal[#Headers],0), , , "Query"))), "", INDIRECT(ADDRESS(ROW()-14,MATCH("Due Date", Submittal[#Headers],0), , , "Query")))</f>
        <v>44166</v>
      </c>
      <c r="H298" s="47" t="str">
        <f ca="1">INDIRECT(ADDRESS(ROW()-14,MATCH("State", Submittal[#Headers],0), , , "Query"))</f>
        <v>Assigned to Sub</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099123.01.00</v>
      </c>
      <c r="C299" t="str">
        <f ca="1">INDIRECT(ADDRESS(ROW()-14,MATCH("Title", Submittal[#Headers],0), , , "Query"))</f>
        <v>INTERIOR PAINTING</v>
      </c>
      <c r="D299" t="str">
        <f ca="1">INDIRECT(ADDRESS(ROW()-14,MATCH("Type", Submittal[#Headers],0), , , "Query"))</f>
        <v>Closeout</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47" t="str">
        <f ca="1">INDIRECT(ADDRESS(ROW()-14,MATCH("State", Submittal[#Headers],0), , , "Query"))</f>
        <v>Assigned to Sub</v>
      </c>
    </row>
    <row r="300" spans="1:8" x14ac:dyDescent="0.35">
      <c r="A300" t="str">
        <f ca="1">INDIRECT(ADDRESS(ROW()-14,MATCH("Priority", Submittal[#Headers],0), , , "Query"))</f>
        <v>Medium</v>
      </c>
      <c r="B300" t="str">
        <f ca="1">_xlfn.CONCAT(TEXT(INDIRECT(ADDRESS(ROW()-14,MATCH("Spec Section", Submittal[#Headers],0), , , "Query")),"000000"),".",TEXT(INDIRECT(ADDRESS(ROW()-14,MATCH("Number", Submittal[#Headers],0), , , "Query")), "00"),".", TEXT(INDIRECT(ADDRESS(ROW()-14,MATCH("Rev", Submittal[#Headers],0), , , "Query")),"00"))</f>
        <v>099123.02.01</v>
      </c>
      <c r="C300" t="str">
        <f ca="1">INDIRECT(ADDRESS(ROW()-14,MATCH("Title", Submittal[#Headers],0), , , "Query"))</f>
        <v>INTERIOR PAINTING</v>
      </c>
      <c r="D300" t="str">
        <f ca="1">INDIRECT(ADDRESS(ROW()-14,MATCH("Type", Submittal[#Headers],0), , , "Query"))</f>
        <v>Closeout</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0" s="6">
        <f ca="1">IF(ISBLANK(INDIRECT(ADDRESS(ROW()-14,MATCH("Design Review  On", Submittal[#Headers],0), , , "Query"))), "", INDIRECT(ADDRESS(ROW()-14,MATCH("Design Review  On", Submittal[#Headers],0), , , "Query")))</f>
        <v>44236</v>
      </c>
      <c r="G300" s="6">
        <f ca="1">IF(ISBLANK(INDIRECT(ADDRESS(ROW()-14,MATCH("Due Date", Submittal[#Headers],0), , , "Query"))), "", INDIRECT(ADDRESS(ROW()-14,MATCH("Due Date", Submittal[#Headers],0), , , "Query")))</f>
        <v>43854</v>
      </c>
      <c r="H300" s="47" t="str">
        <f ca="1">INDIRECT(ADDRESS(ROW()-14,MATCH("State", Submittal[#Headers],0), , , "Query"))</f>
        <v>Design Review</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099300.02.00</v>
      </c>
      <c r="C301" t="str">
        <f ca="1">INDIRECT(ADDRESS(ROW()-14,MATCH("Title", Submittal[#Headers],0), , , "Query"))</f>
        <v>STAINING AND TRANSPARENT FINISHING</v>
      </c>
      <c r="D301" t="str">
        <f ca="1">INDIRECT(ADDRESS(ROW()-14,MATCH("Type", Submittal[#Headers],0), , , "Query"))</f>
        <v>Closeout</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1" s="6">
        <f ca="1">IF(ISBLANK(INDIRECT(ADDRESS(ROW()-14,MATCH("Design Review  On", Submittal[#Headers],0), , , "Query"))), "", INDIRECT(ADDRESS(ROW()-14,MATCH("Design Review  On", Submittal[#Headers],0), , , "Query")))</f>
        <v>43839</v>
      </c>
      <c r="G301" s="6" t="str">
        <f ca="1">IF(ISBLANK(INDIRECT(ADDRESS(ROW()-14,MATCH("Due Date", Submittal[#Headers],0), , , "Query"))), "", INDIRECT(ADDRESS(ROW()-14,MATCH("Due Date", Submittal[#Headers],0), , , "Query")))</f>
        <v/>
      </c>
      <c r="H301" s="47" t="str">
        <f ca="1">INDIRECT(ADDRESS(ROW()-14,MATCH("State", Submittal[#Headers],0), , , "Query"))</f>
        <v>Closed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099300.03.00</v>
      </c>
      <c r="C302" t="str">
        <f ca="1">INDIRECT(ADDRESS(ROW()-14,MATCH("Title", Submittal[#Headers],0), , , "Query"))</f>
        <v>STAINING AND TRANSPARENT FINISHING</v>
      </c>
      <c r="D302" t="str">
        <f ca="1">INDIRECT(ADDRESS(ROW()-14,MATCH("Type", Submittal[#Headers],0), , , "Query"))</f>
        <v>Closeout</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44200</v>
      </c>
      <c r="H302" s="47"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099300.01.00</v>
      </c>
      <c r="C303" t="str">
        <f ca="1">INDIRECT(ADDRESS(ROW()-14,MATCH("Title", Submittal[#Headers],0), , , "Query"))</f>
        <v>STAINING AND TRANSPARENT FINISHING</v>
      </c>
      <c r="D303" t="str">
        <f ca="1">INDIRECT(ADDRESS(ROW()-14,MATCH("Type", Submittal[#Headers],0), , , "Query"))</f>
        <v>Closeout</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47" t="str">
        <f ca="1">INDIRECT(ADDRESS(ROW()-14,MATCH("State", Submittal[#Headers],0), , , "Query"))</f>
        <v>Assigned to Sub</v>
      </c>
    </row>
    <row r="304" spans="1:8" x14ac:dyDescent="0.35">
      <c r="A304" t="str">
        <f ca="1">INDIRECT(ADDRESS(ROW()-14,MATCH("Priority", Submittal[#Headers],0), , , "Query"))</f>
        <v>High</v>
      </c>
      <c r="B304" t="str">
        <f ca="1">_xlfn.CONCAT(TEXT(INDIRECT(ADDRESS(ROW()-14,MATCH("Spec Section", Submittal[#Headers],0), , , "Query")),"000000"),".",TEXT(INDIRECT(ADDRESS(ROW()-14,MATCH("Number", Submittal[#Headers],0), , , "Query")), "00"),".", TEXT(INDIRECT(ADDRESS(ROW()-14,MATCH("Rev", Submittal[#Headers],0), , , "Query")),"00"))</f>
        <v>099656.01.01</v>
      </c>
      <c r="C304" t="str">
        <f ca="1">INDIRECT(ADDRESS(ROW()-14,MATCH("Title", Submittal[#Headers],0), , , "Query"))</f>
        <v>EPOXY COATINGS</v>
      </c>
      <c r="D304" t="str">
        <f ca="1">INDIRECT(ADDRESS(ROW()-14,MATCH("Type", Submittal[#Headers],0), , , "Query"))</f>
        <v>Closeout</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44033</v>
      </c>
      <c r="G304" s="6" t="str">
        <f ca="1">IF(ISBLANK(INDIRECT(ADDRESS(ROW()-14,MATCH("Due Date", Submittal[#Headers],0), , , "Query"))), "", INDIRECT(ADDRESS(ROW()-14,MATCH("Due Date", Submittal[#Headers],0), , , "Query")))</f>
        <v/>
      </c>
      <c r="H304" s="47" t="str">
        <f ca="1">INDIRECT(ADDRESS(ROW()-14,MATCH("State", Submittal[#Headers],0), , , "Query"))</f>
        <v>Closed</v>
      </c>
    </row>
    <row r="305" spans="1:8" x14ac:dyDescent="0.35">
      <c r="A305" t="str">
        <f ca="1">INDIRECT(ADDRESS(ROW()-14,MATCH("Priority", Submittal[#Headers],0), , , "Query"))</f>
        <v>High</v>
      </c>
      <c r="B305" t="str">
        <f ca="1">_xlfn.CONCAT(TEXT(INDIRECT(ADDRESS(ROW()-14,MATCH("Spec Section", Submittal[#Headers],0), , , "Query")),"000000"),".",TEXT(INDIRECT(ADDRESS(ROW()-14,MATCH("Number", Submittal[#Headers],0), , , "Query")), "00"),".", TEXT(INDIRECT(ADDRESS(ROW()-14,MATCH("Rev", Submittal[#Headers],0), , , "Query")),"00"))</f>
        <v>101419.07.00</v>
      </c>
      <c r="C305" t="str">
        <f ca="1">INDIRECT(ADDRESS(ROW()-14,MATCH("Title", Submittal[#Headers],0), , , "Query"))</f>
        <v>DIMENSIONAL LETTER SIGNAGE - Cast Metal</v>
      </c>
      <c r="D305" t="str">
        <f ca="1">INDIRECT(ADDRESS(ROW()-14,MATCH("Type", Submittal[#Headers],0), , , "Query"))</f>
        <v>Closeout</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5" s="6">
        <f ca="1">IF(ISBLANK(INDIRECT(ADDRESS(ROW()-14,MATCH("Design Review  On", Submittal[#Headers],0), , , "Query"))), "", INDIRECT(ADDRESS(ROW()-14,MATCH("Design Review  On", Submittal[#Headers],0), , , "Query")))</f>
        <v>44182</v>
      </c>
      <c r="G305" s="6" t="str">
        <f ca="1">IF(ISBLANK(INDIRECT(ADDRESS(ROW()-14,MATCH("Due Date", Submittal[#Headers],0), , , "Query"))), "", INDIRECT(ADDRESS(ROW()-14,MATCH("Due Date", Submittal[#Headers],0), , , "Query")))</f>
        <v/>
      </c>
      <c r="H305" s="47" t="str">
        <f ca="1">INDIRECT(ADDRESS(ROW()-14,MATCH("State", Submittal[#Headers],0), , , "Query"))</f>
        <v>Closed</v>
      </c>
    </row>
    <row r="306" spans="1:8" x14ac:dyDescent="0.35">
      <c r="A306" t="str">
        <f ca="1">INDIRECT(ADDRESS(ROW()-14,MATCH("Priority", Submittal[#Headers],0), , , "Query"))</f>
        <v>High</v>
      </c>
      <c r="B306" t="str">
        <f ca="1">_xlfn.CONCAT(TEXT(INDIRECT(ADDRESS(ROW()-14,MATCH("Spec Section", Submittal[#Headers],0), , , "Query")),"000000"),".",TEXT(INDIRECT(ADDRESS(ROW()-14,MATCH("Number", Submittal[#Headers],0), , , "Query")), "00"),".", TEXT(INDIRECT(ADDRESS(ROW()-14,MATCH("Rev", Submittal[#Headers],0), , , "Query")),"00"))</f>
        <v>101419.02.00</v>
      </c>
      <c r="C306" t="str">
        <f ca="1">INDIRECT(ADDRESS(ROW()-14,MATCH("Title", Submittal[#Headers],0), , , "Query"))</f>
        <v>DIMENSIONAL LETTER SIGNAGE - Monument Sign</v>
      </c>
      <c r="D306" t="str">
        <f ca="1">INDIRECT(ADDRESS(ROW()-14,MATCH("Type", Submittal[#Headers],0), , , "Query"))</f>
        <v>Closeout</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6" s="6">
        <f ca="1">IF(ISBLANK(INDIRECT(ADDRESS(ROW()-14,MATCH("Design Review  On", Submittal[#Headers],0), , , "Query"))), "", INDIRECT(ADDRESS(ROW()-14,MATCH("Design Review  On", Submittal[#Headers],0), , , "Query")))</f>
        <v>44229</v>
      </c>
      <c r="G306" s="6" t="str">
        <f ca="1">IF(ISBLANK(INDIRECT(ADDRESS(ROW()-14,MATCH("Due Date", Submittal[#Headers],0), , , "Query"))), "", INDIRECT(ADDRESS(ROW()-14,MATCH("Due Date", Submittal[#Headers],0), , , "Query")))</f>
        <v/>
      </c>
      <c r="H306" s="47" t="str">
        <f ca="1">INDIRECT(ADDRESS(ROW()-14,MATCH("State", Submittal[#Headers],0), , , "Query"))</f>
        <v>Design Review</v>
      </c>
    </row>
    <row r="307" spans="1:8" x14ac:dyDescent="0.35">
      <c r="A307" t="str">
        <f ca="1">INDIRECT(ADDRESS(ROW()-14,MATCH("Priority", Submittal[#Headers],0), , , "Query"))</f>
        <v>Low</v>
      </c>
      <c r="B307" t="str">
        <f ca="1">_xlfn.CONCAT(TEXT(INDIRECT(ADDRESS(ROW()-14,MATCH("Spec Section", Submittal[#Headers],0), , , "Query")),"000000"),".",TEXT(INDIRECT(ADDRESS(ROW()-14,MATCH("Number", Submittal[#Headers],0), , , "Query")), "00"),".", TEXT(INDIRECT(ADDRESS(ROW()-14,MATCH("Rev", Submittal[#Headers],0), , , "Query")),"00"))</f>
        <v>101419.01.00</v>
      </c>
      <c r="C307" t="str">
        <f ca="1">INDIRECT(ADDRESS(ROW()-14,MATCH("Title", Submittal[#Headers],0), , , "Query"))</f>
        <v>DIMENSIONAL LETTER SIGNAGE - Monument Sign</v>
      </c>
      <c r="D307" t="str">
        <f ca="1">INDIRECT(ADDRESS(ROW()-14,MATCH("Type", Submittal[#Headers],0), , , "Query"))</f>
        <v>Closeout</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07" s="6" t="str">
        <f ca="1">IF(ISBLANK(INDIRECT(ADDRESS(ROW()-14,MATCH("Design Review  On", Submittal[#Headers],0), , , "Query"))), "", INDIRECT(ADDRESS(ROW()-14,MATCH("Design Review  On", Submittal[#Headers],0), , , "Query")))</f>
        <v/>
      </c>
      <c r="G307" s="6">
        <f ca="1">IF(ISBLANK(INDIRECT(ADDRESS(ROW()-14,MATCH("Due Date", Submittal[#Headers],0), , , "Query"))), "", INDIRECT(ADDRESS(ROW()-14,MATCH("Due Date", Submittal[#Headers],0), , , "Query")))</f>
        <v>44166</v>
      </c>
      <c r="H307" s="47" t="str">
        <f ca="1">INDIRECT(ADDRESS(ROW()-14,MATCH("State", Submittal[#Headers],0), , , "Query"))</f>
        <v>Assigned to Sub</v>
      </c>
    </row>
    <row r="308" spans="1:8" x14ac:dyDescent="0.35">
      <c r="A308" t="str">
        <f ca="1">INDIRECT(ADDRESS(ROW()-14,MATCH("Priority", Submittal[#Headers],0), , , "Query"))</f>
        <v>Low</v>
      </c>
      <c r="B308" t="str">
        <f ca="1">_xlfn.CONCAT(TEXT(INDIRECT(ADDRESS(ROW()-14,MATCH("Spec Section", Submittal[#Headers],0), , , "Query")),"000000"),".",TEXT(INDIRECT(ADDRESS(ROW()-14,MATCH("Number", Submittal[#Headers],0), , , "Query")), "00"),".", TEXT(INDIRECT(ADDRESS(ROW()-14,MATCH("Rev", Submittal[#Headers],0), , , "Query")),"00"))</f>
        <v>101419.03.00</v>
      </c>
      <c r="C308" t="str">
        <f ca="1">INDIRECT(ADDRESS(ROW()-14,MATCH("Title", Submittal[#Headers],0), , , "Query"))</f>
        <v>DIMENSIONAL LETTER SIGNAGE - Monument Sign</v>
      </c>
      <c r="D308" t="str">
        <f ca="1">INDIRECT(ADDRESS(ROW()-14,MATCH("Type", Submittal[#Headers],0), , , "Query"))</f>
        <v>Closeout</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08" s="6" t="str">
        <f ca="1">IF(ISBLANK(INDIRECT(ADDRESS(ROW()-14,MATCH("Design Review  On", Submittal[#Headers],0), , , "Query"))), "", INDIRECT(ADDRESS(ROW()-14,MATCH("Design Review  On", Submittal[#Headers],0), , , "Query")))</f>
        <v/>
      </c>
      <c r="G308" s="6">
        <f ca="1">IF(ISBLANK(INDIRECT(ADDRESS(ROW()-14,MATCH("Due Date", Submittal[#Headers],0), , , "Query"))), "", INDIRECT(ADDRESS(ROW()-14,MATCH("Due Date", Submittal[#Headers],0), , , "Query")))</f>
        <v>44166</v>
      </c>
      <c r="H308" s="47" t="str">
        <f ca="1">INDIRECT(ADDRESS(ROW()-14,MATCH("State", Submittal[#Headers],0), , , "Query"))</f>
        <v>Assigned to Sub</v>
      </c>
    </row>
    <row r="309" spans="1:8" x14ac:dyDescent="0.35">
      <c r="A309" t="str">
        <f ca="1">INDIRECT(ADDRESS(ROW()-14,MATCH("Priority", Submittal[#Headers],0), , , "Query"))</f>
        <v>Low</v>
      </c>
      <c r="B309" t="str">
        <f ca="1">_xlfn.CONCAT(TEXT(INDIRECT(ADDRESS(ROW()-14,MATCH("Spec Section", Submittal[#Headers],0), , , "Query")),"000000"),".",TEXT(INDIRECT(ADDRESS(ROW()-14,MATCH("Number", Submittal[#Headers],0), , , "Query")), "00"),".", TEXT(INDIRECT(ADDRESS(ROW()-14,MATCH("Rev", Submittal[#Headers],0), , , "Query")),"00"))</f>
        <v>101419.04.00</v>
      </c>
      <c r="C309" t="str">
        <f ca="1">INDIRECT(ADDRESS(ROW()-14,MATCH("Title", Submittal[#Headers],0), , , "Query"))</f>
        <v>DIMENSIONAL LETTER SIGNAGE - Monument Sign</v>
      </c>
      <c r="D309" t="str">
        <f ca="1">INDIRECT(ADDRESS(ROW()-14,MATCH("Type", Submittal[#Headers],0), , , "Query"))</f>
        <v>Closeout</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09" s="6" t="str">
        <f ca="1">IF(ISBLANK(INDIRECT(ADDRESS(ROW()-14,MATCH("Design Review  On", Submittal[#Headers],0), , , "Query"))), "", INDIRECT(ADDRESS(ROW()-14,MATCH("Design Review  On", Submittal[#Headers],0), , , "Query")))</f>
        <v/>
      </c>
      <c r="G309" s="6">
        <f ca="1">IF(ISBLANK(INDIRECT(ADDRESS(ROW()-14,MATCH("Due Date", Submittal[#Headers],0), , , "Query"))), "", INDIRECT(ADDRESS(ROW()-14,MATCH("Due Date", Submittal[#Headers],0), , , "Query")))</f>
        <v>44166</v>
      </c>
      <c r="H309" s="47" t="str">
        <f ca="1">INDIRECT(ADDRESS(ROW()-14,MATCH("State", Submittal[#Headers],0), , , "Query"))</f>
        <v>Assigned to Sub</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101419.05.00</v>
      </c>
      <c r="C310" t="str">
        <f ca="1">INDIRECT(ADDRESS(ROW()-14,MATCH("Title", Submittal[#Headers],0), , , "Query"))</f>
        <v>DIMENSIONAL LETTER SIGNAGE - Cast Metal</v>
      </c>
      <c r="D310" t="str">
        <f ca="1">INDIRECT(ADDRESS(ROW()-14,MATCH("Type", Submittal[#Headers],0), , , "Query"))</f>
        <v>Closeout</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47"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102117.01.00</v>
      </c>
      <c r="C311" t="str">
        <f ca="1">INDIRECT(ADDRESS(ROW()-14,MATCH("Title", Submittal[#Headers],0), , , "Query"))</f>
        <v>METAL DRESSING COMPARTMENTS</v>
      </c>
      <c r="D311" t="str">
        <f ca="1">INDIRECT(ADDRESS(ROW()-14,MATCH("Type", Submittal[#Headers],0), , , "Query"))</f>
        <v>Closeout</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1" s="6" t="str">
        <f ca="1">IF(ISBLANK(INDIRECT(ADDRESS(ROW()-14,MATCH("Design Review  On", Submittal[#Headers],0), , , "Query"))), "", INDIRECT(ADDRESS(ROW()-14,MATCH("Design Review  On", Submittal[#Headers],0), , , "Query")))</f>
        <v/>
      </c>
      <c r="G311" s="6" t="str">
        <f ca="1">IF(ISBLANK(INDIRECT(ADDRESS(ROW()-14,MATCH("Due Date", Submittal[#Headers],0), , , "Query"))), "", INDIRECT(ADDRESS(ROW()-14,MATCH("Due Date", Submittal[#Headers],0), , , "Query")))</f>
        <v/>
      </c>
      <c r="H311" s="47" t="str">
        <f ca="1">INDIRECT(ADDRESS(ROW()-14,MATCH("State", Submittal[#Headers],0), , , "Query"))</f>
        <v>Closed</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102117.03.00</v>
      </c>
      <c r="C312" t="str">
        <f ca="1">INDIRECT(ADDRESS(ROW()-14,MATCH("Title", Submittal[#Headers],0), , , "Query"))</f>
        <v>METAL DRESSING COMPARTMENTS</v>
      </c>
      <c r="D312" t="str">
        <f ca="1">INDIRECT(ADDRESS(ROW()-14,MATCH("Type", Submittal[#Headers],0), , , "Query"))</f>
        <v>Closeout</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2" s="6" t="str">
        <f ca="1">IF(ISBLANK(INDIRECT(ADDRESS(ROW()-14,MATCH("Design Review  On", Submittal[#Headers],0), , , "Query"))), "", INDIRECT(ADDRESS(ROW()-14,MATCH("Design Review  On", Submittal[#Headers],0), , , "Query")))</f>
        <v/>
      </c>
      <c r="G312" s="6" t="str">
        <f ca="1">IF(ISBLANK(INDIRECT(ADDRESS(ROW()-14,MATCH("Due Date", Submittal[#Headers],0), , , "Query"))), "", INDIRECT(ADDRESS(ROW()-14,MATCH("Due Date", Submittal[#Headers],0), , , "Query")))</f>
        <v/>
      </c>
      <c r="H312" s="47" t="str">
        <f ca="1">INDIRECT(ADDRESS(ROW()-14,MATCH("State", Submittal[#Headers],0), , , "Query"))</f>
        <v>Closed</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102117.04.00</v>
      </c>
      <c r="C313" t="str">
        <f ca="1">INDIRECT(ADDRESS(ROW()-14,MATCH("Title", Submittal[#Headers],0), , , "Query"))</f>
        <v>METAL DRESSING COMPARTMENTS</v>
      </c>
      <c r="D313" t="str">
        <f ca="1">INDIRECT(ADDRESS(ROW()-14,MATCH("Type", Submittal[#Headers],0), , , "Query"))</f>
        <v>Closeout</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3" s="6" t="str">
        <f ca="1">IF(ISBLANK(INDIRECT(ADDRESS(ROW()-14,MATCH("Design Review  On", Submittal[#Headers],0), , , "Query"))), "", INDIRECT(ADDRESS(ROW()-14,MATCH("Design Review  On", Submittal[#Headers],0), , , "Query")))</f>
        <v/>
      </c>
      <c r="G313" s="6" t="str">
        <f ca="1">IF(ISBLANK(INDIRECT(ADDRESS(ROW()-14,MATCH("Due Date", Submittal[#Headers],0), , , "Query"))), "", INDIRECT(ADDRESS(ROW()-14,MATCH("Due Date", Submittal[#Headers],0), , , "Query")))</f>
        <v/>
      </c>
      <c r="H313" s="47"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102120.01.00</v>
      </c>
      <c r="C314" t="str">
        <f ca="1">INDIRECT(ADDRESS(ROW()-14,MATCH("Title", Submittal[#Headers],0), , , "Query"))</f>
        <v>MARBLE TOILET COMPARTMENTS</v>
      </c>
      <c r="D314" t="str">
        <f ca="1">INDIRECT(ADDRESS(ROW()-14,MATCH("Type", Submittal[#Headers],0), , , "Query"))</f>
        <v>Closeout</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47" t="str">
        <f ca="1">INDIRECT(ADDRESS(ROW()-14,MATCH("State", Submittal[#Headers],0), , , "Query"))</f>
        <v>Closed</v>
      </c>
    </row>
    <row r="315" spans="1:8" x14ac:dyDescent="0.35">
      <c r="A315" t="str">
        <f ca="1">INDIRECT(ADDRESS(ROW()-14,MATCH("Priority", Submittal[#Headers],0), , , "Query"))</f>
        <v>High</v>
      </c>
      <c r="B315" t="str">
        <f ca="1">_xlfn.CONCAT(TEXT(INDIRECT(ADDRESS(ROW()-14,MATCH("Spec Section", Submittal[#Headers],0), , , "Query")),"000000"),".",TEXT(INDIRECT(ADDRESS(ROW()-14,MATCH("Number", Submittal[#Headers],0), , , "Query")), "00"),".", TEXT(INDIRECT(ADDRESS(ROW()-14,MATCH("Rev", Submittal[#Headers],0), , , "Query")),"00"))</f>
        <v>102800.01.00</v>
      </c>
      <c r="C315" t="str">
        <f ca="1">INDIRECT(ADDRESS(ROW()-14,MATCH("Title", Submittal[#Headers],0), , , "Query"))</f>
        <v>TOILET, BATH, AND LAUNDRY ACCESSORIES GHID</v>
      </c>
      <c r="D315" t="str">
        <f ca="1">INDIRECT(ADDRESS(ROW()-14,MATCH("Type", Submittal[#Headers],0), , , "Query"))</f>
        <v>Closeout</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5" s="6">
        <f ca="1">IF(ISBLANK(INDIRECT(ADDRESS(ROW()-14,MATCH("Design Review  On", Submittal[#Headers],0), , , "Query"))), "", INDIRECT(ADDRESS(ROW()-14,MATCH("Design Review  On", Submittal[#Headers],0), , , "Query")))</f>
        <v>44187</v>
      </c>
      <c r="G315" s="6">
        <f ca="1">IF(ISBLANK(INDIRECT(ADDRESS(ROW()-14,MATCH("Due Date", Submittal[#Headers],0), , , "Query"))), "", INDIRECT(ADDRESS(ROW()-14,MATCH("Due Date", Submittal[#Headers],0), , , "Query")))</f>
        <v>44202</v>
      </c>
      <c r="H315" s="47" t="str">
        <f ca="1">INDIRECT(ADDRESS(ROW()-14,MATCH("State", Submittal[#Headers],0), , , "Query"))</f>
        <v>Design Review</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104413.01.00</v>
      </c>
      <c r="C316" t="str">
        <f ca="1">INDIRECT(ADDRESS(ROW()-14,MATCH("Title", Submittal[#Headers],0), , , "Query"))</f>
        <v>FIRE PROTECTION CABINETS</v>
      </c>
      <c r="D316" t="str">
        <f ca="1">INDIRECT(ADDRESS(ROW()-14,MATCH("Type", Submittal[#Headers],0), , , "Query"))</f>
        <v>Closeout</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6" s="6" t="str">
        <f ca="1">IF(ISBLANK(INDIRECT(ADDRESS(ROW()-14,MATCH("Design Review  On", Submittal[#Headers],0), , , "Query"))), "", INDIRECT(ADDRESS(ROW()-14,MATCH("Design Review  On", Submittal[#Headers],0), , , "Query")))</f>
        <v/>
      </c>
      <c r="G316" s="6">
        <f ca="1">IF(ISBLANK(INDIRECT(ADDRESS(ROW()-14,MATCH("Due Date", Submittal[#Headers],0), , , "Query"))), "", INDIRECT(ADDRESS(ROW()-14,MATCH("Due Date", Submittal[#Headers],0), , , "Query")))</f>
        <v>44166</v>
      </c>
      <c r="H316" s="47"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104413.02.00</v>
      </c>
      <c r="C317" t="str">
        <f ca="1">INDIRECT(ADDRESS(ROW()-14,MATCH("Title", Submittal[#Headers],0), , , "Query"))</f>
        <v>FIRE PROTECTION CABINETS</v>
      </c>
      <c r="D317" t="str">
        <f ca="1">INDIRECT(ADDRESS(ROW()-14,MATCH("Type", Submittal[#Headers],0), , , "Query"))</f>
        <v>Closeout</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7" s="6" t="str">
        <f ca="1">IF(ISBLANK(INDIRECT(ADDRESS(ROW()-14,MATCH("Design Review  On", Submittal[#Headers],0), , , "Query"))), "", INDIRECT(ADDRESS(ROW()-14,MATCH("Design Review  On", Submittal[#Headers],0), , , "Query")))</f>
        <v/>
      </c>
      <c r="G317" s="6">
        <f ca="1">IF(ISBLANK(INDIRECT(ADDRESS(ROW()-14,MATCH("Due Date", Submittal[#Headers],0), , , "Query"))), "", INDIRECT(ADDRESS(ROW()-14,MATCH("Due Date", Submittal[#Headers],0), , , "Query")))</f>
        <v>44166</v>
      </c>
      <c r="H317" s="47" t="str">
        <f ca="1">INDIRECT(ADDRESS(ROW()-14,MATCH("State", Submittal[#Headers],0), , , "Query"))</f>
        <v>Assigned to Sub</v>
      </c>
    </row>
    <row r="318" spans="1:8" x14ac:dyDescent="0.35">
      <c r="A318" t="str">
        <f ca="1">INDIRECT(ADDRESS(ROW()-14,MATCH("Priority", Submittal[#Headers],0), , , "Query"))</f>
        <v>Low</v>
      </c>
      <c r="B318" t="str">
        <f ca="1">_xlfn.CONCAT(TEXT(INDIRECT(ADDRESS(ROW()-14,MATCH("Spec Section", Submittal[#Headers],0), , , "Query")),"000000"),".",TEXT(INDIRECT(ADDRESS(ROW()-14,MATCH("Number", Submittal[#Headers],0), , , "Query")), "00"),".", TEXT(INDIRECT(ADDRESS(ROW()-14,MATCH("Rev", Submittal[#Headers],0), , , "Query")),"00"))</f>
        <v>104413.03.00</v>
      </c>
      <c r="C318" t="str">
        <f ca="1">INDIRECT(ADDRESS(ROW()-14,MATCH("Title", Submittal[#Headers],0), , , "Query"))</f>
        <v>FIRE PROTECTION CABINETS</v>
      </c>
      <c r="D318" t="str">
        <f ca="1">INDIRECT(ADDRESS(ROW()-14,MATCH("Type", Submittal[#Headers],0), , , "Query"))</f>
        <v>Closeout</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8" s="6" t="str">
        <f ca="1">IF(ISBLANK(INDIRECT(ADDRESS(ROW()-14,MATCH("Design Review  On", Submittal[#Headers],0), , , "Query"))), "", INDIRECT(ADDRESS(ROW()-14,MATCH("Design Review  On", Submittal[#Headers],0), , , "Query")))</f>
        <v/>
      </c>
      <c r="G318" s="6">
        <f ca="1">IF(ISBLANK(INDIRECT(ADDRESS(ROW()-14,MATCH("Due Date", Submittal[#Headers],0), , , "Query"))), "", INDIRECT(ADDRESS(ROW()-14,MATCH("Due Date", Submittal[#Headers],0), , , "Query")))</f>
        <v>44166</v>
      </c>
      <c r="H318" s="47" t="str">
        <f ca="1">INDIRECT(ADDRESS(ROW()-14,MATCH("State", Submittal[#Headers],0), , , "Query"))</f>
        <v>Assigned to Sub</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104416.01.00</v>
      </c>
      <c r="C319" t="str">
        <f ca="1">INDIRECT(ADDRESS(ROW()-14,MATCH("Title", Submittal[#Headers],0), , , "Query"))</f>
        <v>FIRE EXTINGUISHERS</v>
      </c>
      <c r="D319" t="str">
        <f ca="1">INDIRECT(ADDRESS(ROW()-14,MATCH("Type", Submittal[#Headers],0), , , "Query"))</f>
        <v>Closeout</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47"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105113.01.00</v>
      </c>
      <c r="C320" t="str">
        <f ca="1">INDIRECT(ADDRESS(ROW()-14,MATCH("Title", Submittal[#Headers],0), , , "Query"))</f>
        <v>METAL LOCKERS &amp; DRESSING COMPARTMENTS</v>
      </c>
      <c r="D320" t="str">
        <f ca="1">INDIRECT(ADDRESS(ROW()-14,MATCH("Type", Submittal[#Headers],0), , , "Query"))</f>
        <v>Closeout</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0" s="6">
        <f ca="1">IF(ISBLANK(INDIRECT(ADDRESS(ROW()-14,MATCH("Design Review  On", Submittal[#Headers],0), , , "Query"))), "", INDIRECT(ADDRESS(ROW()-14,MATCH("Design Review  On", Submittal[#Headers],0), , , "Query")))</f>
        <v>43937</v>
      </c>
      <c r="G320" s="6" t="str">
        <f ca="1">IF(ISBLANK(INDIRECT(ADDRESS(ROW()-14,MATCH("Due Date", Submittal[#Headers],0), , , "Query"))), "", INDIRECT(ADDRESS(ROW()-14,MATCH("Due Date", Submittal[#Headers],0), , , "Query")))</f>
        <v/>
      </c>
      <c r="H320" s="47" t="str">
        <f ca="1">INDIRECT(ADDRESS(ROW()-14,MATCH("State", Submittal[#Headers],0), , , "Query"))</f>
        <v>Closed</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105113.02.00</v>
      </c>
      <c r="C321" t="str">
        <f ca="1">INDIRECT(ADDRESS(ROW()-14,MATCH("Title", Submittal[#Headers],0), , , "Query"))</f>
        <v>METAL LOCKERS</v>
      </c>
      <c r="D321" t="str">
        <f ca="1">INDIRECT(ADDRESS(ROW()-14,MATCH("Type", Submittal[#Headers],0), , , "Query"))</f>
        <v>Closeout</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1" s="6" t="str">
        <f ca="1">IF(ISBLANK(INDIRECT(ADDRESS(ROW()-14,MATCH("Design Review  On", Submittal[#Headers],0), , , "Query"))), "", INDIRECT(ADDRESS(ROW()-14,MATCH("Design Review  On", Submittal[#Headers],0), , , "Query")))</f>
        <v/>
      </c>
      <c r="G321" s="6" t="str">
        <f ca="1">IF(ISBLANK(INDIRECT(ADDRESS(ROW()-14,MATCH("Due Date", Submittal[#Headers],0), , , "Query"))), "", INDIRECT(ADDRESS(ROW()-14,MATCH("Due Date", Submittal[#Headers],0), , , "Query")))</f>
        <v/>
      </c>
      <c r="H321" s="47" t="str">
        <f ca="1">INDIRECT(ADDRESS(ROW()-14,MATCH("State", Submittal[#Headers],0), , , "Query"))</f>
        <v>Closed</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105113.03.00</v>
      </c>
      <c r="C322" t="str">
        <f ca="1">INDIRECT(ADDRESS(ROW()-14,MATCH("Title", Submittal[#Headers],0), , , "Query"))</f>
        <v>METAL LOCKERS</v>
      </c>
      <c r="D322" t="str">
        <f ca="1">INDIRECT(ADDRESS(ROW()-14,MATCH("Type", Submittal[#Headers],0), , , "Query"))</f>
        <v>Closeout</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43819</v>
      </c>
      <c r="H322" s="47"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105113.04.00</v>
      </c>
      <c r="C323" t="str">
        <f ca="1">INDIRECT(ADDRESS(ROW()-14,MATCH("Title", Submittal[#Headers],0), , , "Query"))</f>
        <v>METAL LOCKERS</v>
      </c>
      <c r="D323" t="str">
        <f ca="1">INDIRECT(ADDRESS(ROW()-14,MATCH("Type", Submittal[#Headers],0), , , "Query"))</f>
        <v>Closeout</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3" s="6" t="str">
        <f ca="1">IF(ISBLANK(INDIRECT(ADDRESS(ROW()-14,MATCH("Design Review  On", Submittal[#Headers],0), , , "Query"))), "", INDIRECT(ADDRESS(ROW()-14,MATCH("Design Review  On", Submittal[#Headers],0), , , "Query")))</f>
        <v/>
      </c>
      <c r="G323" s="6">
        <f ca="1">IF(ISBLANK(INDIRECT(ADDRESS(ROW()-14,MATCH("Due Date", Submittal[#Headers],0), , , "Query"))), "", INDIRECT(ADDRESS(ROW()-14,MATCH("Due Date", Submittal[#Headers],0), , , "Query")))</f>
        <v>43819</v>
      </c>
      <c r="H323" s="47" t="str">
        <f ca="1">INDIRECT(ADDRESS(ROW()-14,MATCH("State", Submittal[#Headers],0), , , "Query"))</f>
        <v>Assigned to Sub</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107516.02.00</v>
      </c>
      <c r="C324" t="str">
        <f ca="1">INDIRECT(ADDRESS(ROW()-14,MATCH("Title", Submittal[#Headers],0), , , "Query"))</f>
        <v>GROUND-SET FLAGPOLES</v>
      </c>
      <c r="D324" t="str">
        <f ca="1">INDIRECT(ADDRESS(ROW()-14,MATCH("Type", Submittal[#Headers],0), , , "Query"))</f>
        <v>Closeout</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47" t="str">
        <f ca="1">INDIRECT(ADDRESS(ROW()-14,MATCH("State", Submittal[#Headers],0), , , "Query"))</f>
        <v>Closed</v>
      </c>
    </row>
    <row r="325" spans="1:8" x14ac:dyDescent="0.35">
      <c r="A325" t="str">
        <f ca="1">INDIRECT(ADDRESS(ROW()-14,MATCH("Priority", Submittal[#Headers],0), , , "Query"))</f>
        <v>High</v>
      </c>
      <c r="B325" t="str">
        <f ca="1">_xlfn.CONCAT(TEXT(INDIRECT(ADDRESS(ROW()-14,MATCH("Spec Section", Submittal[#Headers],0), , , "Query")),"000000"),".",TEXT(INDIRECT(ADDRESS(ROW()-14,MATCH("Number", Submittal[#Headers],0), , , "Query")), "00"),".", TEXT(INDIRECT(ADDRESS(ROW()-14,MATCH("Rev", Submittal[#Headers],0), , , "Query")),"00"))</f>
        <v>107516.03.00</v>
      </c>
      <c r="C325" t="str">
        <f ca="1">INDIRECT(ADDRESS(ROW()-14,MATCH("Title", Submittal[#Headers],0), , , "Query"))</f>
        <v>GROUND-SET FLAGPOLES</v>
      </c>
      <c r="D325" t="str">
        <f ca="1">INDIRECT(ADDRESS(ROW()-14,MATCH("Type", Submittal[#Headers],0), , , "Query"))</f>
        <v>Closeout</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5" s="6">
        <f ca="1">IF(ISBLANK(INDIRECT(ADDRESS(ROW()-14,MATCH("Design Review  On", Submittal[#Headers],0), , , "Query"))), "", INDIRECT(ADDRESS(ROW()-14,MATCH("Design Review  On", Submittal[#Headers],0), , , "Query")))</f>
        <v>43922</v>
      </c>
      <c r="G325" s="6" t="str">
        <f ca="1">IF(ISBLANK(INDIRECT(ADDRESS(ROW()-14,MATCH("Due Date", Submittal[#Headers],0), , , "Query"))), "", INDIRECT(ADDRESS(ROW()-14,MATCH("Due Date", Submittal[#Headers],0), , , "Query")))</f>
        <v/>
      </c>
      <c r="H325" s="47" t="str">
        <f ca="1">INDIRECT(ADDRESS(ROW()-14,MATCH("State", Submittal[#Headers],0), , , "Query"))</f>
        <v>Closed</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107516.01.01</v>
      </c>
      <c r="C326" t="str">
        <f ca="1">INDIRECT(ADDRESS(ROW()-14,MATCH("Title", Submittal[#Headers],0), , , "Query"))</f>
        <v>GROUND-SET FLAGPOLES</v>
      </c>
      <c r="D326" t="str">
        <f ca="1">INDIRECT(ADDRESS(ROW()-14,MATCH("Type", Submittal[#Headers],0), , , "Query"))</f>
        <v>Closeout</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6" s="6">
        <f ca="1">IF(ISBLANK(INDIRECT(ADDRESS(ROW()-14,MATCH("Design Review  On", Submittal[#Headers],0), , , "Query"))), "", INDIRECT(ADDRESS(ROW()-14,MATCH("Design Review  On", Submittal[#Headers],0), , , "Query")))</f>
        <v>43922</v>
      </c>
      <c r="G326" s="6" t="str">
        <f ca="1">IF(ISBLANK(INDIRECT(ADDRESS(ROW()-14,MATCH("Due Date", Submittal[#Headers],0), , , "Query"))), "", INDIRECT(ADDRESS(ROW()-14,MATCH("Due Date", Submittal[#Headers],0), , , "Query")))</f>
        <v/>
      </c>
      <c r="H326" s="47" t="str">
        <f ca="1">INDIRECT(ADDRESS(ROW()-14,MATCH("State", Submittal[#Headers],0), , , "Query"))</f>
        <v>Closed</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111313.01.00</v>
      </c>
      <c r="C327" t="str">
        <f ca="1">INDIRECT(ADDRESS(ROW()-14,MATCH("Title", Submittal[#Headers],0), , , "Query"))</f>
        <v>LOADING DOCK BUMPERS</v>
      </c>
      <c r="D327" t="str">
        <f ca="1">INDIRECT(ADDRESS(ROW()-14,MATCH("Type", Submittal[#Headers],0), , , "Query"))</f>
        <v>Closeout</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27" s="6" t="str">
        <f ca="1">IF(ISBLANK(INDIRECT(ADDRESS(ROW()-14,MATCH("Design Review  On", Submittal[#Headers],0), , , "Query"))), "", INDIRECT(ADDRESS(ROW()-14,MATCH("Design Review  On", Submittal[#Headers],0), , , "Query")))</f>
        <v/>
      </c>
      <c r="G327" s="6">
        <f ca="1">IF(ISBLANK(INDIRECT(ADDRESS(ROW()-14,MATCH("Due Date", Submittal[#Headers],0), , , "Query"))), "", INDIRECT(ADDRESS(ROW()-14,MATCH("Due Date", Submittal[#Headers],0), , , "Query")))</f>
        <v>44166</v>
      </c>
      <c r="H327" s="47" t="str">
        <f ca="1">INDIRECT(ADDRESS(ROW()-14,MATCH("State", Submittal[#Headers],0), , , "Query"))</f>
        <v>Assigned to Sub</v>
      </c>
    </row>
    <row r="328" spans="1:8" x14ac:dyDescent="0.35">
      <c r="A328" t="str">
        <f ca="1">INDIRECT(ADDRESS(ROW()-14,MATCH("Priority", Submittal[#Headers],0), , , "Query"))</f>
        <v>Low</v>
      </c>
      <c r="B328" t="str">
        <f ca="1">_xlfn.CONCAT(TEXT(INDIRECT(ADDRESS(ROW()-14,MATCH("Spec Section", Submittal[#Headers],0), , , "Query")),"000000"),".",TEXT(INDIRECT(ADDRESS(ROW()-14,MATCH("Number", Submittal[#Headers],0), , , "Query")), "00"),".", TEXT(INDIRECT(ADDRESS(ROW()-14,MATCH("Rev", Submittal[#Headers],0), , , "Query")),"00"))</f>
        <v>111313.02.00</v>
      </c>
      <c r="C328" t="str">
        <f ca="1">INDIRECT(ADDRESS(ROW()-14,MATCH("Title", Submittal[#Headers],0), , , "Query"))</f>
        <v>LOADING DOCK BUMPERS</v>
      </c>
      <c r="D328" t="str">
        <f ca="1">INDIRECT(ADDRESS(ROW()-14,MATCH("Type", Submittal[#Headers],0), , , "Query"))</f>
        <v>Closeout</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28" s="6" t="str">
        <f ca="1">IF(ISBLANK(INDIRECT(ADDRESS(ROW()-14,MATCH("Design Review  On", Submittal[#Headers],0), , , "Query"))), "", INDIRECT(ADDRESS(ROW()-14,MATCH("Design Review  On", Submittal[#Headers],0), , , "Query")))</f>
        <v/>
      </c>
      <c r="G328" s="6">
        <f ca="1">IF(ISBLANK(INDIRECT(ADDRESS(ROW()-14,MATCH("Due Date", Submittal[#Headers],0), , , "Query"))), "", INDIRECT(ADDRESS(ROW()-14,MATCH("Due Date", Submittal[#Headers],0), , , "Query")))</f>
        <v>44166</v>
      </c>
      <c r="H328" s="47" t="str">
        <f ca="1">INDIRECT(ADDRESS(ROW()-14,MATCH("State", Submittal[#Headers],0), , , "Query"))</f>
        <v>Assigned to Sub</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111319.02.00</v>
      </c>
      <c r="C329" t="str">
        <f ca="1">INDIRECT(ADDRESS(ROW()-14,MATCH("Title", Submittal[#Headers],0), , , "Query"))</f>
        <v>STATIONARY LOADING DOCK EQUIPMENT</v>
      </c>
      <c r="D329" t="str">
        <f ca="1">INDIRECT(ADDRESS(ROW()-14,MATCH("Type", Submittal[#Headers],0), , , "Query"))</f>
        <v>Closeout</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t="str">
        <f ca="1">IF(ISBLANK(INDIRECT(ADDRESS(ROW()-14,MATCH("Design Review  On", Submittal[#Headers],0), , , "Query"))), "", INDIRECT(ADDRESS(ROW()-14,MATCH("Design Review  On", Submittal[#Headers],0), , , "Query")))</f>
        <v/>
      </c>
      <c r="G329" s="6" t="str">
        <f ca="1">IF(ISBLANK(INDIRECT(ADDRESS(ROW()-14,MATCH("Due Date", Submittal[#Headers],0), , , "Query"))), "", INDIRECT(ADDRESS(ROW()-14,MATCH("Due Date", Submittal[#Headers],0), , , "Query")))</f>
        <v/>
      </c>
      <c r="H329" s="47" t="str">
        <f ca="1">INDIRECT(ADDRESS(ROW()-14,MATCH("State", Submittal[#Headers],0), , , "Query"))</f>
        <v>Closed</v>
      </c>
    </row>
    <row r="330" spans="1:8" x14ac:dyDescent="0.35">
      <c r="A330" t="str">
        <f ca="1">INDIRECT(ADDRESS(ROW()-14,MATCH("Priority", Submittal[#Headers],0), , , "Query"))</f>
        <v>Medium</v>
      </c>
      <c r="B330" t="str">
        <f ca="1">_xlfn.CONCAT(TEXT(INDIRECT(ADDRESS(ROW()-14,MATCH("Spec Section", Submittal[#Headers],0), , , "Query")),"000000"),".",TEXT(INDIRECT(ADDRESS(ROW()-14,MATCH("Number", Submittal[#Headers],0), , , "Query")), "00"),".", TEXT(INDIRECT(ADDRESS(ROW()-14,MATCH("Rev", Submittal[#Headers],0), , , "Query")),"00"))</f>
        <v>111319.01.02</v>
      </c>
      <c r="C330" t="str">
        <f ca="1">INDIRECT(ADDRESS(ROW()-14,MATCH("Title", Submittal[#Headers],0), , , "Query"))</f>
        <v>STATIONARY LOADING DOCK EQUIPMENT</v>
      </c>
      <c r="D330" t="str">
        <f ca="1">INDIRECT(ADDRESS(ROW()-14,MATCH("Type", Submittal[#Headers],0), , , "Query"))</f>
        <v>Closeout</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30" s="6">
        <f ca="1">IF(ISBLANK(INDIRECT(ADDRESS(ROW()-14,MATCH("Design Review  On", Submittal[#Headers],0), , , "Query"))), "", INDIRECT(ADDRESS(ROW()-14,MATCH("Design Review  On", Submittal[#Headers],0), , , "Query")))</f>
        <v>44218</v>
      </c>
      <c r="G330" s="6">
        <f ca="1">IF(ISBLANK(INDIRECT(ADDRESS(ROW()-14,MATCH("Due Date", Submittal[#Headers],0), , , "Query"))), "", INDIRECT(ADDRESS(ROW()-14,MATCH("Due Date", Submittal[#Headers],0), , , "Query")))</f>
        <v>44232</v>
      </c>
      <c r="H330" s="47" t="str">
        <f ca="1">INDIRECT(ADDRESS(ROW()-14,MATCH("State", Submittal[#Headers],0), , , "Query"))</f>
        <v>Design Review</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112300.02.00</v>
      </c>
      <c r="C331" t="str">
        <f ca="1">INDIRECT(ADDRESS(ROW()-14,MATCH("Title", Submittal[#Headers],0), , , "Query"))</f>
        <v>COMMERCIAL LAUNDRY &amp; DRY CLEANING EQUIPMENT</v>
      </c>
      <c r="D331" t="str">
        <f ca="1">INDIRECT(ADDRESS(ROW()-14,MATCH("Type", Submittal[#Headers],0), , , "Query"))</f>
        <v>Closeout</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1" s="6" t="str">
        <f ca="1">IF(ISBLANK(INDIRECT(ADDRESS(ROW()-14,MATCH("Design Review  On", Submittal[#Headers],0), , , "Query"))), "", INDIRECT(ADDRESS(ROW()-14,MATCH("Design Review  On", Submittal[#Headers],0), , , "Query")))</f>
        <v/>
      </c>
      <c r="G331" s="6" t="str">
        <f ca="1">IF(ISBLANK(INDIRECT(ADDRESS(ROW()-14,MATCH("Due Date", Submittal[#Headers],0), , , "Query"))), "", INDIRECT(ADDRESS(ROW()-14,MATCH("Due Date", Submittal[#Headers],0), , , "Query")))</f>
        <v/>
      </c>
      <c r="H331" s="47" t="str">
        <f ca="1">INDIRECT(ADDRESS(ROW()-14,MATCH("State", Submittal[#Headers],0), , , "Query"))</f>
        <v>Closed</v>
      </c>
    </row>
    <row r="332" spans="1:8" x14ac:dyDescent="0.35">
      <c r="A332" t="str">
        <f ca="1">INDIRECT(ADDRESS(ROW()-14,MATCH("Priority", Submittal[#Headers],0), , , "Query"))</f>
        <v>Medium</v>
      </c>
      <c r="B332" t="str">
        <f ca="1">_xlfn.CONCAT(TEXT(INDIRECT(ADDRESS(ROW()-14,MATCH("Spec Section", Submittal[#Headers],0), , , "Query")),"000000"),".",TEXT(INDIRECT(ADDRESS(ROW()-14,MATCH("Number", Submittal[#Headers],0), , , "Query")), "00"),".", TEXT(INDIRECT(ADDRESS(ROW()-14,MATCH("Rev", Submittal[#Headers],0), , , "Query")),"00"))</f>
        <v>112300.01.01</v>
      </c>
      <c r="C332" t="str">
        <f ca="1">INDIRECT(ADDRESS(ROW()-14,MATCH("Title", Submittal[#Headers],0), , , "Query"))</f>
        <v>COMMERCIAL LAUNDRY &amp; DRY CLEANING EQUIPMENT</v>
      </c>
      <c r="D332" t="str">
        <f ca="1">INDIRECT(ADDRESS(ROW()-14,MATCH("Type", Submittal[#Headers],0), , , "Query"))</f>
        <v>Closeout</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f ca="1">IF(ISBLANK(INDIRECT(ADDRESS(ROW()-14,MATCH("Design Review  On", Submittal[#Headers],0), , , "Query"))), "", INDIRECT(ADDRESS(ROW()-14,MATCH("Design Review  On", Submittal[#Headers],0), , , "Query")))</f>
        <v>44172</v>
      </c>
      <c r="G332" s="6" t="str">
        <f ca="1">IF(ISBLANK(INDIRECT(ADDRESS(ROW()-14,MATCH("Due Date", Submittal[#Headers],0), , , "Query"))), "", INDIRECT(ADDRESS(ROW()-14,MATCH("Due Date", Submittal[#Headers],0), , , "Query")))</f>
        <v/>
      </c>
      <c r="H332" s="47" t="str">
        <f ca="1">INDIRECT(ADDRESS(ROW()-14,MATCH("State", Submittal[#Headers],0), , , "Query"))</f>
        <v>Closed</v>
      </c>
    </row>
    <row r="333" spans="1:8" x14ac:dyDescent="0.35">
      <c r="A333" t="str">
        <f ca="1">INDIRECT(ADDRESS(ROW()-14,MATCH("Priority", Submittal[#Headers],0), , , "Query"))</f>
        <v>Low</v>
      </c>
      <c r="B333" t="str">
        <f ca="1">_xlfn.CONCAT(TEXT(INDIRECT(ADDRESS(ROW()-14,MATCH("Spec Section", Submittal[#Headers],0), , , "Query")),"000000"),".",TEXT(INDIRECT(ADDRESS(ROW()-14,MATCH("Number", Submittal[#Headers],0), , , "Query")), "00"),".", TEXT(INDIRECT(ADDRESS(ROW()-14,MATCH("Rev", Submittal[#Headers],0), , , "Query")),"00"))</f>
        <v>113013.01.00</v>
      </c>
      <c r="C333" t="str">
        <f ca="1">INDIRECT(ADDRESS(ROW()-14,MATCH("Title", Submittal[#Headers],0), , , "Query"))</f>
        <v>POWER MODULE PANEL</v>
      </c>
      <c r="D333" t="str">
        <f ca="1">INDIRECT(ADDRESS(ROW()-14,MATCH("Type", Submittal[#Headers],0), , , "Query"))</f>
        <v>Closeout</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3" s="6" t="str">
        <f ca="1">IF(ISBLANK(INDIRECT(ADDRESS(ROW()-14,MATCH("Design Review  On", Submittal[#Headers],0), , , "Query"))), "", INDIRECT(ADDRESS(ROW()-14,MATCH("Design Review  On", Submittal[#Headers],0), , , "Query")))</f>
        <v/>
      </c>
      <c r="G333" s="6" t="str">
        <f ca="1">IF(ISBLANK(INDIRECT(ADDRESS(ROW()-14,MATCH("Due Date", Submittal[#Headers],0), , , "Query"))), "", INDIRECT(ADDRESS(ROW()-14,MATCH("Due Date", Submittal[#Headers],0), , , "Query")))</f>
        <v/>
      </c>
      <c r="H333" s="47" t="str">
        <f ca="1">INDIRECT(ADDRESS(ROW()-14,MATCH("State", Submittal[#Headers],0), , , "Query"))</f>
        <v>Closed</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114000.02.00</v>
      </c>
      <c r="C334" t="str">
        <f ca="1">INDIRECT(ADDRESS(ROW()-14,MATCH("Title", Submittal[#Headers],0), , , "Query"))</f>
        <v>FOODSERVICE EQUIPMENT</v>
      </c>
      <c r="D334" t="str">
        <f ca="1">INDIRECT(ADDRESS(ROW()-14,MATCH("Type", Submittal[#Headers],0), , , "Query"))</f>
        <v>Closeout</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f ca="1">IF(ISBLANK(INDIRECT(ADDRESS(ROW()-14,MATCH("Design Review  On", Submittal[#Headers],0), , , "Query"))), "", INDIRECT(ADDRESS(ROW()-14,MATCH("Design Review  On", Submittal[#Headers],0), , , "Query")))</f>
        <v>43843</v>
      </c>
      <c r="G334" s="6" t="str">
        <f ca="1">IF(ISBLANK(INDIRECT(ADDRESS(ROW()-14,MATCH("Due Date", Submittal[#Headers],0), , , "Query"))), "", INDIRECT(ADDRESS(ROW()-14,MATCH("Due Date", Submittal[#Headers],0), , , "Query")))</f>
        <v/>
      </c>
      <c r="H334" s="47" t="str">
        <f ca="1">INDIRECT(ADDRESS(ROW()-14,MATCH("State", Submittal[#Headers],0), , , "Query"))</f>
        <v>Closed</v>
      </c>
    </row>
    <row r="335" spans="1:8" x14ac:dyDescent="0.35">
      <c r="A335" t="str">
        <f ca="1">INDIRECT(ADDRESS(ROW()-14,MATCH("Priority", Submittal[#Headers],0), , , "Query"))</f>
        <v>Low</v>
      </c>
      <c r="B335" t="str">
        <f ca="1">_xlfn.CONCAT(TEXT(INDIRECT(ADDRESS(ROW()-14,MATCH("Spec Section", Submittal[#Headers],0), , , "Query")),"000000"),".",TEXT(INDIRECT(ADDRESS(ROW()-14,MATCH("Number", Submittal[#Headers],0), , , "Query")), "00"),".", TEXT(INDIRECT(ADDRESS(ROW()-14,MATCH("Rev", Submittal[#Headers],0), , , "Query")),"00"))</f>
        <v>114000.03.00</v>
      </c>
      <c r="C335" t="str">
        <f ca="1">INDIRECT(ADDRESS(ROW()-14,MATCH("Title", Submittal[#Headers],0), , , "Query"))</f>
        <v>FOODSERVICE EQUIPMENT</v>
      </c>
      <c r="D335" t="str">
        <f ca="1">INDIRECT(ADDRESS(ROW()-14,MATCH("Type", Submittal[#Headers],0), , , "Query"))</f>
        <v>Closeout</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43839</v>
      </c>
      <c r="G335" s="6" t="str">
        <f ca="1">IF(ISBLANK(INDIRECT(ADDRESS(ROW()-14,MATCH("Due Date", Submittal[#Headers],0), , , "Query"))), "", INDIRECT(ADDRESS(ROW()-14,MATCH("Due Date", Submittal[#Headers],0), , , "Query")))</f>
        <v/>
      </c>
      <c r="H335" s="47"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114000.01.00</v>
      </c>
      <c r="C336" t="str">
        <f ca="1">INDIRECT(ADDRESS(ROW()-14,MATCH("Title", Submittal[#Headers],0), , , "Query"))</f>
        <v>FOODSERVICE EQUIPMENT</v>
      </c>
      <c r="D336" t="str">
        <f ca="1">INDIRECT(ADDRESS(ROW()-14,MATCH("Type", Submittal[#Headers],0), , , "Query"))</f>
        <v>Closeout</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47" t="str">
        <f ca="1">INDIRECT(ADDRESS(ROW()-14,MATCH("State", Submittal[#Headers],0), , , "Query"))</f>
        <v>Closed</v>
      </c>
    </row>
    <row r="337" spans="1:8" x14ac:dyDescent="0.35">
      <c r="A337" t="str">
        <f ca="1">INDIRECT(ADDRESS(ROW()-14,MATCH("Priority", Submittal[#Headers],0), , , "Query"))</f>
        <v>High</v>
      </c>
      <c r="B337" t="str">
        <f ca="1">_xlfn.CONCAT(TEXT(INDIRECT(ADDRESS(ROW()-14,MATCH("Spec Section", Submittal[#Headers],0), , , "Query")),"000000"),".",TEXT(INDIRECT(ADDRESS(ROW()-14,MATCH("Number", Submittal[#Headers],0), , , "Query")), "00"),".", TEXT(INDIRECT(ADDRESS(ROW()-14,MATCH("Rev", Submittal[#Headers],0), , , "Query")),"00"))</f>
        <v>114000.07.00</v>
      </c>
      <c r="C337" t="str">
        <f ca="1">INDIRECT(ADDRESS(ROW()-14,MATCH("Title", Submittal[#Headers],0), , , "Query"))</f>
        <v>Contractor Office Foodservice Equipment</v>
      </c>
      <c r="D337" t="str">
        <f ca="1">INDIRECT(ADDRESS(ROW()-14,MATCH("Type", Submittal[#Headers],0), , , "Query"))</f>
        <v>Closeout</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43873</v>
      </c>
      <c r="G337" s="6" t="str">
        <f ca="1">IF(ISBLANK(INDIRECT(ADDRESS(ROW()-14,MATCH("Due Date", Submittal[#Headers],0), , , "Query"))), "", INDIRECT(ADDRESS(ROW()-14,MATCH("Due Date", Submittal[#Headers],0), , , "Query")))</f>
        <v/>
      </c>
      <c r="H337" s="47"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114000.06.00</v>
      </c>
      <c r="C338" t="str">
        <f ca="1">INDIRECT(ADDRESS(ROW()-14,MATCH("Title", Submittal[#Headers],0), , , "Query"))</f>
        <v>FOODSERVICE EQUIPMENT</v>
      </c>
      <c r="D338" t="str">
        <f ca="1">INDIRECT(ADDRESS(ROW()-14,MATCH("Type", Submittal[#Headers],0), , , "Query"))</f>
        <v>Closeout</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43892</v>
      </c>
      <c r="G338" s="6" t="str">
        <f ca="1">IF(ISBLANK(INDIRECT(ADDRESS(ROW()-14,MATCH("Due Date", Submittal[#Headers],0), , , "Query"))), "", INDIRECT(ADDRESS(ROW()-14,MATCH("Due Date", Submittal[#Headers],0), , , "Query")))</f>
        <v/>
      </c>
      <c r="H338" s="47"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114000.05.00</v>
      </c>
      <c r="C339" t="str">
        <f ca="1">INDIRECT(ADDRESS(ROW()-14,MATCH("Title", Submittal[#Headers],0), , , "Query"))</f>
        <v>FOODSERVICE EQUIPMENT</v>
      </c>
      <c r="D339" t="str">
        <f ca="1">INDIRECT(ADDRESS(ROW()-14,MATCH("Type", Submittal[#Headers],0), , , "Query"))</f>
        <v>Closeout</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f ca="1">IF(ISBLANK(INDIRECT(ADDRESS(ROW()-14,MATCH("Design Review  On", Submittal[#Headers],0), , , "Query"))), "", INDIRECT(ADDRESS(ROW()-14,MATCH("Design Review  On", Submittal[#Headers],0), , , "Query")))</f>
        <v>43859</v>
      </c>
      <c r="G339" s="6" t="str">
        <f ca="1">IF(ISBLANK(INDIRECT(ADDRESS(ROW()-14,MATCH("Due Date", Submittal[#Headers],0), , , "Query"))), "", INDIRECT(ADDRESS(ROW()-14,MATCH("Due Date", Submittal[#Headers],0), , , "Query")))</f>
        <v/>
      </c>
      <c r="H339" s="47" t="str">
        <f ca="1">INDIRECT(ADDRESS(ROW()-14,MATCH("State", Submittal[#Headers],0), , , "Query"))</f>
        <v>Closed</v>
      </c>
    </row>
    <row r="340" spans="1:8" x14ac:dyDescent="0.35">
      <c r="A340" t="str">
        <f ca="1">INDIRECT(ADDRESS(ROW()-14,MATCH("Priority", Submittal[#Headers],0), , , "Query"))</f>
        <v>Low</v>
      </c>
      <c r="B340" t="str">
        <f ca="1">_xlfn.CONCAT(TEXT(INDIRECT(ADDRESS(ROW()-14,MATCH("Spec Section", Submittal[#Headers],0), , , "Query")),"000000"),".",TEXT(INDIRECT(ADDRESS(ROW()-14,MATCH("Number", Submittal[#Headers],0), , , "Query")), "00"),".", TEXT(INDIRECT(ADDRESS(ROW()-14,MATCH("Rev", Submittal[#Headers],0), , , "Query")),"00"))</f>
        <v>115214.01.00</v>
      </c>
      <c r="C340" t="str">
        <f ca="1">INDIRECT(ADDRESS(ROW()-14,MATCH("Title", Submittal[#Headers],0), , , "Query"))</f>
        <v>MONITOR LIFT</v>
      </c>
      <c r="D340" t="str">
        <f ca="1">INDIRECT(ADDRESS(ROW()-14,MATCH("Type", Submittal[#Headers],0), , , "Query"))</f>
        <v>Closeout</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t="str">
        <f ca="1">IF(ISBLANK(INDIRECT(ADDRESS(ROW()-14,MATCH("Design Review  On", Submittal[#Headers],0), , , "Query"))), "", INDIRECT(ADDRESS(ROW()-14,MATCH("Design Review  On", Submittal[#Headers],0), , , "Query")))</f>
        <v/>
      </c>
      <c r="G340" s="6" t="str">
        <f ca="1">IF(ISBLANK(INDIRECT(ADDRESS(ROW()-14,MATCH("Due Date", Submittal[#Headers],0), , , "Query"))), "", INDIRECT(ADDRESS(ROW()-14,MATCH("Due Date", Submittal[#Headers],0), , , "Query")))</f>
        <v/>
      </c>
      <c r="H340" s="47" t="str">
        <f ca="1">INDIRECT(ADDRESS(ROW()-14,MATCH("State", Submittal[#Headers],0), , , "Query"))</f>
        <v>Draft</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115214.02.00</v>
      </c>
      <c r="C341" t="str">
        <f ca="1">INDIRECT(ADDRESS(ROW()-14,MATCH("Title", Submittal[#Headers],0), , , "Query"))</f>
        <v>MONITOR LIFT</v>
      </c>
      <c r="D341" t="str">
        <f ca="1">INDIRECT(ADDRESS(ROW()-14,MATCH("Type", Submittal[#Headers],0), , , "Query"))</f>
        <v>Closeout</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t="str">
        <f ca="1">IF(ISBLANK(INDIRECT(ADDRESS(ROW()-14,MATCH("Design Review  On", Submittal[#Headers],0), , , "Query"))), "", INDIRECT(ADDRESS(ROW()-14,MATCH("Design Review  On", Submittal[#Headers],0), , , "Query")))</f>
        <v/>
      </c>
      <c r="G341" s="6" t="str">
        <f ca="1">IF(ISBLANK(INDIRECT(ADDRESS(ROW()-14,MATCH("Due Date", Submittal[#Headers],0), , , "Query"))), "", INDIRECT(ADDRESS(ROW()-14,MATCH("Due Date", Submittal[#Headers],0), , , "Query")))</f>
        <v/>
      </c>
      <c r="H341" s="47" t="str">
        <f ca="1">INDIRECT(ADDRESS(ROW()-14,MATCH("State", Submittal[#Headers],0), , , "Query"))</f>
        <v>Draft</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119513.01.00</v>
      </c>
      <c r="C342" t="str">
        <f ca="1">INDIRECT(ADDRESS(ROW()-14,MATCH("Title", Submittal[#Headers],0), , , "Query"))</f>
        <v>CHANDELIER  HOIST  SYSTEM</v>
      </c>
      <c r="D342" t="str">
        <f ca="1">INDIRECT(ADDRESS(ROW()-14,MATCH("Type", Submittal[#Headers],0), , , "Query"))</f>
        <v>Closeout</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2" s="6" t="str">
        <f ca="1">IF(ISBLANK(INDIRECT(ADDRESS(ROW()-14,MATCH("Design Review  On", Submittal[#Headers],0), , , "Query"))), "", INDIRECT(ADDRESS(ROW()-14,MATCH("Design Review  On", Submittal[#Headers],0), , , "Query")))</f>
        <v/>
      </c>
      <c r="G342" s="6">
        <f ca="1">IF(ISBLANK(INDIRECT(ADDRESS(ROW()-14,MATCH("Due Date", Submittal[#Headers],0), , , "Query"))), "", INDIRECT(ADDRESS(ROW()-14,MATCH("Due Date", Submittal[#Headers],0), , , "Query")))</f>
        <v>43819</v>
      </c>
      <c r="H342" s="47" t="str">
        <f ca="1">INDIRECT(ADDRESS(ROW()-14,MATCH("State", Submittal[#Headers],0), , , "Query"))</f>
        <v>Assigned to Sub</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121215.01.00</v>
      </c>
      <c r="C343" t="str">
        <f ca="1">INDIRECT(ADDRESS(ROW()-14,MATCH("Title", Submittal[#Headers],0), , , "Query"))</f>
        <v>DECORATIVE PAINTING</v>
      </c>
      <c r="D343" t="str">
        <f ca="1">INDIRECT(ADDRESS(ROW()-14,MATCH("Type", Submittal[#Headers],0), , , "Query"))</f>
        <v>Closeout</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3" s="6" t="str">
        <f ca="1">IF(ISBLANK(INDIRECT(ADDRESS(ROW()-14,MATCH("Design Review  On", Submittal[#Headers],0), , , "Query"))), "", INDIRECT(ADDRESS(ROW()-14,MATCH("Design Review  On", Submittal[#Headers],0), , , "Query")))</f>
        <v/>
      </c>
      <c r="G343" s="6">
        <f ca="1">IF(ISBLANK(INDIRECT(ADDRESS(ROW()-14,MATCH("Due Date", Submittal[#Headers],0), , , "Query"))), "", INDIRECT(ADDRESS(ROW()-14,MATCH("Due Date", Submittal[#Headers],0), , , "Query")))</f>
        <v>43892</v>
      </c>
      <c r="H343" s="47" t="str">
        <f ca="1">INDIRECT(ADDRESS(ROW()-14,MATCH("State", Submittal[#Headers],0), , , "Query"))</f>
        <v>Assigned to Sub</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121215.02.00</v>
      </c>
      <c r="C344" t="str">
        <f ca="1">INDIRECT(ADDRESS(ROW()-14,MATCH("Title", Submittal[#Headers],0), , , "Query"))</f>
        <v>DECORATIVE PAINTING</v>
      </c>
      <c r="D344" t="str">
        <f ca="1">INDIRECT(ADDRESS(ROW()-14,MATCH("Type", Submittal[#Headers],0), , , "Query"))</f>
        <v>Closeout</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4" s="6" t="str">
        <f ca="1">IF(ISBLANK(INDIRECT(ADDRESS(ROW()-14,MATCH("Design Review  On", Submittal[#Headers],0), , , "Query"))), "", INDIRECT(ADDRESS(ROW()-14,MATCH("Design Review  On", Submittal[#Headers],0), , , "Query")))</f>
        <v/>
      </c>
      <c r="G344" s="6">
        <f ca="1">IF(ISBLANK(INDIRECT(ADDRESS(ROW()-14,MATCH("Due Date", Submittal[#Headers],0), , , "Query"))), "", INDIRECT(ADDRESS(ROW()-14,MATCH("Due Date", Submittal[#Headers],0), , , "Query")))</f>
        <v>43892</v>
      </c>
      <c r="H344" s="47" t="str">
        <f ca="1">INDIRECT(ADDRESS(ROW()-14,MATCH("State", Submittal[#Headers],0), , , "Query"))</f>
        <v>Assigned to Sub</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121215.03.00</v>
      </c>
      <c r="C345" t="str">
        <f ca="1">INDIRECT(ADDRESS(ROW()-14,MATCH("Title", Submittal[#Headers],0), , , "Query"))</f>
        <v>DECORATIVE PAINTING</v>
      </c>
      <c r="D345" t="str">
        <f ca="1">INDIRECT(ADDRESS(ROW()-14,MATCH("Type", Submittal[#Headers],0), , , "Query"))</f>
        <v>Closeout</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43892</v>
      </c>
      <c r="H345" s="47"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122200.03.00</v>
      </c>
      <c r="C346" t="str">
        <f ca="1">INDIRECT(ADDRESS(ROW()-14,MATCH("Title", Submittal[#Headers],0), , , "Query"))</f>
        <v>CURTAINS AND DRAPES</v>
      </c>
      <c r="D346" t="str">
        <f ca="1">INDIRECT(ADDRESS(ROW()-14,MATCH("Type", Submittal[#Headers],0), , , "Query"))</f>
        <v>Closeout</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6" s="6" t="str">
        <f ca="1">IF(ISBLANK(INDIRECT(ADDRESS(ROW()-14,MATCH("Design Review  On", Submittal[#Headers],0), , , "Query"))), "", INDIRECT(ADDRESS(ROW()-14,MATCH("Design Review  On", Submittal[#Headers],0), , , "Query")))</f>
        <v/>
      </c>
      <c r="G346" s="6" t="str">
        <f ca="1">IF(ISBLANK(INDIRECT(ADDRESS(ROW()-14,MATCH("Due Date", Submittal[#Headers],0), , , "Query"))), "", INDIRECT(ADDRESS(ROW()-14,MATCH("Due Date", Submittal[#Headers],0), , , "Query")))</f>
        <v/>
      </c>
      <c r="H346" s="47" t="str">
        <f ca="1">INDIRECT(ADDRESS(ROW()-14,MATCH("State", Submittal[#Headers],0), , , "Query"))</f>
        <v>Closed</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122200.01.00</v>
      </c>
      <c r="C347" t="str">
        <f ca="1">INDIRECT(ADDRESS(ROW()-14,MATCH("Title", Submittal[#Headers],0), , , "Query"))</f>
        <v>CURTAINS AND DRAPES GHID</v>
      </c>
      <c r="D347" t="str">
        <f ca="1">INDIRECT(ADDRESS(ROW()-14,MATCH("Type", Submittal[#Headers],0), , , "Query"))</f>
        <v>Closeout</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44230</v>
      </c>
      <c r="H347" s="47" t="str">
        <f ca="1">INDIRECT(ADDRESS(ROW()-14,MATCH("State", Submittal[#Headers],0), , , "Query"))</f>
        <v>Assigned to Sub</v>
      </c>
    </row>
    <row r="348" spans="1:8" x14ac:dyDescent="0.35">
      <c r="A348" t="str">
        <f ca="1">INDIRECT(ADDRESS(ROW()-14,MATCH("Priority", Submittal[#Headers],0), , , "Query"))</f>
        <v>Medium</v>
      </c>
      <c r="B348" t="str">
        <f ca="1">_xlfn.CONCAT(TEXT(INDIRECT(ADDRESS(ROW()-14,MATCH("Spec Section", Submittal[#Headers],0), , , "Query")),"000000"),".",TEXT(INDIRECT(ADDRESS(ROW()-14,MATCH("Number", Submittal[#Headers],0), , , "Query")), "00"),".", TEXT(INDIRECT(ADDRESS(ROW()-14,MATCH("Rev", Submittal[#Headers],0), , , "Query")),"00"))</f>
        <v>122200.02.00</v>
      </c>
      <c r="C348" t="str">
        <f ca="1">INDIRECT(ADDRESS(ROW()-14,MATCH("Title", Submittal[#Headers],0), , , "Query"))</f>
        <v>CURTAINS AND DRAPES GHID</v>
      </c>
      <c r="D348" t="str">
        <f ca="1">INDIRECT(ADDRESS(ROW()-14,MATCH("Type", Submittal[#Headers],0), , , "Query"))</f>
        <v>Closeout</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48" s="6">
        <f ca="1">IF(ISBLANK(INDIRECT(ADDRESS(ROW()-14,MATCH("Design Review  On", Submittal[#Headers],0), , , "Query"))), "", INDIRECT(ADDRESS(ROW()-14,MATCH("Design Review  On", Submittal[#Headers],0), , , "Query")))</f>
        <v>44168</v>
      </c>
      <c r="G348" s="6">
        <f ca="1">IF(ISBLANK(INDIRECT(ADDRESS(ROW()-14,MATCH("Due Date", Submittal[#Headers],0), , , "Query"))), "", INDIRECT(ADDRESS(ROW()-14,MATCH("Due Date", Submittal[#Headers],0), , , "Query")))</f>
        <v>44178</v>
      </c>
      <c r="H348" s="47" t="str">
        <f ca="1">INDIRECT(ADDRESS(ROW()-14,MATCH("State", Submittal[#Headers],0), , , "Query"))</f>
        <v>Design Review</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122200.04.00</v>
      </c>
      <c r="C349" t="str">
        <f ca="1">INDIRECT(ADDRESS(ROW()-14,MATCH("Title", Submittal[#Headers],0), , , "Query"))</f>
        <v>CURTAINS AND DRAPES GHID</v>
      </c>
      <c r="D349" t="str">
        <f ca="1">INDIRECT(ADDRESS(ROW()-14,MATCH("Type", Submittal[#Headers],0), , , "Query"))</f>
        <v>Closeout</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49" s="6" t="str">
        <f ca="1">IF(ISBLANK(INDIRECT(ADDRESS(ROW()-14,MATCH("Design Review  On", Submittal[#Headers],0), , , "Query"))), "", INDIRECT(ADDRESS(ROW()-14,MATCH("Design Review  On", Submittal[#Headers],0), , , "Query")))</f>
        <v/>
      </c>
      <c r="G349" s="6">
        <f ca="1">IF(ISBLANK(INDIRECT(ADDRESS(ROW()-14,MATCH("Due Date", Submittal[#Headers],0), , , "Query"))), "", INDIRECT(ADDRESS(ROW()-14,MATCH("Due Date", Submittal[#Headers],0), , , "Query")))</f>
        <v>44230</v>
      </c>
      <c r="H349" s="47" t="str">
        <f ca="1">INDIRECT(ADDRESS(ROW()-14,MATCH("State", Submittal[#Headers],0), , , "Query"))</f>
        <v>Assigned to Sub</v>
      </c>
    </row>
    <row r="350" spans="1:8" x14ac:dyDescent="0.35">
      <c r="A350" t="str">
        <f ca="1">INDIRECT(ADDRESS(ROW()-14,MATCH("Priority", Submittal[#Headers],0), , , "Query"))</f>
        <v>Low</v>
      </c>
      <c r="B350" t="str">
        <f ca="1">_xlfn.CONCAT(TEXT(INDIRECT(ADDRESS(ROW()-14,MATCH("Spec Section", Submittal[#Headers],0), , , "Query")),"000000"),".",TEXT(INDIRECT(ADDRESS(ROW()-14,MATCH("Number", Submittal[#Headers],0), , , "Query")), "00"),".", TEXT(INDIRECT(ADDRESS(ROW()-14,MATCH("Rev", Submittal[#Headers],0), , , "Query")),"00"))</f>
        <v>122413.01.00</v>
      </c>
      <c r="C350" t="str">
        <f ca="1">INDIRECT(ADDRESS(ROW()-14,MATCH("Title", Submittal[#Headers],0), , , "Query"))</f>
        <v>ROLLER WINDOW SHADES</v>
      </c>
      <c r="D350" t="str">
        <f ca="1">INDIRECT(ADDRESS(ROW()-14,MATCH("Type", Submittal[#Headers],0), , , "Query"))</f>
        <v>Closeout</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0" s="6" t="str">
        <f ca="1">IF(ISBLANK(INDIRECT(ADDRESS(ROW()-14,MATCH("Design Review  On", Submittal[#Headers],0), , , "Query"))), "", INDIRECT(ADDRESS(ROW()-14,MATCH("Design Review  On", Submittal[#Headers],0), , , "Query")))</f>
        <v/>
      </c>
      <c r="G350" s="6" t="str">
        <f ca="1">IF(ISBLANK(INDIRECT(ADDRESS(ROW()-14,MATCH("Due Date", Submittal[#Headers],0), , , "Query"))), "", INDIRECT(ADDRESS(ROW()-14,MATCH("Due Date", Submittal[#Headers],0), , , "Query")))</f>
        <v/>
      </c>
      <c r="H350" s="47" t="str">
        <f ca="1">INDIRECT(ADDRESS(ROW()-14,MATCH("State", Submittal[#Headers],0), , , "Query"))</f>
        <v>Closed</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122413.02.00</v>
      </c>
      <c r="C351" t="str">
        <f ca="1">INDIRECT(ADDRESS(ROW()-14,MATCH("Title", Submittal[#Headers],0), , , "Query"))</f>
        <v>ROLLER WINDOW SHADES</v>
      </c>
      <c r="D351" t="str">
        <f ca="1">INDIRECT(ADDRESS(ROW()-14,MATCH("Type", Submittal[#Headers],0), , , "Query"))</f>
        <v>Closeout</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1" s="6" t="str">
        <f ca="1">IF(ISBLANK(INDIRECT(ADDRESS(ROW()-14,MATCH("Design Review  On", Submittal[#Headers],0), , , "Query"))), "", INDIRECT(ADDRESS(ROW()-14,MATCH("Design Review  On", Submittal[#Headers],0), , , "Query")))</f>
        <v/>
      </c>
      <c r="G351" s="6" t="str">
        <f ca="1">IF(ISBLANK(INDIRECT(ADDRESS(ROW()-14,MATCH("Due Date", Submittal[#Headers],0), , , "Query"))), "", INDIRECT(ADDRESS(ROW()-14,MATCH("Due Date", Submittal[#Headers],0), , , "Query")))</f>
        <v/>
      </c>
      <c r="H351" s="47" t="str">
        <f ca="1">INDIRECT(ADDRESS(ROW()-14,MATCH("State", Submittal[#Headers],0), , , "Query"))</f>
        <v>Closed</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122413.03.00</v>
      </c>
      <c r="C352" t="str">
        <f ca="1">INDIRECT(ADDRESS(ROW()-14,MATCH("Title", Submittal[#Headers],0), , , "Query"))</f>
        <v>ROLLER WINDOW SHADES GHID</v>
      </c>
      <c r="D352" t="str">
        <f ca="1">INDIRECT(ADDRESS(ROW()-14,MATCH("Type", Submittal[#Headers],0), , , "Query"))</f>
        <v>Closeout</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44181</v>
      </c>
      <c r="H352" s="47"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122413.05.00</v>
      </c>
      <c r="C353" t="str">
        <f ca="1">INDIRECT(ADDRESS(ROW()-14,MATCH("Title", Submittal[#Headers],0), , , "Query"))</f>
        <v>ROLLER WINDOW SHADES GHID</v>
      </c>
      <c r="D353" t="str">
        <f ca="1">INDIRECT(ADDRESS(ROW()-14,MATCH("Type", Submittal[#Headers],0), , , "Query"))</f>
        <v>Closeout</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3" s="6" t="str">
        <f ca="1">IF(ISBLANK(INDIRECT(ADDRESS(ROW()-14,MATCH("Design Review  On", Submittal[#Headers],0), , , "Query"))), "", INDIRECT(ADDRESS(ROW()-14,MATCH("Design Review  On", Submittal[#Headers],0), , , "Query")))</f>
        <v/>
      </c>
      <c r="G353" s="6">
        <f ca="1">IF(ISBLANK(INDIRECT(ADDRESS(ROW()-14,MATCH("Due Date", Submittal[#Headers],0), , , "Query"))), "", INDIRECT(ADDRESS(ROW()-14,MATCH("Due Date", Submittal[#Headers],0), , , "Query")))</f>
        <v>44181</v>
      </c>
      <c r="H353" s="47" t="str">
        <f ca="1">INDIRECT(ADDRESS(ROW()-14,MATCH("State", Submittal[#Headers],0), , , "Query"))</f>
        <v>Assigned to Sub</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123619.01.00</v>
      </c>
      <c r="C354" t="str">
        <f ca="1">INDIRECT(ADDRESS(ROW()-14,MATCH("Title", Submittal[#Headers],0), , , "Query"))</f>
        <v>WOOD COUNTERTOPS</v>
      </c>
      <c r="D354" t="str">
        <f ca="1">INDIRECT(ADDRESS(ROW()-14,MATCH("Type", Submittal[#Headers],0), , , "Query"))</f>
        <v>Closeout</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4" s="6" t="str">
        <f ca="1">IF(ISBLANK(INDIRECT(ADDRESS(ROW()-14,MATCH("Design Review  On", Submittal[#Headers],0), , , "Query"))), "", INDIRECT(ADDRESS(ROW()-14,MATCH("Design Review  On", Submittal[#Headers],0), , , "Query")))</f>
        <v/>
      </c>
      <c r="G354" s="6">
        <f ca="1">IF(ISBLANK(INDIRECT(ADDRESS(ROW()-14,MATCH("Due Date", Submittal[#Headers],0), , , "Query"))), "", INDIRECT(ADDRESS(ROW()-14,MATCH("Due Date", Submittal[#Headers],0), , , "Query")))</f>
        <v>44200</v>
      </c>
      <c r="H354" s="47" t="str">
        <f ca="1">INDIRECT(ADDRESS(ROW()-14,MATCH("State", Submittal[#Headers],0), , , "Query"))</f>
        <v>Assigned to Sub</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123640.04.00</v>
      </c>
      <c r="C355" t="str">
        <f ca="1">INDIRECT(ADDRESS(ROW()-14,MATCH("Title", Submittal[#Headers],0), , , "Query"))</f>
        <v>STONE COUNTERTOPS GHID</v>
      </c>
      <c r="D355" t="str">
        <f ca="1">INDIRECT(ADDRESS(ROW()-14,MATCH("Type", Submittal[#Headers],0), , , "Query"))</f>
        <v>Closeout</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5" s="6">
        <f ca="1">IF(ISBLANK(INDIRECT(ADDRESS(ROW()-14,MATCH("Design Review  On", Submittal[#Headers],0), , , "Query"))), "", INDIRECT(ADDRESS(ROW()-14,MATCH("Design Review  On", Submittal[#Headers],0), , , "Query")))</f>
        <v>44173</v>
      </c>
      <c r="G355" s="6" t="str">
        <f ca="1">IF(ISBLANK(INDIRECT(ADDRESS(ROW()-14,MATCH("Due Date", Submittal[#Headers],0), , , "Query"))), "", INDIRECT(ADDRESS(ROW()-14,MATCH("Due Date", Submittal[#Headers],0), , , "Query")))</f>
        <v/>
      </c>
      <c r="H355" s="47" t="str">
        <f ca="1">INDIRECT(ADDRESS(ROW()-14,MATCH("State", Submittal[#Headers],0), , , "Query"))</f>
        <v>Closed</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123640.01.00</v>
      </c>
      <c r="C356" t="str">
        <f ca="1">INDIRECT(ADDRESS(ROW()-14,MATCH("Title", Submittal[#Headers],0), , , "Query"))</f>
        <v>STONE COUNTERTOPS GHID</v>
      </c>
      <c r="D356" t="str">
        <f ca="1">INDIRECT(ADDRESS(ROW()-14,MATCH("Type", Submittal[#Headers],0), , , "Query"))</f>
        <v>Closeout</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44111</v>
      </c>
      <c r="H356" s="47"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123640.02.00</v>
      </c>
      <c r="C357" t="str">
        <f ca="1">INDIRECT(ADDRESS(ROW()-14,MATCH("Title", Submittal[#Headers],0), , , "Query"))</f>
        <v>STONE COUNTERTOPS GHID</v>
      </c>
      <c r="D357" t="str">
        <f ca="1">INDIRECT(ADDRESS(ROW()-14,MATCH("Type", Submittal[#Headers],0), , , "Query"))</f>
        <v>Closeout</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44191</v>
      </c>
      <c r="H357" s="47"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Closeout</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58" s="6">
        <f ca="1">IF(ISBLANK(INDIRECT(ADDRESS(ROW()-14,MATCH("Design Review  On", Submittal[#Headers],0), , , "Query"))), "", INDIRECT(ADDRESS(ROW()-14,MATCH("Design Review  On", Submittal[#Headers],0), , , "Query")))</f>
        <v>44223</v>
      </c>
      <c r="G358" s="6">
        <f ca="1">IF(ISBLANK(INDIRECT(ADDRESS(ROW()-14,MATCH("Due Date", Submittal[#Headers],0), , , "Query"))), "", INDIRECT(ADDRESS(ROW()-14,MATCH("Due Date", Submittal[#Headers],0), , , "Query")))</f>
        <v>44233</v>
      </c>
      <c r="H358" s="47" t="str">
        <f ca="1">INDIRECT(ADDRESS(ROW()-14,MATCH("State", Submittal[#Headers],0), , , "Query"))</f>
        <v>Design Review</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124813.01.00</v>
      </c>
      <c r="C359" t="str">
        <f ca="1">INDIRECT(ADDRESS(ROW()-14,MATCH("Title", Submittal[#Headers],0), , , "Query"))</f>
        <v>ENTRANCE FLOOR MATS AND FRAMES GHID</v>
      </c>
      <c r="D359" t="str">
        <f ca="1">INDIRECT(ADDRESS(ROW()-14,MATCH("Type", Submittal[#Headers],0), , , "Query"))</f>
        <v>Closeout</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9" s="6" t="str">
        <f ca="1">IF(ISBLANK(INDIRECT(ADDRESS(ROW()-14,MATCH("Design Review  On", Submittal[#Headers],0), , , "Query"))), "", INDIRECT(ADDRESS(ROW()-14,MATCH("Design Review  On", Submittal[#Headers],0), , , "Query")))</f>
        <v/>
      </c>
      <c r="G359" s="6">
        <f ca="1">IF(ISBLANK(INDIRECT(ADDRESS(ROW()-14,MATCH("Due Date", Submittal[#Headers],0), , , "Query"))), "", INDIRECT(ADDRESS(ROW()-14,MATCH("Due Date", Submittal[#Headers],0), , , "Query")))</f>
        <v>44180</v>
      </c>
      <c r="H359" s="47" t="str">
        <f ca="1">INDIRECT(ADDRESS(ROW()-14,MATCH("State", Submittal[#Headers],0), , , "Query"))</f>
        <v>Assigned to Sub</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126700.01.00</v>
      </c>
      <c r="C360" t="str">
        <f ca="1">INDIRECT(ADDRESS(ROW()-14,MATCH("Title", Submittal[#Headers],0), , , "Query"))</f>
        <v>TEMPLE PEWS  AND  BENCHES GHID</v>
      </c>
      <c r="D360" t="str">
        <f ca="1">INDIRECT(ADDRESS(ROW()-14,MATCH("Type", Submittal[#Headers],0), , , "Query"))</f>
        <v>Closeout</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0" s="6" t="str">
        <f ca="1">IF(ISBLANK(INDIRECT(ADDRESS(ROW()-14,MATCH("Design Review  On", Submittal[#Headers],0), , , "Query"))), "", INDIRECT(ADDRESS(ROW()-14,MATCH("Design Review  On", Submittal[#Headers],0), , , "Query")))</f>
        <v/>
      </c>
      <c r="G360" s="6" t="str">
        <f ca="1">IF(ISBLANK(INDIRECT(ADDRESS(ROW()-14,MATCH("Due Date", Submittal[#Headers],0), , , "Query"))), "", INDIRECT(ADDRESS(ROW()-14,MATCH("Due Date", Submittal[#Headers],0), , , "Query")))</f>
        <v/>
      </c>
      <c r="H360" s="47" t="str">
        <f ca="1">INDIRECT(ADDRESS(ROW()-14,MATCH("State", Submittal[#Headers],0), , , "Query"))</f>
        <v>Closed</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126700.03.00</v>
      </c>
      <c r="C361" t="str">
        <f ca="1">INDIRECT(ADDRESS(ROW()-14,MATCH("Title", Submittal[#Headers],0), , , "Query"))</f>
        <v>TEMPLE PEWS AND BENCHES GHID</v>
      </c>
      <c r="D361" t="str">
        <f ca="1">INDIRECT(ADDRESS(ROW()-14,MATCH("Type", Submittal[#Headers],0), , , "Query"))</f>
        <v>Closeout</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1" s="6">
        <f ca="1">IF(ISBLANK(INDIRECT(ADDRESS(ROW()-14,MATCH("Design Review  On", Submittal[#Headers],0), , , "Query"))), "", INDIRECT(ADDRESS(ROW()-14,MATCH("Design Review  On", Submittal[#Headers],0), , , "Query")))</f>
        <v>43831</v>
      </c>
      <c r="G361" s="6" t="str">
        <f ca="1">IF(ISBLANK(INDIRECT(ADDRESS(ROW()-14,MATCH("Due Date", Submittal[#Headers],0), , , "Query"))), "", INDIRECT(ADDRESS(ROW()-14,MATCH("Due Date", Submittal[#Headers],0), , , "Query")))</f>
        <v/>
      </c>
      <c r="H361" s="47" t="str">
        <f ca="1">INDIRECT(ADDRESS(ROW()-14,MATCH("State", Submittal[#Headers],0), , , "Query"))</f>
        <v>Closed</v>
      </c>
    </row>
    <row r="362" spans="1:8" x14ac:dyDescent="0.35">
      <c r="A362" t="str">
        <f ca="1">INDIRECT(ADDRESS(ROW()-14,MATCH("Priority", Submittal[#Headers],0), , , "Query"))</f>
        <v>Medium</v>
      </c>
      <c r="B362" t="str">
        <f ca="1">_xlfn.CONCAT(TEXT(INDIRECT(ADDRESS(ROW()-14,MATCH("Spec Section", Submittal[#Headers],0), , , "Query")),"000000"),".",TEXT(INDIRECT(ADDRESS(ROW()-14,MATCH("Number", Submittal[#Headers],0), , , "Query")), "00"),".", TEXT(INDIRECT(ADDRESS(ROW()-14,MATCH("Rev", Submittal[#Headers],0), , , "Query")),"00"))</f>
        <v>126700.07.01</v>
      </c>
      <c r="C362" t="str">
        <f ca="1">INDIRECT(ADDRESS(ROW()-14,MATCH("Title", Submittal[#Headers],0), , , "Query"))</f>
        <v>TEMPLE PEWS AND BENCH - 0.5 Level GHID</v>
      </c>
      <c r="D362" t="str">
        <f ca="1">INDIRECT(ADDRESS(ROW()-14,MATCH("Type", Submittal[#Headers],0), , , "Query"))</f>
        <v>Closeout</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44180</v>
      </c>
      <c r="H362" s="47" t="str">
        <f ca="1">INDIRECT(ADDRESS(ROW()-14,MATCH("State", Submittal[#Headers],0), , , "Query"))</f>
        <v>Draft</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129300.01.00</v>
      </c>
      <c r="C363" t="str">
        <f ca="1">INDIRECT(ADDRESS(ROW()-14,MATCH("Title", Submittal[#Headers],0), , , "Query"))</f>
        <v>SITE FURNISHINGS</v>
      </c>
      <c r="D363" t="str">
        <f ca="1">INDIRECT(ADDRESS(ROW()-14,MATCH("Type", Submittal[#Headers],0), , , "Query"))</f>
        <v>Closeout</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f ca="1">IF(ISBLANK(INDIRECT(ADDRESS(ROW()-14,MATCH("Design Review  On", Submittal[#Headers],0), , , "Query"))), "", INDIRECT(ADDRESS(ROW()-14,MATCH("Design Review  On", Submittal[#Headers],0), , , "Query")))</f>
        <v>43819</v>
      </c>
      <c r="G363" s="6" t="str">
        <f ca="1">IF(ISBLANK(INDIRECT(ADDRESS(ROW()-14,MATCH("Due Date", Submittal[#Headers],0), , , "Query"))), "", INDIRECT(ADDRESS(ROW()-14,MATCH("Due Date", Submittal[#Headers],0), , , "Query")))</f>
        <v/>
      </c>
      <c r="H363" s="47"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129300.06.00</v>
      </c>
      <c r="C364" t="str">
        <f ca="1">INDIRECT(ADDRESS(ROW()-14,MATCH("Title", Submittal[#Headers],0), , , "Query"))</f>
        <v>SITE FURNISHINGS</v>
      </c>
      <c r="D364" t="str">
        <f ca="1">INDIRECT(ADDRESS(ROW()-14,MATCH("Type", Submittal[#Headers],0), , , "Query"))</f>
        <v>Closeout</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f ca="1">IF(ISBLANK(INDIRECT(ADDRESS(ROW()-14,MATCH("Design Review  On", Submittal[#Headers],0), , , "Query"))), "", INDIRECT(ADDRESS(ROW()-14,MATCH("Design Review  On", Submittal[#Headers],0), , , "Query")))</f>
        <v>43909</v>
      </c>
      <c r="G364" s="6" t="str">
        <f ca="1">IF(ISBLANK(INDIRECT(ADDRESS(ROW()-14,MATCH("Due Date", Submittal[#Headers],0), , , "Query"))), "", INDIRECT(ADDRESS(ROW()-14,MATCH("Due Date", Submittal[#Headers],0), , , "Query")))</f>
        <v/>
      </c>
      <c r="H364" s="47" t="str">
        <f ca="1">INDIRECT(ADDRESS(ROW()-14,MATCH("State", Submittal[#Headers],0), , , "Query"))</f>
        <v>Closed</v>
      </c>
    </row>
    <row r="365" spans="1:8" x14ac:dyDescent="0.35">
      <c r="A365" t="str">
        <f ca="1">INDIRECT(ADDRESS(ROW()-14,MATCH("Priority", Submittal[#Headers],0), , , "Query"))</f>
        <v>High</v>
      </c>
      <c r="B365" t="str">
        <f ca="1">_xlfn.CONCAT(TEXT(INDIRECT(ADDRESS(ROW()-14,MATCH("Spec Section", Submittal[#Headers],0), , , "Query")),"000000"),".",TEXT(INDIRECT(ADDRESS(ROW()-14,MATCH("Number", Submittal[#Headers],0), , , "Query")), "00"),".", TEXT(INDIRECT(ADDRESS(ROW()-14,MATCH("Rev", Submittal[#Headers],0), , , "Query")),"00"))</f>
        <v>129300.04.00</v>
      </c>
      <c r="C365" t="str">
        <f ca="1">INDIRECT(ADDRESS(ROW()-14,MATCH("Title", Submittal[#Headers],0), , , "Query"))</f>
        <v>SITE FURNISHINGS</v>
      </c>
      <c r="D365" t="str">
        <f ca="1">INDIRECT(ADDRESS(ROW()-14,MATCH("Type", Submittal[#Headers],0), , , "Query"))</f>
        <v>Submittal</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5" s="6">
        <f ca="1">IF(ISBLANK(INDIRECT(ADDRESS(ROW()-14,MATCH("Design Review  On", Submittal[#Headers],0), , , "Query"))), "", INDIRECT(ADDRESS(ROW()-14,MATCH("Design Review  On", Submittal[#Headers],0), , , "Query")))</f>
        <v>43909</v>
      </c>
      <c r="G365" s="6" t="str">
        <f ca="1">IF(ISBLANK(INDIRECT(ADDRESS(ROW()-14,MATCH("Due Date", Submittal[#Headers],0), , , "Query"))), "", INDIRECT(ADDRESS(ROW()-14,MATCH("Due Date", Submittal[#Headers],0), , , "Query")))</f>
        <v/>
      </c>
      <c r="H365" s="47" t="str">
        <f ca="1">INDIRECT(ADDRESS(ROW()-14,MATCH("State", Submittal[#Headers],0), , , "Query"))</f>
        <v>Closed</v>
      </c>
    </row>
    <row r="366" spans="1:8" x14ac:dyDescent="0.35">
      <c r="A366" t="str">
        <f ca="1">INDIRECT(ADDRESS(ROW()-14,MATCH("Priority", Submittal[#Headers],0), , , "Query"))</f>
        <v>Low</v>
      </c>
      <c r="B366" t="str">
        <f ca="1">_xlfn.CONCAT(TEXT(INDIRECT(ADDRESS(ROW()-14,MATCH("Spec Section", Submittal[#Headers],0), , , "Query")),"000000"),".",TEXT(INDIRECT(ADDRESS(ROW()-14,MATCH("Number", Submittal[#Headers],0), , , "Query")), "00"),".", TEXT(INDIRECT(ADDRESS(ROW()-14,MATCH("Rev", Submittal[#Headers],0), , , "Query")),"00"))</f>
        <v>129300.05.00</v>
      </c>
      <c r="C366" t="str">
        <f ca="1">INDIRECT(ADDRESS(ROW()-14,MATCH("Title", Submittal[#Headers],0), , , "Query"))</f>
        <v>SITE FURNISHINGS</v>
      </c>
      <c r="D366" t="str">
        <f ca="1">INDIRECT(ADDRESS(ROW()-14,MATCH("Type", Submittal[#Headers],0), , , "Query"))</f>
        <v>Product Data</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f ca="1">IF(ISBLANK(INDIRECT(ADDRESS(ROW()-14,MATCH("Design Review  On", Submittal[#Headers],0), , , "Query"))), "", INDIRECT(ADDRESS(ROW()-14,MATCH("Design Review  On", Submittal[#Headers],0), , , "Query")))</f>
        <v>43866</v>
      </c>
      <c r="G366" s="6" t="str">
        <f ca="1">IF(ISBLANK(INDIRECT(ADDRESS(ROW()-14,MATCH("Due Date", Submittal[#Headers],0), , , "Query"))), "", INDIRECT(ADDRESS(ROW()-14,MATCH("Due Date", Submittal[#Headers],0), , , "Query")))</f>
        <v/>
      </c>
      <c r="H366" s="47" t="str">
        <f ca="1">INDIRECT(ADDRESS(ROW()-14,MATCH("State", Submittal[#Headers],0), , , "Query"))</f>
        <v>Closed</v>
      </c>
    </row>
    <row r="367" spans="1:8" x14ac:dyDescent="0.35">
      <c r="A367" t="str">
        <f ca="1">INDIRECT(ADDRESS(ROW()-14,MATCH("Priority", Submittal[#Headers],0), , , "Query"))</f>
        <v>High</v>
      </c>
      <c r="B367" t="str">
        <f ca="1">_xlfn.CONCAT(TEXT(INDIRECT(ADDRESS(ROW()-14,MATCH("Spec Section", Submittal[#Headers],0), , , "Query")),"000000"),".",TEXT(INDIRECT(ADDRESS(ROW()-14,MATCH("Number", Submittal[#Headers],0), , , "Query")), "00"),".", TEXT(INDIRECT(ADDRESS(ROW()-14,MATCH("Rev", Submittal[#Headers],0), , , "Query")),"00"))</f>
        <v>129300.07.00</v>
      </c>
      <c r="C367" t="str">
        <f ca="1">INDIRECT(ADDRESS(ROW()-14,MATCH("Title", Submittal[#Headers],0), , , "Query"))</f>
        <v>SITE FURNISHINGS - Valve Boxes Under Pots</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7" s="6">
        <f ca="1">IF(ISBLANK(INDIRECT(ADDRESS(ROW()-14,MATCH("Design Review  On", Submittal[#Headers],0), , , "Query"))), "", INDIRECT(ADDRESS(ROW()-14,MATCH("Design Review  On", Submittal[#Headers],0), , , "Query")))</f>
        <v>44218</v>
      </c>
      <c r="G367" s="6" t="str">
        <f ca="1">IF(ISBLANK(INDIRECT(ADDRESS(ROW()-14,MATCH("Due Date", Submittal[#Headers],0), , , "Query"))), "", INDIRECT(ADDRESS(ROW()-14,MATCH("Due Date", Submittal[#Headers],0), , , "Query")))</f>
        <v/>
      </c>
      <c r="H367" s="47" t="str">
        <f ca="1">INDIRECT(ADDRESS(ROW()-14,MATCH("State", Submittal[#Headers],0), , , "Query"))</f>
        <v>Closed</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131213.03.00</v>
      </c>
      <c r="C368" t="str">
        <f ca="1">INDIRECT(ADDRESS(ROW()-14,MATCH("Title", Submittal[#Headers],0), , , "Query"))</f>
        <v>SPECIAL CONSTRUCTION –Exterior Fountains</v>
      </c>
      <c r="D368" t="str">
        <f ca="1">INDIRECT(ADDRESS(ROW()-14,MATCH("Type", Submittal[#Headers],0), , , "Query"))</f>
        <v>Submittal</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44060</v>
      </c>
      <c r="G368" s="6" t="str">
        <f ca="1">IF(ISBLANK(INDIRECT(ADDRESS(ROW()-14,MATCH("Due Date", Submittal[#Headers],0), , , "Query"))), "", INDIRECT(ADDRESS(ROW()-14,MATCH("Due Date", Submittal[#Headers],0), , , "Query")))</f>
        <v/>
      </c>
      <c r="H368" s="47" t="str">
        <f ca="1">INDIRECT(ADDRESS(ROW()-14,MATCH("State", Submittal[#Headers],0), , , "Query"))</f>
        <v>Closed</v>
      </c>
    </row>
    <row r="369" spans="1:8" x14ac:dyDescent="0.35">
      <c r="A369" t="str">
        <f ca="1">INDIRECT(ADDRESS(ROW()-14,MATCH("Priority", Submittal[#Headers],0), , , "Query"))</f>
        <v>Low</v>
      </c>
      <c r="B369" t="str">
        <f ca="1">_xlfn.CONCAT(TEXT(INDIRECT(ADDRESS(ROW()-14,MATCH("Spec Section", Submittal[#Headers],0), , , "Query")),"000000"),".",TEXT(INDIRECT(ADDRESS(ROW()-14,MATCH("Number", Submittal[#Headers],0), , , "Query")), "00"),".", TEXT(INDIRECT(ADDRESS(ROW()-14,MATCH("Rev", Submittal[#Headers],0), , , "Query")),"00"))</f>
        <v>131213.02.02</v>
      </c>
      <c r="C369" t="str">
        <f ca="1">INDIRECT(ADDRESS(ROW()-14,MATCH("Title", Submittal[#Headers],0), , , "Query"))</f>
        <v>SPECIAL CONSTRUCTION –Exterior Fountains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44176</v>
      </c>
      <c r="G369" s="6" t="str">
        <f ca="1">IF(ISBLANK(INDIRECT(ADDRESS(ROW()-14,MATCH("Due Date", Submittal[#Headers],0), , , "Query"))), "", INDIRECT(ADDRESS(ROW()-14,MATCH("Due Date", Submittal[#Headers],0), , , "Query")))</f>
        <v/>
      </c>
      <c r="H369" s="47"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131213.01.02</v>
      </c>
      <c r="C370" t="str">
        <f ca="1">INDIRECT(ADDRESS(ROW()-14,MATCH("Title", Submittal[#Headers],0), , , "Query"))</f>
        <v>SPECIAL CONSTRUCTION –Exterior Fountains</v>
      </c>
      <c r="D370" t="str">
        <f ca="1">INDIRECT(ADDRESS(ROW()-14,MATCH("Type", Submittal[#Headers],0), , , "Query"))</f>
        <v>Product Data</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0" s="6">
        <f ca="1">IF(ISBLANK(INDIRECT(ADDRESS(ROW()-14,MATCH("Design Review  On", Submittal[#Headers],0), , , "Query"))), "", INDIRECT(ADDRESS(ROW()-14,MATCH("Design Review  On", Submittal[#Headers],0), , , "Query")))</f>
        <v>44236</v>
      </c>
      <c r="G370" s="6">
        <f ca="1">IF(ISBLANK(INDIRECT(ADDRESS(ROW()-14,MATCH("Due Date", Submittal[#Headers],0), , , "Query"))), "", INDIRECT(ADDRESS(ROW()-14,MATCH("Due Date", Submittal[#Headers],0), , , "Query")))</f>
        <v>43924</v>
      </c>
      <c r="H370" s="47" t="str">
        <f ca="1">INDIRECT(ADDRESS(ROW()-14,MATCH("State", Submittal[#Headers],0), , , "Query"))</f>
        <v>Design Review</v>
      </c>
    </row>
    <row r="371" spans="1:8" x14ac:dyDescent="0.35">
      <c r="A371" t="str">
        <f ca="1">INDIRECT(ADDRESS(ROW()-14,MATCH("Priority", Submittal[#Headers],0), , , "Query"))</f>
        <v>Medium</v>
      </c>
      <c r="B371" t="str">
        <f ca="1">_xlfn.CONCAT(TEXT(INDIRECT(ADDRESS(ROW()-14,MATCH("Spec Section", Submittal[#Headers],0), , , "Query")),"000000"),".",TEXT(INDIRECT(ADDRESS(ROW()-14,MATCH("Number", Submittal[#Headers],0), , , "Query")), "00"),".", TEXT(INDIRECT(ADDRESS(ROW()-14,MATCH("Rev", Submittal[#Headers],0), , , "Query")),"00"))</f>
        <v>131213.04.01</v>
      </c>
      <c r="C371" t="str">
        <f ca="1">INDIRECT(ADDRESS(ROW()-14,MATCH("Title", Submittal[#Headers],0), , , "Query"))</f>
        <v>NORTH &amp; EAST FOUNTAIN PRODUCTION DRAWINGS RFI_831</v>
      </c>
      <c r="D371" t="str">
        <f ca="1">INDIRECT(ADDRESS(ROW()-14,MATCH("Type", Submittal[#Headers],0), , , "Query"))</f>
        <v>Submittal</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1" s="6">
        <f ca="1">IF(ISBLANK(INDIRECT(ADDRESS(ROW()-14,MATCH("Design Review  On", Submittal[#Headers],0), , , "Query"))), "", INDIRECT(ADDRESS(ROW()-14,MATCH("Design Review  On", Submittal[#Headers],0), , , "Query")))</f>
        <v>44236</v>
      </c>
      <c r="G371" s="6">
        <f ca="1">IF(ISBLANK(INDIRECT(ADDRESS(ROW()-14,MATCH("Due Date", Submittal[#Headers],0), , , "Query"))), "", INDIRECT(ADDRESS(ROW()-14,MATCH("Due Date", Submittal[#Headers],0), , , "Query")))</f>
        <v>44196</v>
      </c>
      <c r="H371" s="47" t="str">
        <f ca="1">INDIRECT(ADDRESS(ROW()-14,MATCH("State", Submittal[#Headers],0), , , "Query"))</f>
        <v>Design Review</v>
      </c>
    </row>
    <row r="372" spans="1:8" x14ac:dyDescent="0.35">
      <c r="A372" t="str">
        <f ca="1">INDIRECT(ADDRESS(ROW()-14,MATCH("Priority", Submittal[#Headers],0), , , "Query"))</f>
        <v>High</v>
      </c>
      <c r="B372" t="str">
        <f ca="1">_xlfn.CONCAT(TEXT(INDIRECT(ADDRESS(ROW()-14,MATCH("Spec Section", Submittal[#Headers],0), , , "Query")),"000000"),".",TEXT(INDIRECT(ADDRESS(ROW()-14,MATCH("Number", Submittal[#Headers],0), , , "Query")), "00"),".", TEXT(INDIRECT(ADDRESS(ROW()-14,MATCH("Rev", Submittal[#Headers],0), , , "Query")),"00"))</f>
        <v>142123.02.00</v>
      </c>
      <c r="C372" t="str">
        <f ca="1">INDIRECT(ADDRESS(ROW()-14,MATCH("Title", Submittal[#Headers],0), , , "Query"))</f>
        <v>MACHINE ROOM-LESS ELECTRIC TRACTION PASSENGE</v>
      </c>
      <c r="D372" t="str">
        <f ca="1">INDIRECT(ADDRESS(ROW()-14,MATCH("Type", Submittal[#Headers],0), , , "Query"))</f>
        <v>Shop Drawing</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43819</v>
      </c>
      <c r="G372" s="6" t="str">
        <f ca="1">IF(ISBLANK(INDIRECT(ADDRESS(ROW()-14,MATCH("Due Date", Submittal[#Headers],0), , , "Query"))), "", INDIRECT(ADDRESS(ROW()-14,MATCH("Due Date", Submittal[#Headers],0), , , "Query")))</f>
        <v/>
      </c>
      <c r="H372" s="47" t="str">
        <f ca="1">INDIRECT(ADDRESS(ROW()-14,MATCH("State", Submittal[#Headers],0), , , "Query"))</f>
        <v>Closed</v>
      </c>
    </row>
    <row r="373" spans="1:8" x14ac:dyDescent="0.35">
      <c r="A373" t="str">
        <f ca="1">INDIRECT(ADDRESS(ROW()-14,MATCH("Priority", Submittal[#Headers],0), , , "Query"))</f>
        <v>Low</v>
      </c>
      <c r="B373" t="str">
        <f ca="1">_xlfn.CONCAT(TEXT(INDIRECT(ADDRESS(ROW()-14,MATCH("Spec Section", Submittal[#Headers],0), , , "Query")),"000000"),".",TEXT(INDIRECT(ADDRESS(ROW()-14,MATCH("Number", Submittal[#Headers],0), , , "Query")), "00"),".", TEXT(INDIRECT(ADDRESS(ROW()-14,MATCH("Rev", Submittal[#Headers],0), , , "Query")),"00"))</f>
        <v>142123.01.00</v>
      </c>
      <c r="C373" t="str">
        <f ca="1">INDIRECT(ADDRESS(ROW()-14,MATCH("Title", Submittal[#Headers],0), , , "Query"))</f>
        <v>MACHINE ROOM-LESS ELECTRIC TRACTION PASSENGE</v>
      </c>
      <c r="D373" t="str">
        <f ca="1">INDIRECT(ADDRESS(ROW()-14,MATCH("Type", Submittal[#Headers],0), , , "Query"))</f>
        <v>Product Data</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3" s="6">
        <f ca="1">IF(ISBLANK(INDIRECT(ADDRESS(ROW()-14,MATCH("Design Review  On", Submittal[#Headers],0), , , "Query"))), "", INDIRECT(ADDRESS(ROW()-14,MATCH("Design Review  On", Submittal[#Headers],0), , , "Query")))</f>
        <v>44054</v>
      </c>
      <c r="G373" s="6" t="str">
        <f ca="1">IF(ISBLANK(INDIRECT(ADDRESS(ROW()-14,MATCH("Due Date", Submittal[#Headers],0), , , "Query"))), "", INDIRECT(ADDRESS(ROW()-14,MATCH("Due Date", Submittal[#Headers],0), , , "Query")))</f>
        <v/>
      </c>
      <c r="H373" s="47" t="str">
        <f ca="1">INDIRECT(ADDRESS(ROW()-14,MATCH("State", Submittal[#Headers],0), , , "Query"))</f>
        <v>Closed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142123.04.00</v>
      </c>
      <c r="C374" t="str">
        <f ca="1">INDIRECT(ADDRESS(ROW()-14,MATCH("Title", Submittal[#Headers],0), , , "Query"))</f>
        <v>MACHINE ROOM-LESS ELECTRIC TRACTION PASSENGE (Elev 1 Resub)</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44123</v>
      </c>
      <c r="G374" s="6" t="str">
        <f ca="1">IF(ISBLANK(INDIRECT(ADDRESS(ROW()-14,MATCH("Due Date", Submittal[#Headers],0), , , "Query"))), "", INDIRECT(ADDRESS(ROW()-14,MATCH("Due Date", Submittal[#Headers],0), , , "Query")))</f>
        <v/>
      </c>
      <c r="H374" s="47" t="str">
        <f ca="1">INDIRECT(ADDRESS(ROW()-14,MATCH("State", Submittal[#Headers],0), , , "Query"))</f>
        <v>Closed</v>
      </c>
    </row>
    <row r="375" spans="1:8" x14ac:dyDescent="0.35">
      <c r="A375" t="str">
        <f ca="1">INDIRECT(ADDRESS(ROW()-14,MATCH("Priority", Submittal[#Headers],0), , , "Query"))</f>
        <v>Medium</v>
      </c>
      <c r="B375" t="str">
        <f ca="1">_xlfn.CONCAT(TEXT(INDIRECT(ADDRESS(ROW()-14,MATCH("Spec Section", Submittal[#Headers],0), , , "Query")),"000000"),".",TEXT(INDIRECT(ADDRESS(ROW()-14,MATCH("Number", Submittal[#Headers],0), , , "Query")), "00"),".", TEXT(INDIRECT(ADDRESS(ROW()-14,MATCH("Rev", Submittal[#Headers],0), , , "Query")),"00"))</f>
        <v>142123.05.01</v>
      </c>
      <c r="C375" t="str">
        <f ca="1">INDIRECT(ADDRESS(ROW()-14,MATCH("Title", Submittal[#Headers],0), , , "Query"))</f>
        <v>MACHINE ROOM-LESS ELECTRIC TRACTION PASSENGE GHID</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Otis Elevator Company</v>
      </c>
      <c r="F375" s="6" t="str">
        <f ca="1">IF(ISBLANK(INDIRECT(ADDRESS(ROW()-14,MATCH("Design Review  On", Submittal[#Headers],0), , , "Query"))), "", INDIRECT(ADDRESS(ROW()-14,MATCH("Design Review  On", Submittal[#Headers],0), , , "Query")))</f>
        <v/>
      </c>
      <c r="G375" s="6">
        <f ca="1">IF(ISBLANK(INDIRECT(ADDRESS(ROW()-14,MATCH("Due Date", Submittal[#Headers],0), , , "Query"))), "", INDIRECT(ADDRESS(ROW()-14,MATCH("Due Date", Submittal[#Headers],0), , , "Query")))</f>
        <v>44189</v>
      </c>
      <c r="H375" s="47" t="str">
        <f ca="1">INDIRECT(ADDRESS(ROW()-14,MATCH("State", Submittal[#Headers],0), , , "Query"))</f>
        <v>Assigned to Sub</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144216.01.00</v>
      </c>
      <c r="C376" t="str">
        <f ca="1">INDIRECT(ADDRESS(ROW()-14,MATCH("Title", Submittal[#Headers],0), , , "Query"))</f>
        <v>VERTICAL WHEELCHAIR LIFTS</v>
      </c>
      <c r="D376" t="str">
        <f ca="1">INDIRECT(ADDRESS(ROW()-14,MATCH("Type", Submittal[#Headers],0), , , "Query"))</f>
        <v>Submittal</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6" s="6">
        <f ca="1">IF(ISBLANK(INDIRECT(ADDRESS(ROW()-14,MATCH("Design Review  On", Submittal[#Headers],0), , , "Query"))), "", INDIRECT(ADDRESS(ROW()-14,MATCH("Design Review  On", Submittal[#Headers],0), , , "Query")))</f>
        <v>44078</v>
      </c>
      <c r="G376" s="6" t="str">
        <f ca="1">IF(ISBLANK(INDIRECT(ADDRESS(ROW()-14,MATCH("Due Date", Submittal[#Headers],0), , , "Query"))), "", INDIRECT(ADDRESS(ROW()-14,MATCH("Due Date", Submittal[#Headers],0), , , "Query")))</f>
        <v/>
      </c>
      <c r="H376" s="47" t="str">
        <f ca="1">INDIRECT(ADDRESS(ROW()-14,MATCH("State", Submittal[#Headers],0), , , "Query"))</f>
        <v>Closed</v>
      </c>
    </row>
    <row r="377" spans="1:8" x14ac:dyDescent="0.35">
      <c r="A377" t="str">
        <f ca="1">INDIRECT(ADDRESS(ROW()-14,MATCH("Priority", Submittal[#Headers],0), , , "Query"))</f>
        <v>Low</v>
      </c>
      <c r="B377" t="str">
        <f ca="1">_xlfn.CONCAT(TEXT(INDIRECT(ADDRESS(ROW()-14,MATCH("Spec Section", Submittal[#Headers],0), , , "Query")),"000000"),".",TEXT(INDIRECT(ADDRESS(ROW()-14,MATCH("Number", Submittal[#Headers],0), , , "Query")), "00"),".", TEXT(INDIRECT(ADDRESS(ROW()-14,MATCH("Rev", Submittal[#Headers],0), , , "Query")),"00"))</f>
        <v>149133.01.00</v>
      </c>
      <c r="C377" t="str">
        <f ca="1">INDIRECT(ADDRESS(ROW()-14,MATCH("Title", Submittal[#Headers],0), , , "Query"))</f>
        <v>LAUNDRY AND LINEN CHUTES</v>
      </c>
      <c r="D377" t="str">
        <f ca="1">INDIRECT(ADDRESS(ROW()-14,MATCH("Type", Submittal[#Headers],0), , , "Query"))</f>
        <v>Product Data</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77" s="6" t="str">
        <f ca="1">IF(ISBLANK(INDIRECT(ADDRESS(ROW()-14,MATCH("Design Review  On", Submittal[#Headers],0), , , "Query"))), "", INDIRECT(ADDRESS(ROW()-14,MATCH("Design Review  On", Submittal[#Headers],0), , , "Query")))</f>
        <v/>
      </c>
      <c r="G377" s="6">
        <f ca="1">IF(ISBLANK(INDIRECT(ADDRESS(ROW()-14,MATCH("Due Date", Submittal[#Headers],0), , , "Query"))), "", INDIRECT(ADDRESS(ROW()-14,MATCH("Due Date", Submittal[#Headers],0), , , "Query")))</f>
        <v>44166</v>
      </c>
      <c r="H377" s="47" t="str">
        <f ca="1">INDIRECT(ADDRESS(ROW()-14,MATCH("State", Submittal[#Headers],0), , , "Query"))</f>
        <v>Assigned to Sub</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149133.02.00</v>
      </c>
      <c r="C378" t="str">
        <f ca="1">INDIRECT(ADDRESS(ROW()-14,MATCH("Title", Submittal[#Headers],0), , , "Query"))</f>
        <v>LAUNDRY AND LINEN CHUTES</v>
      </c>
      <c r="D378" t="str">
        <f ca="1">INDIRECT(ADDRESS(ROW()-14,MATCH("Type", Submittal[#Headers],0), , , "Query"))</f>
        <v>Shop Drawing</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78" s="6" t="str">
        <f ca="1">IF(ISBLANK(INDIRECT(ADDRESS(ROW()-14,MATCH("Design Review  On", Submittal[#Headers],0), , , "Query"))), "", INDIRECT(ADDRESS(ROW()-14,MATCH("Design Review  On", Submittal[#Headers],0), , , "Query")))</f>
        <v/>
      </c>
      <c r="G378" s="6">
        <f ca="1">IF(ISBLANK(INDIRECT(ADDRESS(ROW()-14,MATCH("Due Date", Submittal[#Headers],0), , , "Query"))), "", INDIRECT(ADDRESS(ROW()-14,MATCH("Due Date", Submittal[#Headers],0), , , "Query")))</f>
        <v>44166</v>
      </c>
      <c r="H378" s="47" t="str">
        <f ca="1">INDIRECT(ADDRESS(ROW()-14,MATCH("State", Submittal[#Headers],0), , , "Query"))</f>
        <v>Assigned to Sub</v>
      </c>
    </row>
    <row r="379" spans="1:8" x14ac:dyDescent="0.35">
      <c r="A379" t="str">
        <f ca="1">INDIRECT(ADDRESS(ROW()-14,MATCH("Priority", Submittal[#Headers],0), , , "Query"))</f>
        <v>High</v>
      </c>
      <c r="B379" t="str">
        <f ca="1">_xlfn.CONCAT(TEXT(INDIRECT(ADDRESS(ROW()-14,MATCH("Spec Section", Submittal[#Headers],0), , , "Query")),"000000"),".",TEXT(INDIRECT(ADDRESS(ROW()-14,MATCH("Number", Submittal[#Headers],0), , , "Query")), "00"),".", TEXT(INDIRECT(ADDRESS(ROW()-14,MATCH("Rev", Submittal[#Headers],0), , , "Query")),"00"))</f>
        <v>211000.02.04</v>
      </c>
      <c r="C379" t="str">
        <f ca="1">INDIRECT(ADDRESS(ROW()-14,MATCH("Title", Submittal[#Headers],0), , , "Query"))</f>
        <v>WATER-BASED FIRE-SUPPRESSION SYSTEMS</v>
      </c>
      <c r="D379" t="str">
        <f ca="1">INDIRECT(ADDRESS(ROW()-14,MATCH("Type", Submittal[#Headers],0), , , "Query"))</f>
        <v>Shop Drawing</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44165</v>
      </c>
      <c r="G379" s="6" t="str">
        <f ca="1">IF(ISBLANK(INDIRECT(ADDRESS(ROW()-14,MATCH("Due Date", Submittal[#Headers],0), , , "Query"))), "", INDIRECT(ADDRESS(ROW()-14,MATCH("Due Date", Submittal[#Headers],0), , , "Query")))</f>
        <v/>
      </c>
      <c r="H379" s="47" t="str">
        <f ca="1">INDIRECT(ADDRESS(ROW()-14,MATCH("State", Submittal[#Headers],0), , , "Query"))</f>
        <v>Closed</v>
      </c>
    </row>
    <row r="380" spans="1:8" x14ac:dyDescent="0.35">
      <c r="A380" t="str">
        <f ca="1">INDIRECT(ADDRESS(ROW()-14,MATCH("Priority", Submittal[#Headers],0), , , "Query"))</f>
        <v>Low</v>
      </c>
      <c r="B380" t="str">
        <f ca="1">_xlfn.CONCAT(TEXT(INDIRECT(ADDRESS(ROW()-14,MATCH("Spec Section", Submittal[#Headers],0), , , "Query")),"000000"),".",TEXT(INDIRECT(ADDRESS(ROW()-14,MATCH("Number", Submittal[#Headers],0), , , "Query")), "00"),".", TEXT(INDIRECT(ADDRESS(ROW()-14,MATCH("Rev", Submittal[#Headers],0), , , "Query")),"00"))</f>
        <v>211000.01.02</v>
      </c>
      <c r="C380" t="str">
        <f ca="1">INDIRECT(ADDRESS(ROW()-14,MATCH("Title", Submittal[#Headers],0), , , "Query"))</f>
        <v>WATER-BASED FIRE-SUPPRESSION SYSTEMS</v>
      </c>
      <c r="D380" t="str">
        <f ca="1">INDIRECT(ADDRESS(ROW()-14,MATCH("Type", Submittal[#Headers],0), , , "Query"))</f>
        <v>Product Data</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0" s="6">
        <f ca="1">IF(ISBLANK(INDIRECT(ADDRESS(ROW()-14,MATCH("Design Review  On", Submittal[#Headers],0), , , "Query"))), "", INDIRECT(ADDRESS(ROW()-14,MATCH("Design Review  On", Submittal[#Headers],0), , , "Query")))</f>
        <v>44147</v>
      </c>
      <c r="G380" s="6" t="str">
        <f ca="1">IF(ISBLANK(INDIRECT(ADDRESS(ROW()-14,MATCH("Due Date", Submittal[#Headers],0), , , "Query"))), "", INDIRECT(ADDRESS(ROW()-14,MATCH("Due Date", Submittal[#Headers],0), , , "Query")))</f>
        <v/>
      </c>
      <c r="H380" s="47" t="str">
        <f ca="1">INDIRECT(ADDRESS(ROW()-14,MATCH("State", Submittal[#Headers],0), , , "Query"))</f>
        <v>Closed</v>
      </c>
    </row>
    <row r="381" spans="1:8" x14ac:dyDescent="0.35">
      <c r="A381" t="str">
        <f ca="1">INDIRECT(ADDRESS(ROW()-14,MATCH("Priority", Submittal[#Headers],0), , , "Query"))</f>
        <v>Medium</v>
      </c>
      <c r="B381" t="str">
        <f ca="1">_xlfn.CONCAT(TEXT(INDIRECT(ADDRESS(ROW()-14,MATCH("Spec Section", Submittal[#Headers],0), , , "Query")),"000000"),".",TEXT(INDIRECT(ADDRESS(ROW()-14,MATCH("Number", Submittal[#Headers],0), , , "Query")), "00"),".", TEXT(INDIRECT(ADDRESS(ROW()-14,MATCH("Rev", Submittal[#Headers],0), , , "Query")),"00"))</f>
        <v>220000.01.00</v>
      </c>
      <c r="C381" t="str">
        <f ca="1">INDIRECT(ADDRESS(ROW()-14,MATCH("Title", Submittal[#Headers],0), , , "Query"))</f>
        <v>PLUMBING AND MECH PIPE DRAWINGS - MEZZANINE</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44118</v>
      </c>
      <c r="G381" s="6" t="str">
        <f ca="1">IF(ISBLANK(INDIRECT(ADDRESS(ROW()-14,MATCH("Due Date", Submittal[#Headers],0), , , "Query"))), "", INDIRECT(ADDRESS(ROW()-14,MATCH("Due Date", Submittal[#Headers],0), , , "Query")))</f>
        <v/>
      </c>
      <c r="H381" s="47"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220500.01.00</v>
      </c>
      <c r="C382" t="str">
        <f ca="1">INDIRECT(ADDRESS(ROW()-14,MATCH("Title", Submittal[#Headers],0), , , "Query"))</f>
        <v>COMMON WORK RESULTS FOR PLUMBING</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2" s="6" t="str">
        <f ca="1">IF(ISBLANK(INDIRECT(ADDRESS(ROW()-14,MATCH("Design Review  On", Submittal[#Headers],0), , , "Query"))), "", INDIRECT(ADDRESS(ROW()-14,MATCH("Design Review  On", Submittal[#Headers],0), , , "Query")))</f>
        <v/>
      </c>
      <c r="G382" s="6" t="str">
        <f ca="1">IF(ISBLANK(INDIRECT(ADDRESS(ROW()-14,MATCH("Due Date", Submittal[#Headers],0), , , "Query"))), "", INDIRECT(ADDRESS(ROW()-14,MATCH("Due Date", Submittal[#Headers],0), , , "Query")))</f>
        <v/>
      </c>
      <c r="H382" s="47" t="str">
        <f ca="1">INDIRECT(ADDRESS(ROW()-14,MATCH("State", Submittal[#Headers],0), , , "Query"))</f>
        <v>Closed</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220500.02.00</v>
      </c>
      <c r="C383" t="str">
        <f ca="1">INDIRECT(ADDRESS(ROW()-14,MATCH("Title", Submittal[#Headers],0), , , "Query"))</f>
        <v>Vacuum Pump for Annex Mech Room 032</v>
      </c>
      <c r="D383" t="str">
        <f ca="1">INDIRECT(ADDRESS(ROW()-14,MATCH("Type", Submittal[#Headers],0), , , "Query"))</f>
        <v>Submittal</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3" s="6">
        <f ca="1">IF(ISBLANK(INDIRECT(ADDRESS(ROW()-14,MATCH("Design Review  On", Submittal[#Headers],0), , , "Query"))), "", INDIRECT(ADDRESS(ROW()-14,MATCH("Design Review  On", Submittal[#Headers],0), , , "Query")))</f>
        <v>44221</v>
      </c>
      <c r="G383" s="6" t="str">
        <f ca="1">IF(ISBLANK(INDIRECT(ADDRESS(ROW()-14,MATCH("Due Date", Submittal[#Headers],0), , , "Query"))), "", INDIRECT(ADDRESS(ROW()-14,MATCH("Due Date", Submittal[#Headers],0), , , "Query")))</f>
        <v/>
      </c>
      <c r="H383" s="47" t="str">
        <f ca="1">INDIRECT(ADDRESS(ROW()-14,MATCH("State", Submittal[#Headers],0), , , "Query"))</f>
        <v>Closed</v>
      </c>
    </row>
    <row r="384" spans="1:8" x14ac:dyDescent="0.35">
      <c r="A384" t="str">
        <f ca="1">INDIRECT(ADDRESS(ROW()-14,MATCH("Priority", Submittal[#Headers],0), , , "Query"))</f>
        <v>Low</v>
      </c>
      <c r="B384" t="str">
        <f ca="1">_xlfn.CONCAT(TEXT(INDIRECT(ADDRESS(ROW()-14,MATCH("Spec Section", Submittal[#Headers],0), , , "Query")),"000000"),".",TEXT(INDIRECT(ADDRESS(ROW()-14,MATCH("Number", Submittal[#Headers],0), , , "Query")), "00"),".", TEXT(INDIRECT(ADDRESS(ROW()-14,MATCH("Rev", Submittal[#Headers],0), , , "Query")),"00"))</f>
        <v>220516.01.00</v>
      </c>
      <c r="C384" t="str">
        <f ca="1">INDIRECT(ADDRESS(ROW()-14,MATCH("Title", Submittal[#Headers],0), , , "Query"))</f>
        <v>EXPANSION FITTINGS AND LOOPS FOR PLUMBING PIPIN</v>
      </c>
      <c r="D384" t="str">
        <f ca="1">INDIRECT(ADDRESS(ROW()-14,MATCH("Type", Submittal[#Headers],0), , , "Query"))</f>
        <v>Product Data</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43840</v>
      </c>
      <c r="G384" s="6" t="str">
        <f ca="1">IF(ISBLANK(INDIRECT(ADDRESS(ROW()-14,MATCH("Due Date", Submittal[#Headers],0), , , "Query"))), "", INDIRECT(ADDRESS(ROW()-14,MATCH("Due Date", Submittal[#Headers],0), , , "Query")))</f>
        <v/>
      </c>
      <c r="H384" s="47"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220517.01.01</v>
      </c>
      <c r="C385" t="str">
        <f ca="1">INDIRECT(ADDRESS(ROW()-14,MATCH("Title", Submittal[#Headers],0), , , "Query"))</f>
        <v>SLEEVES AND SLEEVE SEALS FOR PLUMBING PIPING</v>
      </c>
      <c r="D385" t="str">
        <f ca="1">INDIRECT(ADDRESS(ROW()-14,MATCH("Type", Submittal[#Headers],0), , , "Query"))</f>
        <v>Product Data</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43885</v>
      </c>
      <c r="G385" s="6" t="str">
        <f ca="1">IF(ISBLANK(INDIRECT(ADDRESS(ROW()-14,MATCH("Due Date", Submittal[#Headers],0), , , "Query"))), "", INDIRECT(ADDRESS(ROW()-14,MATCH("Due Date", Submittal[#Headers],0), , , "Query")))</f>
        <v/>
      </c>
      <c r="H385" s="47" t="str">
        <f ca="1">INDIRECT(ADDRESS(ROW()-14,MATCH("State", Submittal[#Headers],0), , , "Query"))</f>
        <v>Closed</v>
      </c>
    </row>
    <row r="386" spans="1:8" x14ac:dyDescent="0.35">
      <c r="A386" t="str">
        <f ca="1">INDIRECT(ADDRESS(ROW()-14,MATCH("Priority", Submittal[#Headers],0), , , "Query"))</f>
        <v>Low</v>
      </c>
      <c r="B386" t="str">
        <f ca="1">_xlfn.CONCAT(TEXT(INDIRECT(ADDRESS(ROW()-14,MATCH("Spec Section", Submittal[#Headers],0), , , "Query")),"000000"),".",TEXT(INDIRECT(ADDRESS(ROW()-14,MATCH("Number", Submittal[#Headers],0), , , "Query")), "00"),".", TEXT(INDIRECT(ADDRESS(ROW()-14,MATCH("Rev", Submittal[#Headers],0), , , "Query")),"00"))</f>
        <v>220518.01.00</v>
      </c>
      <c r="C386" t="str">
        <f ca="1">INDIRECT(ADDRESS(ROW()-14,MATCH("Title", Submittal[#Headers],0), , , "Query"))</f>
        <v>ESCUTCHEONS FOR PLUMBING PIPING</v>
      </c>
      <c r="D386" t="str">
        <f ca="1">INDIRECT(ADDRESS(ROW()-14,MATCH("Type", Submittal[#Headers],0), , , "Query"))</f>
        <v>Product Data</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43840</v>
      </c>
      <c r="G386" s="6" t="str">
        <f ca="1">IF(ISBLANK(INDIRECT(ADDRESS(ROW()-14,MATCH("Due Date", Submittal[#Headers],0), , , "Query"))), "", INDIRECT(ADDRESS(ROW()-14,MATCH("Due Date", Submittal[#Headers],0), , , "Query")))</f>
        <v/>
      </c>
      <c r="H386" s="47"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220519.01.00</v>
      </c>
      <c r="C387" t="str">
        <f ca="1">INDIRECT(ADDRESS(ROW()-14,MATCH("Title", Submittal[#Headers],0), , , "Query"))</f>
        <v>METERS AND GAGES FOR PLUMBING PIPING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f ca="1">IF(ISBLANK(INDIRECT(ADDRESS(ROW()-14,MATCH("Design Review  On", Submittal[#Headers],0), , , "Query"))), "", INDIRECT(ADDRESS(ROW()-14,MATCH("Design Review  On", Submittal[#Headers],0), , , "Query")))</f>
        <v>43840</v>
      </c>
      <c r="G387" s="6" t="str">
        <f ca="1">IF(ISBLANK(INDIRECT(ADDRESS(ROW()-14,MATCH("Due Date", Submittal[#Headers],0), , , "Query"))), "", INDIRECT(ADDRESS(ROW()-14,MATCH("Due Date", Submittal[#Headers],0), , , "Query")))</f>
        <v/>
      </c>
      <c r="H387" s="47"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220523.01.00</v>
      </c>
      <c r="C388" t="str">
        <f ca="1">INDIRECT(ADDRESS(ROW()-14,MATCH("Title", Submittal[#Headers],0), , , "Query"))</f>
        <v>GENERAL-DUTY VALVES FOR PLUMBING PIPING</v>
      </c>
      <c r="D388" t="str">
        <f ca="1">INDIRECT(ADDRESS(ROW()-14,MATCH("Type", Submittal[#Headers],0), , , "Query"))</f>
        <v>Product Data</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43840</v>
      </c>
      <c r="G388" s="6" t="str">
        <f ca="1">IF(ISBLANK(INDIRECT(ADDRESS(ROW()-14,MATCH("Due Date", Submittal[#Headers],0), , , "Query"))), "", INDIRECT(ADDRESS(ROW()-14,MATCH("Due Date", Submittal[#Headers],0), , , "Query")))</f>
        <v/>
      </c>
      <c r="H388" s="47"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220529.01.00</v>
      </c>
      <c r="C389" t="str">
        <f ca="1">INDIRECT(ADDRESS(ROW()-14,MATCH("Title", Submittal[#Headers],0), , , "Query"))</f>
        <v>HANGERS AND SUPPORTS FOR PLUMBING PIPING AND</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43832</v>
      </c>
      <c r="G389" s="6" t="str">
        <f ca="1">IF(ISBLANK(INDIRECT(ADDRESS(ROW()-14,MATCH("Due Date", Submittal[#Headers],0), , , "Query"))), "", INDIRECT(ADDRESS(ROW()-14,MATCH("Due Date", Submittal[#Headers],0), , , "Query")))</f>
        <v/>
      </c>
      <c r="H389" s="47"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220529.03.00</v>
      </c>
      <c r="C390" t="str">
        <f ca="1">INDIRECT(ADDRESS(ROW()-14,MATCH("Title", Submittal[#Headers],0), , , "Query"))</f>
        <v>HANGERS AND SUPPORTS FOR PLUMBING PIPING AND</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43885</v>
      </c>
      <c r="G390" s="6" t="str">
        <f ca="1">IF(ISBLANK(INDIRECT(ADDRESS(ROW()-14,MATCH("Due Date", Submittal[#Headers],0), , , "Query"))), "", INDIRECT(ADDRESS(ROW()-14,MATCH("Due Date", Submittal[#Headers],0), , , "Query")))</f>
        <v/>
      </c>
      <c r="H390" s="47"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220533.01.00</v>
      </c>
      <c r="C391" t="str">
        <f ca="1">INDIRECT(ADDRESS(ROW()-14,MATCH("Title", Submittal[#Headers],0), , , "Query"))</f>
        <v>HEAT TRACING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43840</v>
      </c>
      <c r="G391" s="6" t="str">
        <f ca="1">IF(ISBLANK(INDIRECT(ADDRESS(ROW()-14,MATCH("Due Date", Submittal[#Headers],0), , , "Query"))), "", INDIRECT(ADDRESS(ROW()-14,MATCH("Due Date", Submittal[#Headers],0), , , "Query")))</f>
        <v/>
      </c>
      <c r="H391" s="47" t="str">
        <f ca="1">INDIRECT(ADDRESS(ROW()-14,MATCH("State", Submittal[#Headers],0), , , "Query"))</f>
        <v>Closed</v>
      </c>
    </row>
    <row r="392" spans="1:8" x14ac:dyDescent="0.35">
      <c r="A392" t="str">
        <f ca="1">INDIRECT(ADDRESS(ROW()-14,MATCH("Priority", Submittal[#Headers],0), , , "Query"))</f>
        <v>High</v>
      </c>
      <c r="B392" t="str">
        <f ca="1">_xlfn.CONCAT(TEXT(INDIRECT(ADDRESS(ROW()-14,MATCH("Spec Section", Submittal[#Headers],0), , , "Query")),"000000"),".",TEXT(INDIRECT(ADDRESS(ROW()-14,MATCH("Number", Submittal[#Headers],0), , , "Query")), "00"),".", TEXT(INDIRECT(ADDRESS(ROW()-14,MATCH("Rev", Submittal[#Headers],0), , , "Query")),"00"))</f>
        <v>220548.01.00</v>
      </c>
      <c r="C392" t="str">
        <f ca="1">INDIRECT(ADDRESS(ROW()-14,MATCH("Title", Submittal[#Headers],0), , , "Query"))</f>
        <v>Vibration and Seismic Controls For Plumbing</v>
      </c>
      <c r="D392" t="str">
        <f ca="1">INDIRECT(ADDRESS(ROW()-14,MATCH("Type", Submittal[#Headers],0), , , "Query"))</f>
        <v>Submittal</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44057</v>
      </c>
      <c r="G392" s="6" t="str">
        <f ca="1">IF(ISBLANK(INDIRECT(ADDRESS(ROW()-14,MATCH("Due Date", Submittal[#Headers],0), , , "Query"))), "", INDIRECT(ADDRESS(ROW()-14,MATCH("Due Date", Submittal[#Headers],0), , , "Query")))</f>
        <v/>
      </c>
      <c r="H392" s="47"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220553.01.00</v>
      </c>
      <c r="C393" t="str">
        <f ca="1">INDIRECT(ADDRESS(ROW()-14,MATCH("Title", Submittal[#Headers],0), , , "Query"))</f>
        <v>IDENTIFICATION FOR PLUMBING PIPING AND EQUIPME</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43843</v>
      </c>
      <c r="G393" s="6" t="str">
        <f ca="1">IF(ISBLANK(INDIRECT(ADDRESS(ROW()-14,MATCH("Due Date", Submittal[#Headers],0), , , "Query"))), "", INDIRECT(ADDRESS(ROW()-14,MATCH("Due Date", Submittal[#Headers],0), , , "Query")))</f>
        <v/>
      </c>
      <c r="H393" s="47"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220553.02.00</v>
      </c>
      <c r="C394" t="str">
        <f ca="1">INDIRECT(ADDRESS(ROW()-14,MATCH("Title", Submittal[#Headers],0), , , "Query"))</f>
        <v>IDENTIFICATION FOR PLUMBING PIPING AND EQUIPME</v>
      </c>
      <c r="D394" t="str">
        <f ca="1">INDIRECT(ADDRESS(ROW()-14,MATCH("Type", Submittal[#Headers],0), , , "Query"))</f>
        <v>Submittal</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44062</v>
      </c>
      <c r="G394" s="6" t="str">
        <f ca="1">IF(ISBLANK(INDIRECT(ADDRESS(ROW()-14,MATCH("Due Date", Submittal[#Headers],0), , , "Query"))), "", INDIRECT(ADDRESS(ROW()-14,MATCH("Due Date", Submittal[#Headers],0), , , "Query")))</f>
        <v/>
      </c>
      <c r="H394" s="47"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220716.01.00</v>
      </c>
      <c r="C395" t="str">
        <f ca="1">INDIRECT(ADDRESS(ROW()-14,MATCH("Title", Submittal[#Headers],0), , , "Query"))</f>
        <v>PLUMBING EQUIPMENT INSULATION</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43802</v>
      </c>
      <c r="G395" s="6" t="str">
        <f ca="1">IF(ISBLANK(INDIRECT(ADDRESS(ROW()-14,MATCH("Due Date", Submittal[#Headers],0), , , "Query"))), "", INDIRECT(ADDRESS(ROW()-14,MATCH("Due Date", Submittal[#Headers],0), , , "Query")))</f>
        <v/>
      </c>
      <c r="H395" s="47"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220719.02.00</v>
      </c>
      <c r="C396" t="str">
        <f ca="1">INDIRECT(ADDRESS(ROW()-14,MATCH("Title", Submittal[#Headers],0), , , "Query"))</f>
        <v>PLUMBING PIPING INSULATION</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t="str">
        <f ca="1">IF(ISBLANK(INDIRECT(ADDRESS(ROW()-14,MATCH("Design Review  On", Submittal[#Headers],0), , , "Query"))), "", INDIRECT(ADDRESS(ROW()-14,MATCH("Design Review  On", Submittal[#Headers],0), , , "Query")))</f>
        <v/>
      </c>
      <c r="G396" s="6" t="str">
        <f ca="1">IF(ISBLANK(INDIRECT(ADDRESS(ROW()-14,MATCH("Due Date", Submittal[#Headers],0), , , "Query"))), "", INDIRECT(ADDRESS(ROW()-14,MATCH("Due Date", Submittal[#Headers],0), , , "Query")))</f>
        <v/>
      </c>
      <c r="H396" s="47" t="str">
        <f ca="1">INDIRECT(ADDRESS(ROW()-14,MATCH("State", Submittal[#Headers],0), , , "Query"))</f>
        <v>Closed</v>
      </c>
    </row>
    <row r="397" spans="1:8" x14ac:dyDescent="0.35">
      <c r="A397" t="str">
        <f ca="1">INDIRECT(ADDRESS(ROW()-14,MATCH("Priority", Submittal[#Headers],0), , , "Query"))</f>
        <v>Low</v>
      </c>
      <c r="B397" t="str">
        <f ca="1">_xlfn.CONCAT(TEXT(INDIRECT(ADDRESS(ROW()-14,MATCH("Spec Section", Submittal[#Headers],0), , , "Query")),"000000"),".",TEXT(INDIRECT(ADDRESS(ROW()-14,MATCH("Number", Submittal[#Headers],0), , , "Query")), "00"),".", TEXT(INDIRECT(ADDRESS(ROW()-14,MATCH("Rev", Submittal[#Headers],0), , , "Query")),"00"))</f>
        <v>220719.01.01</v>
      </c>
      <c r="C397" t="str">
        <f ca="1">INDIRECT(ADDRESS(ROW()-14,MATCH("Title", Submittal[#Headers],0), , , "Query"))</f>
        <v>PLUMBING PIPING INSULATION</v>
      </c>
      <c r="D397" t="str">
        <f ca="1">INDIRECT(ADDRESS(ROW()-14,MATCH("Type", Submittal[#Headers],0), , , "Query"))</f>
        <v>Product Data</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43885</v>
      </c>
      <c r="G397" s="6" t="str">
        <f ca="1">IF(ISBLANK(INDIRECT(ADDRESS(ROW()-14,MATCH("Due Date", Submittal[#Headers],0), , , "Query"))), "", INDIRECT(ADDRESS(ROW()-14,MATCH("Due Date", Submittal[#Headers],0), , , "Query")))</f>
        <v/>
      </c>
      <c r="H397" s="47"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221116.01.01</v>
      </c>
      <c r="C398" t="str">
        <f ca="1">INDIRECT(ADDRESS(ROW()-14,MATCH("Title", Submittal[#Headers],0), , , "Query"))</f>
        <v>DOMESTIC WATER PIPING</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43832</v>
      </c>
      <c r="G398" s="6" t="str">
        <f ca="1">IF(ISBLANK(INDIRECT(ADDRESS(ROW()-14,MATCH("Due Date", Submittal[#Headers],0), , , "Query"))), "", INDIRECT(ADDRESS(ROW()-14,MATCH("Due Date", Submittal[#Headers],0), , , "Query")))</f>
        <v/>
      </c>
      <c r="H398" s="47"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221119.01.00</v>
      </c>
      <c r="C399" t="str">
        <f ca="1">INDIRECT(ADDRESS(ROW()-14,MATCH("Title", Submittal[#Headers],0), , , "Query"))</f>
        <v>DOMESTIC WATER PIPING SPECIALTIES</v>
      </c>
      <c r="D399" t="str">
        <f ca="1">INDIRECT(ADDRESS(ROW()-14,MATCH("Type", Submittal[#Headers],0), , , "Query"))</f>
        <v>Product Data</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43840</v>
      </c>
      <c r="G399" s="6" t="str">
        <f ca="1">IF(ISBLANK(INDIRECT(ADDRESS(ROW()-14,MATCH("Due Date", Submittal[#Headers],0), , , "Query"))), "", INDIRECT(ADDRESS(ROW()-14,MATCH("Due Date", Submittal[#Headers],0), , , "Query")))</f>
        <v/>
      </c>
      <c r="H399" s="47"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221119.04.00</v>
      </c>
      <c r="C400" t="str">
        <f ca="1">INDIRECT(ADDRESS(ROW()-14,MATCH("Title", Submittal[#Headers],0), , , "Query"))</f>
        <v>DOMESTIC WATER PIPING SPECIALTIES</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43860</v>
      </c>
      <c r="G400" s="6" t="str">
        <f ca="1">IF(ISBLANK(INDIRECT(ADDRESS(ROW()-14,MATCH("Due Date", Submittal[#Headers],0), , , "Query"))), "", INDIRECT(ADDRESS(ROW()-14,MATCH("Due Date", Submittal[#Headers],0), , , "Query")))</f>
        <v/>
      </c>
      <c r="H400" s="47" t="str">
        <f ca="1">INDIRECT(ADDRESS(ROW()-14,MATCH("State", Submittal[#Headers],0), , , "Query"))</f>
        <v>Closed</v>
      </c>
    </row>
    <row r="401" spans="1:8" x14ac:dyDescent="0.35">
      <c r="A401" t="str">
        <f ca="1">INDIRECT(ADDRESS(ROW()-14,MATCH("Priority", Submittal[#Headers],0), , , "Query"))</f>
        <v>High</v>
      </c>
      <c r="B401" t="str">
        <f ca="1">_xlfn.CONCAT(TEXT(INDIRECT(ADDRESS(ROW()-14,MATCH("Spec Section", Submittal[#Headers],0), , , "Query")),"000000"),".",TEXT(INDIRECT(ADDRESS(ROW()-14,MATCH("Number", Submittal[#Headers],0), , , "Query")), "00"),".", TEXT(INDIRECT(ADDRESS(ROW()-14,MATCH("Rev", Submittal[#Headers],0), , , "Query")),"00"))</f>
        <v>221119.05.00</v>
      </c>
      <c r="C401" t="str">
        <f ca="1">INDIRECT(ADDRESS(ROW()-14,MATCH("Title", Submittal[#Headers],0), , , "Query"))</f>
        <v>DOMESTIC WATER PIPING SPECIALTIES – Layout Annex Baxter BIM</v>
      </c>
      <c r="D401" t="str">
        <f ca="1">INDIRECT(ADDRESS(ROW()-14,MATCH("Type", Submittal[#Headers],0), , , "Query"))</f>
        <v>Submittal</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f ca="1">IF(ISBLANK(INDIRECT(ADDRESS(ROW()-14,MATCH("Design Review  On", Submittal[#Headers],0), , , "Query"))), "", INDIRECT(ADDRESS(ROW()-14,MATCH("Design Review  On", Submittal[#Headers],0), , , "Query")))</f>
        <v>44082</v>
      </c>
      <c r="G401" s="6" t="str">
        <f ca="1">IF(ISBLANK(INDIRECT(ADDRESS(ROW()-14,MATCH("Due Date", Submittal[#Headers],0), , , "Query"))), "", INDIRECT(ADDRESS(ROW()-14,MATCH("Due Date", Submittal[#Headers],0), , , "Query")))</f>
        <v/>
      </c>
      <c r="H401" s="47"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221123.01.01</v>
      </c>
      <c r="C402" t="str">
        <f ca="1">INDIRECT(ADDRESS(ROW()-14,MATCH("Title", Submittal[#Headers],0), , , "Query"))</f>
        <v>DOMESTIC WATER PUMPS</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43885</v>
      </c>
      <c r="G402" s="6" t="str">
        <f ca="1">IF(ISBLANK(INDIRECT(ADDRESS(ROW()-14,MATCH("Due Date", Submittal[#Headers],0), , , "Query"))), "", INDIRECT(ADDRESS(ROW()-14,MATCH("Due Date", Submittal[#Headers],0), , , "Query")))</f>
        <v/>
      </c>
      <c r="H402" s="47" t="str">
        <f ca="1">INDIRECT(ADDRESS(ROW()-14,MATCH("State", Submittal[#Headers],0), , , "Query"))</f>
        <v>Closed</v>
      </c>
    </row>
    <row r="403" spans="1:8" x14ac:dyDescent="0.35">
      <c r="A403" t="str">
        <f ca="1">INDIRECT(ADDRESS(ROW()-14,MATCH("Priority", Submittal[#Headers],0), , , "Query"))</f>
        <v>High</v>
      </c>
      <c r="B403" t="str">
        <f ca="1">_xlfn.CONCAT(TEXT(INDIRECT(ADDRESS(ROW()-14,MATCH("Spec Section", Submittal[#Headers],0), , , "Query")),"000000"),".",TEXT(INDIRECT(ADDRESS(ROW()-14,MATCH("Number", Submittal[#Headers],0), , , "Query")), "00"),".", TEXT(INDIRECT(ADDRESS(ROW()-14,MATCH("Rev", Submittal[#Headers],0), , , "Query")),"00"))</f>
        <v>221316.02.00</v>
      </c>
      <c r="C403" t="str">
        <f ca="1">INDIRECT(ADDRESS(ROW()-14,MATCH("Title", Submittal[#Headers],0), , , "Query"))</f>
        <v>SANITARY WASTE AND VENTING PIPING</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43831</v>
      </c>
      <c r="G403" s="6" t="str">
        <f ca="1">IF(ISBLANK(INDIRECT(ADDRESS(ROW()-14,MATCH("Due Date", Submittal[#Headers],0), , , "Query"))), "", INDIRECT(ADDRESS(ROW()-14,MATCH("Due Date", Submittal[#Headers],0), , , "Query")))</f>
        <v/>
      </c>
      <c r="H403" s="47"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221316.01.01</v>
      </c>
      <c r="C404" t="str">
        <f ca="1">INDIRECT(ADDRESS(ROW()-14,MATCH("Title", Submittal[#Headers],0), , , "Query"))</f>
        <v>SANITARY WASTE AND VENTING PIPING</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t="str">
        <f ca="1">IF(ISBLANK(INDIRECT(ADDRESS(ROW()-14,MATCH("Design Review  On", Submittal[#Headers],0), , , "Query"))), "", INDIRECT(ADDRESS(ROW()-14,MATCH("Design Review  On", Submittal[#Headers],0), , , "Query")))</f>
        <v/>
      </c>
      <c r="G404" s="6" t="str">
        <f ca="1">IF(ISBLANK(INDIRECT(ADDRESS(ROW()-14,MATCH("Due Date", Submittal[#Headers],0), , , "Query"))), "", INDIRECT(ADDRESS(ROW()-14,MATCH("Due Date", Submittal[#Headers],0), , , "Query")))</f>
        <v/>
      </c>
      <c r="H404" s="47" t="str">
        <f ca="1">INDIRECT(ADDRESS(ROW()-14,MATCH("State", Submittal[#Headers],0), , , "Query"))</f>
        <v>Closed</v>
      </c>
    </row>
    <row r="405" spans="1:8" x14ac:dyDescent="0.35">
      <c r="A405" t="str">
        <f ca="1">INDIRECT(ADDRESS(ROW()-14,MATCH("Priority", Submittal[#Headers],0), , , "Query"))</f>
        <v>High</v>
      </c>
      <c r="B405" t="str">
        <f ca="1">_xlfn.CONCAT(TEXT(INDIRECT(ADDRESS(ROW()-14,MATCH("Spec Section", Submittal[#Headers],0), , , "Query")),"000000"),".",TEXT(INDIRECT(ADDRESS(ROW()-14,MATCH("Number", Submittal[#Headers],0), , , "Query")), "00"),".", TEXT(INDIRECT(ADDRESS(ROW()-14,MATCH("Rev", Submittal[#Headers],0), , , "Query")),"00"))</f>
        <v>221319.01.00</v>
      </c>
      <c r="C405" t="str">
        <f ca="1">INDIRECT(ADDRESS(ROW()-14,MATCH("Title", Submittal[#Headers],0), , , "Query"))</f>
        <v>SANITARY WASTE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43871</v>
      </c>
      <c r="G405" s="6" t="str">
        <f ca="1">IF(ISBLANK(INDIRECT(ADDRESS(ROW()-14,MATCH("Due Date", Submittal[#Headers],0), , , "Query"))), "", INDIRECT(ADDRESS(ROW()-14,MATCH("Due Date", Submittal[#Headers],0), , , "Query")))</f>
        <v/>
      </c>
      <c r="H405" s="47"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221319.03.00</v>
      </c>
      <c r="C406" t="str">
        <f ca="1">INDIRECT(ADDRESS(ROW()-14,MATCH("Title", Submittal[#Headers],0), , , "Query"))</f>
        <v>SANITARY WASTE PIPING SPECIALTIES</v>
      </c>
      <c r="D406" t="str">
        <f ca="1">INDIRECT(ADDRESS(ROW()-14,MATCH("Type", Submittal[#Headers],0), , , "Query"))</f>
        <v>Product Data</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43885</v>
      </c>
      <c r="G406" s="6" t="str">
        <f ca="1">IF(ISBLANK(INDIRECT(ADDRESS(ROW()-14,MATCH("Due Date", Submittal[#Headers],0), , , "Query"))), "", INDIRECT(ADDRESS(ROW()-14,MATCH("Due Date", Submittal[#Headers],0), , , "Query")))</f>
        <v/>
      </c>
      <c r="H406" s="47" t="str">
        <f ca="1">INDIRECT(ADDRESS(ROW()-14,MATCH("State", Submittal[#Headers],0), , , "Query"))</f>
        <v>Closed</v>
      </c>
    </row>
    <row r="407" spans="1:8" x14ac:dyDescent="0.35">
      <c r="A407" t="str">
        <f ca="1">INDIRECT(ADDRESS(ROW()-14,MATCH("Priority", Submittal[#Headers],0), , , "Query"))</f>
        <v>High</v>
      </c>
      <c r="B407" t="str">
        <f ca="1">_xlfn.CONCAT(TEXT(INDIRECT(ADDRESS(ROW()-14,MATCH("Spec Section", Submittal[#Headers],0), , , "Query")),"000000"),".",TEXT(INDIRECT(ADDRESS(ROW()-14,MATCH("Number", Submittal[#Headers],0), , , "Query")), "00"),".", TEXT(INDIRECT(ADDRESS(ROW()-14,MATCH("Rev", Submittal[#Headers],0), , , "Query")),"00"))</f>
        <v>221319.04.00</v>
      </c>
      <c r="C407" t="str">
        <f ca="1">INDIRECT(ADDRESS(ROW()-14,MATCH("Title", Submittal[#Headers],0), , , "Query"))</f>
        <v>SANITARY WASTE PIPING SPECIALTIES - Annex Baxter BIM</v>
      </c>
      <c r="D407" t="str">
        <f ca="1">INDIRECT(ADDRESS(ROW()-14,MATCH("Type", Submittal[#Headers],0), , , "Query"))</f>
        <v>Submittal</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44082</v>
      </c>
      <c r="G407" s="6" t="str">
        <f ca="1">IF(ISBLANK(INDIRECT(ADDRESS(ROW()-14,MATCH("Due Date", Submittal[#Headers],0), , , "Query"))), "", INDIRECT(ADDRESS(ROW()-14,MATCH("Due Date", Submittal[#Headers],0), , , "Query")))</f>
        <v/>
      </c>
      <c r="H407" s="47"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221323.01.00</v>
      </c>
      <c r="C408" t="str">
        <f ca="1">INDIRECT(ADDRESS(ROW()-14,MATCH("Title", Submittal[#Headers],0), , , "Query"))</f>
        <v>SANITARY WASTE INTERCEPTORS</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43860</v>
      </c>
      <c r="G408" s="6" t="str">
        <f ca="1">IF(ISBLANK(INDIRECT(ADDRESS(ROW()-14,MATCH("Due Date", Submittal[#Headers],0), , , "Query"))), "", INDIRECT(ADDRESS(ROW()-14,MATCH("Due Date", Submittal[#Headers],0), , , "Query")))</f>
        <v/>
      </c>
      <c r="H408" s="47" t="str">
        <f ca="1">INDIRECT(ADDRESS(ROW()-14,MATCH("State", Submittal[#Headers],0), , , "Query"))</f>
        <v>Closed</v>
      </c>
    </row>
    <row r="409" spans="1:8" x14ac:dyDescent="0.35">
      <c r="A409" t="str">
        <f ca="1">INDIRECT(ADDRESS(ROW()-14,MATCH("Priority", Submittal[#Headers],0), , , "Query"))</f>
        <v>High</v>
      </c>
      <c r="B409" t="str">
        <f ca="1">_xlfn.CONCAT(TEXT(INDIRECT(ADDRESS(ROW()-14,MATCH("Spec Section", Submittal[#Headers],0), , , "Query")),"000000"),".",TEXT(INDIRECT(ADDRESS(ROW()-14,MATCH("Number", Submittal[#Headers],0), , , "Query")), "00"),".", TEXT(INDIRECT(ADDRESS(ROW()-14,MATCH("Rev", Submittal[#Headers],0), , , "Query")),"00"))</f>
        <v>221323.03.00</v>
      </c>
      <c r="C409" t="str">
        <f ca="1">INDIRECT(ADDRESS(ROW()-14,MATCH("Title", Submittal[#Headers],0), , , "Query"))</f>
        <v>SANITARY WASTE INTERCEPTORS (Round)</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f ca="1">IF(ISBLANK(INDIRECT(ADDRESS(ROW()-14,MATCH("Design Review  On", Submittal[#Headers],0), , , "Query"))), "", INDIRECT(ADDRESS(ROW()-14,MATCH("Design Review  On", Submittal[#Headers],0), , , "Query")))</f>
        <v>43879</v>
      </c>
      <c r="G409" s="6" t="str">
        <f ca="1">IF(ISBLANK(INDIRECT(ADDRESS(ROW()-14,MATCH("Due Date", Submittal[#Headers],0), , , "Query"))), "", INDIRECT(ADDRESS(ROW()-14,MATCH("Due Date", Submittal[#Headers],0), , , "Query")))</f>
        <v/>
      </c>
      <c r="H409" s="47"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221413.01.01</v>
      </c>
      <c r="C410" t="str">
        <f ca="1">INDIRECT(ADDRESS(ROW()-14,MATCH("Title", Submittal[#Headers],0), , , "Query"))</f>
        <v>STORM DRAINAGE PIPING</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43832</v>
      </c>
      <c r="G410" s="6" t="str">
        <f ca="1">IF(ISBLANK(INDIRECT(ADDRESS(ROW()-14,MATCH("Due Date", Submittal[#Headers],0), , , "Query"))), "", INDIRECT(ADDRESS(ROW()-14,MATCH("Due Date", Submittal[#Headers],0), , , "Query")))</f>
        <v/>
      </c>
      <c r="H410" s="47" t="str">
        <f ca="1">INDIRECT(ADDRESS(ROW()-14,MATCH("State", Submittal[#Headers],0), , , "Query"))</f>
        <v>Closed</v>
      </c>
    </row>
    <row r="411" spans="1:8" x14ac:dyDescent="0.35">
      <c r="A411" t="str">
        <f ca="1">INDIRECT(ADDRESS(ROW()-14,MATCH("Priority", Submittal[#Headers],0), , , "Query"))</f>
        <v>Low</v>
      </c>
      <c r="B411" t="str">
        <f ca="1">_xlfn.CONCAT(TEXT(INDIRECT(ADDRESS(ROW()-14,MATCH("Spec Section", Submittal[#Headers],0), , , "Query")),"000000"),".",TEXT(INDIRECT(ADDRESS(ROW()-14,MATCH("Number", Submittal[#Headers],0), , , "Query")), "00"),".", TEXT(INDIRECT(ADDRESS(ROW()-14,MATCH("Rev", Submittal[#Headers],0), , , "Query")),"00"))</f>
        <v>221423.01.00</v>
      </c>
      <c r="C411" t="str">
        <f ca="1">INDIRECT(ADDRESS(ROW()-14,MATCH("Title", Submittal[#Headers],0), , , "Query"))</f>
        <v>STORM DRAINAGE PIPING SPECIALTIES</v>
      </c>
      <c r="D411" t="str">
        <f ca="1">INDIRECT(ADDRESS(ROW()-14,MATCH("Type", Submittal[#Headers],0), , , "Query"))</f>
        <v>Product Data</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t="str">
        <f ca="1">IF(ISBLANK(INDIRECT(ADDRESS(ROW()-14,MATCH("Design Review  On", Submittal[#Headers],0), , , "Query"))), "", INDIRECT(ADDRESS(ROW()-14,MATCH("Design Review  On", Submittal[#Headers],0), , , "Query")))</f>
        <v/>
      </c>
      <c r="G411" s="6" t="str">
        <f ca="1">IF(ISBLANK(INDIRECT(ADDRESS(ROW()-14,MATCH("Due Date", Submittal[#Headers],0), , , "Query"))), "", INDIRECT(ADDRESS(ROW()-14,MATCH("Due Date", Submittal[#Headers],0), , , "Query")))</f>
        <v/>
      </c>
      <c r="H411" s="47" t="str">
        <f ca="1">INDIRECT(ADDRESS(ROW()-14,MATCH("State", Submittal[#Headers],0), , , "Query"))</f>
        <v>Closed</v>
      </c>
    </row>
    <row r="412" spans="1:8" x14ac:dyDescent="0.35">
      <c r="A412" t="str">
        <f ca="1">INDIRECT(ADDRESS(ROW()-14,MATCH("Priority", Submittal[#Headers],0), , , "Query"))</f>
        <v>Low</v>
      </c>
      <c r="B412" t="str">
        <f ca="1">_xlfn.CONCAT(TEXT(INDIRECT(ADDRESS(ROW()-14,MATCH("Spec Section", Submittal[#Headers],0), , , "Query")),"000000"),".",TEXT(INDIRECT(ADDRESS(ROW()-14,MATCH("Number", Submittal[#Headers],0), , , "Query")), "00"),".", TEXT(INDIRECT(ADDRESS(ROW()-14,MATCH("Rev", Submittal[#Headers],0), , , "Query")),"00"))</f>
        <v>221429.01.00</v>
      </c>
      <c r="C412" t="str">
        <f ca="1">INDIRECT(ADDRESS(ROW()-14,MATCH("Title", Submittal[#Headers],0), , , "Query"))</f>
        <v>SUMP PUMPS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43766</v>
      </c>
      <c r="G412" s="6" t="str">
        <f ca="1">IF(ISBLANK(INDIRECT(ADDRESS(ROW()-14,MATCH("Due Date", Submittal[#Headers],0), , , "Query"))), "", INDIRECT(ADDRESS(ROW()-14,MATCH("Due Date", Submittal[#Headers],0), , , "Query")))</f>
        <v/>
      </c>
      <c r="H412" s="47"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221429.04.00</v>
      </c>
      <c r="C413" t="str">
        <f ca="1">INDIRECT(ADDRESS(ROW()-14,MATCH("Title", Submittal[#Headers],0), , , "Query"))</f>
        <v>SUMP PUMPS (Ground Water)</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43832</v>
      </c>
      <c r="G413" s="6" t="str">
        <f ca="1">IF(ISBLANK(INDIRECT(ADDRESS(ROW()-14,MATCH("Due Date", Submittal[#Headers],0), , , "Query"))), "", INDIRECT(ADDRESS(ROW()-14,MATCH("Due Date", Submittal[#Headers],0), , , "Query")))</f>
        <v/>
      </c>
      <c r="H413" s="47" t="str">
        <f ca="1">INDIRECT(ADDRESS(ROW()-14,MATCH("State", Submittal[#Headers],0), , , "Query"))</f>
        <v>Closed</v>
      </c>
    </row>
    <row r="414" spans="1:8" x14ac:dyDescent="0.35">
      <c r="A414" t="str">
        <f ca="1">INDIRECT(ADDRESS(ROW()-14,MATCH("Priority", Submittal[#Headers],0), , , "Query"))</f>
        <v>Low</v>
      </c>
      <c r="B414" t="str">
        <f ca="1">_xlfn.CONCAT(TEXT(INDIRECT(ADDRESS(ROW()-14,MATCH("Spec Section", Submittal[#Headers],0), , , "Query")),"000000"),".",TEXT(INDIRECT(ADDRESS(ROW()-14,MATCH("Number", Submittal[#Headers],0), , , "Query")), "00"),".", TEXT(INDIRECT(ADDRESS(ROW()-14,MATCH("Rev", Submittal[#Headers],0), , , "Query")),"00"))</f>
        <v>221429.07.00</v>
      </c>
      <c r="C414" t="str">
        <f ca="1">INDIRECT(ADDRESS(ROW()-14,MATCH("Title", Submittal[#Headers],0), , , "Query"))</f>
        <v>SUMP PUMPS (Perforated Pipe)</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43843</v>
      </c>
      <c r="G414" s="6" t="str">
        <f ca="1">IF(ISBLANK(INDIRECT(ADDRESS(ROW()-14,MATCH("Due Date", Submittal[#Headers],0), , , "Query"))), "", INDIRECT(ADDRESS(ROW()-14,MATCH("Due Date", Submittal[#Headers],0), , , "Query")))</f>
        <v/>
      </c>
      <c r="H414" s="47" t="str">
        <f ca="1">INDIRECT(ADDRESS(ROW()-14,MATCH("State", Submittal[#Headers],0), , , "Query"))</f>
        <v>Closed</v>
      </c>
    </row>
    <row r="415" spans="1:8" x14ac:dyDescent="0.35">
      <c r="A415" t="str">
        <f ca="1">INDIRECT(ADDRESS(ROW()-14,MATCH("Priority", Submittal[#Headers],0), , , "Query"))</f>
        <v>Low</v>
      </c>
      <c r="B415" t="str">
        <f ca="1">_xlfn.CONCAT(TEXT(INDIRECT(ADDRESS(ROW()-14,MATCH("Spec Section", Submittal[#Headers],0), , , "Query")),"000000"),".",TEXT(INDIRECT(ADDRESS(ROW()-14,MATCH("Number", Submittal[#Headers],0), , , "Query")), "00"),".", TEXT(INDIRECT(ADDRESS(ROW()-14,MATCH("Rev", Submittal[#Headers],0), , , "Query")),"00"))</f>
        <v>221429.05.00</v>
      </c>
      <c r="C415" t="str">
        <f ca="1">INDIRECT(ADDRESS(ROW()-14,MATCH("Title", Submittal[#Headers],0), , , "Query"))</f>
        <v>SUMP PUMPS (Grease Waste)</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47"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221429.06.00</v>
      </c>
      <c r="C416" t="str">
        <f ca="1">INDIRECT(ADDRESS(ROW()-14,MATCH("Title", Submittal[#Headers],0), , , "Query"))</f>
        <v>SUMP PUMPS (Water)</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f ca="1">IF(ISBLANK(INDIRECT(ADDRESS(ROW()-14,MATCH("Design Review  On", Submittal[#Headers],0), , , "Query"))), "", INDIRECT(ADDRESS(ROW()-14,MATCH("Design Review  On", Submittal[#Headers],0), , , "Query")))</f>
        <v>43832</v>
      </c>
      <c r="G416" s="6" t="str">
        <f ca="1">IF(ISBLANK(INDIRECT(ADDRESS(ROW()-14,MATCH("Due Date", Submittal[#Headers],0), , , "Query"))), "", INDIRECT(ADDRESS(ROW()-14,MATCH("Due Date", Submittal[#Headers],0), , , "Query")))</f>
        <v/>
      </c>
      <c r="H416" s="47"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224000.01.00</v>
      </c>
      <c r="C417" t="str">
        <f ca="1">INDIRECT(ADDRESS(ROW()-14,MATCH("Title", Submittal[#Headers],0), , , "Query"))</f>
        <v>PLUMBING FIXTURES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43795</v>
      </c>
      <c r="G417" s="6" t="str">
        <f ca="1">IF(ISBLANK(INDIRECT(ADDRESS(ROW()-14,MATCH("Due Date", Submittal[#Headers],0), , , "Query"))), "", INDIRECT(ADDRESS(ROW()-14,MATCH("Due Date", Submittal[#Headers],0), , , "Query")))</f>
        <v/>
      </c>
      <c r="H417" s="47" t="str">
        <f ca="1">INDIRECT(ADDRESS(ROW()-14,MATCH("State", Submittal[#Headers],0), , , "Query"))</f>
        <v>Closed</v>
      </c>
    </row>
    <row r="418" spans="1:8" x14ac:dyDescent="0.35">
      <c r="A418" t="str">
        <f ca="1">INDIRECT(ADDRESS(ROW()-14,MATCH("Priority", Submittal[#Headers],0), , , "Query"))</f>
        <v>Low</v>
      </c>
      <c r="B418" t="str">
        <f ca="1">_xlfn.CONCAT(TEXT(INDIRECT(ADDRESS(ROW()-14,MATCH("Spec Section", Submittal[#Headers],0), , , "Query")),"000000"),".",TEXT(INDIRECT(ADDRESS(ROW()-14,MATCH("Number", Submittal[#Headers],0), , , "Query")), "00"),".", TEXT(INDIRECT(ADDRESS(ROW()-14,MATCH("Rev", Submittal[#Headers],0), , , "Query")),"00"))</f>
        <v>224000.04.00</v>
      </c>
      <c r="C418" t="str">
        <f ca="1">INDIRECT(ADDRESS(ROW()-14,MATCH("Title", Submittal[#Headers],0), , , "Query"))</f>
        <v>PLUMBING FIXTURES</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43885</v>
      </c>
      <c r="G418" s="6" t="str">
        <f ca="1">IF(ISBLANK(INDIRECT(ADDRESS(ROW()-14,MATCH("Due Date", Submittal[#Headers],0), , , "Query"))), "", INDIRECT(ADDRESS(ROW()-14,MATCH("Due Date", Submittal[#Headers],0), , , "Query")))</f>
        <v/>
      </c>
      <c r="H418" s="47" t="str">
        <f ca="1">INDIRECT(ADDRESS(ROW()-14,MATCH("State", Submittal[#Headers],0), , , "Query"))</f>
        <v>Closed</v>
      </c>
    </row>
    <row r="419" spans="1:8" x14ac:dyDescent="0.35">
      <c r="A419" t="str">
        <f ca="1">INDIRECT(ADDRESS(ROW()-14,MATCH("Priority", Submittal[#Headers],0), , , "Query"))</f>
        <v>High</v>
      </c>
      <c r="B419" t="str">
        <f ca="1">_xlfn.CONCAT(TEXT(INDIRECT(ADDRESS(ROW()-14,MATCH("Spec Section", Submittal[#Headers],0), , , "Query")),"000000"),".",TEXT(INDIRECT(ADDRESS(ROW()-14,MATCH("Number", Submittal[#Headers],0), , , "Query")), "00"),".", TEXT(INDIRECT(ADDRESS(ROW()-14,MATCH("Rev", Submittal[#Headers],0), , , "Query")),"00"))</f>
        <v>224000.05.00</v>
      </c>
      <c r="C419" t="str">
        <f ca="1">INDIRECT(ADDRESS(ROW()-14,MATCH("Title", Submittal[#Headers],0), , , "Query"))</f>
        <v>PLUMBING FIXTURES (CCD_54.4R1)</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44032</v>
      </c>
      <c r="G419" s="6" t="str">
        <f ca="1">IF(ISBLANK(INDIRECT(ADDRESS(ROW()-14,MATCH("Due Date", Submittal[#Headers],0), , , "Query"))), "", INDIRECT(ADDRESS(ROW()-14,MATCH("Due Date", Submittal[#Headers],0), , , "Query")))</f>
        <v/>
      </c>
      <c r="H419" s="47" t="str">
        <f ca="1">INDIRECT(ADDRESS(ROW()-14,MATCH("State", Submittal[#Headers],0), , , "Query"))</f>
        <v>Closed</v>
      </c>
    </row>
    <row r="420" spans="1:8" x14ac:dyDescent="0.35">
      <c r="A420" t="str">
        <f ca="1">INDIRECT(ADDRESS(ROW()-14,MATCH("Priority", Submittal[#Headers],0), , , "Query"))</f>
        <v>Medium</v>
      </c>
      <c r="B420" t="str">
        <f ca="1">_xlfn.CONCAT(TEXT(INDIRECT(ADDRESS(ROW()-14,MATCH("Spec Section", Submittal[#Headers],0), , , "Query")),"000000"),".",TEXT(INDIRECT(ADDRESS(ROW()-14,MATCH("Number", Submittal[#Headers],0), , , "Query")), "00"),".", TEXT(INDIRECT(ADDRESS(ROW()-14,MATCH("Rev", Submittal[#Headers],0), , , "Query")),"00"))</f>
        <v>224000.06.00</v>
      </c>
      <c r="C420" t="str">
        <f ca="1">INDIRECT(ADDRESS(ROW()-14,MATCH("Title", Submittal[#Headers],0), , , "Query"))</f>
        <v>PLUMBING FIXTURES (Moen Faucet)</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44180</v>
      </c>
      <c r="G420" s="6" t="str">
        <f ca="1">IF(ISBLANK(INDIRECT(ADDRESS(ROW()-14,MATCH("Due Date", Submittal[#Headers],0), , , "Query"))), "", INDIRECT(ADDRESS(ROW()-14,MATCH("Due Date", Submittal[#Headers],0), , , "Query")))</f>
        <v/>
      </c>
      <c r="H420" s="47"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224500.01.00</v>
      </c>
      <c r="C421" t="str">
        <f ca="1">INDIRECT(ADDRESS(ROW()-14,MATCH("Title", Submittal[#Headers],0), , , "Query"))</f>
        <v>EMERGENCY PLUMBING FIXTURES</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t="str">
        <f ca="1">IF(ISBLANK(INDIRECT(ADDRESS(ROW()-14,MATCH("Design Review  On", Submittal[#Headers],0), , , "Query"))), "", INDIRECT(ADDRESS(ROW()-14,MATCH("Design Review  On", Submittal[#Headers],0), , , "Query")))</f>
        <v/>
      </c>
      <c r="G421" s="6" t="str">
        <f ca="1">IF(ISBLANK(INDIRECT(ADDRESS(ROW()-14,MATCH("Due Date", Submittal[#Headers],0), , , "Query"))), "", INDIRECT(ADDRESS(ROW()-14,MATCH("Due Date", Submittal[#Headers],0), , , "Query")))</f>
        <v/>
      </c>
      <c r="H421" s="47"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224716.01.00</v>
      </c>
      <c r="C422" t="str">
        <f ca="1">INDIRECT(ADDRESS(ROW()-14,MATCH("Title", Submittal[#Headers],0), , , "Query"))</f>
        <v>PRESSURE WATER COOLERS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t="str">
        <f ca="1">IF(ISBLANK(INDIRECT(ADDRESS(ROW()-14,MATCH("Design Review  On", Submittal[#Headers],0), , , "Query"))), "", INDIRECT(ADDRESS(ROW()-14,MATCH("Design Review  On", Submittal[#Headers],0), , , "Query")))</f>
        <v/>
      </c>
      <c r="G422" s="6" t="str">
        <f ca="1">IF(ISBLANK(INDIRECT(ADDRESS(ROW()-14,MATCH("Due Date", Submittal[#Headers],0), , , "Query"))), "", INDIRECT(ADDRESS(ROW()-14,MATCH("Due Date", Submittal[#Headers],0), , , "Query")))</f>
        <v/>
      </c>
      <c r="H422" s="47"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224813.01.00</v>
      </c>
      <c r="C423" t="str">
        <f ca="1">INDIRECT(ADDRESS(ROW()-14,MATCH("Title", Submittal[#Headers],0), , , "Query"))</f>
        <v>FONT PLUMBING SYSTEM</v>
      </c>
      <c r="D423" t="str">
        <f ca="1">INDIRECT(ADDRESS(ROW()-14,MATCH("Type", Submittal[#Headers],0), , , "Query"))</f>
        <v>Shop Drawing</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43795</v>
      </c>
      <c r="G423" s="6" t="str">
        <f ca="1">IF(ISBLANK(INDIRECT(ADDRESS(ROW()-14,MATCH("Due Date", Submittal[#Headers],0), , , "Query"))), "", INDIRECT(ADDRESS(ROW()-14,MATCH("Due Date", Submittal[#Headers],0), , , "Query")))</f>
        <v/>
      </c>
      <c r="H423" s="47" t="str">
        <f ca="1">INDIRECT(ADDRESS(ROW()-14,MATCH("State", Submittal[#Headers],0), , , "Query"))</f>
        <v>Closed</v>
      </c>
    </row>
    <row r="424" spans="1:8" x14ac:dyDescent="0.35">
      <c r="A424" t="str">
        <f ca="1">INDIRECT(ADDRESS(ROW()-14,MATCH("Priority", Submittal[#Headers],0), , , "Query"))</f>
        <v>High</v>
      </c>
      <c r="B424" t="str">
        <f ca="1">_xlfn.CONCAT(TEXT(INDIRECT(ADDRESS(ROW()-14,MATCH("Spec Section", Submittal[#Headers],0), , , "Query")),"000000"),".",TEXT(INDIRECT(ADDRESS(ROW()-14,MATCH("Number", Submittal[#Headers],0), , , "Query")), "00"),".", TEXT(INDIRECT(ADDRESS(ROW()-14,MATCH("Rev", Submittal[#Headers],0), , , "Query")),"00"))</f>
        <v>226701.01.00</v>
      </c>
      <c r="C424" t="str">
        <f ca="1">INDIRECT(ADDRESS(ROW()-14,MATCH("Title", Submittal[#Headers],0), , , "Query"))</f>
        <v>DEIONIZED PURE WATER SYSTEM</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43886</v>
      </c>
      <c r="G424" s="6" t="str">
        <f ca="1">IF(ISBLANK(INDIRECT(ADDRESS(ROW()-14,MATCH("Due Date", Submittal[#Headers],0), , , "Query"))), "", INDIRECT(ADDRESS(ROW()-14,MATCH("Due Date", Submittal[#Headers],0), , , "Query")))</f>
        <v/>
      </c>
      <c r="H424" s="47" t="str">
        <f ca="1">INDIRECT(ADDRESS(ROW()-14,MATCH("State", Submittal[#Headers],0), , , "Query"))</f>
        <v>Closed</v>
      </c>
    </row>
    <row r="425" spans="1:8" x14ac:dyDescent="0.35">
      <c r="A425" t="str">
        <f ca="1">INDIRECT(ADDRESS(ROW()-14,MATCH("Priority", Submittal[#Headers],0), , , "Query"))</f>
        <v>Low</v>
      </c>
      <c r="B425" t="str">
        <f ca="1">_xlfn.CONCAT(TEXT(INDIRECT(ADDRESS(ROW()-14,MATCH("Spec Section", Submittal[#Headers],0), , , "Query")),"000000"),".",TEXT(INDIRECT(ADDRESS(ROW()-14,MATCH("Number", Submittal[#Headers],0), , , "Query")), "00"),".", TEXT(INDIRECT(ADDRESS(ROW()-14,MATCH("Rev", Submittal[#Headers],0), , , "Query")),"00"))</f>
        <v>226710.02.00</v>
      </c>
      <c r="C425" t="str">
        <f ca="1">INDIRECT(ADDRESS(ROW()-14,MATCH("Title", Submittal[#Headers],0), , , "Query"))</f>
        <v>PURE WATER PIPING</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t="str">
        <f ca="1">IF(ISBLANK(INDIRECT(ADDRESS(ROW()-14,MATCH("Design Review  On", Submittal[#Headers],0), , , "Query"))), "", INDIRECT(ADDRESS(ROW()-14,MATCH("Design Review  On", Submittal[#Headers],0), , , "Query")))</f>
        <v/>
      </c>
      <c r="G425" s="6" t="str">
        <f ca="1">IF(ISBLANK(INDIRECT(ADDRESS(ROW()-14,MATCH("Due Date", Submittal[#Headers],0), , , "Query"))), "", INDIRECT(ADDRESS(ROW()-14,MATCH("Due Date", Submittal[#Headers],0), , , "Query")))</f>
        <v/>
      </c>
      <c r="H425" s="47"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226710.01.01</v>
      </c>
      <c r="C426" t="str">
        <f ca="1">INDIRECT(ADDRESS(ROW()-14,MATCH("Title", Submittal[#Headers],0), , , "Query"))</f>
        <v>PURE WATER PIPING</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f ca="1">IF(ISBLANK(INDIRECT(ADDRESS(ROW()-14,MATCH("Design Review  On", Submittal[#Headers],0), , , "Query"))), "", INDIRECT(ADDRESS(ROW()-14,MATCH("Design Review  On", Submittal[#Headers],0), , , "Query")))</f>
        <v>43819</v>
      </c>
      <c r="G426" s="6" t="str">
        <f ca="1">IF(ISBLANK(INDIRECT(ADDRESS(ROW()-14,MATCH("Due Date", Submittal[#Headers],0), , , "Query"))), "", INDIRECT(ADDRESS(ROW()-14,MATCH("Due Date", Submittal[#Headers],0), , , "Query")))</f>
        <v/>
      </c>
      <c r="H426" s="47"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230150.01.00</v>
      </c>
      <c r="C427" t="str">
        <f ca="1">INDIRECT(ADDRESS(ROW()-14,MATCH("Title", Submittal[#Headers],0), , , "Query"))</f>
        <v>TEMPORARY USE OF EQUIPMENT AND SYSTEMS</v>
      </c>
      <c r="D427" t="str">
        <f ca="1">INDIRECT(ADDRESS(ROW()-14,MATCH("Type", Submittal[#Headers],0), , , "Query"))</f>
        <v>Submittal Register</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47"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230500.01.00</v>
      </c>
      <c r="C428" t="str">
        <f ca="1">INDIRECT(ADDRESS(ROW()-14,MATCH("Title", Submittal[#Headers],0), , , "Query"))</f>
        <v>COMMON WORK RESULTS FOR HVAC</v>
      </c>
      <c r="D428" t="str">
        <f ca="1">INDIRECT(ADDRESS(ROW()-14,MATCH("Type", Submittal[#Headers],0), , , "Query"))</f>
        <v>Product Data</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t="str">
        <f ca="1">IF(ISBLANK(INDIRECT(ADDRESS(ROW()-14,MATCH("Design Review  On", Submittal[#Headers],0), , , "Query"))), "", INDIRECT(ADDRESS(ROW()-14,MATCH("Design Review  On", Submittal[#Headers],0), , , "Query")))</f>
        <v/>
      </c>
      <c r="G428" s="6" t="str">
        <f ca="1">IF(ISBLANK(INDIRECT(ADDRESS(ROW()-14,MATCH("Due Date", Submittal[#Headers],0), , , "Query"))), "", INDIRECT(ADDRESS(ROW()-14,MATCH("Due Date", Submittal[#Headers],0), , , "Query")))</f>
        <v/>
      </c>
      <c r="H428" s="47" t="str">
        <f ca="1">INDIRECT(ADDRESS(ROW()-14,MATCH("State", Submittal[#Headers],0), , , "Query"))</f>
        <v>Closed</v>
      </c>
    </row>
    <row r="429" spans="1:8" x14ac:dyDescent="0.35">
      <c r="A429" t="str">
        <f ca="1">INDIRECT(ADDRESS(ROW()-14,MATCH("Priority", Submittal[#Headers],0), , , "Query"))</f>
        <v>Low</v>
      </c>
      <c r="B429" t="str">
        <f ca="1">_xlfn.CONCAT(TEXT(INDIRECT(ADDRESS(ROW()-14,MATCH("Spec Section", Submittal[#Headers],0), , , "Query")),"000000"),".",TEXT(INDIRECT(ADDRESS(ROW()-14,MATCH("Number", Submittal[#Headers],0), , , "Query")), "00"),".", TEXT(INDIRECT(ADDRESS(ROW()-14,MATCH("Rev", Submittal[#Headers],0), , , "Query")),"00"))</f>
        <v>230516.01.00</v>
      </c>
      <c r="C429" t="str">
        <f ca="1">INDIRECT(ADDRESS(ROW()-14,MATCH("Title", Submittal[#Headers],0), , , "Query"))</f>
        <v>EXPANSION FITTINGS AND LOOPS FOR HVAC PIPING</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43885</v>
      </c>
      <c r="G429" s="6" t="str">
        <f ca="1">IF(ISBLANK(INDIRECT(ADDRESS(ROW()-14,MATCH("Due Date", Submittal[#Headers],0), , , "Query"))), "", INDIRECT(ADDRESS(ROW()-14,MATCH("Due Date", Submittal[#Headers],0), , , "Query")))</f>
        <v/>
      </c>
      <c r="H429" s="47"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230517.01.00</v>
      </c>
      <c r="C430" t="str">
        <f ca="1">INDIRECT(ADDRESS(ROW()-14,MATCH("Title", Submittal[#Headers],0), , , "Query"))</f>
        <v>SLEEVES AND SLEEVE SEALS FOR HVAC PIPING</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f ca="1">IF(ISBLANK(INDIRECT(ADDRESS(ROW()-14,MATCH("Design Review  On", Submittal[#Headers],0), , , "Query"))), "", INDIRECT(ADDRESS(ROW()-14,MATCH("Design Review  On", Submittal[#Headers],0), , , "Query")))</f>
        <v>43885</v>
      </c>
      <c r="G430" s="6" t="str">
        <f ca="1">IF(ISBLANK(INDIRECT(ADDRESS(ROW()-14,MATCH("Due Date", Submittal[#Headers],0), , , "Query"))), "", INDIRECT(ADDRESS(ROW()-14,MATCH("Due Date", Submittal[#Headers],0), , , "Query")))</f>
        <v/>
      </c>
      <c r="H430" s="47"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230518.01.00</v>
      </c>
      <c r="C431" t="str">
        <f ca="1">INDIRECT(ADDRESS(ROW()-14,MATCH("Title", Submittal[#Headers],0), , , "Query"))</f>
        <v>ESCUTCHEONS FOR HVAC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43916</v>
      </c>
      <c r="G431" s="6" t="str">
        <f ca="1">IF(ISBLANK(INDIRECT(ADDRESS(ROW()-14,MATCH("Due Date", Submittal[#Headers],0), , , "Query"))), "", INDIRECT(ADDRESS(ROW()-14,MATCH("Due Date", Submittal[#Headers],0), , , "Query")))</f>
        <v/>
      </c>
      <c r="H431" s="47" t="str">
        <f ca="1">INDIRECT(ADDRESS(ROW()-14,MATCH("State", Submittal[#Headers],0), , , "Query"))</f>
        <v>Closed</v>
      </c>
    </row>
    <row r="432" spans="1:8" x14ac:dyDescent="0.35">
      <c r="A432" t="str">
        <f ca="1">INDIRECT(ADDRESS(ROW()-14,MATCH("Priority", Submittal[#Headers],0), , , "Query"))</f>
        <v>Low</v>
      </c>
      <c r="B432" t="str">
        <f ca="1">_xlfn.CONCAT(TEXT(INDIRECT(ADDRESS(ROW()-14,MATCH("Spec Section", Submittal[#Headers],0), , , "Query")),"000000"),".",TEXT(INDIRECT(ADDRESS(ROW()-14,MATCH("Number", Submittal[#Headers],0), , , "Query")), "00"),".", TEXT(INDIRECT(ADDRESS(ROW()-14,MATCH("Rev", Submittal[#Headers],0), , , "Query")),"00"))</f>
        <v>230519.01.00</v>
      </c>
      <c r="C432" t="str">
        <f ca="1">INDIRECT(ADDRESS(ROW()-14,MATCH("Title", Submittal[#Headers],0), , , "Query"))</f>
        <v>METERS AND GAGES FOR HVAC PIPING</v>
      </c>
      <c r="D432" t="str">
        <f ca="1">INDIRECT(ADDRESS(ROW()-14,MATCH("Type", Submittal[#Headers],0), , , "Query"))</f>
        <v>Product Data</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2" s="6">
        <f ca="1">IF(ISBLANK(INDIRECT(ADDRESS(ROW()-14,MATCH("Design Review  On", Submittal[#Headers],0), , , "Query"))), "", INDIRECT(ADDRESS(ROW()-14,MATCH("Design Review  On", Submittal[#Headers],0), , , "Query")))</f>
        <v>43839</v>
      </c>
      <c r="G432" s="6" t="str">
        <f ca="1">IF(ISBLANK(INDIRECT(ADDRESS(ROW()-14,MATCH("Due Date", Submittal[#Headers],0), , , "Query"))), "", INDIRECT(ADDRESS(ROW()-14,MATCH("Due Date", Submittal[#Headers],0), , , "Query")))</f>
        <v/>
      </c>
      <c r="H432" s="47" t="str">
        <f ca="1">INDIRECT(ADDRESS(ROW()-14,MATCH("State", Submittal[#Headers],0), , , "Query"))</f>
        <v>Closed</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230523.01.00</v>
      </c>
      <c r="C433" t="str">
        <f ca="1">INDIRECT(ADDRESS(ROW()-14,MATCH("Title", Submittal[#Headers],0), , , "Query"))</f>
        <v>GENERAL-DUTY VALVES FOR HVAC PIPING</v>
      </c>
      <c r="D433" t="str">
        <f ca="1">INDIRECT(ADDRESS(ROW()-14,MATCH("Type", Submittal[#Headers],0), , , "Query"))</f>
        <v>Product Data</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f ca="1">IF(ISBLANK(INDIRECT(ADDRESS(ROW()-14,MATCH("Design Review  On", Submittal[#Headers],0), , , "Query"))), "", INDIRECT(ADDRESS(ROW()-14,MATCH("Design Review  On", Submittal[#Headers],0), , , "Query")))</f>
        <v>43839</v>
      </c>
      <c r="G433" s="6" t="str">
        <f ca="1">IF(ISBLANK(INDIRECT(ADDRESS(ROW()-14,MATCH("Due Date", Submittal[#Headers],0), , , "Query"))), "", INDIRECT(ADDRESS(ROW()-14,MATCH("Due Date", Submittal[#Headers],0), , , "Query")))</f>
        <v/>
      </c>
      <c r="H433" s="47"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230529.01.00</v>
      </c>
      <c r="C434" t="str">
        <f ca="1">INDIRECT(ADDRESS(ROW()-14,MATCH("Title", Submittal[#Headers],0), , , "Query"))</f>
        <v>HANGERS AND SUPPORTS FOR HVAC PIPING AND EQUIP</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f ca="1">IF(ISBLANK(INDIRECT(ADDRESS(ROW()-14,MATCH("Design Review  On", Submittal[#Headers],0), , , "Query"))), "", INDIRECT(ADDRESS(ROW()-14,MATCH("Design Review  On", Submittal[#Headers],0), , , "Query")))</f>
        <v>43832</v>
      </c>
      <c r="G434" s="6" t="str">
        <f ca="1">IF(ISBLANK(INDIRECT(ADDRESS(ROW()-14,MATCH("Due Date", Submittal[#Headers],0), , , "Query"))), "", INDIRECT(ADDRESS(ROW()-14,MATCH("Due Date", Submittal[#Headers],0), , , "Query")))</f>
        <v/>
      </c>
      <c r="H434" s="47"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230529.03.00</v>
      </c>
      <c r="C435" t="str">
        <f ca="1">INDIRECT(ADDRESS(ROW()-14,MATCH("Title", Submittal[#Headers],0), , , "Query"))</f>
        <v>HANGERS AND SUPPORTS FOR HVAC PIPING AND EQUIP</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43886</v>
      </c>
      <c r="G435" s="6" t="str">
        <f ca="1">IF(ISBLANK(INDIRECT(ADDRESS(ROW()-14,MATCH("Due Date", Submittal[#Headers],0), , , "Query"))), "", INDIRECT(ADDRESS(ROW()-14,MATCH("Due Date", Submittal[#Headers],0), , , "Query")))</f>
        <v/>
      </c>
      <c r="H435" s="47"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230533.01.00</v>
      </c>
      <c r="C436" t="str">
        <f ca="1">INDIRECT(ADDRESS(ROW()-14,MATCH("Title", Submittal[#Headers],0), , , "Query"))</f>
        <v>IDENTIFICATION FOR HVAC PIPING AND EQUIPMENT</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43843</v>
      </c>
      <c r="G436" s="6" t="str">
        <f ca="1">IF(ISBLANK(INDIRECT(ADDRESS(ROW()-14,MATCH("Due Date", Submittal[#Headers],0), , , "Query"))), "", INDIRECT(ADDRESS(ROW()-14,MATCH("Due Date", Submittal[#Headers],0), , , "Query")))</f>
        <v/>
      </c>
      <c r="H436" s="47" t="str">
        <f ca="1">INDIRECT(ADDRESS(ROW()-14,MATCH("State", Submittal[#Headers],0), , , "Query"))</f>
        <v>Closed</v>
      </c>
    </row>
    <row r="437" spans="1:8" x14ac:dyDescent="0.35">
      <c r="A437" t="str">
        <f ca="1">INDIRECT(ADDRESS(ROW()-14,MATCH("Priority", Submittal[#Headers],0), , , "Query"))</f>
        <v>High</v>
      </c>
      <c r="B437" t="str">
        <f ca="1">_xlfn.CONCAT(TEXT(INDIRECT(ADDRESS(ROW()-14,MATCH("Spec Section", Submittal[#Headers],0), , , "Query")),"000000"),".",TEXT(INDIRECT(ADDRESS(ROW()-14,MATCH("Number", Submittal[#Headers],0), , , "Query")), "00"),".", TEXT(INDIRECT(ADDRESS(ROW()-14,MATCH("Rev", Submittal[#Headers],0), , , "Query")),"00"))</f>
        <v>230548.01.00</v>
      </c>
      <c r="C437" t="str">
        <f ca="1">INDIRECT(ADDRESS(ROW()-14,MATCH("Title", Submittal[#Headers],0), , , "Query"))</f>
        <v>Vibration and Seismic Controls For HVAC</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44021</v>
      </c>
      <c r="G437" s="6" t="str">
        <f ca="1">IF(ISBLANK(INDIRECT(ADDRESS(ROW()-14,MATCH("Due Date", Submittal[#Headers],0), , , "Query"))), "", INDIRECT(ADDRESS(ROW()-14,MATCH("Due Date", Submittal[#Headers],0), , , "Query")))</f>
        <v/>
      </c>
      <c r="H437" s="47"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230550.01.00</v>
      </c>
      <c r="C438" t="str">
        <f ca="1">INDIRECT(ADDRESS(ROW()-14,MATCH("Title", Submittal[#Headers],0), , , "Query"))</f>
        <v>OPERATION AND MAINTENANCE OF HVAC SYSTEMS</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t="str">
        <f ca="1">IF(ISBLANK(INDIRECT(ADDRESS(ROW()-14,MATCH("Design Review  On", Submittal[#Headers],0), , , "Query"))), "", INDIRECT(ADDRESS(ROW()-14,MATCH("Design Review  On", Submittal[#Headers],0), , , "Query")))</f>
        <v/>
      </c>
      <c r="G438" s="6" t="str">
        <f ca="1">IF(ISBLANK(INDIRECT(ADDRESS(ROW()-14,MATCH("Due Date", Submittal[#Headers],0), , , "Query"))), "", INDIRECT(ADDRESS(ROW()-14,MATCH("Due Date", Submittal[#Headers],0), , , "Query")))</f>
        <v/>
      </c>
      <c r="H438" s="47"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230594.02.00</v>
      </c>
      <c r="C439" t="str">
        <f ca="1">INDIRECT(ADDRESS(ROW()-14,MATCH("Title", Submittal[#Headers],0), , , "Query"))</f>
        <v>GENERAL TESTING, ADJUSTING, BALANCING AND COM</v>
      </c>
      <c r="D439" t="str">
        <f ca="1">INDIRECT(ADDRESS(ROW()-14,MATCH("Type", Submittal[#Headers],0), , , "Query"))</f>
        <v>Submittal Register</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43766</v>
      </c>
      <c r="G439" s="6" t="str">
        <f ca="1">IF(ISBLANK(INDIRECT(ADDRESS(ROW()-14,MATCH("Due Date", Submittal[#Headers],0), , , "Query"))), "", INDIRECT(ADDRESS(ROW()-14,MATCH("Due Date", Submittal[#Headers],0), , , "Query")))</f>
        <v/>
      </c>
      <c r="H439" s="47"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230713.02.00</v>
      </c>
      <c r="C440" t="str">
        <f ca="1">INDIRECT(ADDRESS(ROW()-14,MATCH("Title", Submittal[#Headers],0), , , "Query"))</f>
        <v>DUCT INSULATION</v>
      </c>
      <c r="D440" t="str">
        <f ca="1">INDIRECT(ADDRESS(ROW()-14,MATCH("Type", Submittal[#Headers],0), , , "Query"))</f>
        <v>Submittal Register</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43727</v>
      </c>
      <c r="G440" s="6" t="str">
        <f ca="1">IF(ISBLANK(INDIRECT(ADDRESS(ROW()-14,MATCH("Due Date", Submittal[#Headers],0), , , "Query"))), "", INDIRECT(ADDRESS(ROW()-14,MATCH("Due Date", Submittal[#Headers],0), , , "Query")))</f>
        <v/>
      </c>
      <c r="H440" s="47"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230713.01.00</v>
      </c>
      <c r="C441" t="str">
        <f ca="1">INDIRECT(ADDRESS(ROW()-14,MATCH("Title", Submittal[#Headers],0), , , "Query"))</f>
        <v>DUCT INSULATION</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43802</v>
      </c>
      <c r="G441" s="6" t="str">
        <f ca="1">IF(ISBLANK(INDIRECT(ADDRESS(ROW()-14,MATCH("Due Date", Submittal[#Headers],0), , , "Query"))), "", INDIRECT(ADDRESS(ROW()-14,MATCH("Due Date", Submittal[#Headers],0), , , "Query")))</f>
        <v/>
      </c>
      <c r="H441" s="47"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230716.01.00</v>
      </c>
      <c r="C442" t="str">
        <f ca="1">INDIRECT(ADDRESS(ROW()-14,MATCH("Title", Submittal[#Headers],0), , , "Query"))</f>
        <v>HVAC EQUIPMENT INSULATION</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43802</v>
      </c>
      <c r="G442" s="6" t="str">
        <f ca="1">IF(ISBLANK(INDIRECT(ADDRESS(ROW()-14,MATCH("Due Date", Submittal[#Headers],0), , , "Query"))), "", INDIRECT(ADDRESS(ROW()-14,MATCH("Due Date", Submittal[#Headers],0), , , "Query")))</f>
        <v/>
      </c>
      <c r="H442" s="47" t="str">
        <f ca="1">INDIRECT(ADDRESS(ROW()-14,MATCH("State", Submittal[#Headers],0), , , "Query"))</f>
        <v>Closed</v>
      </c>
    </row>
    <row r="443" spans="1:8" x14ac:dyDescent="0.35">
      <c r="A443" t="str">
        <f ca="1">INDIRECT(ADDRESS(ROW()-14,MATCH("Priority", Submittal[#Headers],0), , , "Query"))</f>
        <v>Low</v>
      </c>
      <c r="B443" t="str">
        <f ca="1">_xlfn.CONCAT(TEXT(INDIRECT(ADDRESS(ROW()-14,MATCH("Spec Section", Submittal[#Headers],0), , , "Query")),"000000"),".",TEXT(INDIRECT(ADDRESS(ROW()-14,MATCH("Number", Submittal[#Headers],0), , , "Query")), "00"),".", TEXT(INDIRECT(ADDRESS(ROW()-14,MATCH("Rev", Submittal[#Headers],0), , , "Query")),"00"))</f>
        <v>230719.01.00</v>
      </c>
      <c r="C443" t="str">
        <f ca="1">INDIRECT(ADDRESS(ROW()-14,MATCH("Title", Submittal[#Headers],0), , , "Query"))</f>
        <v>HVAC PIPING INSULATION</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43802</v>
      </c>
      <c r="G443" s="6" t="str">
        <f ca="1">IF(ISBLANK(INDIRECT(ADDRESS(ROW()-14,MATCH("Due Date", Submittal[#Headers],0), , , "Query"))), "", INDIRECT(ADDRESS(ROW()-14,MATCH("Due Date", Submittal[#Headers],0), , , "Query")))</f>
        <v/>
      </c>
      <c r="H443" s="47"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231123.01.00</v>
      </c>
      <c r="C444" t="str">
        <f ca="1">INDIRECT(ADDRESS(ROW()-14,MATCH("Title", Submittal[#Headers],0), , , "Query"))</f>
        <v>FACILITY NATURAL-GAS PIPING</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f ca="1">IF(ISBLANK(INDIRECT(ADDRESS(ROW()-14,MATCH("Design Review  On", Submittal[#Headers],0), , , "Query"))), "", INDIRECT(ADDRESS(ROW()-14,MATCH("Design Review  On", Submittal[#Headers],0), , , "Query")))</f>
        <v>43839</v>
      </c>
      <c r="G444" s="6" t="str">
        <f ca="1">IF(ISBLANK(INDIRECT(ADDRESS(ROW()-14,MATCH("Due Date", Submittal[#Headers],0), , , "Query"))), "", INDIRECT(ADDRESS(ROW()-14,MATCH("Due Date", Submittal[#Headers],0), , , "Query")))</f>
        <v/>
      </c>
      <c r="H444" s="47"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232113.01.00</v>
      </c>
      <c r="C445" t="str">
        <f ca="1">INDIRECT(ADDRESS(ROW()-14,MATCH("Title", Submittal[#Headers],0), , , "Query"))</f>
        <v>HYDRONIC PIPING</v>
      </c>
      <c r="D445" t="str">
        <f ca="1">INDIRECT(ADDRESS(ROW()-14,MATCH("Type", Submittal[#Headers],0), , , "Query"))</f>
        <v>Product Data</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43839</v>
      </c>
      <c r="G445" s="6" t="str">
        <f ca="1">IF(ISBLANK(INDIRECT(ADDRESS(ROW()-14,MATCH("Due Date", Submittal[#Headers],0), , , "Query"))), "", INDIRECT(ADDRESS(ROW()-14,MATCH("Due Date", Submittal[#Headers],0), , , "Query")))</f>
        <v/>
      </c>
      <c r="H445" s="47"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232116.01.00</v>
      </c>
      <c r="C446" t="str">
        <f ca="1">INDIRECT(ADDRESS(ROW()-14,MATCH("Title", Submittal[#Headers],0), , , "Query"))</f>
        <v>HYDRONIC PIPING SPECIALTIES</v>
      </c>
      <c r="D446" t="str">
        <f ca="1">INDIRECT(ADDRESS(ROW()-14,MATCH("Type", Submittal[#Headers],0), , , "Query"))</f>
        <v>Product Data</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43839</v>
      </c>
      <c r="G446" s="6" t="str">
        <f ca="1">IF(ISBLANK(INDIRECT(ADDRESS(ROW()-14,MATCH("Due Date", Submittal[#Headers],0), , , "Query"))), "", INDIRECT(ADDRESS(ROW()-14,MATCH("Due Date", Submittal[#Headers],0), , , "Query")))</f>
        <v/>
      </c>
      <c r="H446" s="47" t="str">
        <f ca="1">INDIRECT(ADDRESS(ROW()-14,MATCH("State", Submittal[#Headers],0), , , "Query"))</f>
        <v>Closed</v>
      </c>
    </row>
    <row r="447" spans="1:8" x14ac:dyDescent="0.35">
      <c r="A447" t="str">
        <f ca="1">INDIRECT(ADDRESS(ROW()-14,MATCH("Priority", Submittal[#Headers],0), , , "Query"))</f>
        <v>Medium</v>
      </c>
      <c r="B447" t="str">
        <f ca="1">_xlfn.CONCAT(TEXT(INDIRECT(ADDRESS(ROW()-14,MATCH("Spec Section", Submittal[#Headers],0), , , "Query")),"000000"),".",TEXT(INDIRECT(ADDRESS(ROW()-14,MATCH("Number", Submittal[#Headers],0), , , "Query")), "00"),".", TEXT(INDIRECT(ADDRESS(ROW()-14,MATCH("Rev", Submittal[#Headers],0), , , "Query")),"00"))</f>
        <v>232123.05.00</v>
      </c>
      <c r="C447" t="str">
        <f ca="1">INDIRECT(ADDRESS(ROW()-14,MATCH("Title", Submittal[#Headers],0), , , "Query"))</f>
        <v>HYDRONIC PUMPS</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44035</v>
      </c>
      <c r="G447" s="6" t="str">
        <f ca="1">IF(ISBLANK(INDIRECT(ADDRESS(ROW()-14,MATCH("Due Date", Submittal[#Headers],0), , , "Query"))), "", INDIRECT(ADDRESS(ROW()-14,MATCH("Due Date", Submittal[#Headers],0), , , "Query")))</f>
        <v/>
      </c>
      <c r="H447" s="47" t="str">
        <f ca="1">INDIRECT(ADDRESS(ROW()-14,MATCH("State", Submittal[#Headers],0), , , "Query"))</f>
        <v>Closed</v>
      </c>
    </row>
    <row r="448" spans="1:8" x14ac:dyDescent="0.35">
      <c r="A448" t="str">
        <f ca="1">INDIRECT(ADDRESS(ROW()-14,MATCH("Priority", Submittal[#Headers],0), , , "Query"))</f>
        <v>Medium</v>
      </c>
      <c r="B448" t="str">
        <f ca="1">_xlfn.CONCAT(TEXT(INDIRECT(ADDRESS(ROW()-14,MATCH("Spec Section", Submittal[#Headers],0), , , "Query")),"000000"),".",TEXT(INDIRECT(ADDRESS(ROW()-14,MATCH("Number", Submittal[#Headers],0), , , "Query")), "00"),".", TEXT(INDIRECT(ADDRESS(ROW()-14,MATCH("Rev", Submittal[#Headers],0), , , "Query")),"00"))</f>
        <v>232123.04.00</v>
      </c>
      <c r="C448" t="str">
        <f ca="1">INDIRECT(ADDRESS(ROW()-14,MATCH("Title", Submittal[#Headers],0), , , "Query"))</f>
        <v>HYDRONIC PUMPS</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43886</v>
      </c>
      <c r="G448" s="6" t="str">
        <f ca="1">IF(ISBLANK(INDIRECT(ADDRESS(ROW()-14,MATCH("Due Date", Submittal[#Headers],0), , , "Query"))), "", INDIRECT(ADDRESS(ROW()-14,MATCH("Due Date", Submittal[#Headers],0), , , "Query")))</f>
        <v/>
      </c>
      <c r="H448" s="47" t="str">
        <f ca="1">INDIRECT(ADDRESS(ROW()-14,MATCH("State", Submittal[#Headers],0), , , "Query"))</f>
        <v>Closed</v>
      </c>
    </row>
    <row r="449" spans="1:8" x14ac:dyDescent="0.35">
      <c r="A449" t="str">
        <f ca="1">INDIRECT(ADDRESS(ROW()-14,MATCH("Priority", Submittal[#Headers],0), , , "Query"))</f>
        <v>Medium</v>
      </c>
      <c r="B449" t="str">
        <f ca="1">_xlfn.CONCAT(TEXT(INDIRECT(ADDRESS(ROW()-14,MATCH("Spec Section", Submittal[#Headers],0), , , "Query")),"000000"),".",TEXT(INDIRECT(ADDRESS(ROW()-14,MATCH("Number", Submittal[#Headers],0), , , "Query")), "00"),".", TEXT(INDIRECT(ADDRESS(ROW()-14,MATCH("Rev", Submittal[#Headers],0), , , "Query")),"00"))</f>
        <v>232123.01.00</v>
      </c>
      <c r="C449" t="str">
        <f ca="1">INDIRECT(ADDRESS(ROW()-14,MATCH("Title", Submittal[#Headers],0), , , "Query"))</f>
        <v>HYDRONIC PUMPS</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43795</v>
      </c>
      <c r="G449" s="6" t="str">
        <f ca="1">IF(ISBLANK(INDIRECT(ADDRESS(ROW()-14,MATCH("Due Date", Submittal[#Headers],0), , , "Query"))), "", INDIRECT(ADDRESS(ROW()-14,MATCH("Due Date", Submittal[#Headers],0), , , "Query")))</f>
        <v/>
      </c>
      <c r="H449" s="47" t="str">
        <f ca="1">INDIRECT(ADDRESS(ROW()-14,MATCH("State", Submittal[#Headers],0), , , "Query"))</f>
        <v>Closed</v>
      </c>
    </row>
    <row r="450" spans="1:8" x14ac:dyDescent="0.35">
      <c r="A450" t="str">
        <f ca="1">INDIRECT(ADDRESS(ROW()-14,MATCH("Priority", Submittal[#Headers],0), , , "Query"))</f>
        <v>High</v>
      </c>
      <c r="B450" t="str">
        <f ca="1">_xlfn.CONCAT(TEXT(INDIRECT(ADDRESS(ROW()-14,MATCH("Spec Section", Submittal[#Headers],0), , , "Query")),"000000"),".",TEXT(INDIRECT(ADDRESS(ROW()-14,MATCH("Number", Submittal[#Headers],0), , , "Query")), "00"),".", TEXT(INDIRECT(ADDRESS(ROW()-14,MATCH("Rev", Submittal[#Headers],0), , , "Query")),"00"))</f>
        <v>232123.06.00</v>
      </c>
      <c r="C450" t="str">
        <f ca="1">INDIRECT(ADDRESS(ROW()-14,MATCH("Title", Submittal[#Headers],0), , , "Query"))</f>
        <v>HYDRONIC PUMPS - CCD 28 R3</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44145</v>
      </c>
      <c r="G450" s="6" t="str">
        <f ca="1">IF(ISBLANK(INDIRECT(ADDRESS(ROW()-14,MATCH("Due Date", Submittal[#Headers],0), , , "Query"))), "", INDIRECT(ADDRESS(ROW()-14,MATCH("Due Date", Submittal[#Headers],0), , , "Query")))</f>
        <v/>
      </c>
      <c r="H450" s="47"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232300.02.01</v>
      </c>
      <c r="C451" t="str">
        <f ca="1">INDIRECT(ADDRESS(ROW()-14,MATCH("Title", Submittal[#Headers],0), , , "Query"))</f>
        <v>REFRIGERANT PIPING</v>
      </c>
      <c r="D451" t="str">
        <f ca="1">INDIRECT(ADDRESS(ROW()-14,MATCH("Type", Submittal[#Headers],0), , , "Query"))</f>
        <v>Submittal</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44153</v>
      </c>
      <c r="G451" s="6" t="str">
        <f ca="1">IF(ISBLANK(INDIRECT(ADDRESS(ROW()-14,MATCH("Due Date", Submittal[#Headers],0), , , "Query"))), "", INDIRECT(ADDRESS(ROW()-14,MATCH("Due Date", Submittal[#Headers],0), , , "Query")))</f>
        <v/>
      </c>
      <c r="H451" s="47"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232513.05.00</v>
      </c>
      <c r="C452" t="str">
        <f ca="1">INDIRECT(ADDRESS(ROW()-14,MATCH("Title", Submittal[#Headers],0), , , "Query"))</f>
        <v>WATER TREATMENT FOR CLOSED-LOOP HYDRONIC SYSTEMS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t="str">
        <f ca="1">IF(ISBLANK(INDIRECT(ADDRESS(ROW()-14,MATCH("Design Review  On", Submittal[#Headers],0), , , "Query"))), "", INDIRECT(ADDRESS(ROW()-14,MATCH("Design Review  On", Submittal[#Headers],0), , , "Query")))</f>
        <v/>
      </c>
      <c r="G452" s="6" t="str">
        <f ca="1">IF(ISBLANK(INDIRECT(ADDRESS(ROW()-14,MATCH("Due Date", Submittal[#Headers],0), , , "Query"))), "", INDIRECT(ADDRESS(ROW()-14,MATCH("Due Date", Submittal[#Headers],0), , , "Query")))</f>
        <v/>
      </c>
      <c r="H452" s="47" t="str">
        <f ca="1">INDIRECT(ADDRESS(ROW()-14,MATCH("State", Submittal[#Headers],0), , , "Query"))</f>
        <v>Closed</v>
      </c>
    </row>
    <row r="453" spans="1:8" x14ac:dyDescent="0.35">
      <c r="A453" t="str">
        <f ca="1">INDIRECT(ADDRESS(ROW()-14,MATCH("Priority", Submittal[#Headers],0), , , "Query"))</f>
        <v>Low</v>
      </c>
      <c r="B453" t="str">
        <f ca="1">_xlfn.CONCAT(TEXT(INDIRECT(ADDRESS(ROW()-14,MATCH("Spec Section", Submittal[#Headers],0), , , "Query")),"000000"),".",TEXT(INDIRECT(ADDRESS(ROW()-14,MATCH("Number", Submittal[#Headers],0), , , "Query")), "00"),".", TEXT(INDIRECT(ADDRESS(ROW()-14,MATCH("Rev", Submittal[#Headers],0), , , "Query")),"00"))</f>
        <v>232513.04.00</v>
      </c>
      <c r="C453" t="str">
        <f ca="1">INDIRECT(ADDRESS(ROW()-14,MATCH("Title", Submittal[#Headers],0), , , "Query"))</f>
        <v>WATER TREATMENT FOR CLOSED-LOOP HYDRONIC SYSTEM</v>
      </c>
      <c r="D453" t="str">
        <f ca="1">INDIRECT(ADDRESS(ROW()-14,MATCH("Type", Submittal[#Headers],0), , , "Query"))</f>
        <v>Submittal Register</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43766</v>
      </c>
      <c r="G453" s="6" t="str">
        <f ca="1">IF(ISBLANK(INDIRECT(ADDRESS(ROW()-14,MATCH("Due Date", Submittal[#Headers],0), , , "Query"))), "", INDIRECT(ADDRESS(ROW()-14,MATCH("Due Date", Submittal[#Headers],0), , , "Query")))</f>
        <v/>
      </c>
      <c r="H453" s="47" t="str">
        <f ca="1">INDIRECT(ADDRESS(ROW()-14,MATCH("State", Submittal[#Headers],0), , , "Query"))</f>
        <v>Closed</v>
      </c>
    </row>
    <row r="454" spans="1:8" x14ac:dyDescent="0.35">
      <c r="A454" t="str">
        <f ca="1">INDIRECT(ADDRESS(ROW()-14,MATCH("Priority", Submittal[#Headers],0), , , "Query"))</f>
        <v>Low</v>
      </c>
      <c r="B454" t="str">
        <f ca="1">_xlfn.CONCAT(TEXT(INDIRECT(ADDRESS(ROW()-14,MATCH("Spec Section", Submittal[#Headers],0), , , "Query")),"000000"),".",TEXT(INDIRECT(ADDRESS(ROW()-14,MATCH("Number", Submittal[#Headers],0), , , "Query")), "00"),".", TEXT(INDIRECT(ADDRESS(ROW()-14,MATCH("Rev", Submittal[#Headers],0), , , "Query")),"00"))</f>
        <v>232516.04.00</v>
      </c>
      <c r="C454" t="str">
        <f ca="1">INDIRECT(ADDRESS(ROW()-14,MATCH("Title", Submittal[#Headers],0), , , "Query"))</f>
        <v>WATER TREATMENT FOR OPEN-LOOP HYDRONIC SYSTEMS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t="str">
        <f ca="1">IF(ISBLANK(INDIRECT(ADDRESS(ROW()-14,MATCH("Design Review  On", Submittal[#Headers],0), , , "Query"))), "", INDIRECT(ADDRESS(ROW()-14,MATCH("Design Review  On", Submittal[#Headers],0), , , "Query")))</f>
        <v/>
      </c>
      <c r="G454" s="6" t="str">
        <f ca="1">IF(ISBLANK(INDIRECT(ADDRESS(ROW()-14,MATCH("Due Date", Submittal[#Headers],0), , , "Query"))), "", INDIRECT(ADDRESS(ROW()-14,MATCH("Due Date", Submittal[#Headers],0), , , "Query")))</f>
        <v/>
      </c>
      <c r="H454" s="47"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232516.03.00</v>
      </c>
      <c r="C455" t="str">
        <f ca="1">INDIRECT(ADDRESS(ROW()-14,MATCH("Title", Submittal[#Headers],0), , , "Query"))</f>
        <v>WATER TREATMENT FOR OPEN-LOOP HYDRONIC SYSTEMS</v>
      </c>
      <c r="D455" t="str">
        <f ca="1">INDIRECT(ADDRESS(ROW()-14,MATCH("Type", Submittal[#Headers],0), , , "Query"))</f>
        <v>Submittal Register</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43766</v>
      </c>
      <c r="G455" s="6" t="str">
        <f ca="1">IF(ISBLANK(INDIRECT(ADDRESS(ROW()-14,MATCH("Due Date", Submittal[#Headers],0), , , "Query"))), "", INDIRECT(ADDRESS(ROW()-14,MATCH("Due Date", Submittal[#Headers],0), , , "Query")))</f>
        <v/>
      </c>
      <c r="H455" s="47" t="str">
        <f ca="1">INDIRECT(ADDRESS(ROW()-14,MATCH("State", Submittal[#Headers],0), , , "Query"))</f>
        <v>Closed</v>
      </c>
    </row>
    <row r="456" spans="1:8" x14ac:dyDescent="0.35">
      <c r="A456" t="str">
        <f ca="1">INDIRECT(ADDRESS(ROW()-14,MATCH("Priority", Submittal[#Headers],0), , , "Query"))</f>
        <v>Low</v>
      </c>
      <c r="B456" t="str">
        <f ca="1">_xlfn.CONCAT(TEXT(INDIRECT(ADDRESS(ROW()-14,MATCH("Spec Section", Submittal[#Headers],0), , , "Query")),"000000"),".",TEXT(INDIRECT(ADDRESS(ROW()-14,MATCH("Number", Submittal[#Headers],0), , , "Query")), "00"),".", TEXT(INDIRECT(ADDRESS(ROW()-14,MATCH("Rev", Submittal[#Headers],0), , , "Query")),"00"))</f>
        <v>232533.01.00</v>
      </c>
      <c r="C456" t="str">
        <f ca="1">INDIRECT(ADDRESS(ROW()-14,MATCH("Title", Submittal[#Headers],0), , , "Query"))</f>
        <v>HVAC MAKEUP-WATER FILTRATION</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43839</v>
      </c>
      <c r="G456" s="6" t="str">
        <f ca="1">IF(ISBLANK(INDIRECT(ADDRESS(ROW()-14,MATCH("Due Date", Submittal[#Headers],0), , , "Query"))), "", INDIRECT(ADDRESS(ROW()-14,MATCH("Due Date", Submittal[#Headers],0), , , "Query")))</f>
        <v/>
      </c>
      <c r="H456" s="47"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232600.01.00</v>
      </c>
      <c r="C457" t="str">
        <f ca="1">INDIRECT(ADDRESS(ROW()-14,MATCH("Title", Submittal[#Headers],0), , , "Query"))</f>
        <v>CONDENSATE DRAIN PIPING</v>
      </c>
      <c r="D457" t="str">
        <f ca="1">INDIRECT(ADDRESS(ROW()-14,MATCH("Type", Submittal[#Headers],0), , , "Query"))</f>
        <v>Product Data</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43839</v>
      </c>
      <c r="G457" s="6" t="str">
        <f ca="1">IF(ISBLANK(INDIRECT(ADDRESS(ROW()-14,MATCH("Due Date", Submittal[#Headers],0), , , "Query"))), "", INDIRECT(ADDRESS(ROW()-14,MATCH("Due Date", Submittal[#Headers],0), , , "Query")))</f>
        <v/>
      </c>
      <c r="H457" s="47"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233001.02.00</v>
      </c>
      <c r="C458" t="str">
        <f ca="1">INDIRECT(ADDRESS(ROW()-14,MATCH("Title", Submittal[#Headers],0), , , "Query"))</f>
        <v>COMMON DUCT REQUIREMENTS</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f ca="1">IF(ISBLANK(INDIRECT(ADDRESS(ROW()-14,MATCH("Design Review  On", Submittal[#Headers],0), , , "Query"))), "", INDIRECT(ADDRESS(ROW()-14,MATCH("Design Review  On", Submittal[#Headers],0), , , "Query")))</f>
        <v>43819</v>
      </c>
      <c r="G458" s="6" t="str">
        <f ca="1">IF(ISBLANK(INDIRECT(ADDRESS(ROW()-14,MATCH("Due Date", Submittal[#Headers],0), , , "Query"))), "", INDIRECT(ADDRESS(ROW()-14,MATCH("Due Date", Submittal[#Headers],0), , , "Query")))</f>
        <v/>
      </c>
      <c r="H458" s="47"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233001.01.00</v>
      </c>
      <c r="C459" t="str">
        <f ca="1">INDIRECT(ADDRESS(ROW()-14,MATCH("Title", Submittal[#Headers],0), , , "Query"))</f>
        <v>COMMON DUCT REQUIREMENTS</v>
      </c>
      <c r="D459" t="str">
        <f ca="1">INDIRECT(ADDRESS(ROW()-14,MATCH("Type", Submittal[#Headers],0), , , "Query"))</f>
        <v>Submittal</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t="str">
        <f ca="1">IF(ISBLANK(INDIRECT(ADDRESS(ROW()-14,MATCH("Design Review  On", Submittal[#Headers],0), , , "Query"))), "", INDIRECT(ADDRESS(ROW()-14,MATCH("Design Review  On", Submittal[#Headers],0), , , "Query")))</f>
        <v/>
      </c>
      <c r="G459" s="6" t="str">
        <f ca="1">IF(ISBLANK(INDIRECT(ADDRESS(ROW()-14,MATCH("Due Date", Submittal[#Headers],0), , , "Query"))), "", INDIRECT(ADDRESS(ROW()-14,MATCH("Due Date", Submittal[#Headers],0), , , "Query")))</f>
        <v/>
      </c>
      <c r="H459" s="47" t="str">
        <f ca="1">INDIRECT(ADDRESS(ROW()-14,MATCH("State", Submittal[#Headers],0), , , "Query"))</f>
        <v>Closed</v>
      </c>
    </row>
    <row r="460" spans="1:8" x14ac:dyDescent="0.35">
      <c r="A460" t="str">
        <f ca="1">INDIRECT(ADDRESS(ROW()-14,MATCH("Priority", Submittal[#Headers],0), , , "Query"))</f>
        <v>High</v>
      </c>
      <c r="B460" t="str">
        <f ca="1">_xlfn.CONCAT(TEXT(INDIRECT(ADDRESS(ROW()-14,MATCH("Spec Section", Submittal[#Headers],0), , , "Query")),"000000"),".",TEXT(INDIRECT(ADDRESS(ROW()-14,MATCH("Number", Submittal[#Headers],0), , , "Query")), "00"),".", TEXT(INDIRECT(ADDRESS(ROW()-14,MATCH("Rev", Submittal[#Headers],0), , , "Query")),"00"))</f>
        <v>233113.01.00</v>
      </c>
      <c r="C460" t="str">
        <f ca="1">INDIRECT(ADDRESS(ROW()-14,MATCH("Title", Submittal[#Headers],0), , , "Query"))</f>
        <v>METAL DUCTS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f ca="1">IF(ISBLANK(INDIRECT(ADDRESS(ROW()-14,MATCH("Design Review  On", Submittal[#Headers],0), , , "Query"))), "", INDIRECT(ADDRESS(ROW()-14,MATCH("Design Review  On", Submittal[#Headers],0), , , "Query")))</f>
        <v>43839</v>
      </c>
      <c r="G460" s="6" t="str">
        <f ca="1">IF(ISBLANK(INDIRECT(ADDRESS(ROW()-14,MATCH("Due Date", Submittal[#Headers],0), , , "Query"))), "", INDIRECT(ADDRESS(ROW()-14,MATCH("Due Date", Submittal[#Headers],0), , , "Query")))</f>
        <v/>
      </c>
      <c r="H460" s="47" t="str">
        <f ca="1">INDIRECT(ADDRESS(ROW()-14,MATCH("State", Submittal[#Headers],0), , , "Query"))</f>
        <v>Closed</v>
      </c>
    </row>
    <row r="461" spans="1:8" x14ac:dyDescent="0.35">
      <c r="A461" t="str">
        <f ca="1">INDIRECT(ADDRESS(ROW()-14,MATCH("Priority", Submittal[#Headers],0), , , "Query"))</f>
        <v>High</v>
      </c>
      <c r="B461" t="str">
        <f ca="1">_xlfn.CONCAT(TEXT(INDIRECT(ADDRESS(ROW()-14,MATCH("Spec Section", Submittal[#Headers],0), , , "Query")),"000000"),".",TEXT(INDIRECT(ADDRESS(ROW()-14,MATCH("Number", Submittal[#Headers],0), , , "Query")), "00"),".", TEXT(INDIRECT(ADDRESS(ROW()-14,MATCH("Rev", Submittal[#Headers],0), , , "Query")),"00"))</f>
        <v>233113.02.02</v>
      </c>
      <c r="C461" t="str">
        <f ca="1">INDIRECT(ADDRESS(ROW()-14,MATCH("Title", Submittal[#Headers],0), , , "Query"))</f>
        <v>METAL DUCTS (Level 5)</v>
      </c>
      <c r="D461" t="str">
        <f ca="1">INDIRECT(ADDRESS(ROW()-14,MATCH("Type", Submittal[#Headers],0), , , "Query"))</f>
        <v>Shop Drawing</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44012</v>
      </c>
      <c r="G461" s="6" t="str">
        <f ca="1">IF(ISBLANK(INDIRECT(ADDRESS(ROW()-14,MATCH("Due Date", Submittal[#Headers],0), , , "Query"))), "", INDIRECT(ADDRESS(ROW()-14,MATCH("Due Date", Submittal[#Headers],0), , , "Query")))</f>
        <v/>
      </c>
      <c r="H461" s="47" t="str">
        <f ca="1">INDIRECT(ADDRESS(ROW()-14,MATCH("State", Submittal[#Headers],0), , , "Query"))</f>
        <v>Closed</v>
      </c>
    </row>
    <row r="462" spans="1:8" x14ac:dyDescent="0.35">
      <c r="A462" t="str">
        <f ca="1">INDIRECT(ADDRESS(ROW()-14,MATCH("Priority", Submittal[#Headers],0), , , "Query"))</f>
        <v>High</v>
      </c>
      <c r="B462" t="str">
        <f ca="1">_xlfn.CONCAT(TEXT(INDIRECT(ADDRESS(ROW()-14,MATCH("Spec Section", Submittal[#Headers],0), , , "Query")),"000000"),".",TEXT(INDIRECT(ADDRESS(ROW()-14,MATCH("Number", Submittal[#Headers],0), , , "Query")), "00"),".", TEXT(INDIRECT(ADDRESS(ROW()-14,MATCH("Rev", Submittal[#Headers],0), , , "Query")),"00"))</f>
        <v>233113.11.00</v>
      </c>
      <c r="C462" t="str">
        <f ca="1">INDIRECT(ADDRESS(ROW()-14,MATCH("Title", Submittal[#Headers],0), , , "Query"))</f>
        <v>METAL DUCTS (Annex L0 Shops) - Updated RCP</v>
      </c>
      <c r="D462" t="str">
        <f ca="1">INDIRECT(ADDRESS(ROW()-14,MATCH("Type", Submittal[#Headers],0), , , "Query"))</f>
        <v>Submittal</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44179</v>
      </c>
      <c r="G462" s="6" t="str">
        <f ca="1">IF(ISBLANK(INDIRECT(ADDRESS(ROW()-14,MATCH("Due Date", Submittal[#Headers],0), , , "Query"))), "", INDIRECT(ADDRESS(ROW()-14,MATCH("Due Date", Submittal[#Headers],0), , , "Query")))</f>
        <v/>
      </c>
      <c r="H462" s="47" t="str">
        <f ca="1">INDIRECT(ADDRESS(ROW()-14,MATCH("State", Submittal[#Headers],0), , , "Query"))</f>
        <v>Closed</v>
      </c>
    </row>
    <row r="463" spans="1:8" x14ac:dyDescent="0.35">
      <c r="A463" t="str">
        <f ca="1">INDIRECT(ADDRESS(ROW()-14,MATCH("Priority", Submittal[#Headers],0), , , "Query"))</f>
        <v>High</v>
      </c>
      <c r="B463" t="str">
        <f ca="1">_xlfn.CONCAT(TEXT(INDIRECT(ADDRESS(ROW()-14,MATCH("Spec Section", Submittal[#Headers],0), , , "Query")),"000000"),".",TEXT(INDIRECT(ADDRESS(ROW()-14,MATCH("Number", Submittal[#Headers],0), , , "Query")), "00"),".", TEXT(INDIRECT(ADDRESS(ROW()-14,MATCH("Rev", Submittal[#Headers],0), , , "Query")),"00"))</f>
        <v>233113.09.00</v>
      </c>
      <c r="C463" t="str">
        <f ca="1">INDIRECT(ADDRESS(ROW()-14,MATCH("Title", Submittal[#Headers],0), , , "Query"))</f>
        <v>METAL DUCTS - Historic West Stone Wall Penetration Drawing</v>
      </c>
      <c r="D463" t="str">
        <f ca="1">INDIRECT(ADDRESS(ROW()-14,MATCH("Type", Submittal[#Headers],0), , , "Query"))</f>
        <v>Submittal</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44112</v>
      </c>
      <c r="G463" s="6" t="str">
        <f ca="1">IF(ISBLANK(INDIRECT(ADDRESS(ROW()-14,MATCH("Due Date", Submittal[#Headers],0), , , "Query"))), "", INDIRECT(ADDRESS(ROW()-14,MATCH("Due Date", Submittal[#Headers],0), , , "Query")))</f>
        <v/>
      </c>
      <c r="H463" s="47" t="str">
        <f ca="1">INDIRECT(ADDRESS(ROW()-14,MATCH("State", Submittal[#Headers],0), , , "Query"))</f>
        <v>Closed</v>
      </c>
    </row>
    <row r="464" spans="1:8" x14ac:dyDescent="0.35">
      <c r="A464" t="str">
        <f ca="1">INDIRECT(ADDRESS(ROW()-14,MATCH("Priority", Submittal[#Headers],0), , , "Query"))</f>
        <v>Medium</v>
      </c>
      <c r="B464" t="str">
        <f ca="1">_xlfn.CONCAT(TEXT(INDIRECT(ADDRESS(ROW()-14,MATCH("Spec Section", Submittal[#Headers],0), , , "Query")),"000000"),".",TEXT(INDIRECT(ADDRESS(ROW()-14,MATCH("Number", Submittal[#Headers],0), , , "Query")), "00"),".", TEXT(INDIRECT(ADDRESS(ROW()-14,MATCH("Rev", Submittal[#Headers],0), , , "Query")),"00"))</f>
        <v>233113.13.00</v>
      </c>
      <c r="C464" t="str">
        <f ca="1">INDIRECT(ADDRESS(ROW()-14,MATCH("Title", Submittal[#Headers],0), , , "Query"))</f>
        <v>Coordinated Ductwork - Historic Lv 0.5 Shop Drawings</v>
      </c>
      <c r="D464" t="str">
        <f ca="1">INDIRECT(ADDRESS(ROW()-14,MATCH("Type", Submittal[#Headers],0), , , "Query"))</f>
        <v>Submittal</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44221</v>
      </c>
      <c r="G464" s="6" t="str">
        <f ca="1">IF(ISBLANK(INDIRECT(ADDRESS(ROW()-14,MATCH("Due Date", Submittal[#Headers],0), , , "Query"))), "", INDIRECT(ADDRESS(ROW()-14,MATCH("Due Date", Submittal[#Headers],0), , , "Query")))</f>
        <v/>
      </c>
      <c r="H464" s="47"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233113.14.00</v>
      </c>
      <c r="C465" t="str">
        <f ca="1">INDIRECT(ADDRESS(ROW()-14,MATCH("Title", Submittal[#Headers],0), , , "Query"))</f>
        <v>Coordinated Ductwork - Historic Lv 2 Shop Drawings</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f ca="1">IF(ISBLANK(INDIRECT(ADDRESS(ROW()-14,MATCH("Design Review  On", Submittal[#Headers],0), , , "Query"))), "", INDIRECT(ADDRESS(ROW()-14,MATCH("Design Review  On", Submittal[#Headers],0), , , "Query")))</f>
        <v>44221</v>
      </c>
      <c r="G465" s="6" t="str">
        <f ca="1">IF(ISBLANK(INDIRECT(ADDRESS(ROW()-14,MATCH("Due Date", Submittal[#Headers],0), , , "Query"))), "", INDIRECT(ADDRESS(ROW()-14,MATCH("Due Date", Submittal[#Headers],0), , , "Query")))</f>
        <v/>
      </c>
      <c r="H465" s="47" t="str">
        <f ca="1">INDIRECT(ADDRESS(ROW()-14,MATCH("State", Submittal[#Headers],0), , , "Query"))</f>
        <v>Closed</v>
      </c>
    </row>
    <row r="466" spans="1:8" x14ac:dyDescent="0.35">
      <c r="A466" t="str">
        <f ca="1">INDIRECT(ADDRESS(ROW()-14,MATCH("Priority", Submittal[#Headers],0), , , "Query"))</f>
        <v>Low</v>
      </c>
      <c r="B466" t="str">
        <f ca="1">_xlfn.CONCAT(TEXT(INDIRECT(ADDRESS(ROW()-14,MATCH("Spec Section", Submittal[#Headers],0), , , "Query")),"000000"),".",TEXT(INDIRECT(ADDRESS(ROW()-14,MATCH("Number", Submittal[#Headers],0), , , "Query")), "00"),".", TEXT(INDIRECT(ADDRESS(ROW()-14,MATCH("Rev", Submittal[#Headers],0), , , "Query")),"00"))</f>
        <v>233113.15.00</v>
      </c>
      <c r="C466" t="str">
        <f ca="1">INDIRECT(ADDRESS(ROW()-14,MATCH("Title", Submittal[#Headers],0), , , "Query"))</f>
        <v>Ductwork Penetrations - Historic Lv 0 Shop Drawings</v>
      </c>
      <c r="D466" t="str">
        <f ca="1">INDIRECT(ADDRESS(ROW()-14,MATCH("Type", Submittal[#Headers],0), , , "Query"))</f>
        <v>Submittal</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44221</v>
      </c>
      <c r="G466" s="6" t="str">
        <f ca="1">IF(ISBLANK(INDIRECT(ADDRESS(ROW()-14,MATCH("Due Date", Submittal[#Headers],0), , , "Query"))), "", INDIRECT(ADDRESS(ROW()-14,MATCH("Due Date", Submittal[#Headers],0), , , "Query")))</f>
        <v/>
      </c>
      <c r="H466" s="47"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233113.06.00</v>
      </c>
      <c r="C467" t="str">
        <f ca="1">INDIRECT(ADDRESS(ROW()-14,MATCH("Title", Submittal[#Headers],0), , , "Query"))</f>
        <v>METAL DUCTS (Annex L0 Shops)</v>
      </c>
      <c r="D467" t="str">
        <f ca="1">INDIRECT(ADDRESS(ROW()-14,MATCH("Type", Submittal[#Headers],0), , , "Query"))</f>
        <v>Submittal</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44074</v>
      </c>
      <c r="G467" s="6" t="str">
        <f ca="1">IF(ISBLANK(INDIRECT(ADDRESS(ROW()-14,MATCH("Due Date", Submittal[#Headers],0), , , "Query"))), "", INDIRECT(ADDRESS(ROW()-14,MATCH("Due Date", Submittal[#Headers],0), , , "Query")))</f>
        <v/>
      </c>
      <c r="H467" s="47"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233113.12.00</v>
      </c>
      <c r="C468" t="str">
        <f ca="1">INDIRECT(ADDRESS(ROW()-14,MATCH("Title", Submittal[#Headers],0), , , "Query"))</f>
        <v>Coordinated Ductwork - Historic Lv 0 Shop Drawings</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44221</v>
      </c>
      <c r="G468" s="6" t="str">
        <f ca="1">IF(ISBLANK(INDIRECT(ADDRESS(ROW()-14,MATCH("Due Date", Submittal[#Headers],0), , , "Query"))), "", INDIRECT(ADDRESS(ROW()-14,MATCH("Due Date", Submittal[#Headers],0), , , "Query")))</f>
        <v/>
      </c>
      <c r="H468" s="47"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233113.07.00</v>
      </c>
      <c r="C469" t="str">
        <f ca="1">INDIRECT(ADDRESS(ROW()-14,MATCH("Title", Submittal[#Headers],0), , , "Query"))</f>
        <v>METAL DUCTS (HVAC RCP Revised CCD_73)</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44085</v>
      </c>
      <c r="G469" s="6" t="str">
        <f ca="1">IF(ISBLANK(INDIRECT(ADDRESS(ROW()-14,MATCH("Due Date", Submittal[#Headers],0), , , "Query"))), "", INDIRECT(ADDRESS(ROW()-14,MATCH("Due Date", Submittal[#Headers],0), , , "Query")))</f>
        <v/>
      </c>
      <c r="H469" s="47"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233113.08.00</v>
      </c>
      <c r="C470" t="str">
        <f ca="1">INDIRECT(ADDRESS(ROW()-14,MATCH("Title", Submittal[#Headers],0), , , "Query"))</f>
        <v>METAL DUCTS (Annex L1 Shops)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44088</v>
      </c>
      <c r="G470" s="6" t="str">
        <f ca="1">IF(ISBLANK(INDIRECT(ADDRESS(ROW()-14,MATCH("Due Date", Submittal[#Headers],0), , , "Query"))), "", INDIRECT(ADDRESS(ROW()-14,MATCH("Due Date", Submittal[#Headers],0), , , "Query")))</f>
        <v/>
      </c>
      <c r="H470" s="47" t="str">
        <f ca="1">INDIRECT(ADDRESS(ROW()-14,MATCH("State", Submittal[#Headers],0), , , "Query"))</f>
        <v>Closed</v>
      </c>
    </row>
    <row r="471" spans="1:8" x14ac:dyDescent="0.35">
      <c r="A471" t="str">
        <f ca="1">INDIRECT(ADDRESS(ROW()-14,MATCH("Priority", Submittal[#Headers],0), , , "Query"))</f>
        <v>High</v>
      </c>
      <c r="B471" t="str">
        <f ca="1">_xlfn.CONCAT(TEXT(INDIRECT(ADDRESS(ROW()-14,MATCH("Spec Section", Submittal[#Headers],0), , , "Query")),"000000"),".",TEXT(INDIRECT(ADDRESS(ROW()-14,MATCH("Number", Submittal[#Headers],0), , , "Query")), "00"),".", TEXT(INDIRECT(ADDRESS(ROW()-14,MATCH("Rev", Submittal[#Headers],0), , , "Query")),"00"))</f>
        <v>233113.04.00</v>
      </c>
      <c r="C471" t="str">
        <f ca="1">INDIRECT(ADDRESS(ROW()-14,MATCH("Title", Submittal[#Headers],0), , , "Query"))</f>
        <v>METAL DUCTS</v>
      </c>
      <c r="D471" t="str">
        <f ca="1">INDIRECT(ADDRESS(ROW()-14,MATCH("Type", Submittal[#Headers],0), , , "Query"))</f>
        <v>Shop Drawing</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44012</v>
      </c>
      <c r="G471" s="6" t="str">
        <f ca="1">IF(ISBLANK(INDIRECT(ADDRESS(ROW()-14,MATCH("Due Date", Submittal[#Headers],0), , , "Query"))), "", INDIRECT(ADDRESS(ROW()-14,MATCH("Due Date", Submittal[#Headers],0), , , "Query")))</f>
        <v/>
      </c>
      <c r="H471" s="47" t="str">
        <f ca="1">INDIRECT(ADDRESS(ROW()-14,MATCH("State", Submittal[#Headers],0), , , "Query"))</f>
        <v>Closed</v>
      </c>
    </row>
    <row r="472" spans="1:8" x14ac:dyDescent="0.35">
      <c r="A472" t="str">
        <f ca="1">INDIRECT(ADDRESS(ROW()-14,MATCH("Priority", Submittal[#Headers],0), , , "Query"))</f>
        <v>High</v>
      </c>
      <c r="B472" t="str">
        <f ca="1">_xlfn.CONCAT(TEXT(INDIRECT(ADDRESS(ROW()-14,MATCH("Spec Section", Submittal[#Headers],0), , , "Query")),"000000"),".",TEXT(INDIRECT(ADDRESS(ROW()-14,MATCH("Number", Submittal[#Headers],0), , , "Query")), "00"),".", TEXT(INDIRECT(ADDRESS(ROW()-14,MATCH("Rev", Submittal[#Headers],0), , , "Query")),"00"))</f>
        <v>233113.10.01</v>
      </c>
      <c r="C472" t="str">
        <f ca="1">INDIRECT(ADDRESS(ROW()-14,MATCH("Title", Submittal[#Headers],0), , , "Query"))</f>
        <v>METAL DUCTS (Level 3)</v>
      </c>
      <c r="D472" t="str">
        <f ca="1">INDIRECT(ADDRESS(ROW()-14,MATCH("Type", Submittal[#Headers],0), , , "Query"))</f>
        <v>Shop Drawing</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2" s="6" t="str">
        <f ca="1">IF(ISBLANK(INDIRECT(ADDRESS(ROW()-14,MATCH("Design Review  On", Submittal[#Headers],0), , , "Query"))), "", INDIRECT(ADDRESS(ROW()-14,MATCH("Design Review  On", Submittal[#Headers],0), , , "Query")))</f>
        <v/>
      </c>
      <c r="G472" s="6">
        <f ca="1">IF(ISBLANK(INDIRECT(ADDRESS(ROW()-14,MATCH("Due Date", Submittal[#Headers],0), , , "Query"))), "", INDIRECT(ADDRESS(ROW()-14,MATCH("Due Date", Submittal[#Headers],0), , , "Query")))</f>
        <v>44225</v>
      </c>
      <c r="H472" s="47" t="str">
        <f ca="1">INDIRECT(ADDRESS(ROW()-14,MATCH("State", Submittal[#Headers],0), , , "Query"))</f>
        <v>Assigned to Sub</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233300.02.00</v>
      </c>
      <c r="C473" t="str">
        <f ca="1">INDIRECT(ADDRESS(ROW()-14,MATCH("Title", Submittal[#Headers],0), , , "Query"))</f>
        <v>AIR DUCT ACCESSORIES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44055</v>
      </c>
      <c r="G473" s="6" t="str">
        <f ca="1">IF(ISBLANK(INDIRECT(ADDRESS(ROW()-14,MATCH("Due Date", Submittal[#Headers],0), , , "Query"))), "", INDIRECT(ADDRESS(ROW()-14,MATCH("Due Date", Submittal[#Headers],0), , , "Query")))</f>
        <v/>
      </c>
      <c r="H473" s="47"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233300.01.00</v>
      </c>
      <c r="C474" t="str">
        <f ca="1">INDIRECT(ADDRESS(ROW()-14,MATCH("Title", Submittal[#Headers],0), , , "Query"))</f>
        <v>AIR DUCT ACCESSORIES</v>
      </c>
      <c r="D474" t="str">
        <f ca="1">INDIRECT(ADDRESS(ROW()-14,MATCH("Type", Submittal[#Headers],0), , , "Query"))</f>
        <v>Product Data</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43854</v>
      </c>
      <c r="G474" s="6" t="str">
        <f ca="1">IF(ISBLANK(INDIRECT(ADDRESS(ROW()-14,MATCH("Due Date", Submittal[#Headers],0), , , "Query"))), "", INDIRECT(ADDRESS(ROW()-14,MATCH("Due Date", Submittal[#Headers],0), , , "Query")))</f>
        <v/>
      </c>
      <c r="H474" s="47"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233413.01.01</v>
      </c>
      <c r="C475" t="str">
        <f ca="1">INDIRECT(ADDRESS(ROW()-14,MATCH("Title", Submittal[#Headers],0), , , "Query"))</f>
        <v>AXIAL HVAC FANS</v>
      </c>
      <c r="D475" t="str">
        <f ca="1">INDIRECT(ADDRESS(ROW()-14,MATCH("Type", Submittal[#Headers],0), , , "Query"))</f>
        <v>Product Data</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43860</v>
      </c>
      <c r="G475" s="6" t="str">
        <f ca="1">IF(ISBLANK(INDIRECT(ADDRESS(ROW()-14,MATCH("Due Date", Submittal[#Headers],0), , , "Query"))), "", INDIRECT(ADDRESS(ROW()-14,MATCH("Due Date", Submittal[#Headers],0), , , "Query")))</f>
        <v/>
      </c>
      <c r="H475" s="47"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233423.01.00</v>
      </c>
      <c r="C476" t="str">
        <f ca="1">INDIRECT(ADDRESS(ROW()-14,MATCH("Title", Submittal[#Headers],0), , , "Query"))</f>
        <v>POWER VENTILATORS</v>
      </c>
      <c r="D476" t="str">
        <f ca="1">INDIRECT(ADDRESS(ROW()-14,MATCH("Type", Submittal[#Headers],0), , , "Query"))</f>
        <v>Product Data</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43832</v>
      </c>
      <c r="G476" s="6" t="str">
        <f ca="1">IF(ISBLANK(INDIRECT(ADDRESS(ROW()-14,MATCH("Due Date", Submittal[#Headers],0), , , "Query"))), "", INDIRECT(ADDRESS(ROW()-14,MATCH("Due Date", Submittal[#Headers],0), , , "Query")))</f>
        <v/>
      </c>
      <c r="H476" s="47"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233423.04.00</v>
      </c>
      <c r="C477" t="str">
        <f ca="1">INDIRECT(ADDRESS(ROW()-14,MATCH("Title", Submittal[#Headers],0), , , "Query"))</f>
        <v>POWER VENTILATORS (EF-1-02 &amp; EF-1-06 Resubmittal)</v>
      </c>
      <c r="D477" t="str">
        <f ca="1">INDIRECT(ADDRESS(ROW()-14,MATCH("Type", Submittal[#Headers],0), , , "Query"))</f>
        <v>Product Data</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43860</v>
      </c>
      <c r="G477" s="6" t="str">
        <f ca="1">IF(ISBLANK(INDIRECT(ADDRESS(ROW()-14,MATCH("Due Date", Submittal[#Headers],0), , , "Query"))), "", INDIRECT(ADDRESS(ROW()-14,MATCH("Due Date", Submittal[#Headers],0), , , "Query")))</f>
        <v/>
      </c>
      <c r="H477" s="47"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233423.05.00</v>
      </c>
      <c r="C478" t="str">
        <f ca="1">INDIRECT(ADDRESS(ROW()-14,MATCH("Title", Submittal[#Headers],0), , , "Query"))</f>
        <v>POWER VENTILATORS</v>
      </c>
      <c r="D478" t="str">
        <f ca="1">INDIRECT(ADDRESS(ROW()-14,MATCH("Type", Submittal[#Headers],0), , , "Query"))</f>
        <v>Product Data</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8" s="6">
        <f ca="1">IF(ISBLANK(INDIRECT(ADDRESS(ROW()-14,MATCH("Design Review  On", Submittal[#Headers],0), , , "Query"))), "", INDIRECT(ADDRESS(ROW()-14,MATCH("Design Review  On", Submittal[#Headers],0), , , "Query")))</f>
        <v>43886</v>
      </c>
      <c r="G478" s="6" t="str">
        <f ca="1">IF(ISBLANK(INDIRECT(ADDRESS(ROW()-14,MATCH("Due Date", Submittal[#Headers],0), , , "Query"))), "", INDIRECT(ADDRESS(ROW()-14,MATCH("Due Date", Submittal[#Headers],0), , , "Query")))</f>
        <v/>
      </c>
      <c r="H478" s="47" t="str">
        <f ca="1">INDIRECT(ADDRESS(ROW()-14,MATCH("State", Submittal[#Headers],0), , , "Query"))</f>
        <v>Closed</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233519.01.00</v>
      </c>
      <c r="C479" t="str">
        <f ca="1">INDIRECT(ADDRESS(ROW()-14,MATCH("Title", Submittal[#Headers],0), , , "Query"))</f>
        <v>DRYER EXHAUST DUCTS</v>
      </c>
      <c r="D479" t="str">
        <f ca="1">INDIRECT(ADDRESS(ROW()-14,MATCH("Type", Submittal[#Headers],0), , , "Query"))</f>
        <v>Product Data</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43860</v>
      </c>
      <c r="G479" s="6" t="str">
        <f ca="1">IF(ISBLANK(INDIRECT(ADDRESS(ROW()-14,MATCH("Due Date", Submittal[#Headers],0), , , "Query"))), "", INDIRECT(ADDRESS(ROW()-14,MATCH("Due Date", Submittal[#Headers],0), , , "Query")))</f>
        <v/>
      </c>
      <c r="H479" s="47" t="str">
        <f ca="1">INDIRECT(ADDRESS(ROW()-14,MATCH("State", Submittal[#Headers],0), , , "Query"))</f>
        <v>Closed</v>
      </c>
    </row>
    <row r="480" spans="1:8" x14ac:dyDescent="0.35">
      <c r="A480" t="str">
        <f ca="1">INDIRECT(ADDRESS(ROW()-14,MATCH("Priority", Submittal[#Headers],0), , , "Query"))</f>
        <v>Low</v>
      </c>
      <c r="B480" t="str">
        <f ca="1">_xlfn.CONCAT(TEXT(INDIRECT(ADDRESS(ROW()-14,MATCH("Spec Section", Submittal[#Headers],0), , , "Query")),"000000"),".",TEXT(INDIRECT(ADDRESS(ROW()-14,MATCH("Number", Submittal[#Headers],0), , , "Query")), "00"),".", TEXT(INDIRECT(ADDRESS(ROW()-14,MATCH("Rev", Submittal[#Headers],0), , , "Query")),"00"))</f>
        <v>233519.02.00</v>
      </c>
      <c r="C480" t="str">
        <f ca="1">INDIRECT(ADDRESS(ROW()-14,MATCH("Title", Submittal[#Headers],0), , , "Query"))</f>
        <v>DRYER EXHAUST DUCTS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43886</v>
      </c>
      <c r="G480" s="6" t="str">
        <f ca="1">IF(ISBLANK(INDIRECT(ADDRESS(ROW()-14,MATCH("Due Date", Submittal[#Headers],0), , , "Query"))), "", INDIRECT(ADDRESS(ROW()-14,MATCH("Due Date", Submittal[#Headers],0), , , "Query")))</f>
        <v/>
      </c>
      <c r="H480" s="47" t="str">
        <f ca="1">INDIRECT(ADDRESS(ROW()-14,MATCH("State", Submittal[#Headers],0), , , "Query"))</f>
        <v>Closed</v>
      </c>
    </row>
    <row r="481" spans="1:8" x14ac:dyDescent="0.35">
      <c r="A481" t="str">
        <f ca="1">INDIRECT(ADDRESS(ROW()-14,MATCH("Priority", Submittal[#Headers],0), , , "Query"))</f>
        <v>Low</v>
      </c>
      <c r="B481" t="str">
        <f ca="1">_xlfn.CONCAT(TEXT(INDIRECT(ADDRESS(ROW()-14,MATCH("Spec Section", Submittal[#Headers],0), , , "Query")),"000000"),".",TEXT(INDIRECT(ADDRESS(ROW()-14,MATCH("Number", Submittal[#Headers],0), , , "Query")), "00"),".", TEXT(INDIRECT(ADDRESS(ROW()-14,MATCH("Rev", Submittal[#Headers],0), , , "Query")),"00"))</f>
        <v>233519.03.00</v>
      </c>
      <c r="C481" t="str">
        <f ca="1">INDIRECT(ADDRESS(ROW()-14,MATCH("Title", Submittal[#Headers],0), , , "Query"))</f>
        <v>DRYER EXHAUST DUCTS - RFI_615</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44158</v>
      </c>
      <c r="G481" s="6" t="str">
        <f ca="1">IF(ISBLANK(INDIRECT(ADDRESS(ROW()-14,MATCH("Due Date", Submittal[#Headers],0), , , "Query"))), "", INDIRECT(ADDRESS(ROW()-14,MATCH("Due Date", Submittal[#Headers],0), , , "Query")))</f>
        <v/>
      </c>
      <c r="H481" s="47" t="str">
        <f ca="1">INDIRECT(ADDRESS(ROW()-14,MATCH("State", Submittal[#Headers],0), , , "Query"))</f>
        <v>Closed</v>
      </c>
    </row>
    <row r="482" spans="1:8" x14ac:dyDescent="0.35">
      <c r="A482" t="str">
        <f ca="1">INDIRECT(ADDRESS(ROW()-14,MATCH("Priority", Submittal[#Headers],0), , , "Query"))</f>
        <v>Low</v>
      </c>
      <c r="B482" t="str">
        <f ca="1">_xlfn.CONCAT(TEXT(INDIRECT(ADDRESS(ROW()-14,MATCH("Spec Section", Submittal[#Headers],0), , , "Query")),"000000"),".",TEXT(INDIRECT(ADDRESS(ROW()-14,MATCH("Number", Submittal[#Headers],0), , , "Query")), "00"),".", TEXT(INDIRECT(ADDRESS(ROW()-14,MATCH("Rev", Submittal[#Headers],0), , , "Query")),"00"))</f>
        <v>233519.04.00</v>
      </c>
      <c r="C482" t="str">
        <f ca="1">INDIRECT(ADDRESS(ROW()-14,MATCH("Title", Submittal[#Headers],0), , , "Query"))</f>
        <v>DRYER EXHAUST DUCTS - CCD_28R4</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44159</v>
      </c>
      <c r="G482" s="6" t="str">
        <f ca="1">IF(ISBLANK(INDIRECT(ADDRESS(ROW()-14,MATCH("Due Date", Submittal[#Headers],0), , , "Query"))), "", INDIRECT(ADDRESS(ROW()-14,MATCH("Due Date", Submittal[#Headers],0), , , "Query")))</f>
        <v/>
      </c>
      <c r="H482" s="47" t="str">
        <f ca="1">INDIRECT(ADDRESS(ROW()-14,MATCH("State", Submittal[#Headers],0), , , "Query"))</f>
        <v>Closed</v>
      </c>
    </row>
    <row r="483" spans="1:8" x14ac:dyDescent="0.35">
      <c r="A483" t="str">
        <f ca="1">INDIRECT(ADDRESS(ROW()-14,MATCH("Priority", Submittal[#Headers],0), , , "Query"))</f>
        <v>Low</v>
      </c>
      <c r="B483" t="str">
        <f ca="1">_xlfn.CONCAT(TEXT(INDIRECT(ADDRESS(ROW()-14,MATCH("Spec Section", Submittal[#Headers],0), , , "Query")),"000000"),".",TEXT(INDIRECT(ADDRESS(ROW()-14,MATCH("Number", Submittal[#Headers],0), , , "Query")), "00"),".", TEXT(INDIRECT(ADDRESS(ROW()-14,MATCH("Rev", Submittal[#Headers],0), , , "Query")),"00"))</f>
        <v>233533.01.00</v>
      </c>
      <c r="C483" t="str">
        <f ca="1">INDIRECT(ADDRESS(ROW()-14,MATCH("Title", Submittal[#Headers],0), , , "Query"))</f>
        <v>LISTED KITCHEN VENTILATION SYSTEM EXHAUST DUCT</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43886</v>
      </c>
      <c r="G483" s="6" t="str">
        <f ca="1">IF(ISBLANK(INDIRECT(ADDRESS(ROW()-14,MATCH("Due Date", Submittal[#Headers],0), , , "Query"))), "", INDIRECT(ADDRESS(ROW()-14,MATCH("Due Date", Submittal[#Headers],0), , , "Query")))</f>
        <v/>
      </c>
      <c r="H483" s="47" t="str">
        <f ca="1">INDIRECT(ADDRESS(ROW()-14,MATCH("State", Submittal[#Headers],0), , , "Query"))</f>
        <v>Closed</v>
      </c>
    </row>
    <row r="484" spans="1:8" x14ac:dyDescent="0.35">
      <c r="A484" t="str">
        <f ca="1">INDIRECT(ADDRESS(ROW()-14,MATCH("Priority", Submittal[#Headers],0), , , "Query"))</f>
        <v>Low</v>
      </c>
      <c r="B484" t="str">
        <f ca="1">_xlfn.CONCAT(TEXT(INDIRECT(ADDRESS(ROW()-14,MATCH("Spec Section", Submittal[#Headers],0), , , "Query")),"000000"),".",TEXT(INDIRECT(ADDRESS(ROW()-14,MATCH("Number", Submittal[#Headers],0), , , "Query")), "00"),".", TEXT(INDIRECT(ADDRESS(ROW()-14,MATCH("Rev", Submittal[#Headers],0), , , "Query")),"00"))</f>
        <v>233600.02.00</v>
      </c>
      <c r="C484" t="str">
        <f ca="1">INDIRECT(ADDRESS(ROW()-14,MATCH("Title", Submittal[#Headers],0), , , "Query"))</f>
        <v>AIR TERMINAL UNITS</v>
      </c>
      <c r="D484" t="str">
        <f ca="1">INDIRECT(ADDRESS(ROW()-14,MATCH("Type", Submittal[#Headers],0), , , "Query"))</f>
        <v>Shop Drawing</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t="str">
        <f ca="1">IF(ISBLANK(INDIRECT(ADDRESS(ROW()-14,MATCH("Design Review  On", Submittal[#Headers],0), , , "Query"))), "", INDIRECT(ADDRESS(ROW()-14,MATCH("Design Review  On", Submittal[#Headers],0), , , "Query")))</f>
        <v/>
      </c>
      <c r="G484" s="6" t="str">
        <f ca="1">IF(ISBLANK(INDIRECT(ADDRESS(ROW()-14,MATCH("Due Date", Submittal[#Headers],0), , , "Query"))), "", INDIRECT(ADDRESS(ROW()-14,MATCH("Due Date", Submittal[#Headers],0), , , "Query")))</f>
        <v/>
      </c>
      <c r="H484" s="47" t="str">
        <f ca="1">INDIRECT(ADDRESS(ROW()-14,MATCH("State", Submittal[#Headers],0), , , "Query"))</f>
        <v>Closed</v>
      </c>
    </row>
    <row r="485" spans="1:8" x14ac:dyDescent="0.35">
      <c r="A485" t="str">
        <f ca="1">INDIRECT(ADDRESS(ROW()-14,MATCH("Priority", Submittal[#Headers],0), , , "Query"))</f>
        <v>High</v>
      </c>
      <c r="B485" t="str">
        <f ca="1">_xlfn.CONCAT(TEXT(INDIRECT(ADDRESS(ROW()-14,MATCH("Spec Section", Submittal[#Headers],0), , , "Query")),"000000"),".",TEXT(INDIRECT(ADDRESS(ROW()-14,MATCH("Number", Submittal[#Headers],0), , , "Query")), "00"),".", TEXT(INDIRECT(ADDRESS(ROW()-14,MATCH("Rev", Submittal[#Headers],0), , , "Query")),"00"))</f>
        <v>233600.01.00</v>
      </c>
      <c r="C485" t="str">
        <f ca="1">INDIRECT(ADDRESS(ROW()-14,MATCH("Title", Submittal[#Headers],0), , , "Query"))</f>
        <v>AIR TERMINAL UNITS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43843</v>
      </c>
      <c r="G485" s="6" t="str">
        <f ca="1">IF(ISBLANK(INDIRECT(ADDRESS(ROW()-14,MATCH("Due Date", Submittal[#Headers],0), , , "Query"))), "", INDIRECT(ADDRESS(ROW()-14,MATCH("Due Date", Submittal[#Headers],0), , , "Query")))</f>
        <v/>
      </c>
      <c r="H485" s="47" t="str">
        <f ca="1">INDIRECT(ADDRESS(ROW()-14,MATCH("State", Submittal[#Headers],0), , , "Query"))</f>
        <v>Closed</v>
      </c>
    </row>
    <row r="486" spans="1:8" x14ac:dyDescent="0.35">
      <c r="A486" t="str">
        <f ca="1">INDIRECT(ADDRESS(ROW()-14,MATCH("Priority", Submittal[#Headers],0), , , "Query"))</f>
        <v>High</v>
      </c>
      <c r="B486" t="str">
        <f ca="1">_xlfn.CONCAT(TEXT(INDIRECT(ADDRESS(ROW()-14,MATCH("Spec Section", Submittal[#Headers],0), , , "Query")),"000000"),".",TEXT(INDIRECT(ADDRESS(ROW()-14,MATCH("Number", Submittal[#Headers],0), , , "Query")), "00"),".", TEXT(INDIRECT(ADDRESS(ROW()-14,MATCH("Rev", Submittal[#Headers],0), , , "Query")),"00"))</f>
        <v>233600.04.00</v>
      </c>
      <c r="C486" t="str">
        <f ca="1">INDIRECT(ADDRESS(ROW()-14,MATCH("Title", Submittal[#Headers],0), , , "Query"))</f>
        <v>AIR TERMINAL UNITS</v>
      </c>
      <c r="D486" t="str">
        <f ca="1">INDIRECT(ADDRESS(ROW()-14,MATCH("Type", Submittal[#Headers],0), , , "Query"))</f>
        <v>Submittal</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43986</v>
      </c>
      <c r="G486" s="6" t="str">
        <f ca="1">IF(ISBLANK(INDIRECT(ADDRESS(ROW()-14,MATCH("Due Date", Submittal[#Headers],0), , , "Query"))), "", INDIRECT(ADDRESS(ROW()-14,MATCH("Due Date", Submittal[#Headers],0), , , "Query")))</f>
        <v/>
      </c>
      <c r="H486" s="47" t="str">
        <f ca="1">INDIRECT(ADDRESS(ROW()-14,MATCH("State", Submittal[#Headers],0), , , "Query"))</f>
        <v>Closed</v>
      </c>
    </row>
    <row r="487" spans="1:8" x14ac:dyDescent="0.35">
      <c r="A487" t="str">
        <f ca="1">INDIRECT(ADDRESS(ROW()-14,MATCH("Priority", Submittal[#Headers],0), , , "Query"))</f>
        <v>High</v>
      </c>
      <c r="B487" t="str">
        <f ca="1">_xlfn.CONCAT(TEXT(INDIRECT(ADDRESS(ROW()-14,MATCH("Spec Section", Submittal[#Headers],0), , , "Query")),"000000"),".",TEXT(INDIRECT(ADDRESS(ROW()-14,MATCH("Number", Submittal[#Headers],0), , , "Query")), "00"),".", TEXT(INDIRECT(ADDRESS(ROW()-14,MATCH("Rev", Submittal[#Headers],0), , , "Query")),"00"))</f>
        <v>233600.05.00</v>
      </c>
      <c r="C487" t="str">
        <f ca="1">INDIRECT(ADDRESS(ROW()-14,MATCH("Title", Submittal[#Headers],0), , , "Query"))</f>
        <v>AIR TERMINAL UNITS (CCD_54.4)</v>
      </c>
      <c r="D487" t="str">
        <f ca="1">INDIRECT(ADDRESS(ROW()-14,MATCH("Type", Submittal[#Headers],0), , , "Query"))</f>
        <v>Submittal</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44047</v>
      </c>
      <c r="G487" s="6" t="str">
        <f ca="1">IF(ISBLANK(INDIRECT(ADDRESS(ROW()-14,MATCH("Due Date", Submittal[#Headers],0), , , "Query"))), "", INDIRECT(ADDRESS(ROW()-14,MATCH("Due Date", Submittal[#Headers],0), , , "Query")))</f>
        <v/>
      </c>
      <c r="H487" s="47"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233713.01.00</v>
      </c>
      <c r="C488" t="str">
        <f ca="1">INDIRECT(ADDRESS(ROW()-14,MATCH("Title", Submittal[#Headers],0), , , "Query"))</f>
        <v>DIFFUSERS, REGISTERS, AND GRILLES</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43802</v>
      </c>
      <c r="G488" s="6" t="str">
        <f ca="1">IF(ISBLANK(INDIRECT(ADDRESS(ROW()-14,MATCH("Due Date", Submittal[#Headers],0), , , "Query"))), "", INDIRECT(ADDRESS(ROW()-14,MATCH("Due Date", Submittal[#Headers],0), , , "Query")))</f>
        <v/>
      </c>
      <c r="H488" s="47" t="str">
        <f ca="1">INDIRECT(ADDRESS(ROW()-14,MATCH("State", Submittal[#Headers],0), , , "Query"))</f>
        <v>Closed</v>
      </c>
    </row>
    <row r="489" spans="1:8" x14ac:dyDescent="0.35">
      <c r="A489" t="str">
        <f ca="1">INDIRECT(ADDRESS(ROW()-14,MATCH("Priority", Submittal[#Headers],0), , , "Query"))</f>
        <v>High</v>
      </c>
      <c r="B489" t="str">
        <f ca="1">_xlfn.CONCAT(TEXT(INDIRECT(ADDRESS(ROW()-14,MATCH("Spec Section", Submittal[#Headers],0), , , "Query")),"000000"),".",TEXT(INDIRECT(ADDRESS(ROW()-14,MATCH("Number", Submittal[#Headers],0), , , "Query")), "00"),".", TEXT(INDIRECT(ADDRESS(ROW()-14,MATCH("Rev", Submittal[#Headers],0), , , "Query")),"00"))</f>
        <v>233713.05.00</v>
      </c>
      <c r="C489" t="str">
        <f ca="1">INDIRECT(ADDRESS(ROW()-14,MATCH("Title", Submittal[#Headers],0), , , "Query"))</f>
        <v>DIFFUSERS, REGISTERS, AND GRILLES</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43906</v>
      </c>
      <c r="G489" s="6" t="str">
        <f ca="1">IF(ISBLANK(INDIRECT(ADDRESS(ROW()-14,MATCH("Due Date", Submittal[#Headers],0), , , "Query"))), "", INDIRECT(ADDRESS(ROW()-14,MATCH("Due Date", Submittal[#Headers],0), , , "Query")))</f>
        <v/>
      </c>
      <c r="H489" s="47"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233713.04.00</v>
      </c>
      <c r="C490" t="str">
        <f ca="1">INDIRECT(ADDRESS(ROW()-14,MATCH("Title", Submittal[#Headers],0), , , "Query"))</f>
        <v>DIFFUSERS, REGISTERS, AND GRILLES</v>
      </c>
      <c r="D490" t="str">
        <f ca="1">INDIRECT(ADDRESS(ROW()-14,MATCH("Type", Submittal[#Headers],0), , , "Query"))</f>
        <v>Product Data</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f ca="1">IF(ISBLANK(INDIRECT(ADDRESS(ROW()-14,MATCH("Design Review  On", Submittal[#Headers],0), , , "Query"))), "", INDIRECT(ADDRESS(ROW()-14,MATCH("Design Review  On", Submittal[#Headers],0), , , "Query")))</f>
        <v>43886</v>
      </c>
      <c r="G490" s="6" t="str">
        <f ca="1">IF(ISBLANK(INDIRECT(ADDRESS(ROW()-14,MATCH("Due Date", Submittal[#Headers],0), , , "Query"))), "", INDIRECT(ADDRESS(ROW()-14,MATCH("Due Date", Submittal[#Headers],0), , , "Query")))</f>
        <v/>
      </c>
      <c r="H490" s="47" t="str">
        <f ca="1">INDIRECT(ADDRESS(ROW()-14,MATCH("State", Submittal[#Headers],0), , , "Query"))</f>
        <v>Closed</v>
      </c>
    </row>
    <row r="491" spans="1:8" x14ac:dyDescent="0.35">
      <c r="A491" t="str">
        <f ca="1">INDIRECT(ADDRESS(ROW()-14,MATCH("Priority", Submittal[#Headers],0), , , "Query"))</f>
        <v>Low</v>
      </c>
      <c r="B491" t="str">
        <f ca="1">_xlfn.CONCAT(TEXT(INDIRECT(ADDRESS(ROW()-14,MATCH("Spec Section", Submittal[#Headers],0), , , "Query")),"000000"),".",TEXT(INDIRECT(ADDRESS(ROW()-14,MATCH("Number", Submittal[#Headers],0), , , "Query")), "00"),".", TEXT(INDIRECT(ADDRESS(ROW()-14,MATCH("Rev", Submittal[#Headers],0), , , "Query")),"00"))</f>
        <v>233713.03.02</v>
      </c>
      <c r="C491" t="str">
        <f ca="1">INDIRECT(ADDRESS(ROW()-14,MATCH("Title", Submittal[#Headers],0), , , "Query"))</f>
        <v>DRG (ARCHITECTURAL GRILLES)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1" s="6" t="str">
        <f ca="1">IF(ISBLANK(INDIRECT(ADDRESS(ROW()-14,MATCH("Design Review  On", Submittal[#Headers],0), , , "Query"))), "", INDIRECT(ADDRESS(ROW()-14,MATCH("Design Review  On", Submittal[#Headers],0), , , "Query")))</f>
        <v/>
      </c>
      <c r="G491" s="6">
        <f ca="1">IF(ISBLANK(INDIRECT(ADDRESS(ROW()-14,MATCH("Due Date", Submittal[#Headers],0), , , "Query"))), "", INDIRECT(ADDRESS(ROW()-14,MATCH("Due Date", Submittal[#Headers],0), , , "Query")))</f>
        <v>44160</v>
      </c>
      <c r="H491" s="47" t="str">
        <f ca="1">INDIRECT(ADDRESS(ROW()-14,MATCH("State", Submittal[#Headers],0), , , "Query"))</f>
        <v>Assigned to Sub</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233714.03.00</v>
      </c>
      <c r="C492" t="str">
        <f ca="1">INDIRECT(ADDRESS(ROW()-14,MATCH("Title", Submittal[#Headers],0), , , "Query"))</f>
        <v>FIXED LOUVERS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43949</v>
      </c>
      <c r="G492" s="6" t="str">
        <f ca="1">IF(ISBLANK(INDIRECT(ADDRESS(ROW()-14,MATCH("Due Date", Submittal[#Headers],0), , , "Query"))), "", INDIRECT(ADDRESS(ROW()-14,MATCH("Due Date", Submittal[#Headers],0), , , "Query")))</f>
        <v/>
      </c>
      <c r="H492" s="47" t="str">
        <f ca="1">INDIRECT(ADDRESS(ROW()-14,MATCH("State", Submittal[#Headers],0), , , "Query"))</f>
        <v>Closed</v>
      </c>
    </row>
    <row r="493" spans="1:8" x14ac:dyDescent="0.35">
      <c r="A493" t="str">
        <f ca="1">INDIRECT(ADDRESS(ROW()-14,MATCH("Priority", Submittal[#Headers],0), , , "Query"))</f>
        <v>Low</v>
      </c>
      <c r="B493" t="str">
        <f ca="1">_xlfn.CONCAT(TEXT(INDIRECT(ADDRESS(ROW()-14,MATCH("Spec Section", Submittal[#Headers],0), , , "Query")),"000000"),".",TEXT(INDIRECT(ADDRESS(ROW()-14,MATCH("Number", Submittal[#Headers],0), , , "Query")), "00"),".", TEXT(INDIRECT(ADDRESS(ROW()-14,MATCH("Rev", Submittal[#Headers],0), , , "Query")),"00"))</f>
        <v>233714.01.01</v>
      </c>
      <c r="C493" t="str">
        <f ca="1">INDIRECT(ADDRESS(ROW()-14,MATCH("Title", Submittal[#Headers],0), , , "Query"))</f>
        <v>FIXED LOUVERS</v>
      </c>
      <c r="D493" t="str">
        <f ca="1">INDIRECT(ADDRESS(ROW()-14,MATCH("Type", Submittal[#Headers],0), , , "Query"))</f>
        <v>Product Data</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43886</v>
      </c>
      <c r="G493" s="6" t="str">
        <f ca="1">IF(ISBLANK(INDIRECT(ADDRESS(ROW()-14,MATCH("Due Date", Submittal[#Headers],0), , , "Query"))), "", INDIRECT(ADDRESS(ROW()-14,MATCH("Due Date", Submittal[#Headers],0), , , "Query")))</f>
        <v/>
      </c>
      <c r="H493" s="47"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233723.01.00</v>
      </c>
      <c r="C494" t="str">
        <f ca="1">INDIRECT(ADDRESS(ROW()-14,MATCH("Title", Submittal[#Headers],0), , , "Query"))</f>
        <v>HVAC GRAVITY VENTILATORS</v>
      </c>
      <c r="D494" t="str">
        <f ca="1">INDIRECT(ADDRESS(ROW()-14,MATCH("Type", Submittal[#Headers],0), , , "Query"))</f>
        <v>Product Data</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43802</v>
      </c>
      <c r="G494" s="6" t="str">
        <f ca="1">IF(ISBLANK(INDIRECT(ADDRESS(ROW()-14,MATCH("Due Date", Submittal[#Headers],0), , , "Query"))), "", INDIRECT(ADDRESS(ROW()-14,MATCH("Due Date", Submittal[#Headers],0), , , "Query")))</f>
        <v/>
      </c>
      <c r="H494" s="47" t="str">
        <f ca="1">INDIRECT(ADDRESS(ROW()-14,MATCH("State", Submittal[#Headers],0), , , "Query"))</f>
        <v>Closed</v>
      </c>
    </row>
    <row r="495" spans="1:8" x14ac:dyDescent="0.35">
      <c r="A495" t="str">
        <f ca="1">INDIRECT(ADDRESS(ROW()-14,MATCH("Priority", Submittal[#Headers],0), , , "Query"))</f>
        <v>Low</v>
      </c>
      <c r="B495" t="str">
        <f ca="1">_xlfn.CONCAT(TEXT(INDIRECT(ADDRESS(ROW()-14,MATCH("Spec Section", Submittal[#Headers],0), , , "Query")),"000000"),".",TEXT(INDIRECT(ADDRESS(ROW()-14,MATCH("Number", Submittal[#Headers],0), , , "Query")), "00"),".", TEXT(INDIRECT(ADDRESS(ROW()-14,MATCH("Rev", Submittal[#Headers],0), , , "Query")),"00"))</f>
        <v>235215.01.00</v>
      </c>
      <c r="C495" t="str">
        <f ca="1">INDIRECT(ADDRESS(ROW()-14,MATCH("Title", Submittal[#Headers],0), , , "Query"))</f>
        <v>FLUES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43839</v>
      </c>
      <c r="G495" s="6" t="str">
        <f ca="1">IF(ISBLANK(INDIRECT(ADDRESS(ROW()-14,MATCH("Due Date", Submittal[#Headers],0), , , "Query"))), "", INDIRECT(ADDRESS(ROW()-14,MATCH("Due Date", Submittal[#Headers],0), , , "Query")))</f>
        <v/>
      </c>
      <c r="H495" s="47"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235216.01.00</v>
      </c>
      <c r="C496" t="str">
        <f ca="1">INDIRECT(ADDRESS(ROW()-14,MATCH("Title", Submittal[#Headers],0), , , "Query"))</f>
        <v>CONDENSING BOILERS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43791</v>
      </c>
      <c r="G496" s="6" t="str">
        <f ca="1">IF(ISBLANK(INDIRECT(ADDRESS(ROW()-14,MATCH("Due Date", Submittal[#Headers],0), , , "Query"))), "", INDIRECT(ADDRESS(ROW()-14,MATCH("Due Date", Submittal[#Headers],0), , , "Query")))</f>
        <v/>
      </c>
      <c r="H496" s="47"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235700.01.00</v>
      </c>
      <c r="C497" t="str">
        <f ca="1">INDIRECT(ADDRESS(ROW()-14,MATCH("Title", Submittal[#Headers],0), , , "Query"))</f>
        <v>HEAT EXCHANGERS FOR HVAC</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7" s="6">
        <f ca="1">IF(ISBLANK(INDIRECT(ADDRESS(ROW()-14,MATCH("Design Review  On", Submittal[#Headers],0), , , "Query"))), "", INDIRECT(ADDRESS(ROW()-14,MATCH("Design Review  On", Submittal[#Headers],0), , , "Query")))</f>
        <v>43802</v>
      </c>
      <c r="G497" s="6" t="str">
        <f ca="1">IF(ISBLANK(INDIRECT(ADDRESS(ROW()-14,MATCH("Due Date", Submittal[#Headers],0), , , "Query"))), "", INDIRECT(ADDRESS(ROW()-14,MATCH("Due Date", Submittal[#Headers],0), , , "Query")))</f>
        <v/>
      </c>
      <c r="H497" s="47" t="str">
        <f ca="1">INDIRECT(ADDRESS(ROW()-14,MATCH("State", Submittal[#Headers],0), , , "Query"))</f>
        <v>Closed</v>
      </c>
    </row>
    <row r="498" spans="1:8" x14ac:dyDescent="0.35">
      <c r="A498" t="str">
        <f ca="1">INDIRECT(ADDRESS(ROW()-14,MATCH("Priority", Submittal[#Headers],0), , , "Query"))</f>
        <v>Low</v>
      </c>
      <c r="B498" t="str">
        <f ca="1">_xlfn.CONCAT(TEXT(INDIRECT(ADDRESS(ROW()-14,MATCH("Spec Section", Submittal[#Headers],0), , , "Query")),"000000"),".",TEXT(INDIRECT(ADDRESS(ROW()-14,MATCH("Number", Submittal[#Headers],0), , , "Query")), "00"),".", TEXT(INDIRECT(ADDRESS(ROW()-14,MATCH("Rev", Submittal[#Headers],0), , , "Query")),"00"))</f>
        <v>236423.01.00</v>
      </c>
      <c r="C498" t="str">
        <f ca="1">INDIRECT(ADDRESS(ROW()-14,MATCH("Title", Submittal[#Headers],0), , , "Query"))</f>
        <v>AIR COOLED WATER CHILLERS</v>
      </c>
      <c r="D498" t="str">
        <f ca="1">INDIRECT(ADDRESS(ROW()-14,MATCH("Type", Submittal[#Headers],0), , , "Query"))</f>
        <v>Product Data</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43791</v>
      </c>
      <c r="G498" s="6" t="str">
        <f ca="1">IF(ISBLANK(INDIRECT(ADDRESS(ROW()-14,MATCH("Due Date", Submittal[#Headers],0), , , "Query"))), "", INDIRECT(ADDRESS(ROW()-14,MATCH("Due Date", Submittal[#Headers],0), , , "Query")))</f>
        <v/>
      </c>
      <c r="H498" s="47"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236500.01.01</v>
      </c>
      <c r="C499" t="str">
        <f ca="1">INDIRECT(ADDRESS(ROW()-14,MATCH("Title", Submittal[#Headers],0), , , "Query"))</f>
        <v>COOLING TOWERS</v>
      </c>
      <c r="D499" t="str">
        <f ca="1">INDIRECT(ADDRESS(ROW()-14,MATCH("Type", Submittal[#Headers],0), , , "Query"))</f>
        <v>Shop Drawing</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43839</v>
      </c>
      <c r="G499" s="6" t="str">
        <f ca="1">IF(ISBLANK(INDIRECT(ADDRESS(ROW()-14,MATCH("Due Date", Submittal[#Headers],0), , , "Query"))), "", INDIRECT(ADDRESS(ROW()-14,MATCH("Due Date", Submittal[#Headers],0), , , "Query")))</f>
        <v/>
      </c>
      <c r="H499" s="47" t="str">
        <f ca="1">INDIRECT(ADDRESS(ROW()-14,MATCH("State", Submittal[#Headers],0), , , "Query"))</f>
        <v>Closed</v>
      </c>
    </row>
    <row r="500" spans="1:8" x14ac:dyDescent="0.35">
      <c r="A500" t="str">
        <f ca="1">INDIRECT(ADDRESS(ROW()-14,MATCH("Priority", Submittal[#Headers],0), , , "Query"))</f>
        <v>High</v>
      </c>
      <c r="B500" t="str">
        <f ca="1">_xlfn.CONCAT(TEXT(INDIRECT(ADDRESS(ROW()-14,MATCH("Spec Section", Submittal[#Headers],0), , , "Query")),"000000"),".",TEXT(INDIRECT(ADDRESS(ROW()-14,MATCH("Number", Submittal[#Headers],0), , , "Query")), "00"),".", TEXT(INDIRECT(ADDRESS(ROW()-14,MATCH("Rev", Submittal[#Headers],0), , , "Query")),"00"))</f>
        <v>237313.01.00</v>
      </c>
      <c r="C500" t="str">
        <f ca="1">INDIRECT(ADDRESS(ROW()-14,MATCH("Title", Submittal[#Headers],0), , , "Query"))</f>
        <v>CUSTOM FANWALL AIR-HANDLING UNITS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43791</v>
      </c>
      <c r="G500" s="6" t="str">
        <f ca="1">IF(ISBLANK(INDIRECT(ADDRESS(ROW()-14,MATCH("Due Date", Submittal[#Headers],0), , , "Query"))), "", INDIRECT(ADDRESS(ROW()-14,MATCH("Due Date", Submittal[#Headers],0), , , "Query")))</f>
        <v/>
      </c>
      <c r="H500" s="47"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237313.04.00</v>
      </c>
      <c r="C501" t="str">
        <f ca="1">INDIRECT(ADDRESS(ROW()-14,MATCH("Title", Submittal[#Headers],0), , , "Query"))</f>
        <v>CUSTOM FANWALL AIR-HANDLING UNITS (Air Filters)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43860</v>
      </c>
      <c r="G501" s="6" t="str">
        <f ca="1">IF(ISBLANK(INDIRECT(ADDRESS(ROW()-14,MATCH("Due Date", Submittal[#Headers],0), , , "Query"))), "", INDIRECT(ADDRESS(ROW()-14,MATCH("Due Date", Submittal[#Headers],0), , , "Query")))</f>
        <v/>
      </c>
      <c r="H501" s="47"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238219.02.00</v>
      </c>
      <c r="C502" t="str">
        <f ca="1">INDIRECT(ADDRESS(ROW()-14,MATCH("Title", Submittal[#Headers],0), , , "Query"))</f>
        <v>FAN-COIL UNITS</v>
      </c>
      <c r="D502" t="str">
        <f ca="1">INDIRECT(ADDRESS(ROW()-14,MATCH("Type", Submittal[#Headers],0), , , "Query"))</f>
        <v>Submittal</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44004</v>
      </c>
      <c r="G502" s="6" t="str">
        <f ca="1">IF(ISBLANK(INDIRECT(ADDRESS(ROW()-14,MATCH("Due Date", Submittal[#Headers],0), , , "Query"))), "", INDIRECT(ADDRESS(ROW()-14,MATCH("Due Date", Submittal[#Headers],0), , , "Query")))</f>
        <v/>
      </c>
      <c r="H502" s="47"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238219.04.00</v>
      </c>
      <c r="C503" t="str">
        <f ca="1">INDIRECT(ADDRESS(ROW()-14,MATCH("Title", Submittal[#Headers],0), , , "Query"))</f>
        <v>FAN-COIL UNITS</v>
      </c>
      <c r="D503" t="str">
        <f ca="1">INDIRECT(ADDRESS(ROW()-14,MATCH("Type", Submittal[#Headers],0), , , "Query"))</f>
        <v>Report</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t="str">
        <f ca="1">IF(ISBLANK(INDIRECT(ADDRESS(ROW()-14,MATCH("Design Review  On", Submittal[#Headers],0), , , "Query"))), "", INDIRECT(ADDRESS(ROW()-14,MATCH("Design Review  On", Submittal[#Headers],0), , , "Query")))</f>
        <v/>
      </c>
      <c r="G503" s="6" t="str">
        <f ca="1">IF(ISBLANK(INDIRECT(ADDRESS(ROW()-14,MATCH("Due Date", Submittal[#Headers],0), , , "Query"))), "", INDIRECT(ADDRESS(ROW()-14,MATCH("Due Date", Submittal[#Headers],0), , , "Query")))</f>
        <v/>
      </c>
      <c r="H503" s="47"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238219.03.00</v>
      </c>
      <c r="C504" t="str">
        <f ca="1">INDIRECT(ADDRESS(ROW()-14,MATCH("Title", Submittal[#Headers],0), , , "Query"))</f>
        <v>FAN-COIL UNITS</v>
      </c>
      <c r="D504" t="str">
        <f ca="1">INDIRECT(ADDRESS(ROW()-14,MATCH("Type", Submittal[#Headers],0), , , "Query"))</f>
        <v>Submittal</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t="str">
        <f ca="1">IF(ISBLANK(INDIRECT(ADDRESS(ROW()-14,MATCH("Design Review  On", Submittal[#Headers],0), , , "Query"))), "", INDIRECT(ADDRESS(ROW()-14,MATCH("Design Review  On", Submittal[#Headers],0), , , "Query")))</f>
        <v/>
      </c>
      <c r="G504" s="6" t="str">
        <f ca="1">IF(ISBLANK(INDIRECT(ADDRESS(ROW()-14,MATCH("Due Date", Submittal[#Headers],0), , , "Query"))), "", INDIRECT(ADDRESS(ROW()-14,MATCH("Due Date", Submittal[#Headers],0), , , "Query")))</f>
        <v/>
      </c>
      <c r="H504" s="47"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238219.01.00</v>
      </c>
      <c r="C505" t="str">
        <f ca="1">INDIRECT(ADDRESS(ROW()-14,MATCH("Title", Submittal[#Headers],0), , , "Query"))</f>
        <v>FAN-COIL UNITS</v>
      </c>
      <c r="D505" t="str">
        <f ca="1">INDIRECT(ADDRESS(ROW()-14,MATCH("Type", Submittal[#Headers],0), , , "Query"))</f>
        <v>Product Data</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43791</v>
      </c>
      <c r="G505" s="6" t="str">
        <f ca="1">IF(ISBLANK(INDIRECT(ADDRESS(ROW()-14,MATCH("Due Date", Submittal[#Headers],0), , , "Query"))), "", INDIRECT(ADDRESS(ROW()-14,MATCH("Due Date", Submittal[#Headers],0), , , "Query")))</f>
        <v/>
      </c>
      <c r="H505" s="47" t="str">
        <f ca="1">INDIRECT(ADDRESS(ROW()-14,MATCH("State", Submittal[#Headers],0), , , "Query"))</f>
        <v>Closed</v>
      </c>
    </row>
    <row r="506" spans="1:8" x14ac:dyDescent="0.35">
      <c r="A506" t="str">
        <f ca="1">INDIRECT(ADDRESS(ROW()-14,MATCH("Priority", Submittal[#Headers],0), , , "Query"))</f>
        <v>Low</v>
      </c>
      <c r="B506" t="str">
        <f ca="1">_xlfn.CONCAT(TEXT(INDIRECT(ADDRESS(ROW()-14,MATCH("Spec Section", Submittal[#Headers],0), , , "Query")),"000000"),".",TEXT(INDIRECT(ADDRESS(ROW()-14,MATCH("Number", Submittal[#Headers],0), , , "Query")), "00"),".", TEXT(INDIRECT(ADDRESS(ROW()-14,MATCH("Rev", Submittal[#Headers],0), , , "Query")),"00"))</f>
        <v>238219.06.00</v>
      </c>
      <c r="C506" t="str">
        <f ca="1">INDIRECT(ADDRESS(ROW()-14,MATCH("Title", Submittal[#Headers],0), , , "Query"))</f>
        <v>FAN-COIL UNITS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43889</v>
      </c>
      <c r="G506" s="6" t="str">
        <f ca="1">IF(ISBLANK(INDIRECT(ADDRESS(ROW()-14,MATCH("Due Date", Submittal[#Headers],0), , , "Query"))), "", INDIRECT(ADDRESS(ROW()-14,MATCH("Due Date", Submittal[#Headers],0), , , "Query")))</f>
        <v/>
      </c>
      <c r="H506" s="47"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238240.01.01</v>
      </c>
      <c r="C507" t="str">
        <f ca="1">INDIRECT(ADDRESS(ROW()-14,MATCH("Title", Submittal[#Headers],0), , , "Query"))</f>
        <v>PROPELLER UNIT HEATERS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43892</v>
      </c>
      <c r="G507" s="6" t="str">
        <f ca="1">IF(ISBLANK(INDIRECT(ADDRESS(ROW()-14,MATCH("Due Date", Submittal[#Headers],0), , , "Query"))), "", INDIRECT(ADDRESS(ROW()-14,MATCH("Due Date", Submittal[#Headers],0), , , "Query")))</f>
        <v/>
      </c>
      <c r="H507" s="47" t="str">
        <f ca="1">INDIRECT(ADDRESS(ROW()-14,MATCH("State", Submittal[#Headers],0), , , "Query"))</f>
        <v>Closed</v>
      </c>
    </row>
    <row r="508" spans="1:8" x14ac:dyDescent="0.35">
      <c r="A508" t="str">
        <f ca="1">INDIRECT(ADDRESS(ROW()-14,MATCH("Priority", Submittal[#Headers],0), , , "Query"))</f>
        <v>High</v>
      </c>
      <c r="B508" t="str">
        <f ca="1">_xlfn.CONCAT(TEXT(INDIRECT(ADDRESS(ROW()-14,MATCH("Spec Section", Submittal[#Headers],0), , , "Query")),"000000"),".",TEXT(INDIRECT(ADDRESS(ROW()-14,MATCH("Number", Submittal[#Headers],0), , , "Query")), "00"),".", TEXT(INDIRECT(ADDRESS(ROW()-14,MATCH("Rev", Submittal[#Headers],0), , , "Query")),"00"))</f>
        <v>238414.01.01</v>
      </c>
      <c r="C508" t="str">
        <f ca="1">INDIRECT(ADDRESS(ROW()-14,MATCH("Title", Submittal[#Headers],0), , , "Query"))</f>
        <v>HUMIDIFIERS</v>
      </c>
      <c r="D508" t="str">
        <f ca="1">INDIRECT(ADDRESS(ROW()-14,MATCH("Type", Submittal[#Headers],0), , , "Query"))</f>
        <v>Product Data</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43892</v>
      </c>
      <c r="G508" s="6" t="str">
        <f ca="1">IF(ISBLANK(INDIRECT(ADDRESS(ROW()-14,MATCH("Due Date", Submittal[#Headers],0), , , "Query"))), "", INDIRECT(ADDRESS(ROW()-14,MATCH("Due Date", Submittal[#Headers],0), , , "Query")))</f>
        <v/>
      </c>
      <c r="H508" s="47"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255100.04.00</v>
      </c>
      <c r="C509" t="str">
        <f ca="1">INDIRECT(ADDRESS(ROW()-14,MATCH("Title", Submittal[#Headers],0), , , "Query"))</f>
        <v>BUILDING ENERGY MANAGEMENT AND TEMPERATURE</v>
      </c>
      <c r="D509" t="str">
        <f ca="1">INDIRECT(ADDRESS(ROW()-14,MATCH("Type", Submittal[#Headers],0), , , "Query"))</f>
        <v>Product Data</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f ca="1">IF(ISBLANK(INDIRECT(ADDRESS(ROW()-14,MATCH("Design Review  On", Submittal[#Headers],0), , , "Query"))), "", INDIRECT(ADDRESS(ROW()-14,MATCH("Design Review  On", Submittal[#Headers],0), , , "Query")))</f>
        <v>43899</v>
      </c>
      <c r="G509" s="6" t="str">
        <f ca="1">IF(ISBLANK(INDIRECT(ADDRESS(ROW()-14,MATCH("Due Date", Submittal[#Headers],0), , , "Query"))), "", INDIRECT(ADDRESS(ROW()-14,MATCH("Due Date", Submittal[#Headers],0), , , "Query")))</f>
        <v/>
      </c>
      <c r="H509" s="47"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255100.03.00</v>
      </c>
      <c r="C510" t="str">
        <f ca="1">INDIRECT(ADDRESS(ROW()-14,MATCH("Title", Submittal[#Headers],0), , , "Query"))</f>
        <v>BUILDING ENERGY MANAGEMENT AND TEMPERATURE</v>
      </c>
      <c r="D510" t="str">
        <f ca="1">INDIRECT(ADDRESS(ROW()-14,MATCH("Type", Submittal[#Headers],0), , , "Query"))</f>
        <v>Product Data</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f ca="1">IF(ISBLANK(INDIRECT(ADDRESS(ROW()-14,MATCH("Design Review  On", Submittal[#Headers],0), , , "Query"))), "", INDIRECT(ADDRESS(ROW()-14,MATCH("Design Review  On", Submittal[#Headers],0), , , "Query")))</f>
        <v>43860</v>
      </c>
      <c r="G510" s="6" t="str">
        <f ca="1">IF(ISBLANK(INDIRECT(ADDRESS(ROW()-14,MATCH("Due Date", Submittal[#Headers],0), , , "Query"))), "", INDIRECT(ADDRESS(ROW()-14,MATCH("Due Date", Submittal[#Headers],0), , , "Query")))</f>
        <v/>
      </c>
      <c r="H510" s="47"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255100.05.01</v>
      </c>
      <c r="C511" t="str">
        <f ca="1">INDIRECT(ADDRESS(ROW()-14,MATCH("Title", Submittal[#Headers],0), , , "Query"))</f>
        <v>BUILDING ENERGY MANAGEMENT AND TEMPERATURE</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44055</v>
      </c>
      <c r="G511" s="6" t="str">
        <f ca="1">IF(ISBLANK(INDIRECT(ADDRESS(ROW()-14,MATCH("Due Date", Submittal[#Headers],0), , , "Query"))), "", INDIRECT(ADDRESS(ROW()-14,MATCH("Due Date", Submittal[#Headers],0), , , "Query")))</f>
        <v/>
      </c>
      <c r="H511" s="47" t="str">
        <f ca="1">INDIRECT(ADDRESS(ROW()-14,MATCH("State", Submittal[#Headers],0), , , "Query"))</f>
        <v>Closed</v>
      </c>
    </row>
    <row r="512" spans="1:8" x14ac:dyDescent="0.35">
      <c r="A512" t="str">
        <f ca="1">INDIRECT(ADDRESS(ROW()-14,MATCH("Priority", Submittal[#Headers],0), , , "Query"))</f>
        <v>High</v>
      </c>
      <c r="B512" t="str">
        <f ca="1">_xlfn.CONCAT(TEXT(INDIRECT(ADDRESS(ROW()-14,MATCH("Spec Section", Submittal[#Headers],0), , , "Query")),"000000"),".",TEXT(INDIRECT(ADDRESS(ROW()-14,MATCH("Number", Submittal[#Headers],0), , , "Query")), "00"),".", TEXT(INDIRECT(ADDRESS(ROW()-14,MATCH("Rev", Submittal[#Headers],0), , , "Query")),"00"))</f>
        <v>260000.01.00</v>
      </c>
      <c r="C512" t="str">
        <f ca="1">INDIRECT(ADDRESS(ROW()-14,MATCH("Title", Submittal[#Headers],0), , , "Query"))</f>
        <v>North Mechanical Electrical Penetrations</v>
      </c>
      <c r="D512" t="str">
        <f ca="1">INDIRECT(ADDRESS(ROW()-14,MATCH("Type", Submittal[#Headers],0), , , "Query"))</f>
        <v>Submittal</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44210</v>
      </c>
      <c r="G512" s="6" t="str">
        <f ca="1">IF(ISBLANK(INDIRECT(ADDRESS(ROW()-14,MATCH("Due Date", Submittal[#Headers],0), , , "Query"))), "", INDIRECT(ADDRESS(ROW()-14,MATCH("Due Date", Submittal[#Headers],0), , , "Query")))</f>
        <v/>
      </c>
      <c r="H512" s="47"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260519.01.00</v>
      </c>
      <c r="C513" t="str">
        <f ca="1">INDIRECT(ADDRESS(ROW()-14,MATCH("Title", Submittal[#Headers],0), , , "Query"))</f>
        <v>Conductors and Cables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43819</v>
      </c>
      <c r="G513" s="6" t="str">
        <f ca="1">IF(ISBLANK(INDIRECT(ADDRESS(ROW()-14,MATCH("Due Date", Submittal[#Headers],0), , , "Query"))), "", INDIRECT(ADDRESS(ROW()-14,MATCH("Due Date", Submittal[#Headers],0), , , "Query")))</f>
        <v/>
      </c>
      <c r="H513" s="47" t="str">
        <f ca="1">INDIRECT(ADDRESS(ROW()-14,MATCH("State", Submittal[#Headers],0), , , "Query"))</f>
        <v>Closed</v>
      </c>
    </row>
    <row r="514" spans="1:8" x14ac:dyDescent="0.35">
      <c r="A514" t="str">
        <f ca="1">INDIRECT(ADDRESS(ROW()-14,MATCH("Priority", Submittal[#Headers],0), , , "Query"))</f>
        <v>Low</v>
      </c>
      <c r="B514" t="str">
        <f ca="1">_xlfn.CONCAT(TEXT(INDIRECT(ADDRESS(ROW()-14,MATCH("Spec Section", Submittal[#Headers],0), , , "Query")),"000000"),".",TEXT(INDIRECT(ADDRESS(ROW()-14,MATCH("Number", Submittal[#Headers],0), , , "Query")), "00"),".", TEXT(INDIRECT(ADDRESS(ROW()-14,MATCH("Rev", Submittal[#Headers],0), , , "Query")),"00"))</f>
        <v>260519.02.00</v>
      </c>
      <c r="C514" t="str">
        <f ca="1">INDIRECT(ADDRESS(ROW()-14,MATCH("Title", Submittal[#Headers],0), , , "Query"))</f>
        <v>Conductors and Cables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43843</v>
      </c>
      <c r="G514" s="6" t="str">
        <f ca="1">IF(ISBLANK(INDIRECT(ADDRESS(ROW()-14,MATCH("Due Date", Submittal[#Headers],0), , , "Query"))), "", INDIRECT(ADDRESS(ROW()-14,MATCH("Due Date", Submittal[#Headers],0), , , "Query")))</f>
        <v/>
      </c>
      <c r="H514" s="47"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260529.01.00</v>
      </c>
      <c r="C515" t="str">
        <f ca="1">INDIRECT(ADDRESS(ROW()-14,MATCH("Title", Submittal[#Headers],0), , , "Query"))</f>
        <v>Supporting Devices</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43819</v>
      </c>
      <c r="G515" s="6" t="str">
        <f ca="1">IF(ISBLANK(INDIRECT(ADDRESS(ROW()-14,MATCH("Due Date", Submittal[#Headers],0), , , "Query"))), "", INDIRECT(ADDRESS(ROW()-14,MATCH("Due Date", Submittal[#Headers],0), , , "Query")))</f>
        <v/>
      </c>
      <c r="H515" s="47"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260532.01.00</v>
      </c>
      <c r="C516" t="str">
        <f ca="1">INDIRECT(ADDRESS(ROW()-14,MATCH("Title", Submittal[#Headers],0), , , "Query"))</f>
        <v>Conduit Raceway</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43819</v>
      </c>
      <c r="G516" s="6" t="str">
        <f ca="1">IF(ISBLANK(INDIRECT(ADDRESS(ROW()-14,MATCH("Due Date", Submittal[#Headers],0), , , "Query"))), "", INDIRECT(ADDRESS(ROW()-14,MATCH("Due Date", Submittal[#Headers],0), , , "Query")))</f>
        <v/>
      </c>
      <c r="H516" s="47"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260532.02.02</v>
      </c>
      <c r="C517" t="str">
        <f ca="1">INDIRECT(ADDRESS(ROW()-14,MATCH("Title", Submittal[#Headers],0), , , "Query"))</f>
        <v>Conduit Raceway</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43922</v>
      </c>
      <c r="G517" s="6" t="str">
        <f ca="1">IF(ISBLANK(INDIRECT(ADDRESS(ROW()-14,MATCH("Due Date", Submittal[#Headers],0), , , "Query"))), "", INDIRECT(ADDRESS(ROW()-14,MATCH("Due Date", Submittal[#Headers],0), , , "Query")))</f>
        <v/>
      </c>
      <c r="H517" s="47" t="str">
        <f ca="1">INDIRECT(ADDRESS(ROW()-14,MATCH("State", Submittal[#Headers],0), , , "Query"))</f>
        <v>Closed</v>
      </c>
    </row>
    <row r="518" spans="1:8" x14ac:dyDescent="0.35">
      <c r="A518" t="str">
        <f ca="1">INDIRECT(ADDRESS(ROW()-14,MATCH("Priority", Submittal[#Headers],0), , , "Query"))</f>
        <v>Low</v>
      </c>
      <c r="B518" t="str">
        <f ca="1">_xlfn.CONCAT(TEXT(INDIRECT(ADDRESS(ROW()-14,MATCH("Spec Section", Submittal[#Headers],0), , , "Query")),"000000"),".",TEXT(INDIRECT(ADDRESS(ROW()-14,MATCH("Number", Submittal[#Headers],0), , , "Query")), "00"),".", TEXT(INDIRECT(ADDRESS(ROW()-14,MATCH("Rev", Submittal[#Headers],0), , , "Query")),"00"))</f>
        <v>260533.01.01</v>
      </c>
      <c r="C518" t="str">
        <f ca="1">INDIRECT(ADDRESS(ROW()-14,MATCH("Title", Submittal[#Headers],0), , , "Query"))</f>
        <v>Electrical Boxes and Fittings</v>
      </c>
      <c r="D518" t="str">
        <f ca="1">INDIRECT(ADDRESS(ROW()-14,MATCH("Type", Submittal[#Headers],0), , , "Query"))</f>
        <v>Product Data</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43993</v>
      </c>
      <c r="G518" s="6" t="str">
        <f ca="1">IF(ISBLANK(INDIRECT(ADDRESS(ROW()-14,MATCH("Due Date", Submittal[#Headers],0), , , "Query"))), "", INDIRECT(ADDRESS(ROW()-14,MATCH("Due Date", Submittal[#Headers],0), , , "Query")))</f>
        <v/>
      </c>
      <c r="H518" s="47"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260536.01.00</v>
      </c>
      <c r="C519" t="str">
        <f ca="1">INDIRECT(ADDRESS(ROW()-14,MATCH("Title", Submittal[#Headers],0), , , "Query"))</f>
        <v>Raceway Systems</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43819</v>
      </c>
      <c r="G519" s="6" t="str">
        <f ca="1">IF(ISBLANK(INDIRECT(ADDRESS(ROW()-14,MATCH("Due Date", Submittal[#Headers],0), , , "Query"))), "", INDIRECT(ADDRESS(ROW()-14,MATCH("Due Date", Submittal[#Headers],0), , , "Query")))</f>
        <v/>
      </c>
      <c r="H519" s="47"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260536.02.00</v>
      </c>
      <c r="C520" t="str">
        <f ca="1">INDIRECT(ADDRESS(ROW()-14,MATCH("Title", Submittal[#Headers],0), , , "Query"))</f>
        <v>Raceway Systems</v>
      </c>
      <c r="D520" t="str">
        <f ca="1">INDIRECT(ADDRESS(ROW()-14,MATCH("Type", Submittal[#Headers],0), , , "Query"))</f>
        <v>Shop Drawing</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44082</v>
      </c>
      <c r="G520" s="6" t="str">
        <f ca="1">IF(ISBLANK(INDIRECT(ADDRESS(ROW()-14,MATCH("Due Date", Submittal[#Headers],0), , , "Query"))), "", INDIRECT(ADDRESS(ROW()-14,MATCH("Due Date", Submittal[#Headers],0), , , "Query")))</f>
        <v/>
      </c>
      <c r="H520" s="47"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260548.02.00</v>
      </c>
      <c r="C521" t="str">
        <f ca="1">INDIRECT(ADDRESS(ROW()-14,MATCH("Title", Submittal[#Headers],0), , , "Query"))</f>
        <v>Electrical Seismic Control</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t="str">
        <f ca="1">IF(ISBLANK(INDIRECT(ADDRESS(ROW()-14,MATCH("Design Review  On", Submittal[#Headers],0), , , "Query"))), "", INDIRECT(ADDRESS(ROW()-14,MATCH("Design Review  On", Submittal[#Headers],0), , , "Query")))</f>
        <v/>
      </c>
      <c r="G521" s="6" t="str">
        <f ca="1">IF(ISBLANK(INDIRECT(ADDRESS(ROW()-14,MATCH("Due Date", Submittal[#Headers],0), , , "Query"))), "", INDIRECT(ADDRESS(ROW()-14,MATCH("Due Date", Submittal[#Headers],0), , , "Query")))</f>
        <v/>
      </c>
      <c r="H521" s="47"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260548.03.00</v>
      </c>
      <c r="C522" t="str">
        <f ca="1">INDIRECT(ADDRESS(ROW()-14,MATCH("Title", Submittal[#Headers],0), , , "Query"))</f>
        <v>Electrical Seismic Control</v>
      </c>
      <c r="D522" t="str">
        <f ca="1">INDIRECT(ADDRESS(ROW()-14,MATCH("Type", Submittal[#Headers],0), , , "Query"))</f>
        <v>Shop Drawing</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522" s="6">
        <f ca="1">IF(ISBLANK(INDIRECT(ADDRESS(ROW()-14,MATCH("Design Review  On", Submittal[#Headers],0), , , "Query"))), "", INDIRECT(ADDRESS(ROW()-14,MATCH("Design Review  On", Submittal[#Headers],0), , , "Query")))</f>
        <v>44237</v>
      </c>
      <c r="G522" s="6" t="str">
        <f ca="1">IF(ISBLANK(INDIRECT(ADDRESS(ROW()-14,MATCH("Due Date", Submittal[#Headers],0), , , "Query"))), "", INDIRECT(ADDRESS(ROW()-14,MATCH("Due Date", Submittal[#Headers],0), , , "Query")))</f>
        <v/>
      </c>
      <c r="H522" s="47" t="str">
        <f ca="1">INDIRECT(ADDRESS(ROW()-14,MATCH("State", Submittal[#Headers],0), , , "Query"))</f>
        <v>Design Review</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260553.01.00</v>
      </c>
      <c r="C523" t="str">
        <f ca="1">INDIRECT(ADDRESS(ROW()-14,MATCH("Title", Submittal[#Headers],0), , , "Query"))</f>
        <v>Electrical Identification</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43819</v>
      </c>
      <c r="G523" s="6" t="str">
        <f ca="1">IF(ISBLANK(INDIRECT(ADDRESS(ROW()-14,MATCH("Due Date", Submittal[#Headers],0), , , "Query"))), "", INDIRECT(ADDRESS(ROW()-14,MATCH("Due Date", Submittal[#Headers],0), , , "Query")))</f>
        <v/>
      </c>
      <c r="H523" s="47"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260553.02.00</v>
      </c>
      <c r="C524" t="str">
        <f ca="1">INDIRECT(ADDRESS(ROW()-14,MATCH("Title", Submittal[#Headers],0), , , "Query"))</f>
        <v>Electrical Identification</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43860</v>
      </c>
      <c r="G524" s="6" t="str">
        <f ca="1">IF(ISBLANK(INDIRECT(ADDRESS(ROW()-14,MATCH("Due Date", Submittal[#Headers],0), , , "Query"))), "", INDIRECT(ADDRESS(ROW()-14,MATCH("Due Date", Submittal[#Headers],0), , , "Query")))</f>
        <v/>
      </c>
      <c r="H524" s="47"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260561.02.00</v>
      </c>
      <c r="C525" t="str">
        <f ca="1">INDIRECT(ADDRESS(ROW()-14,MATCH("Title", Submittal[#Headers],0), , , "Query"))</f>
        <v>POWER MODULE PANEL</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t="str">
        <f ca="1">IF(ISBLANK(INDIRECT(ADDRESS(ROW()-14,MATCH("Design Review  On", Submittal[#Headers],0), , , "Query"))), "", INDIRECT(ADDRESS(ROW()-14,MATCH("Design Review  On", Submittal[#Headers],0), , , "Query")))</f>
        <v/>
      </c>
      <c r="G525" s="6" t="str">
        <f ca="1">IF(ISBLANK(INDIRECT(ADDRESS(ROW()-14,MATCH("Due Date", Submittal[#Headers],0), , , "Query"))), "", INDIRECT(ADDRESS(ROW()-14,MATCH("Due Date", Submittal[#Headers],0), , , "Query")))</f>
        <v/>
      </c>
      <c r="H525" s="47"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260561.01.01</v>
      </c>
      <c r="C526" t="str">
        <f ca="1">INDIRECT(ADDRESS(ROW()-14,MATCH("Title", Submittal[#Headers],0), , , "Query"))</f>
        <v>POWER MODULE PANEL</v>
      </c>
      <c r="D526" t="str">
        <f ca="1">INDIRECT(ADDRESS(ROW()-14,MATCH("Type", Submittal[#Headers],0), , , "Query"))</f>
        <v>Shop Drawing</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43840</v>
      </c>
      <c r="G526" s="6" t="str">
        <f ca="1">IF(ISBLANK(INDIRECT(ADDRESS(ROW()-14,MATCH("Due Date", Submittal[#Headers],0), , , "Query"))), "", INDIRECT(ADDRESS(ROW()-14,MATCH("Due Date", Submittal[#Headers],0), , , "Query")))</f>
        <v/>
      </c>
      <c r="H526" s="47"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260562.02.00</v>
      </c>
      <c r="C527" t="str">
        <f ca="1">INDIRECT(ADDRESS(ROW()-14,MATCH("Title", Submittal[#Headers],0), , , "Query"))</f>
        <v>POWER MODULE SWITCHES</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f ca="1">IF(ISBLANK(INDIRECT(ADDRESS(ROW()-14,MATCH("Design Review  On", Submittal[#Headers],0), , , "Query"))), "", INDIRECT(ADDRESS(ROW()-14,MATCH("Design Review  On", Submittal[#Headers],0), , , "Query")))</f>
        <v>43819</v>
      </c>
      <c r="G527" s="6" t="str">
        <f ca="1">IF(ISBLANK(INDIRECT(ADDRESS(ROW()-14,MATCH("Due Date", Submittal[#Headers],0), , , "Query"))), "", INDIRECT(ADDRESS(ROW()-14,MATCH("Due Date", Submittal[#Headers],0), , , "Query")))</f>
        <v/>
      </c>
      <c r="H527" s="47"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260562.01.01</v>
      </c>
      <c r="C528" t="str">
        <f ca="1">INDIRECT(ADDRESS(ROW()-14,MATCH("Title", Submittal[#Headers],0), , , "Query"))</f>
        <v>POWER MODULE SWITCHES</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t="str">
        <f ca="1">IF(ISBLANK(INDIRECT(ADDRESS(ROW()-14,MATCH("Design Review  On", Submittal[#Headers],0), , , "Query"))), "", INDIRECT(ADDRESS(ROW()-14,MATCH("Design Review  On", Submittal[#Headers],0), , , "Query")))</f>
        <v/>
      </c>
      <c r="G528" s="6" t="str">
        <f ca="1">IF(ISBLANK(INDIRECT(ADDRESS(ROW()-14,MATCH("Due Date", Submittal[#Headers],0), , , "Query"))), "", INDIRECT(ADDRESS(ROW()-14,MATCH("Due Date", Submittal[#Headers],0), , , "Query")))</f>
        <v/>
      </c>
      <c r="H528" s="47" t="str">
        <f ca="1">INDIRECT(ADDRESS(ROW()-14,MATCH("State", Submittal[#Headers],0), , , "Query"))</f>
        <v>Closed</v>
      </c>
    </row>
    <row r="529" spans="1:8" x14ac:dyDescent="0.35">
      <c r="A529" t="str">
        <f ca="1">INDIRECT(ADDRESS(ROW()-14,MATCH("Priority", Submittal[#Headers],0), , , "Query"))</f>
        <v>High</v>
      </c>
      <c r="B529" t="str">
        <f ca="1">_xlfn.CONCAT(TEXT(INDIRECT(ADDRESS(ROW()-14,MATCH("Spec Section", Submittal[#Headers],0), , , "Query")),"000000"),".",TEXT(INDIRECT(ADDRESS(ROW()-14,MATCH("Number", Submittal[#Headers],0), , , "Query")), "00"),".", TEXT(INDIRECT(ADDRESS(ROW()-14,MATCH("Rev", Submittal[#Headers],0), , , "Query")),"00"))</f>
        <v>260573.01.02</v>
      </c>
      <c r="C529" t="str">
        <f ca="1">INDIRECT(ADDRESS(ROW()-14,MATCH("Title", Submittal[#Headers],0), , , "Query"))</f>
        <v>Protective Device Study</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43991</v>
      </c>
      <c r="G529" s="6" t="str">
        <f ca="1">IF(ISBLANK(INDIRECT(ADDRESS(ROW()-14,MATCH("Due Date", Submittal[#Headers],0), , , "Query"))), "", INDIRECT(ADDRESS(ROW()-14,MATCH("Due Date", Submittal[#Headers],0), , , "Query")))</f>
        <v/>
      </c>
      <c r="H529" s="47"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260573.03.00</v>
      </c>
      <c r="C530" t="str">
        <f ca="1">INDIRECT(ADDRESS(ROW()-14,MATCH("Title", Submittal[#Headers],0), , , "Query"))</f>
        <v>Protective Device Study</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0" s="6" t="str">
        <f ca="1">IF(ISBLANK(INDIRECT(ADDRESS(ROW()-14,MATCH("Design Review  On", Submittal[#Headers],0), , , "Query"))), "", INDIRECT(ADDRESS(ROW()-14,MATCH("Design Review  On", Submittal[#Headers],0), , , "Query")))</f>
        <v/>
      </c>
      <c r="G530" s="6" t="str">
        <f ca="1">IF(ISBLANK(INDIRECT(ADDRESS(ROW()-14,MATCH("Due Date", Submittal[#Headers],0), , , "Query"))), "", INDIRECT(ADDRESS(ROW()-14,MATCH("Due Date", Submittal[#Headers],0), , , "Query")))</f>
        <v/>
      </c>
      <c r="H530" s="47" t="str">
        <f ca="1">INDIRECT(ADDRESS(ROW()-14,MATCH("State", Submittal[#Headers],0), , , "Query"))</f>
        <v>Assigned to Sub</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260585.01.00</v>
      </c>
      <c r="C531" t="str">
        <f ca="1">INDIRECT(ADDRESS(ROW()-14,MATCH("Title", Submittal[#Headers],0), , , "Query"))</f>
        <v>QUICK-CONNECT PANELBOARDS</v>
      </c>
      <c r="D531" t="str">
        <f ca="1">INDIRECT(ADDRESS(ROW()-14,MATCH("Type", Submittal[#Headers],0), , , "Query"))</f>
        <v>Shop Drawing</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f ca="1">IF(ISBLANK(INDIRECT(ADDRESS(ROW()-14,MATCH("Design Review  On", Submittal[#Headers],0), , , "Query"))), "", INDIRECT(ADDRESS(ROW()-14,MATCH("Design Review  On", Submittal[#Headers],0), , , "Query")))</f>
        <v>43819</v>
      </c>
      <c r="G531" s="6" t="str">
        <f ca="1">IF(ISBLANK(INDIRECT(ADDRESS(ROW()-14,MATCH("Due Date", Submittal[#Headers],0), , , "Query"))), "", INDIRECT(ADDRESS(ROW()-14,MATCH("Due Date", Submittal[#Headers],0), , , "Query")))</f>
        <v/>
      </c>
      <c r="H531" s="47"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260923.02.00</v>
      </c>
      <c r="C532" t="str">
        <f ca="1">INDIRECT(ADDRESS(ROW()-14,MATCH("Title", Submittal[#Headers],0), , , "Query"))</f>
        <v>Occupancy Sensors</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t="str">
        <f ca="1">IF(ISBLANK(INDIRECT(ADDRESS(ROW()-14,MATCH("Design Review  On", Submittal[#Headers],0), , , "Query"))), "", INDIRECT(ADDRESS(ROW()-14,MATCH("Design Review  On", Submittal[#Headers],0), , , "Query")))</f>
        <v/>
      </c>
      <c r="G532" s="6" t="str">
        <f ca="1">IF(ISBLANK(INDIRECT(ADDRESS(ROW()-14,MATCH("Due Date", Submittal[#Headers],0), , , "Query"))), "", INDIRECT(ADDRESS(ROW()-14,MATCH("Due Date", Submittal[#Headers],0), , , "Query")))</f>
        <v/>
      </c>
      <c r="H532" s="47"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260923.01.01</v>
      </c>
      <c r="C533" t="str">
        <f ca="1">INDIRECT(ADDRESS(ROW()-14,MATCH("Title", Submittal[#Headers],0), , , "Query"))</f>
        <v>Occupancy Sensors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43892</v>
      </c>
      <c r="G533" s="6" t="str">
        <f ca="1">IF(ISBLANK(INDIRECT(ADDRESS(ROW()-14,MATCH("Due Date", Submittal[#Headers],0), , , "Query"))), "", INDIRECT(ADDRESS(ROW()-14,MATCH("Due Date", Submittal[#Headers],0), , , "Query")))</f>
        <v/>
      </c>
      <c r="H533" s="47"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260943.02.01</v>
      </c>
      <c r="C534" t="str">
        <f ca="1">INDIRECT(ADDRESS(ROW()-14,MATCH("Title", Submittal[#Headers],0), , , "Query"))</f>
        <v>Lighting Control Equipment</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f ca="1">IF(ISBLANK(INDIRECT(ADDRESS(ROW()-14,MATCH("Design Review  On", Submittal[#Headers],0), , , "Query"))), "", INDIRECT(ADDRESS(ROW()-14,MATCH("Design Review  On", Submittal[#Headers],0), , , "Query")))</f>
        <v>44095</v>
      </c>
      <c r="G534" s="6" t="str">
        <f ca="1">IF(ISBLANK(INDIRECT(ADDRESS(ROW()-14,MATCH("Due Date", Submittal[#Headers],0), , , "Query"))), "", INDIRECT(ADDRESS(ROW()-14,MATCH("Due Date", Submittal[#Headers],0), , , "Query")))</f>
        <v/>
      </c>
      <c r="H534" s="47"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260943.01.01</v>
      </c>
      <c r="C535" t="str">
        <f ca="1">INDIRECT(ADDRESS(ROW()-14,MATCH("Title", Submittal[#Headers],0), , , "Query"))</f>
        <v>Lighting Control Equipment</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5" s="6">
        <f ca="1">IF(ISBLANK(INDIRECT(ADDRESS(ROW()-14,MATCH("Design Review  On", Submittal[#Headers],0), , , "Query"))), "", INDIRECT(ADDRESS(ROW()-14,MATCH("Design Review  On", Submittal[#Headers],0), , , "Query")))</f>
        <v>43892</v>
      </c>
      <c r="G535" s="6" t="str">
        <f ca="1">IF(ISBLANK(INDIRECT(ADDRESS(ROW()-14,MATCH("Due Date", Submittal[#Headers],0), , , "Query"))), "", INDIRECT(ADDRESS(ROW()-14,MATCH("Due Date", Submittal[#Headers],0), , , "Query")))</f>
        <v/>
      </c>
      <c r="H535" s="47" t="str">
        <f ca="1">INDIRECT(ADDRESS(ROW()-14,MATCH("State", Submittal[#Headers],0), , , "Query"))</f>
        <v>Closed</v>
      </c>
    </row>
    <row r="536" spans="1:8" x14ac:dyDescent="0.35">
      <c r="A536" t="str">
        <f ca="1">INDIRECT(ADDRESS(ROW()-14,MATCH("Priority", Submittal[#Headers],0), , , "Query"))</f>
        <v>Low</v>
      </c>
      <c r="B536" t="str">
        <f ca="1">_xlfn.CONCAT(TEXT(INDIRECT(ADDRESS(ROW()-14,MATCH("Spec Section", Submittal[#Headers],0), , , "Query")),"000000"),".",TEXT(INDIRECT(ADDRESS(ROW()-14,MATCH("Number", Submittal[#Headers],0), , , "Query")), "00"),".", TEXT(INDIRECT(ADDRESS(ROW()-14,MATCH("Rev", Submittal[#Headers],0), , , "Query")),"00"))</f>
        <v>262200.02.00</v>
      </c>
      <c r="C536" t="str">
        <f ca="1">INDIRECT(ADDRESS(ROW()-14,MATCH("Title", Submittal[#Headers],0), , , "Query"))</f>
        <v>Transformers</v>
      </c>
      <c r="D536" t="str">
        <f ca="1">INDIRECT(ADDRESS(ROW()-14,MATCH("Type", Submittal[#Headers],0), , , "Query"))</f>
        <v>Shop Drawing</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t="str">
        <f ca="1">IF(ISBLANK(INDIRECT(ADDRESS(ROW()-14,MATCH("Design Review  On", Submittal[#Headers],0), , , "Query"))), "", INDIRECT(ADDRESS(ROW()-14,MATCH("Design Review  On", Submittal[#Headers],0), , , "Query")))</f>
        <v/>
      </c>
      <c r="G536" s="6" t="str">
        <f ca="1">IF(ISBLANK(INDIRECT(ADDRESS(ROW()-14,MATCH("Due Date", Submittal[#Headers],0), , , "Query"))), "", INDIRECT(ADDRESS(ROW()-14,MATCH("Due Date", Submittal[#Headers],0), , , "Query")))</f>
        <v/>
      </c>
      <c r="H536" s="47"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262200.01.01</v>
      </c>
      <c r="C537" t="str">
        <f ca="1">INDIRECT(ADDRESS(ROW()-14,MATCH("Title", Submittal[#Headers],0), , , "Query"))</f>
        <v>Transformers</v>
      </c>
      <c r="D537" t="str">
        <f ca="1">INDIRECT(ADDRESS(ROW()-14,MATCH("Type", Submittal[#Headers],0), , , "Query"))</f>
        <v>Product Data</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43892</v>
      </c>
      <c r="G537" s="6" t="str">
        <f ca="1">IF(ISBLANK(INDIRECT(ADDRESS(ROW()-14,MATCH("Due Date", Submittal[#Headers],0), , , "Query"))), "", INDIRECT(ADDRESS(ROW()-14,MATCH("Due Date", Submittal[#Headers],0), , , "Query")))</f>
        <v/>
      </c>
      <c r="H537" s="47"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262413.02.00</v>
      </c>
      <c r="C538" t="str">
        <f ca="1">INDIRECT(ADDRESS(ROW()-14,MATCH("Title", Submittal[#Headers],0), , , "Query"))</f>
        <v>Switchgear and Switchboards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47"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262413.01.01</v>
      </c>
      <c r="C539" t="str">
        <f ca="1">INDIRECT(ADDRESS(ROW()-14,MATCH("Title", Submittal[#Headers],0), , , "Query"))</f>
        <v>Switchgear and Switchboards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47"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262416.01.00</v>
      </c>
      <c r="C540" t="str">
        <f ca="1">INDIRECT(ADDRESS(ROW()-14,MATCH("Title", Submittal[#Headers],0), , , "Query"))</f>
        <v>Panelboards</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t="str">
        <f ca="1">IF(ISBLANK(INDIRECT(ADDRESS(ROW()-14,MATCH("Design Review  On", Submittal[#Headers],0), , , "Query"))), "", INDIRECT(ADDRESS(ROW()-14,MATCH("Design Review  On", Submittal[#Headers],0), , , "Query")))</f>
        <v/>
      </c>
      <c r="G540" s="6" t="str">
        <f ca="1">IF(ISBLANK(INDIRECT(ADDRESS(ROW()-14,MATCH("Due Date", Submittal[#Headers],0), , , "Query"))), "", INDIRECT(ADDRESS(ROW()-14,MATCH("Due Date", Submittal[#Headers],0), , , "Query")))</f>
        <v/>
      </c>
      <c r="H540" s="47"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262416.02.01</v>
      </c>
      <c r="C541" t="str">
        <f ca="1">INDIRECT(ADDRESS(ROW()-14,MATCH("Title", Submittal[#Headers],0), , , "Query"))</f>
        <v>Panelboards</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43922</v>
      </c>
      <c r="G541" s="6" t="str">
        <f ca="1">IF(ISBLANK(INDIRECT(ADDRESS(ROW()-14,MATCH("Due Date", Submittal[#Headers],0), , , "Query"))), "", INDIRECT(ADDRESS(ROW()-14,MATCH("Due Date", Submittal[#Headers],0), , , "Query")))</f>
        <v/>
      </c>
      <c r="H541" s="47"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262713.02.00</v>
      </c>
      <c r="C542" t="str">
        <f ca="1">INDIRECT(ADDRESS(ROW()-14,MATCH("Title", Submittal[#Headers],0), , , "Query"))</f>
        <v>Service Entrance</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47"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262713.01.01</v>
      </c>
      <c r="C543" t="str">
        <f ca="1">INDIRECT(ADDRESS(ROW()-14,MATCH("Title", Submittal[#Headers],0), , , "Query"))</f>
        <v>Service Entrance</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t="str">
        <f ca="1">IF(ISBLANK(INDIRECT(ADDRESS(ROW()-14,MATCH("Design Review  On", Submittal[#Headers],0), , , "Query"))), "", INDIRECT(ADDRESS(ROW()-14,MATCH("Design Review  On", Submittal[#Headers],0), , , "Query")))</f>
        <v/>
      </c>
      <c r="G543" s="6" t="str">
        <f ca="1">IF(ISBLANK(INDIRECT(ADDRESS(ROW()-14,MATCH("Due Date", Submittal[#Headers],0), , , "Query"))), "", INDIRECT(ADDRESS(ROW()-14,MATCH("Due Date", Submittal[#Headers],0), , , "Query")))</f>
        <v/>
      </c>
      <c r="H543" s="47"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262726.01.00</v>
      </c>
      <c r="C544" t="str">
        <f ca="1">INDIRECT(ADDRESS(ROW()-14,MATCH("Title", Submittal[#Headers],0), , , "Query"))</f>
        <v>Wiring Devices</v>
      </c>
      <c r="D544" t="str">
        <f ca="1">INDIRECT(ADDRESS(ROW()-14,MATCH("Type", Submittal[#Headers],0), , , "Query"))</f>
        <v>Submittal</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f ca="1">IF(ISBLANK(INDIRECT(ADDRESS(ROW()-14,MATCH("Design Review  On", Submittal[#Headers],0), , , "Query"))), "", INDIRECT(ADDRESS(ROW()-14,MATCH("Design Review  On", Submittal[#Headers],0), , , "Query")))</f>
        <v>43819</v>
      </c>
      <c r="G544" s="6" t="str">
        <f ca="1">IF(ISBLANK(INDIRECT(ADDRESS(ROW()-14,MATCH("Due Date", Submittal[#Headers],0), , , "Query"))), "", INDIRECT(ADDRESS(ROW()-14,MATCH("Due Date", Submittal[#Headers],0), , , "Query")))</f>
        <v/>
      </c>
      <c r="H544" s="47"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262773.02.00</v>
      </c>
      <c r="C545" t="str">
        <f ca="1">INDIRECT(ADDRESS(ROW()-14,MATCH("Title", Submittal[#Headers],0), , , "Query"))</f>
        <v>CHIME SYSTEM</v>
      </c>
      <c r="D545" t="str">
        <f ca="1">INDIRECT(ADDRESS(ROW()-14,MATCH("Type", Submittal[#Headers],0), , , "Query"))</f>
        <v>Shop Drawing</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t="str">
        <f ca="1">IF(ISBLANK(INDIRECT(ADDRESS(ROW()-14,MATCH("Design Review  On", Submittal[#Headers],0), , , "Query"))), "", INDIRECT(ADDRESS(ROW()-14,MATCH("Design Review  On", Submittal[#Headers],0), , , "Query")))</f>
        <v/>
      </c>
      <c r="G545" s="6" t="str">
        <f ca="1">IF(ISBLANK(INDIRECT(ADDRESS(ROW()-14,MATCH("Due Date", Submittal[#Headers],0), , , "Query"))), "", INDIRECT(ADDRESS(ROW()-14,MATCH("Due Date", Submittal[#Headers],0), , , "Query")))</f>
        <v/>
      </c>
      <c r="H545" s="47"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262773.01.01</v>
      </c>
      <c r="C546" t="str">
        <f ca="1">INDIRECT(ADDRESS(ROW()-14,MATCH("Title", Submittal[#Headers],0), , , "Query"))</f>
        <v>CHIME SYSTEM</v>
      </c>
      <c r="D546" t="str">
        <f ca="1">INDIRECT(ADDRESS(ROW()-14,MATCH("Type", Submittal[#Headers],0), , , "Query"))</f>
        <v>Product Data</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47"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262815.01.00</v>
      </c>
      <c r="C547" t="str">
        <f ca="1">INDIRECT(ADDRESS(ROW()-14,MATCH("Title", Submittal[#Headers],0), , , "Query"))</f>
        <v>Overcurrent Protective Devices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t="str">
        <f ca="1">IF(ISBLANK(INDIRECT(ADDRESS(ROW()-14,MATCH("Design Review  On", Submittal[#Headers],0), , , "Query"))), "", INDIRECT(ADDRESS(ROW()-14,MATCH("Design Review  On", Submittal[#Headers],0), , , "Query")))</f>
        <v/>
      </c>
      <c r="G547" s="6" t="str">
        <f ca="1">IF(ISBLANK(INDIRECT(ADDRESS(ROW()-14,MATCH("Due Date", Submittal[#Headers],0), , , "Query"))), "", INDIRECT(ADDRESS(ROW()-14,MATCH("Due Date", Submittal[#Headers],0), , , "Query")))</f>
        <v/>
      </c>
      <c r="H547" s="47"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262815.02.00</v>
      </c>
      <c r="C548" t="str">
        <f ca="1">INDIRECT(ADDRESS(ROW()-14,MATCH("Title", Submittal[#Headers],0), , , "Query"))</f>
        <v>Overcurrent Protective Devices</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47"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262816.01.00</v>
      </c>
      <c r="C549" t="str">
        <f ca="1">INDIRECT(ADDRESS(ROW()-14,MATCH("Title", Submittal[#Headers],0), , , "Query"))</f>
        <v>Motor and Circuit Disconnects</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f ca="1">IF(ISBLANK(INDIRECT(ADDRESS(ROW()-14,MATCH("Design Review  On", Submittal[#Headers],0), , , "Query"))), "", INDIRECT(ADDRESS(ROW()-14,MATCH("Design Review  On", Submittal[#Headers],0), , , "Query")))</f>
        <v>43819</v>
      </c>
      <c r="G549" s="6" t="str">
        <f ca="1">IF(ISBLANK(INDIRECT(ADDRESS(ROW()-14,MATCH("Due Date", Submittal[#Headers],0), , , "Query"))), "", INDIRECT(ADDRESS(ROW()-14,MATCH("Due Date", Submittal[#Headers],0), , , "Query")))</f>
        <v/>
      </c>
      <c r="H549" s="47"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262816.02.00</v>
      </c>
      <c r="C550" t="str">
        <f ca="1">INDIRECT(ADDRESS(ROW()-14,MATCH("Title", Submittal[#Headers],0), , , "Query"))</f>
        <v>Motor and Circuit Disconnects</v>
      </c>
      <c r="D550" t="str">
        <f ca="1">INDIRECT(ADDRESS(ROW()-14,MATCH("Type", Submittal[#Headers],0), , , "Query"))</f>
        <v>Shop Drawing</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t="str">
        <f ca="1">IF(ISBLANK(INDIRECT(ADDRESS(ROW()-14,MATCH("Design Review  On", Submittal[#Headers],0), , , "Query"))), "", INDIRECT(ADDRESS(ROW()-14,MATCH("Design Review  On", Submittal[#Headers],0), , , "Query")))</f>
        <v/>
      </c>
      <c r="G550" s="6" t="str">
        <f ca="1">IF(ISBLANK(INDIRECT(ADDRESS(ROW()-14,MATCH("Due Date", Submittal[#Headers],0), , , "Query"))), "", INDIRECT(ADDRESS(ROW()-14,MATCH("Due Date", Submittal[#Headers],0), , , "Query")))</f>
        <v/>
      </c>
      <c r="H550" s="47"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262913.01.00</v>
      </c>
      <c r="C551" t="str">
        <f ca="1">INDIRECT(ADDRESS(ROW()-14,MATCH("Title", Submittal[#Headers],0), , , "Query"))</f>
        <v>Motor Starters</v>
      </c>
      <c r="D551" t="str">
        <f ca="1">INDIRECT(ADDRESS(ROW()-14,MATCH("Type", Submittal[#Headers],0), , , "Query"))</f>
        <v>Product Data</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f ca="1">IF(ISBLANK(INDIRECT(ADDRESS(ROW()-14,MATCH("Design Review  On", Submittal[#Headers],0), , , "Query"))), "", INDIRECT(ADDRESS(ROW()-14,MATCH("Design Review  On", Submittal[#Headers],0), , , "Query")))</f>
        <v>43819</v>
      </c>
      <c r="G551" s="6" t="str">
        <f ca="1">IF(ISBLANK(INDIRECT(ADDRESS(ROW()-14,MATCH("Due Date", Submittal[#Headers],0), , , "Query"))), "", INDIRECT(ADDRESS(ROW()-14,MATCH("Due Date", Submittal[#Headers],0), , , "Query")))</f>
        <v/>
      </c>
      <c r="H551" s="47"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262913.02.00</v>
      </c>
      <c r="C552" t="str">
        <f ca="1">INDIRECT(ADDRESS(ROW()-14,MATCH("Title", Submittal[#Headers],0), , , "Query"))</f>
        <v>Motor Starters</v>
      </c>
      <c r="D552" t="str">
        <f ca="1">INDIRECT(ADDRESS(ROW()-14,MATCH("Type", Submittal[#Headers],0), , , "Query"))</f>
        <v>Shop Drawing</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47"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262923.01.00</v>
      </c>
      <c r="C553" t="str">
        <f ca="1">INDIRECT(ADDRESS(ROW()-14,MATCH("Title", Submittal[#Headers],0), , , "Query"))</f>
        <v>Variable Frequency Drives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f ca="1">IF(ISBLANK(INDIRECT(ADDRESS(ROW()-14,MATCH("Design Review  On", Submittal[#Headers],0), , , "Query"))), "", INDIRECT(ADDRESS(ROW()-14,MATCH("Design Review  On", Submittal[#Headers],0), , , "Query")))</f>
        <v>43915</v>
      </c>
      <c r="G553" s="6" t="str">
        <f ca="1">IF(ISBLANK(INDIRECT(ADDRESS(ROW()-14,MATCH("Due Date", Submittal[#Headers],0), , , "Query"))), "", INDIRECT(ADDRESS(ROW()-14,MATCH("Due Date", Submittal[#Headers],0), , , "Query")))</f>
        <v/>
      </c>
      <c r="H553" s="47"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263213.02.00</v>
      </c>
      <c r="C554" t="str">
        <f ca="1">INDIRECT(ADDRESS(ROW()-14,MATCH("Title", Submittal[#Headers],0), , , "Query"))</f>
        <v>Emergency Electrical Systems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47"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263213.03.01</v>
      </c>
      <c r="C555" t="str">
        <f ca="1">INDIRECT(ADDRESS(ROW()-14,MATCH("Title", Submittal[#Headers],0), , , "Query"))</f>
        <v>Emergency Electrical Systems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43860</v>
      </c>
      <c r="G555" s="6" t="str">
        <f ca="1">IF(ISBLANK(INDIRECT(ADDRESS(ROW()-14,MATCH("Due Date", Submittal[#Headers],0), , , "Query"))), "", INDIRECT(ADDRESS(ROW()-14,MATCH("Due Date", Submittal[#Headers],0), , , "Query")))</f>
        <v/>
      </c>
      <c r="H555" s="47"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264113.02.00</v>
      </c>
      <c r="C556" t="str">
        <f ca="1">INDIRECT(ADDRESS(ROW()-14,MATCH("Title", Submittal[#Headers],0), , , "Query"))</f>
        <v>LIGHTNING PROTECTION FOR  STRUCTURES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47"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264113.01.00</v>
      </c>
      <c r="C557" t="str">
        <f ca="1">INDIRECT(ADDRESS(ROW()-14,MATCH("Title", Submittal[#Headers],0), , , "Query"))</f>
        <v>LIGHTNING PROTECTION FOR  STRUCTURES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43819</v>
      </c>
      <c r="G557" s="6" t="str">
        <f ca="1">IF(ISBLANK(INDIRECT(ADDRESS(ROW()-14,MATCH("Due Date", Submittal[#Headers],0), , , "Query"))), "", INDIRECT(ADDRESS(ROW()-14,MATCH("Due Date", Submittal[#Headers],0), , , "Query")))</f>
        <v/>
      </c>
      <c r="H557" s="47"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264313.01.00</v>
      </c>
      <c r="C558" t="str">
        <f ca="1">INDIRECT(ADDRESS(ROW()-14,MATCH("Title", Submittal[#Headers],0), , , "Query"))</f>
        <v>Surge Protective Devices (SPD)</v>
      </c>
      <c r="D558" t="str">
        <f ca="1">INDIRECT(ADDRESS(ROW()-14,MATCH("Type", Submittal[#Headers],0), , , "Query"))</f>
        <v>Product Data</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f ca="1">IF(ISBLANK(INDIRECT(ADDRESS(ROW()-14,MATCH("Design Review  On", Submittal[#Headers],0), , , "Query"))), "", INDIRECT(ADDRESS(ROW()-14,MATCH("Design Review  On", Submittal[#Headers],0), , , "Query")))</f>
        <v>43819</v>
      </c>
      <c r="G558" s="6" t="str">
        <f ca="1">IF(ISBLANK(INDIRECT(ADDRESS(ROW()-14,MATCH("Due Date", Submittal[#Headers],0), , , "Query"))), "", INDIRECT(ADDRESS(ROW()-14,MATCH("Due Date", Submittal[#Headers],0), , , "Query")))</f>
        <v/>
      </c>
      <c r="H558" s="47"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264313.02.00</v>
      </c>
      <c r="C559" t="str">
        <f ca="1">INDIRECT(ADDRESS(ROW()-14,MATCH("Title", Submittal[#Headers],0), , , "Query"))</f>
        <v>Surge Protective Devices (SPD)</v>
      </c>
      <c r="D559" t="str">
        <f ca="1">INDIRECT(ADDRESS(ROW()-14,MATCH("Type", Submittal[#Headers],0), , , "Query"))</f>
        <v>Shop Drawing</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t="str">
        <f ca="1">IF(ISBLANK(INDIRECT(ADDRESS(ROW()-14,MATCH("Design Review  On", Submittal[#Headers],0), , , "Query"))), "", INDIRECT(ADDRESS(ROW()-14,MATCH("Design Review  On", Submittal[#Headers],0), , , "Query")))</f>
        <v/>
      </c>
      <c r="G559" s="6" t="str">
        <f ca="1">IF(ISBLANK(INDIRECT(ADDRESS(ROW()-14,MATCH("Due Date", Submittal[#Headers],0), , , "Query"))), "", INDIRECT(ADDRESS(ROW()-14,MATCH("Due Date", Submittal[#Headers],0), , , "Query")))</f>
        <v/>
      </c>
      <c r="H559" s="47"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265100.02.00</v>
      </c>
      <c r="C560" t="str">
        <f ca="1">INDIRECT(ADDRESS(ROW()-14,MATCH("Title", Submittal[#Headers],0), , , "Query"))</f>
        <v>Interior and Exterior Building Lighting</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47"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265100.03.00</v>
      </c>
      <c r="C561" t="str">
        <f ca="1">INDIRECT(ADDRESS(ROW()-14,MATCH("Title", Submittal[#Headers],0), , , "Query"))</f>
        <v>Interior and Exterior Building Lighting</v>
      </c>
      <c r="D561" t="str">
        <f ca="1">INDIRECT(ADDRESS(ROW()-14,MATCH("Type", Submittal[#Headers],0), , , "Query"))</f>
        <v>Submittal</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44082</v>
      </c>
      <c r="G561" s="6" t="str">
        <f ca="1">IF(ISBLANK(INDIRECT(ADDRESS(ROW()-14,MATCH("Due Date", Submittal[#Headers],0), , , "Query"))), "", INDIRECT(ADDRESS(ROW()-14,MATCH("Due Date", Submittal[#Headers],0), , , "Query")))</f>
        <v/>
      </c>
      <c r="H561" s="47" t="str">
        <f ca="1">INDIRECT(ADDRESS(ROW()-14,MATCH("State", Submittal[#Headers],0), , , "Query"))</f>
        <v>Closed</v>
      </c>
    </row>
    <row r="562" spans="1:8" x14ac:dyDescent="0.35">
      <c r="A562" t="str">
        <f ca="1">INDIRECT(ADDRESS(ROW()-14,MATCH("Priority", Submittal[#Headers],0), , , "Query"))</f>
        <v>High</v>
      </c>
      <c r="B562" t="str">
        <f ca="1">_xlfn.CONCAT(TEXT(INDIRECT(ADDRESS(ROW()-14,MATCH("Spec Section", Submittal[#Headers],0), , , "Query")),"000000"),".",TEXT(INDIRECT(ADDRESS(ROW()-14,MATCH("Number", Submittal[#Headers],0), , , "Query")), "00"),".", TEXT(INDIRECT(ADDRESS(ROW()-14,MATCH("Rev", Submittal[#Headers],0), , , "Query")),"00"))</f>
        <v>265100.05.01</v>
      </c>
      <c r="C562" t="str">
        <f ca="1">INDIRECT(ADDRESS(ROW()-14,MATCH("Title", Submittal[#Headers],0), , , "Query"))</f>
        <v>Urgent Can Lights</v>
      </c>
      <c r="D562" t="str">
        <f ca="1">INDIRECT(ADDRESS(ROW()-14,MATCH("Type", Submittal[#Headers],0), , , "Query"))</f>
        <v>Product Data</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f ca="1">IF(ISBLANK(INDIRECT(ADDRESS(ROW()-14,MATCH("Design Review  On", Submittal[#Headers],0), , , "Query"))), "", INDIRECT(ADDRESS(ROW()-14,MATCH("Design Review  On", Submittal[#Headers],0), , , "Query")))</f>
        <v>44201</v>
      </c>
      <c r="G562" s="6" t="str">
        <f ca="1">IF(ISBLANK(INDIRECT(ADDRESS(ROW()-14,MATCH("Due Date", Submittal[#Headers],0), , , "Query"))), "", INDIRECT(ADDRESS(ROW()-14,MATCH("Due Date", Submittal[#Headers],0), , , "Query")))</f>
        <v/>
      </c>
      <c r="H562" s="47" t="str">
        <f ca="1">INDIRECT(ADDRESS(ROW()-14,MATCH("State", Submittal[#Headers],0), , , "Query"))</f>
        <v>Closed</v>
      </c>
    </row>
    <row r="563" spans="1:8" x14ac:dyDescent="0.35">
      <c r="A563" t="str">
        <f ca="1">INDIRECT(ADDRESS(ROW()-14,MATCH("Priority", Submittal[#Headers],0), , , "Query"))</f>
        <v>High</v>
      </c>
      <c r="B563" t="str">
        <f ca="1">_xlfn.CONCAT(TEXT(INDIRECT(ADDRESS(ROW()-14,MATCH("Spec Section", Submittal[#Headers],0), , , "Query")),"000000"),".",TEXT(INDIRECT(ADDRESS(ROW()-14,MATCH("Number", Submittal[#Headers],0), , , "Query")), "00"),".", TEXT(INDIRECT(ADDRESS(ROW()-14,MATCH("Rev", Submittal[#Headers],0), , , "Query")),"00"))</f>
        <v>265100.01.02</v>
      </c>
      <c r="C563" t="str">
        <f ca="1">INDIRECT(ADDRESS(ROW()-14,MATCH("Title", Submittal[#Headers],0), , , "Query"))</f>
        <v>265100 &amp; 265600 Lighting GHID</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44151</v>
      </c>
      <c r="G563" s="6" t="str">
        <f ca="1">IF(ISBLANK(INDIRECT(ADDRESS(ROW()-14,MATCH("Due Date", Submittal[#Headers],0), , , "Query"))), "", INDIRECT(ADDRESS(ROW()-14,MATCH("Due Date", Submittal[#Headers],0), , , "Query")))</f>
        <v/>
      </c>
      <c r="H563" s="47" t="str">
        <f ca="1">INDIRECT(ADDRESS(ROW()-14,MATCH("State", Submittal[#Headers],0), , , "Query"))</f>
        <v>Closed</v>
      </c>
    </row>
    <row r="564" spans="1:8" x14ac:dyDescent="0.35">
      <c r="A564" t="str">
        <f ca="1">INDIRECT(ADDRESS(ROW()-14,MATCH("Priority", Submittal[#Headers],0), , , "Query"))</f>
        <v>High</v>
      </c>
      <c r="B564" t="str">
        <f ca="1">_xlfn.CONCAT(TEXT(INDIRECT(ADDRESS(ROW()-14,MATCH("Spec Section", Submittal[#Headers],0), , , "Query")),"000000"),".",TEXT(INDIRECT(ADDRESS(ROW()-14,MATCH("Number", Submittal[#Headers],0), , , "Query")), "00"),".", TEXT(INDIRECT(ADDRESS(ROW()-14,MATCH("Rev", Submittal[#Headers],0), , , "Query")),"00"))</f>
        <v>265100.07.00</v>
      </c>
      <c r="C564" t="str">
        <f ca="1">INDIRECT(ADDRESS(ROW()-14,MATCH("Title", Submittal[#Headers],0), , , "Query"))</f>
        <v>Deco Lighting (Schonbek Complete) GHID</v>
      </c>
      <c r="D564" t="str">
        <f ca="1">INDIRECT(ADDRESS(ROW()-14,MATCH("Type", Submittal[#Headers],0), , , "Query"))</f>
        <v>Submittal</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44110</v>
      </c>
      <c r="G564" s="6" t="str">
        <f ca="1">IF(ISBLANK(INDIRECT(ADDRESS(ROW()-14,MATCH("Due Date", Submittal[#Headers],0), , , "Query"))), "", INDIRECT(ADDRESS(ROW()-14,MATCH("Due Date", Submittal[#Headers],0), , , "Query")))</f>
        <v/>
      </c>
      <c r="H564" s="47" t="str">
        <f ca="1">INDIRECT(ADDRESS(ROW()-14,MATCH("State", Submittal[#Headers],0), , , "Query"))</f>
        <v>Closed</v>
      </c>
    </row>
    <row r="565" spans="1:8" x14ac:dyDescent="0.35">
      <c r="A565" t="str">
        <f ca="1">INDIRECT(ADDRESS(ROW()-14,MATCH("Priority", Submittal[#Headers],0), , , "Query"))</f>
        <v>Medium</v>
      </c>
      <c r="B565" t="str">
        <f ca="1">_xlfn.CONCAT(TEXT(INDIRECT(ADDRESS(ROW()-14,MATCH("Spec Section", Submittal[#Headers],0), , , "Query")),"000000"),".",TEXT(INDIRECT(ADDRESS(ROW()-14,MATCH("Number", Submittal[#Headers],0), , , "Query")), "00"),".", TEXT(INDIRECT(ADDRESS(ROW()-14,MATCH("Rev", Submittal[#Headers],0), , , "Query")),"00"))</f>
        <v>265100.08.00</v>
      </c>
      <c r="C565" t="str">
        <f ca="1">INDIRECT(ADDRESS(ROW()-14,MATCH("Title", Submittal[#Headers],0), , , "Query"))</f>
        <v>Can Lights Resubmittal (AA6D &amp; AA6E)</v>
      </c>
      <c r="D565" t="str">
        <f ca="1">INDIRECT(ADDRESS(ROW()-14,MATCH("Type", Submittal[#Headers],0), , , "Query"))</f>
        <v>Submittal</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f ca="1">IF(ISBLANK(INDIRECT(ADDRESS(ROW()-14,MATCH("Design Review  On", Submittal[#Headers],0), , , "Query"))), "", INDIRECT(ADDRESS(ROW()-14,MATCH("Design Review  On", Submittal[#Headers],0), , , "Query")))</f>
        <v>44173</v>
      </c>
      <c r="G565" s="6" t="str">
        <f ca="1">IF(ISBLANK(INDIRECT(ADDRESS(ROW()-14,MATCH("Due Date", Submittal[#Headers],0), , , "Query"))), "", INDIRECT(ADDRESS(ROW()-14,MATCH("Due Date", Submittal[#Headers],0), , , "Query")))</f>
        <v/>
      </c>
      <c r="H565" s="47" t="str">
        <f ca="1">INDIRECT(ADDRESS(ROW()-14,MATCH("State", Submittal[#Headers],0), , , "Query"))</f>
        <v>Closed</v>
      </c>
    </row>
    <row r="566" spans="1:8" x14ac:dyDescent="0.35">
      <c r="A566" t="str">
        <f ca="1">INDIRECT(ADDRESS(ROW()-14,MATCH("Priority", Submittal[#Headers],0), , , "Query"))</f>
        <v>High</v>
      </c>
      <c r="B566" t="str">
        <f ca="1">_xlfn.CONCAT(TEXT(INDIRECT(ADDRESS(ROW()-14,MATCH("Spec Section", Submittal[#Headers],0), , , "Query")),"000000"),".",TEXT(INDIRECT(ADDRESS(ROW()-14,MATCH("Number", Submittal[#Headers],0), , , "Query")), "00"),".", TEXT(INDIRECT(ADDRESS(ROW()-14,MATCH("Rev", Submittal[#Headers],0), , , "Query")),"00"))</f>
        <v>265100.06.00</v>
      </c>
      <c r="C566" t="str">
        <f ca="1">INDIRECT(ADDRESS(ROW()-14,MATCH("Title", Submittal[#Headers],0), , , "Query"))</f>
        <v>Deco Lighting (Schonbek B &amp; C Globes) GHID</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f ca="1">IF(ISBLANK(INDIRECT(ADDRESS(ROW()-14,MATCH("Design Review  On", Submittal[#Headers],0), , , "Query"))), "", INDIRECT(ADDRESS(ROW()-14,MATCH("Design Review  On", Submittal[#Headers],0), , , "Query")))</f>
        <v>44095</v>
      </c>
      <c r="G566" s="6" t="str">
        <f ca="1">IF(ISBLANK(INDIRECT(ADDRESS(ROW()-14,MATCH("Due Date", Submittal[#Headers],0), , , "Query"))), "", INDIRECT(ADDRESS(ROW()-14,MATCH("Due Date", Submittal[#Headers],0), , , "Query")))</f>
        <v/>
      </c>
      <c r="H566" s="47" t="str">
        <f ca="1">INDIRECT(ADDRESS(ROW()-14,MATCH("State", Submittal[#Headers],0), , , "Query"))</f>
        <v>Closed</v>
      </c>
    </row>
    <row r="567" spans="1:8" x14ac:dyDescent="0.35">
      <c r="A567" t="str">
        <f ca="1">INDIRECT(ADDRESS(ROW()-14,MATCH("Priority", Submittal[#Headers],0), , , "Query"))</f>
        <v>Medium</v>
      </c>
      <c r="B567" t="str">
        <f ca="1">_xlfn.CONCAT(TEXT(INDIRECT(ADDRESS(ROW()-14,MATCH("Spec Section", Submittal[#Headers],0), , , "Query")),"000000"),".",TEXT(INDIRECT(ADDRESS(ROW()-14,MATCH("Number", Submittal[#Headers],0), , , "Query")), "00"),".", TEXT(INDIRECT(ADDRESS(ROW()-14,MATCH("Rev", Submittal[#Headers],0), , , "Query")),"00"))</f>
        <v>265100.10.00</v>
      </c>
      <c r="C567" t="str">
        <f ca="1">INDIRECT(ADDRESS(ROW()-14,MATCH("Title", Submittal[#Headers],0), , , "Query"))</f>
        <v>Back-lit Window Lighting CCD_69R1</v>
      </c>
      <c r="D567" t="str">
        <f ca="1">INDIRECT(ADDRESS(ROW()-14,MATCH("Type", Submittal[#Headers],0), , , "Query"))</f>
        <v>Submittal</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44183</v>
      </c>
      <c r="G567" s="6" t="str">
        <f ca="1">IF(ISBLANK(INDIRECT(ADDRESS(ROW()-14,MATCH("Due Date", Submittal[#Headers],0), , , "Query"))), "", INDIRECT(ADDRESS(ROW()-14,MATCH("Due Date", Submittal[#Headers],0), , , "Query")))</f>
        <v/>
      </c>
      <c r="H567" s="47" t="str">
        <f ca="1">INDIRECT(ADDRESS(ROW()-14,MATCH("State", Submittal[#Headers],0), , , "Query"))</f>
        <v>Closed</v>
      </c>
    </row>
    <row r="568" spans="1:8" x14ac:dyDescent="0.35">
      <c r="A568" t="str">
        <f ca="1">INDIRECT(ADDRESS(ROW()-14,MATCH("Priority", Submittal[#Headers],0), , , "Query"))</f>
        <v>Medium</v>
      </c>
      <c r="B568" t="str">
        <f ca="1">_xlfn.CONCAT(TEXT(INDIRECT(ADDRESS(ROW()-14,MATCH("Spec Section", Submittal[#Headers],0), , , "Query")),"000000"),".",TEXT(INDIRECT(ADDRESS(ROW()-14,MATCH("Number", Submittal[#Headers],0), , , "Query")), "00"),".", TEXT(INDIRECT(ADDRESS(ROW()-14,MATCH("Rev", Submittal[#Headers],0), , , "Query")),"00"))</f>
        <v>265100.09.00</v>
      </c>
      <c r="C568" t="str">
        <f ca="1">INDIRECT(ADDRESS(ROW()-14,MATCH("Title", Submittal[#Headers],0), , , "Query"))</f>
        <v>Can Light Sample (DR3A)</v>
      </c>
      <c r="D568" t="str">
        <f ca="1">INDIRECT(ADDRESS(ROW()-14,MATCH("Type", Submittal[#Headers],0), , , "Query"))</f>
        <v>Submittal</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Electrical Engineers</v>
      </c>
      <c r="F568" s="6">
        <f ca="1">IF(ISBLANK(INDIRECT(ADDRESS(ROW()-14,MATCH("Design Review  On", Submittal[#Headers],0), , , "Query"))), "", INDIRECT(ADDRESS(ROW()-14,MATCH("Design Review  On", Submittal[#Headers],0), , , "Query")))</f>
        <v>44223</v>
      </c>
      <c r="G568" s="6">
        <f ca="1">IF(ISBLANK(INDIRECT(ADDRESS(ROW()-14,MATCH("Due Date", Submittal[#Headers],0), , , "Query"))), "", INDIRECT(ADDRESS(ROW()-14,MATCH("Due Date", Submittal[#Headers],0), , , "Query")))</f>
        <v>44238</v>
      </c>
      <c r="H568" s="47" t="str">
        <f ca="1">INDIRECT(ADDRESS(ROW()-14,MATCH("State", Submittal[#Headers],0), , , "Query"))</f>
        <v>Design Review</v>
      </c>
    </row>
    <row r="569" spans="1:8" x14ac:dyDescent="0.35">
      <c r="A569" t="str">
        <f ca="1">INDIRECT(ADDRESS(ROW()-14,MATCH("Priority", Submittal[#Headers],0), , , "Query"))</f>
        <v>High</v>
      </c>
      <c r="B569" t="str">
        <f ca="1">_xlfn.CONCAT(TEXT(INDIRECT(ADDRESS(ROW()-14,MATCH("Spec Section", Submittal[#Headers],0), , , "Query")),"000000"),".",TEXT(INDIRECT(ADDRESS(ROW()-14,MATCH("Number", Submittal[#Headers],0), , , "Query")), "00"),".", TEXT(INDIRECT(ADDRESS(ROW()-14,MATCH("Rev", Submittal[#Headers],0), , , "Query")),"00"))</f>
        <v>265100.11.00</v>
      </c>
      <c r="C569" t="str">
        <f ca="1">INDIRECT(ADDRESS(ROW()-14,MATCH("Title", Submittal[#Headers],0), , , "Query"))</f>
        <v>Deco Lighting Two-Tone I-1 Pendants</v>
      </c>
      <c r="D569" t="str">
        <f ca="1">INDIRECT(ADDRESS(ROW()-14,MATCH("Type", Submittal[#Headers],0), , , "Query"))</f>
        <v>Submittal</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569" s="6">
        <f ca="1">IF(ISBLANK(INDIRECT(ADDRESS(ROW()-14,MATCH("Design Review  On", Submittal[#Headers],0), , , "Query"))), "", INDIRECT(ADDRESS(ROW()-14,MATCH("Design Review  On", Submittal[#Headers],0), , , "Query")))</f>
        <v>44208</v>
      </c>
      <c r="G569" s="6">
        <f ca="1">IF(ISBLANK(INDIRECT(ADDRESS(ROW()-14,MATCH("Due Date", Submittal[#Headers],0), , , "Query"))), "", INDIRECT(ADDRESS(ROW()-14,MATCH("Due Date", Submittal[#Headers],0), , , "Query")))</f>
        <v>44218</v>
      </c>
      <c r="H569" s="47" t="str">
        <f ca="1">INDIRECT(ADDRESS(ROW()-14,MATCH("State", Submittal[#Headers],0), , , "Query"))</f>
        <v>Design Review</v>
      </c>
    </row>
    <row r="570" spans="1:8" x14ac:dyDescent="0.35">
      <c r="A570" t="str">
        <f ca="1">INDIRECT(ADDRESS(ROW()-14,MATCH("Priority", Submittal[#Headers],0), , , "Query"))</f>
        <v>Low</v>
      </c>
      <c r="B570" t="str">
        <f ca="1">_xlfn.CONCAT(TEXT(INDIRECT(ADDRESS(ROW()-14,MATCH("Spec Section", Submittal[#Headers],0), , , "Query")),"000000"),".",TEXT(INDIRECT(ADDRESS(ROW()-14,MATCH("Number", Submittal[#Headers],0), , , "Query")), "00"),".", TEXT(INDIRECT(ADDRESS(ROW()-14,MATCH("Rev", Submittal[#Headers],0), , , "Query")),"00"))</f>
        <v>265101.01.00</v>
      </c>
      <c r="C570" t="str">
        <f ca="1">INDIRECT(ADDRESS(ROW()-14,MATCH("Title", Submittal[#Headers],0), , , "Query"))</f>
        <v>CHANDELIERS AND PENDANTS</v>
      </c>
      <c r="D570" t="str">
        <f ca="1">INDIRECT(ADDRESS(ROW()-14,MATCH("Type", Submittal[#Headers],0), , , "Query"))</f>
        <v>Product Data</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t="str">
        <f ca="1">IF(ISBLANK(INDIRECT(ADDRESS(ROW()-14,MATCH("Design Review  On", Submittal[#Headers],0), , , "Query"))), "", INDIRECT(ADDRESS(ROW()-14,MATCH("Design Review  On", Submittal[#Headers],0), , , "Query")))</f>
        <v/>
      </c>
      <c r="G570" s="6" t="str">
        <f ca="1">IF(ISBLANK(INDIRECT(ADDRESS(ROW()-14,MATCH("Due Date", Submittal[#Headers],0), , , "Query"))), "", INDIRECT(ADDRESS(ROW()-14,MATCH("Due Date", Submittal[#Headers],0), , , "Query")))</f>
        <v/>
      </c>
      <c r="H570" s="47" t="str">
        <f ca="1">INDIRECT(ADDRESS(ROW()-14,MATCH("State", Submittal[#Headers],0), , , "Query"))</f>
        <v>Closed</v>
      </c>
    </row>
    <row r="571" spans="1:8" x14ac:dyDescent="0.35">
      <c r="A571" t="str">
        <f ca="1">INDIRECT(ADDRESS(ROW()-14,MATCH("Priority", Submittal[#Headers],0), , , "Query"))</f>
        <v>Medium</v>
      </c>
      <c r="B571" t="str">
        <f ca="1">_xlfn.CONCAT(TEXT(INDIRECT(ADDRESS(ROW()-14,MATCH("Spec Section", Submittal[#Headers],0), , , "Query")),"000000"),".",TEXT(INDIRECT(ADDRESS(ROW()-14,MATCH("Number", Submittal[#Headers],0), , , "Query")), "00"),".", TEXT(INDIRECT(ADDRESS(ROW()-14,MATCH("Rev", Submittal[#Headers],0), , , "Query")),"00"))</f>
        <v>265101.04.00</v>
      </c>
      <c r="C571" t="str">
        <f ca="1">INDIRECT(ADDRESS(ROW()-14,MATCH("Title", Submittal[#Headers],0), , , "Query"))</f>
        <v>Chandeliers and Pendants - Remains Brass Color</v>
      </c>
      <c r="D571" t="str">
        <f ca="1">INDIRECT(ADDRESS(ROW()-14,MATCH("Type", Submittal[#Headers],0), , , "Query"))</f>
        <v>Shop Drawing</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t="str">
        <f ca="1">IF(ISBLANK(INDIRECT(ADDRESS(ROW()-14,MATCH("Design Review  On", Submittal[#Headers],0), , , "Query"))), "", INDIRECT(ADDRESS(ROW()-14,MATCH("Design Review  On", Submittal[#Headers],0), , , "Query")))</f>
        <v/>
      </c>
      <c r="G571" s="6" t="str">
        <f ca="1">IF(ISBLANK(INDIRECT(ADDRESS(ROW()-14,MATCH("Due Date", Submittal[#Headers],0), , , "Query"))), "", INDIRECT(ADDRESS(ROW()-14,MATCH("Due Date", Submittal[#Headers],0), , , "Query")))</f>
        <v/>
      </c>
      <c r="H571" s="47" t="str">
        <f ca="1">INDIRECT(ADDRESS(ROW()-14,MATCH("State", Submittal[#Headers],0), , , "Query"))</f>
        <v>Closed</v>
      </c>
    </row>
    <row r="572" spans="1:8" x14ac:dyDescent="0.35">
      <c r="A572" t="str">
        <f ca="1">INDIRECT(ADDRESS(ROW()-14,MATCH("Priority", Submittal[#Headers],0), , , "Query"))</f>
        <v>Low</v>
      </c>
      <c r="B572" t="str">
        <f ca="1">_xlfn.CONCAT(TEXT(INDIRECT(ADDRESS(ROW()-14,MATCH("Spec Section", Submittal[#Headers],0), , , "Query")),"000000"),".",TEXT(INDIRECT(ADDRESS(ROW()-14,MATCH("Number", Submittal[#Headers],0), , , "Query")), "00"),".", TEXT(INDIRECT(ADDRESS(ROW()-14,MATCH("Rev", Submittal[#Headers],0), , , "Query")),"00"))</f>
        <v>265101.03.00</v>
      </c>
      <c r="C572" t="str">
        <f ca="1">INDIRECT(ADDRESS(ROW()-14,MATCH("Title", Submittal[#Headers],0), , , "Query"))</f>
        <v>CHANDELIERS AND PENDANTS</v>
      </c>
      <c r="D572" t="str">
        <f ca="1">INDIRECT(ADDRESS(ROW()-14,MATCH("Type", Submittal[#Headers],0), , , "Query"))</f>
        <v>Mock-Up</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2" s="6" t="str">
        <f ca="1">IF(ISBLANK(INDIRECT(ADDRESS(ROW()-14,MATCH("Design Review  On", Submittal[#Headers],0), , , "Query"))), "", INDIRECT(ADDRESS(ROW()-14,MATCH("Design Review  On", Submittal[#Headers],0), , , "Query")))</f>
        <v/>
      </c>
      <c r="G572" s="6">
        <f ca="1">IF(ISBLANK(INDIRECT(ADDRESS(ROW()-14,MATCH("Due Date", Submittal[#Headers],0), , , "Query"))), "", INDIRECT(ADDRESS(ROW()-14,MATCH("Due Date", Submittal[#Headers],0), , , "Query")))</f>
        <v>44043</v>
      </c>
      <c r="H572" s="47" t="str">
        <f ca="1">INDIRECT(ADDRESS(ROW()-14,MATCH("State", Submittal[#Headers],0), , , "Query"))</f>
        <v>Assigned to Sub</v>
      </c>
    </row>
    <row r="573" spans="1:8" x14ac:dyDescent="0.35">
      <c r="A573" t="str">
        <f ca="1">INDIRECT(ADDRESS(ROW()-14,MATCH("Priority", Submittal[#Headers],0), , , "Query"))</f>
        <v>Medium</v>
      </c>
      <c r="B573" t="str">
        <f ca="1">_xlfn.CONCAT(TEXT(INDIRECT(ADDRESS(ROW()-14,MATCH("Spec Section", Submittal[#Headers],0), , , "Query")),"000000"),".",TEXT(INDIRECT(ADDRESS(ROW()-14,MATCH("Number", Submittal[#Headers],0), , , "Query")), "00"),".", TEXT(INDIRECT(ADDRESS(ROW()-14,MATCH("Rev", Submittal[#Headers],0), , , "Query")),"00"))</f>
        <v>265101.02.02</v>
      </c>
      <c r="C573" t="str">
        <f ca="1">INDIRECT(ADDRESS(ROW()-14,MATCH("Title", Submittal[#Headers],0), , , "Query"))</f>
        <v>Chandeliers and Pendants - Remains</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3" s="6" t="str">
        <f ca="1">IF(ISBLANK(INDIRECT(ADDRESS(ROW()-14,MATCH("Design Review  On", Submittal[#Headers],0), , , "Query"))), "", INDIRECT(ADDRESS(ROW()-14,MATCH("Design Review  On", Submittal[#Headers],0), , , "Query")))</f>
        <v/>
      </c>
      <c r="G573" s="6">
        <f ca="1">IF(ISBLANK(INDIRECT(ADDRESS(ROW()-14,MATCH("Due Date", Submittal[#Headers],0), , , "Query"))), "", INDIRECT(ADDRESS(ROW()-14,MATCH("Due Date", Submittal[#Headers],0), , , "Query")))</f>
        <v>43817</v>
      </c>
      <c r="H573" s="47" t="str">
        <f ca="1">INDIRECT(ADDRESS(ROW()-14,MATCH("State", Submittal[#Headers],0), , , "Query"))</f>
        <v>Assigned to Sub</v>
      </c>
    </row>
    <row r="574" spans="1:8" x14ac:dyDescent="0.35">
      <c r="A574" t="str">
        <f ca="1">INDIRECT(ADDRESS(ROW()-14,MATCH("Priority", Submittal[#Headers],0), , , "Query"))</f>
        <v>High</v>
      </c>
      <c r="B574" t="str">
        <f ca="1">_xlfn.CONCAT(TEXT(INDIRECT(ADDRESS(ROW()-14,MATCH("Spec Section", Submittal[#Headers],0), , , "Query")),"000000"),".",TEXT(INDIRECT(ADDRESS(ROW()-14,MATCH("Number", Submittal[#Headers],0), , , "Query")), "00"),".", TEXT(INDIRECT(ADDRESS(ROW()-14,MATCH("Rev", Submittal[#Headers],0), , , "Query")),"00"))</f>
        <v>265600.02.00</v>
      </c>
      <c r="C574" t="str">
        <f ca="1">INDIRECT(ADDRESS(ROW()-14,MATCH("Title", Submittal[#Headers],0), , , "Query"))</f>
        <v>Exterior Area Lighting</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43993</v>
      </c>
      <c r="G574" s="6" t="str">
        <f ca="1">IF(ISBLANK(INDIRECT(ADDRESS(ROW()-14,MATCH("Due Date", Submittal[#Headers],0), , , "Query"))), "", INDIRECT(ADDRESS(ROW()-14,MATCH("Due Date", Submittal[#Headers],0), , , "Query")))</f>
        <v/>
      </c>
      <c r="H574" s="47" t="str">
        <f ca="1">INDIRECT(ADDRESS(ROW()-14,MATCH("State", Submittal[#Headers],0), , , "Query"))</f>
        <v>Closed</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265600.01.02</v>
      </c>
      <c r="C575" t="str">
        <f ca="1">INDIRECT(ADDRESS(ROW()-14,MATCH("Title", Submittal[#Headers],0), , , "Query"))</f>
        <v>Exterior Area Lighting</v>
      </c>
      <c r="D575" t="str">
        <f ca="1">INDIRECT(ADDRESS(ROW()-14,MATCH("Type", Submittal[#Headers],0), , , "Query"))</f>
        <v>Product Data</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t="str">
        <f ca="1">IF(ISBLANK(INDIRECT(ADDRESS(ROW()-14,MATCH("Due Date", Submittal[#Headers],0), , , "Query"))), "", INDIRECT(ADDRESS(ROW()-14,MATCH("Due Date", Submittal[#Headers],0), , , "Query")))</f>
        <v/>
      </c>
      <c r="H575" s="47"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269330.01.01</v>
      </c>
      <c r="C576" t="str">
        <f ca="1">INDIRECT(ADDRESS(ROW()-14,MATCH("Title", Submittal[#Headers],0), , , "Query"))</f>
        <v>CENTRAL DIMMING CONTROL</v>
      </c>
      <c r="D576" t="str">
        <f ca="1">INDIRECT(ADDRESS(ROW()-14,MATCH("Type", Submittal[#Headers],0), , , "Query"))</f>
        <v>Shop Drawing</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47" t="str">
        <f ca="1">INDIRECT(ADDRESS(ROW()-14,MATCH("State", Submittal[#Headers],0), , , "Query"))</f>
        <v>Closed</v>
      </c>
    </row>
    <row r="577" spans="1:8" x14ac:dyDescent="0.35">
      <c r="A577" t="str">
        <f ca="1">INDIRECT(ADDRESS(ROW()-14,MATCH("Priority", Submittal[#Headers],0), , , "Query"))</f>
        <v>Low</v>
      </c>
      <c r="B577" t="str">
        <f ca="1">_xlfn.CONCAT(TEXT(INDIRECT(ADDRESS(ROW()-14,MATCH("Spec Section", Submittal[#Headers],0), , , "Query")),"000000"),".",TEXT(INDIRECT(ADDRESS(ROW()-14,MATCH("Number", Submittal[#Headers],0), , , "Query")), "00"),".", TEXT(INDIRECT(ADDRESS(ROW()-14,MATCH("Rev", Submittal[#Headers],0), , , "Query")),"00"))</f>
        <v>271500.01.00</v>
      </c>
      <c r="C577" t="str">
        <f ca="1">INDIRECT(ADDRESS(ROW()-14,MATCH("Title", Submittal[#Headers],0), , , "Query"))</f>
        <v>DATA COMMUNICATIONS SYSTEMS</v>
      </c>
      <c r="D577" t="str">
        <f ca="1">INDIRECT(ADDRESS(ROW()-14,MATCH("Type", Submittal[#Headers],0), , , "Query"))</f>
        <v>Product Data</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f ca="1">IF(ISBLANK(INDIRECT(ADDRESS(ROW()-14,MATCH("Design Review  On", Submittal[#Headers],0), , , "Query"))), "", INDIRECT(ADDRESS(ROW()-14,MATCH("Design Review  On", Submittal[#Headers],0), , , "Query")))</f>
        <v>43819</v>
      </c>
      <c r="G577" s="6" t="str">
        <f ca="1">IF(ISBLANK(INDIRECT(ADDRESS(ROW()-14,MATCH("Due Date", Submittal[#Headers],0), , , "Query"))), "", INDIRECT(ADDRESS(ROW()-14,MATCH("Due Date", Submittal[#Headers],0), , , "Query")))</f>
        <v/>
      </c>
      <c r="H577" s="47" t="str">
        <f ca="1">INDIRECT(ADDRESS(ROW()-14,MATCH("State", Submittal[#Headers],0), , , "Query"))</f>
        <v>Closed</v>
      </c>
    </row>
    <row r="578" spans="1:8" x14ac:dyDescent="0.35">
      <c r="A578" t="str">
        <f ca="1">INDIRECT(ADDRESS(ROW()-14,MATCH("Priority", Submittal[#Headers],0), , , "Query"))</f>
        <v>Low</v>
      </c>
      <c r="B578" t="str">
        <f ca="1">_xlfn.CONCAT(TEXT(INDIRECT(ADDRESS(ROW()-14,MATCH("Spec Section", Submittal[#Headers],0), , , "Query")),"000000"),".",TEXT(INDIRECT(ADDRESS(ROW()-14,MATCH("Number", Submittal[#Headers],0), , , "Query")), "00"),".", TEXT(INDIRECT(ADDRESS(ROW()-14,MATCH("Rev", Submittal[#Headers],0), , , "Query")),"00"))</f>
        <v>271500.02.00</v>
      </c>
      <c r="C578" t="str">
        <f ca="1">INDIRECT(ADDRESS(ROW()-14,MATCH("Title", Submittal[#Headers],0), , , "Query"))</f>
        <v>DATA COMMUNICATIONS SYSTEMS</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8" s="6">
        <f ca="1">IF(ISBLANK(INDIRECT(ADDRESS(ROW()-14,MATCH("Design Review  On", Submittal[#Headers],0), , , "Query"))), "", INDIRECT(ADDRESS(ROW()-14,MATCH("Design Review  On", Submittal[#Headers],0), , , "Query")))</f>
        <v>43860</v>
      </c>
      <c r="G578" s="6" t="str">
        <f ca="1">IF(ISBLANK(INDIRECT(ADDRESS(ROW()-14,MATCH("Due Date", Submittal[#Headers],0), , , "Query"))), "", INDIRECT(ADDRESS(ROW()-14,MATCH("Due Date", Submittal[#Headers],0), , , "Query")))</f>
        <v/>
      </c>
      <c r="H578" s="47" t="str">
        <f ca="1">INDIRECT(ADDRESS(ROW()-14,MATCH("State", Submittal[#Headers],0), , , "Query"))</f>
        <v>Closed</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271500.05.00</v>
      </c>
      <c r="C579" t="str">
        <f ca="1">INDIRECT(ADDRESS(ROW()-14,MATCH("Title", Submittal[#Headers],0), , , "Query"))</f>
        <v>DATA COMMUNICATIONS SYSTEMS</v>
      </c>
      <c r="D579" t="str">
        <f ca="1">INDIRECT(ADDRESS(ROW()-14,MATCH("Type", Submittal[#Headers],0), , , "Query"))</f>
        <v>Product Data</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9" s="6">
        <f ca="1">IF(ISBLANK(INDIRECT(ADDRESS(ROW()-14,MATCH("Design Review  On", Submittal[#Headers],0), , , "Query"))), "", INDIRECT(ADDRESS(ROW()-14,MATCH("Design Review  On", Submittal[#Headers],0), , , "Query")))</f>
        <v>43922</v>
      </c>
      <c r="G579" s="6" t="str">
        <f ca="1">IF(ISBLANK(INDIRECT(ADDRESS(ROW()-14,MATCH("Due Date", Submittal[#Headers],0), , , "Query"))), "", INDIRECT(ADDRESS(ROW()-14,MATCH("Due Date", Submittal[#Headers],0), , , "Query")))</f>
        <v/>
      </c>
      <c r="H579" s="47" t="str">
        <f ca="1">INDIRECT(ADDRESS(ROW()-14,MATCH("State", Submittal[#Headers],0), , , "Query"))</f>
        <v>Closed</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273216.01.00</v>
      </c>
      <c r="C580" t="str">
        <f ca="1">INDIRECT(ADDRESS(ROW()-14,MATCH("Title", Submittal[#Headers],0), , , "Query"))</f>
        <v>WIRELESS TRANSCEIVERS RADIO SYSTEM</v>
      </c>
      <c r="D580" t="str">
        <f ca="1">INDIRECT(ADDRESS(ROW()-14,MATCH("Type", Submittal[#Headers],0), , , "Query"))</f>
        <v>Shop Drawing</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0" s="6">
        <f ca="1">IF(ISBLANK(INDIRECT(ADDRESS(ROW()-14,MATCH("Design Review  On", Submittal[#Headers],0), , , "Query"))), "", INDIRECT(ADDRESS(ROW()-14,MATCH("Design Review  On", Submittal[#Headers],0), , , "Query")))</f>
        <v>43819</v>
      </c>
      <c r="G580" s="6" t="str">
        <f ca="1">IF(ISBLANK(INDIRECT(ADDRESS(ROW()-14,MATCH("Due Date", Submittal[#Headers],0), , , "Query"))), "", INDIRECT(ADDRESS(ROW()-14,MATCH("Due Date", Submittal[#Headers],0), , , "Query")))</f>
        <v/>
      </c>
      <c r="H580" s="47" t="str">
        <f ca="1">INDIRECT(ADDRESS(ROW()-14,MATCH("State", Submittal[#Headers],0), , , "Query"))</f>
        <v>Closed</v>
      </c>
    </row>
    <row r="581" spans="1:8" x14ac:dyDescent="0.35">
      <c r="A581" t="str">
        <f ca="1">INDIRECT(ADDRESS(ROW()-14,MATCH("Priority", Submittal[#Headers],0), , , "Query"))</f>
        <v>Low</v>
      </c>
      <c r="B581" t="str">
        <f ca="1">_xlfn.CONCAT(TEXT(INDIRECT(ADDRESS(ROW()-14,MATCH("Spec Section", Submittal[#Headers],0), , , "Query")),"000000"),".",TEXT(INDIRECT(ADDRESS(ROW()-14,MATCH("Number", Submittal[#Headers],0), , , "Query")), "00"),".", TEXT(INDIRECT(ADDRESS(ROW()-14,MATCH("Rev", Submittal[#Headers],0), , , "Query")),"00"))</f>
        <v>273216.03.00</v>
      </c>
      <c r="C581" t="str">
        <f ca="1">INDIRECT(ADDRESS(ROW()-14,MATCH("Title", Submittal[#Headers],0), , , "Query"))</f>
        <v>WIRELESS TRANSCEIVERS RADIO SYSTEM</v>
      </c>
      <c r="D581" t="str">
        <f ca="1">INDIRECT(ADDRESS(ROW()-14,MATCH("Type", Submittal[#Headers],0), , , "Query"))</f>
        <v>Shop Drawing</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43920</v>
      </c>
      <c r="G581" s="6" t="str">
        <f ca="1">IF(ISBLANK(INDIRECT(ADDRESS(ROW()-14,MATCH("Due Date", Submittal[#Headers],0), , , "Query"))), "", INDIRECT(ADDRESS(ROW()-14,MATCH("Due Date", Submittal[#Headers],0), , , "Query")))</f>
        <v/>
      </c>
      <c r="H581" s="47"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273244.02.00</v>
      </c>
      <c r="C582" t="str">
        <f ca="1">INDIRECT(ADDRESS(ROW()-14,MATCH("Title", Submittal[#Headers],0), , , "Query"))</f>
        <v>Two-Way Communication</v>
      </c>
      <c r="D582" t="str">
        <f ca="1">INDIRECT(ADDRESS(ROW()-14,MATCH("Type", Submittal[#Headers],0), , , "Query"))</f>
        <v>Product Data</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f ca="1">IF(ISBLANK(INDIRECT(ADDRESS(ROW()-14,MATCH("Design Review  On", Submittal[#Headers],0), , , "Query"))), "", INDIRECT(ADDRESS(ROW()-14,MATCH("Design Review  On", Submittal[#Headers],0), , , "Query")))</f>
        <v>43819</v>
      </c>
      <c r="G582" s="6" t="str">
        <f ca="1">IF(ISBLANK(INDIRECT(ADDRESS(ROW()-14,MATCH("Due Date", Submittal[#Headers],0), , , "Query"))), "", INDIRECT(ADDRESS(ROW()-14,MATCH("Due Date", Submittal[#Headers],0), , , "Query")))</f>
        <v/>
      </c>
      <c r="H582" s="47"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273244.03.00</v>
      </c>
      <c r="C583" t="str">
        <f ca="1">INDIRECT(ADDRESS(ROW()-14,MATCH("Title", Submittal[#Headers],0), , , "Query"))</f>
        <v>Two-Way Communication</v>
      </c>
      <c r="D583" t="str">
        <f ca="1">INDIRECT(ADDRESS(ROW()-14,MATCH("Type", Submittal[#Headers],0), , , "Query"))</f>
        <v>Shop Drawing</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t="str">
        <f ca="1">IF(ISBLANK(INDIRECT(ADDRESS(ROW()-14,MATCH("Design Review  On", Submittal[#Headers],0), , , "Query"))), "", INDIRECT(ADDRESS(ROW()-14,MATCH("Design Review  On", Submittal[#Headers],0), , , "Query")))</f>
        <v/>
      </c>
      <c r="G583" s="6" t="str">
        <f ca="1">IF(ISBLANK(INDIRECT(ADDRESS(ROW()-14,MATCH("Due Date", Submittal[#Headers],0), , , "Query"))), "", INDIRECT(ADDRESS(ROW()-14,MATCH("Due Date", Submittal[#Headers],0), , , "Query")))</f>
        <v/>
      </c>
      <c r="H583" s="47"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281601.03.00</v>
      </c>
      <c r="C584" t="str">
        <f ca="1">INDIRECT(ADDRESS(ROW()-14,MATCH("Title", Submittal[#Headers],0), , , "Query"))</f>
        <v>Intrusion Detection System</v>
      </c>
      <c r="D584" t="str">
        <f ca="1">INDIRECT(ADDRESS(ROW()-14,MATCH("Type", Submittal[#Headers],0), , , "Query"))</f>
        <v>Product Data</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43820</v>
      </c>
      <c r="G584" s="6" t="str">
        <f ca="1">IF(ISBLANK(INDIRECT(ADDRESS(ROW()-14,MATCH("Due Date", Submittal[#Headers],0), , , "Query"))), "", INDIRECT(ADDRESS(ROW()-14,MATCH("Due Date", Submittal[#Headers],0), , , "Query")))</f>
        <v/>
      </c>
      <c r="H584" s="47"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281601.02.00</v>
      </c>
      <c r="C585" t="str">
        <f ca="1">INDIRECT(ADDRESS(ROW()-14,MATCH("Title", Submittal[#Headers],0), , , "Query"))</f>
        <v>Intrusion Detection System</v>
      </c>
      <c r="D585" t="str">
        <f ca="1">INDIRECT(ADDRESS(ROW()-14,MATCH("Type", Submittal[#Headers],0), , , "Query"))</f>
        <v>Shop Drawing</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43843</v>
      </c>
      <c r="G585" s="6" t="str">
        <f ca="1">IF(ISBLANK(INDIRECT(ADDRESS(ROW()-14,MATCH("Due Date", Submittal[#Headers],0), , , "Query"))), "", INDIRECT(ADDRESS(ROW()-14,MATCH("Due Date", Submittal[#Headers],0), , , "Query")))</f>
        <v/>
      </c>
      <c r="H585" s="47"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282300.02.01</v>
      </c>
      <c r="C586" t="str">
        <f ca="1">INDIRECT(ADDRESS(ROW()-14,MATCH("Title", Submittal[#Headers],0), , , "Query"))</f>
        <v>VIDEO SURVEILLANCE</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43922</v>
      </c>
      <c r="G586" s="6" t="str">
        <f ca="1">IF(ISBLANK(INDIRECT(ADDRESS(ROW()-14,MATCH("Due Date", Submittal[#Headers],0), , , "Query"))), "", INDIRECT(ADDRESS(ROW()-14,MATCH("Due Date", Submittal[#Headers],0), , , "Query")))</f>
        <v/>
      </c>
      <c r="H586" s="47"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282300.01.01</v>
      </c>
      <c r="C587" t="str">
        <f ca="1">INDIRECT(ADDRESS(ROW()-14,MATCH("Title", Submittal[#Headers],0), , , "Query"))</f>
        <v>VIDEO SURVEILLANCE</v>
      </c>
      <c r="D587" t="str">
        <f ca="1">INDIRECT(ADDRESS(ROW()-14,MATCH("Type", Submittal[#Headers],0), , , "Query"))</f>
        <v>Product Data</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43892</v>
      </c>
      <c r="G587" s="6" t="str">
        <f ca="1">IF(ISBLANK(INDIRECT(ADDRESS(ROW()-14,MATCH("Due Date", Submittal[#Headers],0), , , "Query"))), "", INDIRECT(ADDRESS(ROW()-14,MATCH("Due Date", Submittal[#Headers],0), , , "Query")))</f>
        <v/>
      </c>
      <c r="H587" s="47"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283111.02.00</v>
      </c>
      <c r="C588" t="str">
        <f ca="1">INDIRECT(ADDRESS(ROW()-14,MATCH("Title", Submittal[#Headers],0), , , "Query"))</f>
        <v>Fire Alarm and Detection System</v>
      </c>
      <c r="D588" t="str">
        <f ca="1">INDIRECT(ADDRESS(ROW()-14,MATCH("Type", Submittal[#Headers],0), , , "Query"))</f>
        <v>Shop Drawing</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t="str">
        <f ca="1">IF(ISBLANK(INDIRECT(ADDRESS(ROW()-14,MATCH("Design Review  On", Submittal[#Headers],0), , , "Query"))), "", INDIRECT(ADDRESS(ROW()-14,MATCH("Design Review  On", Submittal[#Headers],0), , , "Query")))</f>
        <v/>
      </c>
      <c r="G588" s="6" t="str">
        <f ca="1">IF(ISBLANK(INDIRECT(ADDRESS(ROW()-14,MATCH("Due Date", Submittal[#Headers],0), , , "Query"))), "", INDIRECT(ADDRESS(ROW()-14,MATCH("Due Date", Submittal[#Headers],0), , , "Query")))</f>
        <v/>
      </c>
      <c r="H588" s="47" t="str">
        <f ca="1">INDIRECT(ADDRESS(ROW()-14,MATCH("State", Submittal[#Headers],0), , , "Query"))</f>
        <v>Closed</v>
      </c>
    </row>
    <row r="589" spans="1:8" x14ac:dyDescent="0.35">
      <c r="A589" t="str">
        <f ca="1">INDIRECT(ADDRESS(ROW()-14,MATCH("Priority", Submittal[#Headers],0), , , "Query"))</f>
        <v>High</v>
      </c>
      <c r="B589" t="str">
        <f ca="1">_xlfn.CONCAT(TEXT(INDIRECT(ADDRESS(ROW()-14,MATCH("Spec Section", Submittal[#Headers],0), , , "Query")),"000000"),".",TEXT(INDIRECT(ADDRESS(ROW()-14,MATCH("Number", Submittal[#Headers],0), , , "Query")), "00"),".", TEXT(INDIRECT(ADDRESS(ROW()-14,MATCH("Rev", Submittal[#Headers],0), , , "Query")),"00"))</f>
        <v>283111.01.01</v>
      </c>
      <c r="C589" t="str">
        <f ca="1">INDIRECT(ADDRESS(ROW()-14,MATCH("Title", Submittal[#Headers],0), , , "Query"))</f>
        <v>Fire Alarm and Detection System</v>
      </c>
      <c r="D589" t="str">
        <f ca="1">INDIRECT(ADDRESS(ROW()-14,MATCH("Type", Submittal[#Headers],0), , , "Query"))</f>
        <v>Product Data</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f ca="1">IF(ISBLANK(INDIRECT(ADDRESS(ROW()-14,MATCH("Design Review  On", Submittal[#Headers],0), , , "Query"))), "", INDIRECT(ADDRESS(ROW()-14,MATCH("Design Review  On", Submittal[#Headers],0), , , "Query")))</f>
        <v>44055</v>
      </c>
      <c r="G589" s="6" t="str">
        <f ca="1">IF(ISBLANK(INDIRECT(ADDRESS(ROW()-14,MATCH("Due Date", Submittal[#Headers],0), , , "Query"))), "", INDIRECT(ADDRESS(ROW()-14,MATCH("Due Date", Submittal[#Headers],0), , , "Query")))</f>
        <v/>
      </c>
      <c r="H589" s="47"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283111.05.00</v>
      </c>
      <c r="C590" t="str">
        <f ca="1">INDIRECT(ADDRESS(ROW()-14,MATCH("Title", Submittal[#Headers],0), , , "Query"))</f>
        <v>Fire Alarm and Detection System</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43892</v>
      </c>
      <c r="G590" s="6" t="str">
        <f ca="1">IF(ISBLANK(INDIRECT(ADDRESS(ROW()-14,MATCH("Due Date", Submittal[#Headers],0), , , "Query"))), "", INDIRECT(ADDRESS(ROW()-14,MATCH("Due Date", Submittal[#Headers],0), , , "Query")))</f>
        <v/>
      </c>
      <c r="H590" s="47"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283111.03.00</v>
      </c>
      <c r="C591" t="str">
        <f ca="1">INDIRECT(ADDRESS(ROW()-14,MATCH("Title", Submittal[#Headers],0), , , "Query"))</f>
        <v>Fire Alarm and Detection System</v>
      </c>
      <c r="D591" t="str">
        <f ca="1">INDIRECT(ADDRESS(ROW()-14,MATCH("Type", Submittal[#Headers],0), , , "Query"))</f>
        <v>Submittal Certificate</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1" s="6" t="str">
        <f ca="1">IF(ISBLANK(INDIRECT(ADDRESS(ROW()-14,MATCH("Design Review  On", Submittal[#Headers],0), , , "Query"))), "", INDIRECT(ADDRESS(ROW()-14,MATCH("Design Review  On", Submittal[#Headers],0), , , "Query")))</f>
        <v/>
      </c>
      <c r="G591" s="6" t="str">
        <f ca="1">IF(ISBLANK(INDIRECT(ADDRESS(ROW()-14,MATCH("Due Date", Submittal[#Headers],0), , , "Query"))), "", INDIRECT(ADDRESS(ROW()-14,MATCH("Due Date", Submittal[#Headers],0), , , "Query")))</f>
        <v/>
      </c>
      <c r="H591" s="47" t="str">
        <f ca="1">INDIRECT(ADDRESS(ROW()-14,MATCH("State", Submittal[#Headers],0), , , "Query"))</f>
        <v>Assigned to Sub</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283113.01.00</v>
      </c>
      <c r="C592" t="str">
        <f ca="1">INDIRECT(ADDRESS(ROW()-14,MATCH("Title", Submittal[#Headers],0), , , "Query"))</f>
        <v>Fire Alarm and Detection System</v>
      </c>
      <c r="D592" t="str">
        <f ca="1">INDIRECT(ADDRESS(ROW()-14,MATCH("Type", Submittal[#Headers],0), , , "Query"))</f>
        <v>Product Data</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2" s="6" t="str">
        <f ca="1">IF(ISBLANK(INDIRECT(ADDRESS(ROW()-14,MATCH("Design Review  On", Submittal[#Headers],0), , , "Query"))), "", INDIRECT(ADDRESS(ROW()-14,MATCH("Design Review  On", Submittal[#Headers],0), , , "Query")))</f>
        <v/>
      </c>
      <c r="G592" s="6" t="str">
        <f ca="1">IF(ISBLANK(INDIRECT(ADDRESS(ROW()-14,MATCH("Due Date", Submittal[#Headers],0), , , "Query"))), "", INDIRECT(ADDRESS(ROW()-14,MATCH("Due Date", Submittal[#Headers],0), , , "Query")))</f>
        <v/>
      </c>
      <c r="H592" s="47" t="str">
        <f ca="1">INDIRECT(ADDRESS(ROW()-14,MATCH("State", Submittal[#Headers],0), , , "Query"))</f>
        <v>Assigned to Sub</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312000.02.00</v>
      </c>
      <c r="C593" t="str">
        <f ca="1">INDIRECT(ADDRESS(ROW()-14,MATCH("Title", Submittal[#Headers],0), , , "Query"))</f>
        <v>EARTH MOVING</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43802</v>
      </c>
      <c r="G593" s="6" t="str">
        <f ca="1">IF(ISBLANK(INDIRECT(ADDRESS(ROW()-14,MATCH("Due Date", Submittal[#Headers],0), , , "Query"))), "", INDIRECT(ADDRESS(ROW()-14,MATCH("Due Date", Submittal[#Headers],0), , , "Query")))</f>
        <v/>
      </c>
      <c r="H593" s="47"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312000.03.00</v>
      </c>
      <c r="C594" t="str">
        <f ca="1">INDIRECT(ADDRESS(ROW()-14,MATCH("Title", Submittal[#Headers],0), , , "Query"))</f>
        <v>EARTH MOVING</v>
      </c>
      <c r="D594" t="str">
        <f ca="1">INDIRECT(ADDRESS(ROW()-14,MATCH("Type", Submittal[#Headers],0), , , "Query"))</f>
        <v>Product Data</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f ca="1">IF(ISBLANK(INDIRECT(ADDRESS(ROW()-14,MATCH("Design Review  On", Submittal[#Headers],0), , , "Query"))), "", INDIRECT(ADDRESS(ROW()-14,MATCH("Design Review  On", Submittal[#Headers],0), , , "Query")))</f>
        <v>43791</v>
      </c>
      <c r="G594" s="6" t="str">
        <f ca="1">IF(ISBLANK(INDIRECT(ADDRESS(ROW()-14,MATCH("Due Date", Submittal[#Headers],0), , , "Query"))), "", INDIRECT(ADDRESS(ROW()-14,MATCH("Due Date", Submittal[#Headers],0), , , "Query")))</f>
        <v/>
      </c>
      <c r="H594" s="47" t="str">
        <f ca="1">INDIRECT(ADDRESS(ROW()-14,MATCH("State", Submittal[#Headers],0), , , "Query"))</f>
        <v>Closed</v>
      </c>
    </row>
    <row r="595" spans="1:8" x14ac:dyDescent="0.35">
      <c r="A595" t="str">
        <f ca="1">INDIRECT(ADDRESS(ROW()-14,MATCH("Priority", Submittal[#Headers],0), , , "Query"))</f>
        <v>High</v>
      </c>
      <c r="B595" t="str">
        <f ca="1">_xlfn.CONCAT(TEXT(INDIRECT(ADDRESS(ROW()-14,MATCH("Spec Section", Submittal[#Headers],0), , , "Query")),"000000"),".",TEXT(INDIRECT(ADDRESS(ROW()-14,MATCH("Number", Submittal[#Headers],0), , , "Query")), "00"),".", TEXT(INDIRECT(ADDRESS(ROW()-14,MATCH("Rev", Submittal[#Headers],0), , , "Query")),"00"))</f>
        <v>312000.06.00</v>
      </c>
      <c r="C595" t="str">
        <f ca="1">INDIRECT(ADDRESS(ROW()-14,MATCH("Title", Submittal[#Headers],0), , , "Query"))</f>
        <v>EARTH MOVING</v>
      </c>
      <c r="D595" t="str">
        <f ca="1">INDIRECT(ADDRESS(ROW()-14,MATCH("Type", Submittal[#Headers],0), , , "Query"))</f>
        <v>Product Data</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5" s="6">
        <f ca="1">IF(ISBLANK(INDIRECT(ADDRESS(ROW()-14,MATCH("Design Review  On", Submittal[#Headers],0), , , "Query"))), "", INDIRECT(ADDRESS(ROW()-14,MATCH("Design Review  On", Submittal[#Headers],0), , , "Query")))</f>
        <v>43963</v>
      </c>
      <c r="G595" s="6" t="str">
        <f ca="1">IF(ISBLANK(INDIRECT(ADDRESS(ROW()-14,MATCH("Due Date", Submittal[#Headers],0), , , "Query"))), "", INDIRECT(ADDRESS(ROW()-14,MATCH("Due Date", Submittal[#Headers],0), , , "Query")))</f>
        <v/>
      </c>
      <c r="H595" s="47" t="str">
        <f ca="1">INDIRECT(ADDRESS(ROW()-14,MATCH("State", Submittal[#Headers],0), , , "Query"))</f>
        <v>Closed</v>
      </c>
    </row>
    <row r="596" spans="1:8" x14ac:dyDescent="0.35">
      <c r="A596" t="str">
        <f ca="1">INDIRECT(ADDRESS(ROW()-14,MATCH("Priority", Submittal[#Headers],0), , , "Query"))</f>
        <v>Low</v>
      </c>
      <c r="B596" t="str">
        <f ca="1">_xlfn.CONCAT(TEXT(INDIRECT(ADDRESS(ROW()-14,MATCH("Spec Section", Submittal[#Headers],0), , , "Query")),"000000"),".",TEXT(INDIRECT(ADDRESS(ROW()-14,MATCH("Number", Submittal[#Headers],0), , , "Query")), "00"),".", TEXT(INDIRECT(ADDRESS(ROW()-14,MATCH("Rev", Submittal[#Headers],0), , , "Query")),"00"))</f>
        <v>312000.04.00</v>
      </c>
      <c r="C596" t="str">
        <f ca="1">INDIRECT(ADDRESS(ROW()-14,MATCH("Title", Submittal[#Headers],0), , , "Query"))</f>
        <v>EARTH MOVING</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43860</v>
      </c>
      <c r="G596" s="6" t="str">
        <f ca="1">IF(ISBLANK(INDIRECT(ADDRESS(ROW()-14,MATCH("Due Date", Submittal[#Headers],0), , , "Query"))), "", INDIRECT(ADDRESS(ROW()-14,MATCH("Due Date", Submittal[#Headers],0), , , "Query")))</f>
        <v/>
      </c>
      <c r="H596" s="47" t="str">
        <f ca="1">INDIRECT(ADDRESS(ROW()-14,MATCH("State", Submittal[#Headers],0), , , "Query"))</f>
        <v>Closed</v>
      </c>
    </row>
    <row r="597" spans="1:8" x14ac:dyDescent="0.35">
      <c r="A597" t="str">
        <f ca="1">INDIRECT(ADDRESS(ROW()-14,MATCH("Priority", Submittal[#Headers],0), , , "Query"))</f>
        <v>High</v>
      </c>
      <c r="B597" t="str">
        <f ca="1">_xlfn.CONCAT(TEXT(INDIRECT(ADDRESS(ROW()-14,MATCH("Spec Section", Submittal[#Headers],0), , , "Query")),"000000"),".",TEXT(INDIRECT(ADDRESS(ROW()-14,MATCH("Number", Submittal[#Headers],0), , , "Query")), "00"),".", TEXT(INDIRECT(ADDRESS(ROW()-14,MATCH("Rev", Submittal[#Headers],0), , , "Query")),"00"))</f>
        <v>312000.05.01</v>
      </c>
      <c r="C597" t="str">
        <f ca="1">INDIRECT(ADDRESS(ROW()-14,MATCH("Title", Submittal[#Headers],0), , , "Query"))</f>
        <v>Shoring</v>
      </c>
      <c r="D597" t="str">
        <f ca="1">INDIRECT(ADDRESS(ROW()-14,MATCH("Type", Submittal[#Headers],0), , , "Query"))</f>
        <v>Shop Drawing</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43952</v>
      </c>
      <c r="G597" s="6" t="str">
        <f ca="1">IF(ISBLANK(INDIRECT(ADDRESS(ROW()-14,MATCH("Due Date", Submittal[#Headers],0), , , "Query"))), "", INDIRECT(ADDRESS(ROW()-14,MATCH("Due Date", Submittal[#Headers],0), , , "Query")))</f>
        <v/>
      </c>
      <c r="H597" s="47" t="str">
        <f ca="1">INDIRECT(ADDRESS(ROW()-14,MATCH("State", Submittal[#Headers],0), , , "Query"))</f>
        <v>Closed</v>
      </c>
    </row>
    <row r="598" spans="1:8" x14ac:dyDescent="0.35">
      <c r="A598" t="str">
        <f ca="1">INDIRECT(ADDRESS(ROW()-14,MATCH("Priority", Submittal[#Headers],0), , , "Query"))</f>
        <v>High</v>
      </c>
      <c r="B598" t="str">
        <f ca="1">_xlfn.CONCAT(TEXT(INDIRECT(ADDRESS(ROW()-14,MATCH("Spec Section", Submittal[#Headers],0), , , "Query")),"000000"),".",TEXT(INDIRECT(ADDRESS(ROW()-14,MATCH("Number", Submittal[#Headers],0), , , "Query")), "00"),".", TEXT(INDIRECT(ADDRESS(ROW()-14,MATCH("Rev", Submittal[#Headers],0), , , "Query")),"00"))</f>
        <v>313100.01.00</v>
      </c>
      <c r="C598" t="str">
        <f ca="1">INDIRECT(ADDRESS(ROW()-14,MATCH("Title", Submittal[#Headers],0), , , "Query"))</f>
        <v>SOIL TREATMENT</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8" s="6">
        <f ca="1">IF(ISBLANK(INDIRECT(ADDRESS(ROW()-14,MATCH("Design Review  On", Submittal[#Headers],0), , , "Query"))), "", INDIRECT(ADDRESS(ROW()-14,MATCH("Design Review  On", Submittal[#Headers],0), , , "Query")))</f>
        <v>43892</v>
      </c>
      <c r="G598" s="6" t="str">
        <f ca="1">IF(ISBLANK(INDIRECT(ADDRESS(ROW()-14,MATCH("Due Date", Submittal[#Headers],0), , , "Query"))), "", INDIRECT(ADDRESS(ROW()-14,MATCH("Due Date", Submittal[#Headers],0), , , "Query")))</f>
        <v/>
      </c>
      <c r="H598" s="47" t="str">
        <f ca="1">INDIRECT(ADDRESS(ROW()-14,MATCH("State", Submittal[#Headers],0), , , "Query"))</f>
        <v>Closed</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316330.04.02</v>
      </c>
      <c r="C599" t="str">
        <f ca="1">INDIRECT(ADDRESS(ROW()-14,MATCH("Title", Submittal[#Headers],0), , , "Query"))</f>
        <v>DRILLED MICROPILES</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43880</v>
      </c>
      <c r="G599" s="6" t="str">
        <f ca="1">IF(ISBLANK(INDIRECT(ADDRESS(ROW()-14,MATCH("Due Date", Submittal[#Headers],0), , , "Query"))), "", INDIRECT(ADDRESS(ROW()-14,MATCH("Due Date", Submittal[#Headers],0), , , "Query")))</f>
        <v/>
      </c>
      <c r="H599" s="47" t="str">
        <f ca="1">INDIRECT(ADDRESS(ROW()-14,MATCH("State", Submittal[#Headers],0), , , "Query"))</f>
        <v>Closed</v>
      </c>
    </row>
    <row r="600" spans="1:8" x14ac:dyDescent="0.35">
      <c r="A600" t="str">
        <f ca="1">INDIRECT(ADDRESS(ROW()-14,MATCH("Priority", Submittal[#Headers],0), , , "Query"))</f>
        <v>High</v>
      </c>
      <c r="B600" t="str">
        <f ca="1">_xlfn.CONCAT(TEXT(INDIRECT(ADDRESS(ROW()-14,MATCH("Spec Section", Submittal[#Headers],0), , , "Query")),"000000"),".",TEXT(INDIRECT(ADDRESS(ROW()-14,MATCH("Number", Submittal[#Headers],0), , , "Query")), "00"),".", TEXT(INDIRECT(ADDRESS(ROW()-14,MATCH("Rev", Submittal[#Headers],0), , , "Query")),"00"))</f>
        <v>316330.03.01</v>
      </c>
      <c r="C600" t="str">
        <f ca="1">INDIRECT(ADDRESS(ROW()-14,MATCH("Title", Submittal[#Headers],0), , , "Query"))</f>
        <v>DRILLED MICROPILES</v>
      </c>
      <c r="D600" t="str">
        <f ca="1">INDIRECT(ADDRESS(ROW()-14,MATCH("Type", Submittal[#Headers],0), , , "Query"))</f>
        <v>Shop Drawing</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43839</v>
      </c>
      <c r="G600" s="6" t="str">
        <f ca="1">IF(ISBLANK(INDIRECT(ADDRESS(ROW()-14,MATCH("Due Date", Submittal[#Headers],0), , , "Query"))), "", INDIRECT(ADDRESS(ROW()-14,MATCH("Due Date", Submittal[#Headers],0), , , "Query")))</f>
        <v/>
      </c>
      <c r="H600" s="47" t="str">
        <f ca="1">INDIRECT(ADDRESS(ROW()-14,MATCH("State", Submittal[#Headers],0), , , "Query"))</f>
        <v>Closed</v>
      </c>
    </row>
    <row r="601" spans="1:8" x14ac:dyDescent="0.35">
      <c r="A601" t="str">
        <f ca="1">INDIRECT(ADDRESS(ROW()-14,MATCH("Priority", Submittal[#Headers],0), , , "Query"))</f>
        <v>Medium</v>
      </c>
      <c r="B601" t="str">
        <f ca="1">_xlfn.CONCAT(TEXT(INDIRECT(ADDRESS(ROW()-14,MATCH("Spec Section", Submittal[#Headers],0), , , "Query")),"000000"),".",TEXT(INDIRECT(ADDRESS(ROW()-14,MATCH("Number", Submittal[#Headers],0), , , "Query")), "00"),".", TEXT(INDIRECT(ADDRESS(ROW()-14,MATCH("Rev", Submittal[#Headers],0), , , "Query")),"00"))</f>
        <v>320000.01.00</v>
      </c>
      <c r="C601" t="str">
        <f ca="1">INDIRECT(ADDRESS(ROW()-14,MATCH("Title", Submittal[#Headers],0), , , "Query"))</f>
        <v>EXTERIOR IMPROVEMENT - Fountain</v>
      </c>
      <c r="D601" t="str">
        <f ca="1">INDIRECT(ADDRESS(ROW()-14,MATCH("Type", Submittal[#Headers],0), , , "Query"))</f>
        <v>Submittal</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44175</v>
      </c>
      <c r="G601" s="6" t="str">
        <f ca="1">IF(ISBLANK(INDIRECT(ADDRESS(ROW()-14,MATCH("Due Date", Submittal[#Headers],0), , , "Query"))), "", INDIRECT(ADDRESS(ROW()-14,MATCH("Due Date", Submittal[#Headers],0), , , "Query")))</f>
        <v/>
      </c>
      <c r="H601" s="47"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321216.01.00</v>
      </c>
      <c r="C602" t="str">
        <f ca="1">INDIRECT(ADDRESS(ROW()-14,MATCH("Title", Submittal[#Headers],0), , , "Query"))</f>
        <v>ASPHALT PAVING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43791</v>
      </c>
      <c r="G602" s="6" t="str">
        <f ca="1">IF(ISBLANK(INDIRECT(ADDRESS(ROW()-14,MATCH("Due Date", Submittal[#Headers],0), , , "Query"))), "", INDIRECT(ADDRESS(ROW()-14,MATCH("Due Date", Submittal[#Headers],0), , , "Query")))</f>
        <v/>
      </c>
      <c r="H602" s="47" t="str">
        <f ca="1">INDIRECT(ADDRESS(ROW()-14,MATCH("State", Submittal[#Headers],0), , , "Query"))</f>
        <v>Closed</v>
      </c>
    </row>
    <row r="603" spans="1:8" x14ac:dyDescent="0.35">
      <c r="A603" t="str">
        <f ca="1">INDIRECT(ADDRESS(ROW()-14,MATCH("Priority", Submittal[#Headers],0), , , "Query"))</f>
        <v>Low</v>
      </c>
      <c r="B603" t="str">
        <f ca="1">_xlfn.CONCAT(TEXT(INDIRECT(ADDRESS(ROW()-14,MATCH("Spec Section", Submittal[#Headers],0), , , "Query")),"000000"),".",TEXT(INDIRECT(ADDRESS(ROW()-14,MATCH("Number", Submittal[#Headers],0), , , "Query")), "00"),".", TEXT(INDIRECT(ADDRESS(ROW()-14,MATCH("Rev", Submittal[#Headers],0), , , "Query")),"00"))</f>
        <v>321216.02.02</v>
      </c>
      <c r="C603" t="str">
        <f ca="1">INDIRECT(ADDRESS(ROW()-14,MATCH("Title", Submittal[#Headers],0), , , "Query"))</f>
        <v>ASPHALT PAVING (Paint)</v>
      </c>
      <c r="D603" t="str">
        <f ca="1">INDIRECT(ADDRESS(ROW()-14,MATCH("Type", Submittal[#Headers],0), , , "Query"))</f>
        <v>Product Data</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43892</v>
      </c>
      <c r="G603" s="6" t="str">
        <f ca="1">IF(ISBLANK(INDIRECT(ADDRESS(ROW()-14,MATCH("Due Date", Submittal[#Headers],0), , , "Query"))), "", INDIRECT(ADDRESS(ROW()-14,MATCH("Due Date", Submittal[#Headers],0), , , "Query")))</f>
        <v/>
      </c>
      <c r="H603" s="47" t="str">
        <f ca="1">INDIRECT(ADDRESS(ROW()-14,MATCH("State", Submittal[#Headers],0), , , "Query"))</f>
        <v>Closed</v>
      </c>
    </row>
    <row r="604" spans="1:8" x14ac:dyDescent="0.35">
      <c r="A604" t="str">
        <f ca="1">INDIRECT(ADDRESS(ROW()-14,MATCH("Priority", Submittal[#Headers],0), , , "Query"))</f>
        <v>Low</v>
      </c>
      <c r="B604" t="str">
        <f ca="1">_xlfn.CONCAT(TEXT(INDIRECT(ADDRESS(ROW()-14,MATCH("Spec Section", Submittal[#Headers],0), , , "Query")),"000000"),".",TEXT(INDIRECT(ADDRESS(ROW()-14,MATCH("Number", Submittal[#Headers],0), , , "Query")), "00"),".", TEXT(INDIRECT(ADDRESS(ROW()-14,MATCH("Rev", Submittal[#Headers],0), , , "Query")),"00"))</f>
        <v>321313.01.00</v>
      </c>
      <c r="C604" t="str">
        <f ca="1">INDIRECT(ADDRESS(ROW()-14,MATCH("Title", Submittal[#Headers],0), , , "Query"))</f>
        <v>CONCRETE PAVING</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43832</v>
      </c>
      <c r="G604" s="6" t="str">
        <f ca="1">IF(ISBLANK(INDIRECT(ADDRESS(ROW()-14,MATCH("Due Date", Submittal[#Headers],0), , , "Query"))), "", INDIRECT(ADDRESS(ROW()-14,MATCH("Due Date", Submittal[#Headers],0), , , "Query")))</f>
        <v/>
      </c>
      <c r="H604" s="47"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321313.02.00</v>
      </c>
      <c r="C605" t="str">
        <f ca="1">INDIRECT(ADDRESS(ROW()-14,MATCH("Title", Submittal[#Headers],0), , , "Query"))</f>
        <v>CONCRETE PAVING</v>
      </c>
      <c r="D605" t="str">
        <f ca="1">INDIRECT(ADDRESS(ROW()-14,MATCH("Type", Submittal[#Headers],0), , , "Query"))</f>
        <v>Submittal</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43832</v>
      </c>
      <c r="G605" s="6" t="str">
        <f ca="1">IF(ISBLANK(INDIRECT(ADDRESS(ROW()-14,MATCH("Due Date", Submittal[#Headers],0), , , "Query"))), "", INDIRECT(ADDRESS(ROW()-14,MATCH("Due Date", Submittal[#Headers],0), , , "Query")))</f>
        <v/>
      </c>
      <c r="H605" s="47" t="str">
        <f ca="1">INDIRECT(ADDRESS(ROW()-14,MATCH("State", Submittal[#Headers],0), , , "Query"))</f>
        <v>Closed</v>
      </c>
    </row>
    <row r="606" spans="1:8" x14ac:dyDescent="0.35">
      <c r="A606" t="str">
        <f ca="1">INDIRECT(ADDRESS(ROW()-14,MATCH("Priority", Submittal[#Headers],0), , , "Query"))</f>
        <v>High</v>
      </c>
      <c r="B606" t="str">
        <f ca="1">_xlfn.CONCAT(TEXT(INDIRECT(ADDRESS(ROW()-14,MATCH("Spec Section", Submittal[#Headers],0), , , "Query")),"000000"),".",TEXT(INDIRECT(ADDRESS(ROW()-14,MATCH("Number", Submittal[#Headers],0), , , "Query")), "00"),".", TEXT(INDIRECT(ADDRESS(ROW()-14,MATCH("Rev", Submittal[#Headers],0), , , "Query")),"00"))</f>
        <v>321313.03.00</v>
      </c>
      <c r="C606" t="str">
        <f ca="1">INDIRECT(ADDRESS(ROW()-14,MATCH("Title", Submittal[#Headers],0), , , "Query"))</f>
        <v>CONCRETE PAVING</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43921</v>
      </c>
      <c r="G606" s="6" t="str">
        <f ca="1">IF(ISBLANK(INDIRECT(ADDRESS(ROW()-14,MATCH("Due Date", Submittal[#Headers],0), , , "Query"))), "", INDIRECT(ADDRESS(ROW()-14,MATCH("Due Date", Submittal[#Headers],0), , , "Query")))</f>
        <v/>
      </c>
      <c r="H606" s="47" t="str">
        <f ca="1">INDIRECT(ADDRESS(ROW()-14,MATCH("State", Submittal[#Headers],0), , , "Query"))</f>
        <v>Closed</v>
      </c>
    </row>
    <row r="607" spans="1:8" x14ac:dyDescent="0.35">
      <c r="A607" t="str">
        <f ca="1">INDIRECT(ADDRESS(ROW()-14,MATCH("Priority", Submittal[#Headers],0), , , "Query"))</f>
        <v>Low</v>
      </c>
      <c r="B607" t="str">
        <f ca="1">_xlfn.CONCAT(TEXT(INDIRECT(ADDRESS(ROW()-14,MATCH("Spec Section", Submittal[#Headers],0), , , "Query")),"000000"),".",TEXT(INDIRECT(ADDRESS(ROW()-14,MATCH("Number", Submittal[#Headers],0), , , "Query")), "00"),".", TEXT(INDIRECT(ADDRESS(ROW()-14,MATCH("Rev", Submittal[#Headers],0), , , "Query")),"00"))</f>
        <v>321413.03.00</v>
      </c>
      <c r="C607" t="str">
        <f ca="1">INDIRECT(ADDRESS(ROW()-14,MATCH("Title", Submittal[#Headers],0), , , "Query"))</f>
        <v>PRECAST CONCRETE UNIT PAVING</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t="str">
        <f ca="1">IF(ISBLANK(INDIRECT(ADDRESS(ROW()-14,MATCH("Design Review  On", Submittal[#Headers],0), , , "Query"))), "", INDIRECT(ADDRESS(ROW()-14,MATCH("Design Review  On", Submittal[#Headers],0), , , "Query")))</f>
        <v/>
      </c>
      <c r="G607" s="6" t="str">
        <f ca="1">IF(ISBLANK(INDIRECT(ADDRESS(ROW()-14,MATCH("Due Date", Submittal[#Headers],0), , , "Query"))), "", INDIRECT(ADDRESS(ROW()-14,MATCH("Due Date", Submittal[#Headers],0), , , "Query")))</f>
        <v/>
      </c>
      <c r="H607" s="47" t="str">
        <f ca="1">INDIRECT(ADDRESS(ROW()-14,MATCH("State", Submittal[#Headers],0), , , "Query"))</f>
        <v>Closed</v>
      </c>
    </row>
    <row r="608" spans="1:8" x14ac:dyDescent="0.35">
      <c r="A608" t="str">
        <f ca="1">INDIRECT(ADDRESS(ROW()-14,MATCH("Priority", Submittal[#Headers],0), , , "Query"))</f>
        <v>High</v>
      </c>
      <c r="B608" t="str">
        <f ca="1">_xlfn.CONCAT(TEXT(INDIRECT(ADDRESS(ROW()-14,MATCH("Spec Section", Submittal[#Headers],0), , , "Query")),"000000"),".",TEXT(INDIRECT(ADDRESS(ROW()-14,MATCH("Number", Submittal[#Headers],0), , , "Query")), "00"),".", TEXT(INDIRECT(ADDRESS(ROW()-14,MATCH("Rev", Submittal[#Headers],0), , , "Query")),"00"))</f>
        <v>321413.02.00</v>
      </c>
      <c r="C608" t="str">
        <f ca="1">INDIRECT(ADDRESS(ROW()-14,MATCH("Title", Submittal[#Headers],0), , , "Query"))</f>
        <v>PRECAST CONCRETE UNIT PAVING</v>
      </c>
      <c r="D608" t="str">
        <f ca="1">INDIRECT(ADDRESS(ROW()-14,MATCH("Type", Submittal[#Headers],0), , , "Query"))</f>
        <v>Submittal</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43920</v>
      </c>
      <c r="G608" s="6" t="str">
        <f ca="1">IF(ISBLANK(INDIRECT(ADDRESS(ROW()-14,MATCH("Due Date", Submittal[#Headers],0), , , "Query"))), "", INDIRECT(ADDRESS(ROW()-14,MATCH("Due Date", Submittal[#Headers],0), , , "Query")))</f>
        <v/>
      </c>
      <c r="H608" s="47" t="str">
        <f ca="1">INDIRECT(ADDRESS(ROW()-14,MATCH("State", Submittal[#Headers],0), , , "Query"))</f>
        <v>Closed</v>
      </c>
    </row>
    <row r="609" spans="1:8" x14ac:dyDescent="0.35">
      <c r="A609" t="str">
        <f ca="1">INDIRECT(ADDRESS(ROW()-14,MATCH("Priority", Submittal[#Headers],0), , , "Query"))</f>
        <v>High</v>
      </c>
      <c r="B609" t="str">
        <f ca="1">_xlfn.CONCAT(TEXT(INDIRECT(ADDRESS(ROW()-14,MATCH("Spec Section", Submittal[#Headers],0), , , "Query")),"000000"),".",TEXT(INDIRECT(ADDRESS(ROW()-14,MATCH("Number", Submittal[#Headers],0), , , "Query")), "00"),".", TEXT(INDIRECT(ADDRESS(ROW()-14,MATCH("Rev", Submittal[#Headers],0), , , "Query")),"00"))</f>
        <v>321413.01.01</v>
      </c>
      <c r="C609" t="str">
        <f ca="1">INDIRECT(ADDRESS(ROW()-14,MATCH("Title", Submittal[#Headers],0), , , "Query"))</f>
        <v>PRECAST CONCRETE UNIT PAVING</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43920</v>
      </c>
      <c r="G609" s="6" t="str">
        <f ca="1">IF(ISBLANK(INDIRECT(ADDRESS(ROW()-14,MATCH("Due Date", Submittal[#Headers],0), , , "Query"))), "", INDIRECT(ADDRESS(ROW()-14,MATCH("Due Date", Submittal[#Headers],0), , , "Query")))</f>
        <v/>
      </c>
      <c r="H609" s="47" t="str">
        <f ca="1">INDIRECT(ADDRESS(ROW()-14,MATCH("State", Submittal[#Headers],0), , , "Query"))</f>
        <v>Closed</v>
      </c>
    </row>
    <row r="610" spans="1:8" x14ac:dyDescent="0.35">
      <c r="A610" t="str">
        <f ca="1">INDIRECT(ADDRESS(ROW()-14,MATCH("Priority", Submittal[#Headers],0), , , "Query"))</f>
        <v>Medium</v>
      </c>
      <c r="B610" t="str">
        <f ca="1">_xlfn.CONCAT(TEXT(INDIRECT(ADDRESS(ROW()-14,MATCH("Spec Section", Submittal[#Headers],0), , , "Query")),"000000"),".",TEXT(INDIRECT(ADDRESS(ROW()-14,MATCH("Number", Submittal[#Headers],0), , , "Query")), "00"),".", TEXT(INDIRECT(ADDRESS(ROW()-14,MATCH("Rev", Submittal[#Headers],0), , , "Query")),"00"))</f>
        <v>321413.04.01</v>
      </c>
      <c r="C610" t="str">
        <f ca="1">INDIRECT(ADDRESS(ROW()-14,MATCH("Title", Submittal[#Headers],0), , , "Query"))</f>
        <v>PRECAST CONCRETE UNIT PAVING (Shop Drawings pt 1)</v>
      </c>
      <c r="D610" t="str">
        <f ca="1">INDIRECT(ADDRESS(ROW()-14,MATCH("Type", Submittal[#Headers],0), , , "Query"))</f>
        <v>Shop Drawing</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t="str">
        <f ca="1">IF(ISBLANK(INDIRECT(ADDRESS(ROW()-14,MATCH("Design Review  On", Submittal[#Headers],0), , , "Query"))), "", INDIRECT(ADDRESS(ROW()-14,MATCH("Design Review  On", Submittal[#Headers],0), , , "Query")))</f>
        <v/>
      </c>
      <c r="G610" s="6" t="str">
        <f ca="1">IF(ISBLANK(INDIRECT(ADDRESS(ROW()-14,MATCH("Due Date", Submittal[#Headers],0), , , "Query"))), "", INDIRECT(ADDRESS(ROW()-14,MATCH("Due Date", Submittal[#Headers],0), , , "Query")))</f>
        <v/>
      </c>
      <c r="H610" s="47"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321413.07.00</v>
      </c>
      <c r="C611" t="str">
        <f ca="1">INDIRECT(ADDRESS(ROW()-14,MATCH("Title", Submittal[#Headers],0), , , "Query"))</f>
        <v>PRECAST CONCRETE UNIT PAVING - Shop Drawings CCD_88</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44165</v>
      </c>
      <c r="G611" s="6" t="str">
        <f ca="1">IF(ISBLANK(INDIRECT(ADDRESS(ROW()-14,MATCH("Due Date", Submittal[#Headers],0), , , "Query"))), "", INDIRECT(ADDRESS(ROW()-14,MATCH("Due Date", Submittal[#Headers],0), , , "Query")))</f>
        <v/>
      </c>
      <c r="H611" s="47"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321413.05.00</v>
      </c>
      <c r="C612" t="str">
        <f ca="1">INDIRECT(ADDRESS(ROW()-14,MATCH("Title", Submittal[#Headers],0), , , "Query"))</f>
        <v>PRECAST CONCRETE UNIT PAVING</v>
      </c>
      <c r="D612" t="str">
        <f ca="1">INDIRECT(ADDRESS(ROW()-14,MATCH("Type", Submittal[#Headers],0), , , "Query"))</f>
        <v>Submittal</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44005</v>
      </c>
      <c r="G612" s="6" t="str">
        <f ca="1">IF(ISBLANK(INDIRECT(ADDRESS(ROW()-14,MATCH("Due Date", Submittal[#Headers],0), , , "Query"))), "", INDIRECT(ADDRESS(ROW()-14,MATCH("Due Date", Submittal[#Headers],0), , , "Query")))</f>
        <v/>
      </c>
      <c r="H612" s="47" t="str">
        <f ca="1">INDIRECT(ADDRESS(ROW()-14,MATCH("State", Submittal[#Headers],0), , , "Query"))</f>
        <v>Closed</v>
      </c>
    </row>
    <row r="613" spans="1:8" x14ac:dyDescent="0.35">
      <c r="A613" t="str">
        <f ca="1">INDIRECT(ADDRESS(ROW()-14,MATCH("Priority", Submittal[#Headers],0), , , "Query"))</f>
        <v>High</v>
      </c>
      <c r="B613" t="str">
        <f ca="1">_xlfn.CONCAT(TEXT(INDIRECT(ADDRESS(ROW()-14,MATCH("Spec Section", Submittal[#Headers],0), , , "Query")),"000000"),".",TEXT(INDIRECT(ADDRESS(ROW()-14,MATCH("Number", Submittal[#Headers],0), , , "Query")), "00"),".", TEXT(INDIRECT(ADDRESS(ROW()-14,MATCH("Rev", Submittal[#Headers],0), , , "Query")),"00"))</f>
        <v>321413.06.02</v>
      </c>
      <c r="C613" t="str">
        <f ca="1">INDIRECT(ADDRESS(ROW()-14,MATCH("Title", Submittal[#Headers],0), , , "Query"))</f>
        <v>PRECAST CONCRETE UNIT PAVING - Shop Drawings</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f ca="1">IF(ISBLANK(INDIRECT(ADDRESS(ROW()-14,MATCH("Design Review  On", Submittal[#Headers],0), , , "Query"))), "", INDIRECT(ADDRESS(ROW()-14,MATCH("Design Review  On", Submittal[#Headers],0), , , "Query")))</f>
        <v>44225</v>
      </c>
      <c r="G613" s="6" t="str">
        <f ca="1">IF(ISBLANK(INDIRECT(ADDRESS(ROW()-14,MATCH("Due Date", Submittal[#Headers],0), , , "Query"))), "", INDIRECT(ADDRESS(ROW()-14,MATCH("Due Date", Submittal[#Headers],0), , , "Query")))</f>
        <v/>
      </c>
      <c r="H613" s="47"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323119.01.00</v>
      </c>
      <c r="C614" t="str">
        <f ca="1">INDIRECT(ADDRESS(ROW()-14,MATCH("Title", Submittal[#Headers],0), , , "Query"))</f>
        <v>DECORATIVE METAL FENCES AND GATES</v>
      </c>
      <c r="D614" t="str">
        <f ca="1">INDIRECT(ADDRESS(ROW()-14,MATCH("Type", Submittal[#Headers],0), , , "Query"))</f>
        <v>Product Data</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44196</v>
      </c>
      <c r="G614" s="6" t="str">
        <f ca="1">IF(ISBLANK(INDIRECT(ADDRESS(ROW()-14,MATCH("Due Date", Submittal[#Headers],0), , , "Query"))), "", INDIRECT(ADDRESS(ROW()-14,MATCH("Due Date", Submittal[#Headers],0), , , "Query")))</f>
        <v/>
      </c>
      <c r="H614" s="47" t="str">
        <f ca="1">INDIRECT(ADDRESS(ROW()-14,MATCH("State", Submittal[#Headers],0), , , "Query"))</f>
        <v>Closed</v>
      </c>
    </row>
    <row r="615" spans="1:8" x14ac:dyDescent="0.35">
      <c r="A615" t="str">
        <f ca="1">INDIRECT(ADDRESS(ROW()-14,MATCH("Priority", Submittal[#Headers],0), , , "Query"))</f>
        <v>Low</v>
      </c>
      <c r="B615" t="str">
        <f ca="1">_xlfn.CONCAT(TEXT(INDIRECT(ADDRESS(ROW()-14,MATCH("Spec Section", Submittal[#Headers],0), , , "Query")),"000000"),".",TEXT(INDIRECT(ADDRESS(ROW()-14,MATCH("Number", Submittal[#Headers],0), , , "Query")), "00"),".", TEXT(INDIRECT(ADDRESS(ROW()-14,MATCH("Rev", Submittal[#Headers],0), , , "Query")),"00"))</f>
        <v>323119.03.00</v>
      </c>
      <c r="C615" t="str">
        <f ca="1">INDIRECT(ADDRESS(ROW()-14,MATCH("Title", Submittal[#Headers],0), , , "Query"))</f>
        <v>DECORATIVE METAL FENCES AND GATES</v>
      </c>
      <c r="D615" t="str">
        <f ca="1">INDIRECT(ADDRESS(ROW()-14,MATCH("Type", Submittal[#Headers],0), , , "Query"))</f>
        <v>Submittal</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15" s="6" t="str">
        <f ca="1">IF(ISBLANK(INDIRECT(ADDRESS(ROW()-14,MATCH("Design Review  On", Submittal[#Headers],0), , , "Query"))), "", INDIRECT(ADDRESS(ROW()-14,MATCH("Design Review  On", Submittal[#Headers],0), , , "Query")))</f>
        <v/>
      </c>
      <c r="G615" s="6" t="str">
        <f ca="1">IF(ISBLANK(INDIRECT(ADDRESS(ROW()-14,MATCH("Due Date", Submittal[#Headers],0), , , "Query"))), "", INDIRECT(ADDRESS(ROW()-14,MATCH("Due Date", Submittal[#Headers],0), , , "Query")))</f>
        <v/>
      </c>
      <c r="H615" s="47" t="str">
        <f ca="1">INDIRECT(ADDRESS(ROW()-14,MATCH("State", Submittal[#Headers],0), , , "Query"))</f>
        <v>Assigned to Sub</v>
      </c>
    </row>
    <row r="616" spans="1:8" x14ac:dyDescent="0.35">
      <c r="A616" t="str">
        <f ca="1">INDIRECT(ADDRESS(ROW()-14,MATCH("Priority", Submittal[#Headers],0), , , "Query"))</f>
        <v>Low</v>
      </c>
      <c r="B616" t="str">
        <f ca="1">_xlfn.CONCAT(TEXT(INDIRECT(ADDRESS(ROW()-14,MATCH("Spec Section", Submittal[#Headers],0), , , "Query")),"000000"),".",TEXT(INDIRECT(ADDRESS(ROW()-14,MATCH("Number", Submittal[#Headers],0), , , "Query")), "00"),".", TEXT(INDIRECT(ADDRESS(ROW()-14,MATCH("Rev", Submittal[#Headers],0), , , "Query")),"00"))</f>
        <v>323119.05.00</v>
      </c>
      <c r="C616" t="str">
        <f ca="1">INDIRECT(ADDRESS(ROW()-14,MATCH("Title", Submittal[#Headers],0), , , "Query"))</f>
        <v>DECORATIVE METAL FENCES AND GATES</v>
      </c>
      <c r="D616" t="str">
        <f ca="1">INDIRECT(ADDRESS(ROW()-14,MATCH("Type", Submittal[#Headers],0), , , "Query"))</f>
        <v>Mock-Up</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16" s="6" t="str">
        <f ca="1">IF(ISBLANK(INDIRECT(ADDRESS(ROW()-14,MATCH("Design Review  On", Submittal[#Headers],0), , , "Query"))), "", INDIRECT(ADDRESS(ROW()-14,MATCH("Design Review  On", Submittal[#Headers],0), , , "Query")))</f>
        <v/>
      </c>
      <c r="G616" s="6" t="str">
        <f ca="1">IF(ISBLANK(INDIRECT(ADDRESS(ROW()-14,MATCH("Due Date", Submittal[#Headers],0), , , "Query"))), "", INDIRECT(ADDRESS(ROW()-14,MATCH("Due Date", Submittal[#Headers],0), , , "Query")))</f>
        <v/>
      </c>
      <c r="H616" s="47" t="str">
        <f ca="1">INDIRECT(ADDRESS(ROW()-14,MATCH("State", Submittal[#Headers],0), , , "Query"))</f>
        <v>Assigned to Sub</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323119.02.02</v>
      </c>
      <c r="C617" t="str">
        <f ca="1">INDIRECT(ADDRESS(ROW()-14,MATCH("Title", Submittal[#Headers],0), , , "Query"))</f>
        <v>DECORATIVE METAL FENCES AND GATES</v>
      </c>
      <c r="D617" t="str">
        <f ca="1">INDIRECT(ADDRESS(ROW()-14,MATCH("Type", Submittal[#Headers],0), , , "Query"))</f>
        <v>Shop Drawing</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617" s="6">
        <f ca="1">IF(ISBLANK(INDIRECT(ADDRESS(ROW()-14,MATCH("Design Review  On", Submittal[#Headers],0), , , "Query"))), "", INDIRECT(ADDRESS(ROW()-14,MATCH("Design Review  On", Submittal[#Headers],0), , , "Query")))</f>
        <v>44236</v>
      </c>
      <c r="G617" s="6">
        <f ca="1">IF(ISBLANK(INDIRECT(ADDRESS(ROW()-14,MATCH("Due Date", Submittal[#Headers],0), , , "Query"))), "", INDIRECT(ADDRESS(ROW()-14,MATCH("Due Date", Submittal[#Headers],0), , , "Query")))</f>
        <v>44187</v>
      </c>
      <c r="H617" s="47" t="str">
        <f ca="1">INDIRECT(ADDRESS(ROW()-14,MATCH("State", Submittal[#Headers],0), , , "Query"))</f>
        <v>Design Review</v>
      </c>
    </row>
    <row r="618" spans="1:8" x14ac:dyDescent="0.35">
      <c r="A618" t="str">
        <f ca="1">INDIRECT(ADDRESS(ROW()-14,MATCH("Priority", Submittal[#Headers],0), , , "Query"))</f>
        <v>Low</v>
      </c>
      <c r="B618" t="str">
        <f ca="1">_xlfn.CONCAT(TEXT(INDIRECT(ADDRESS(ROW()-14,MATCH("Spec Section", Submittal[#Headers],0), , , "Query")),"000000"),".",TEXT(INDIRECT(ADDRESS(ROW()-14,MATCH("Number", Submittal[#Headers],0), , , "Query")), "00"),".", TEXT(INDIRECT(ADDRESS(ROW()-14,MATCH("Rev", Submittal[#Headers],0), , , "Query")),"00"))</f>
        <v>323213.01.00</v>
      </c>
      <c r="C618" t="str">
        <f ca="1">INDIRECT(ADDRESS(ROW()-14,MATCH("Title", Submittal[#Headers],0), , , "Query"))</f>
        <v>CAST IN PLACE CONCRETE RETAINING WALL</v>
      </c>
      <c r="D618" t="str">
        <f ca="1">INDIRECT(ADDRESS(ROW()-14,MATCH("Type", Submittal[#Headers],0), , , "Query"))</f>
        <v>Product Data</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43832</v>
      </c>
      <c r="G618" s="6" t="str">
        <f ca="1">IF(ISBLANK(INDIRECT(ADDRESS(ROW()-14,MATCH("Due Date", Submittal[#Headers],0), , , "Query"))), "", INDIRECT(ADDRESS(ROW()-14,MATCH("Due Date", Submittal[#Headers],0), , , "Query")))</f>
        <v/>
      </c>
      <c r="H618" s="47" t="str">
        <f ca="1">INDIRECT(ADDRESS(ROW()-14,MATCH("State", Submittal[#Headers],0), , , "Query"))</f>
        <v>Closed</v>
      </c>
    </row>
  </sheetData>
  <mergeCells count="2">
    <mergeCell ref="A1:H3"/>
    <mergeCell ref="B6:C6"/>
  </mergeCells>
  <conditionalFormatting sqref="G16:G618">
    <cfRule type="expression" dxfId="13" priority="4">
      <formula>$G16&lt;NOW()</formula>
    </cfRule>
  </conditionalFormatting>
  <conditionalFormatting sqref="A16:H618">
    <cfRule type="expression" dxfId="12" priority="5">
      <formula>$H16="Design Review"</formula>
    </cfRule>
    <cfRule type="expression" dxfId="11" priority="6">
      <formula>$H16="Closed"</formula>
    </cfRule>
  </conditionalFormatting>
  <conditionalFormatting sqref="A16:A618">
    <cfRule type="expression" dxfId="10" priority="3">
      <formula>$A16="High"</formula>
    </cfRule>
  </conditionalFormatting>
  <conditionalFormatting sqref="H16:H618">
    <cfRule type="expression" dxfId="9" priority="1">
      <formula>$H16="Draft"</formula>
    </cfRule>
    <cfRule type="expression" dxfId="8" priority="2">
      <formula>$H16="Sent To GC"</formula>
    </cfRule>
  </conditionalFormatting>
  <pageMargins left="0.25" right="0.25" top="0.75" bottom="0.75" header="0.3" footer="0.3"/>
  <pageSetup scale="60" fitToHeight="0"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E15" sqref="E15"/>
    </sheetView>
  </sheetViews>
  <sheetFormatPr defaultRowHeight="14.5" x14ac:dyDescent="0.35"/>
  <cols>
    <col min="1" max="1" width="44.6328125" customWidth="1"/>
    <col min="3" max="3" width="18.7265625" customWidth="1"/>
    <col min="4" max="8" width="2.6328125" customWidth="1"/>
    <col min="9" max="9" width="17.453125" bestFit="1" customWidth="1"/>
    <col min="18" max="22" width="2.6328125" customWidth="1"/>
    <col min="23" max="23" width="20.1796875" bestFit="1" customWidth="1"/>
    <col min="24" max="24" width="17.453125" customWidth="1"/>
  </cols>
  <sheetData>
    <row r="1" spans="1:24" ht="14.5" customHeight="1" x14ac:dyDescent="0.35">
      <c r="A1" s="11" t="s">
        <v>23</v>
      </c>
      <c r="B1" s="11" t="s">
        <v>832</v>
      </c>
      <c r="C1" s="11" t="s">
        <v>1373</v>
      </c>
      <c r="D1" s="14"/>
      <c r="E1" s="14"/>
      <c r="F1" s="14"/>
      <c r="G1" s="14"/>
      <c r="H1" s="14"/>
      <c r="I1" s="9" t="s">
        <v>1374</v>
      </c>
      <c r="J1" s="26" t="s">
        <v>1375</v>
      </c>
      <c r="K1" s="27"/>
      <c r="L1" s="27"/>
      <c r="M1" s="27"/>
      <c r="N1" s="27"/>
      <c r="O1" s="27"/>
      <c r="P1" s="27"/>
      <c r="Q1" s="28"/>
    </row>
    <row r="2" spans="1:24" x14ac:dyDescent="0.35">
      <c r="A2" s="24" t="s">
        <v>606</v>
      </c>
      <c r="B2" s="41" t="str">
        <f>IF(Sub_List[[#This Row],[Outstanding Count]]&gt;0, "YES", "NO")</f>
        <v>NO</v>
      </c>
      <c r="C2" s="41">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29"/>
      <c r="K2" s="30"/>
      <c r="L2" s="30"/>
      <c r="M2" s="30"/>
      <c r="N2" s="30"/>
      <c r="O2" s="30"/>
      <c r="P2" s="30"/>
      <c r="Q2" s="31"/>
      <c r="W2" t="s">
        <v>1386</v>
      </c>
      <c r="X2" s="3" t="s">
        <v>1388</v>
      </c>
    </row>
    <row r="3" spans="1:24" x14ac:dyDescent="0.35">
      <c r="A3" s="25" t="s">
        <v>50</v>
      </c>
      <c r="B3" s="42" t="str">
        <f>IF(Sub_List[[#This Row],[Outstanding Count]]&gt;0, "YES", "NO")</f>
        <v>YES</v>
      </c>
      <c r="C3"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3" s="9"/>
      <c r="J3" s="32"/>
      <c r="K3" s="33"/>
      <c r="L3" s="33"/>
      <c r="M3" s="33"/>
      <c r="N3" s="33"/>
      <c r="O3" s="33"/>
      <c r="P3" s="33"/>
      <c r="Q3" s="34"/>
      <c r="W3" t="s">
        <v>1387</v>
      </c>
      <c r="X3" s="3" t="s">
        <v>1389</v>
      </c>
    </row>
    <row r="4" spans="1:24" x14ac:dyDescent="0.35">
      <c r="A4" s="25" t="s">
        <v>520</v>
      </c>
      <c r="B4" s="42" t="str">
        <f>IF(Sub_List[[#This Row],[Outstanding Count]]&gt;0, "YES", "NO")</f>
        <v>NO</v>
      </c>
      <c r="C4"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1376</v>
      </c>
      <c r="J4" s="35" t="s">
        <v>1566</v>
      </c>
      <c r="K4" s="35"/>
      <c r="L4" s="35"/>
      <c r="M4" s="35"/>
      <c r="N4" s="35"/>
      <c r="O4" s="35"/>
      <c r="P4" s="35"/>
      <c r="Q4" s="35"/>
      <c r="W4" t="s">
        <v>1570</v>
      </c>
      <c r="X4" s="3" t="s">
        <v>1569</v>
      </c>
    </row>
    <row r="5" spans="1:24" x14ac:dyDescent="0.35">
      <c r="A5" s="25" t="s">
        <v>353</v>
      </c>
      <c r="B5" s="42" t="str">
        <f>IF(Sub_List[[#This Row],[Outstanding Count]]&gt;0, "YES", "NO")</f>
        <v>NO</v>
      </c>
      <c r="C5"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35"/>
      <c r="K5" s="35"/>
      <c r="L5" s="35"/>
      <c r="M5" s="35"/>
      <c r="N5" s="35"/>
      <c r="O5" s="35"/>
      <c r="P5" s="35"/>
      <c r="Q5" s="35"/>
    </row>
    <row r="6" spans="1:24" x14ac:dyDescent="0.35">
      <c r="A6" s="25" t="s">
        <v>588</v>
      </c>
      <c r="B6" s="42" t="str">
        <f>IF(Sub_List[[#This Row],[Outstanding Count]]&gt;0, "YES", "NO")</f>
        <v>NO</v>
      </c>
      <c r="C6"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35"/>
      <c r="K6" s="35"/>
      <c r="L6" s="35"/>
      <c r="M6" s="35"/>
      <c r="N6" s="35"/>
      <c r="O6" s="35"/>
      <c r="P6" s="35"/>
      <c r="Q6" s="35"/>
    </row>
    <row r="7" spans="1:24" x14ac:dyDescent="0.35">
      <c r="A7" s="25" t="s">
        <v>574</v>
      </c>
      <c r="B7" s="42" t="str">
        <f>IF(Sub_List[[#This Row],[Outstanding Count]]&gt;0, "YES", "NO")</f>
        <v>NO</v>
      </c>
      <c r="C7"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35"/>
      <c r="K7" s="35"/>
      <c r="L7" s="35"/>
      <c r="M7" s="35"/>
      <c r="N7" s="35"/>
      <c r="O7" s="35"/>
      <c r="P7" s="35"/>
      <c r="Q7" s="35"/>
    </row>
    <row r="8" spans="1:24" x14ac:dyDescent="0.35">
      <c r="A8" s="25" t="s">
        <v>281</v>
      </c>
      <c r="B8" s="42" t="str">
        <f>IF(Sub_List[[#This Row],[Outstanding Count]]&gt;0, "YES", "NO")</f>
        <v>YES</v>
      </c>
      <c r="C8"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35"/>
      <c r="K8" s="35"/>
      <c r="L8" s="35"/>
      <c r="M8" s="35"/>
      <c r="N8" s="35"/>
      <c r="O8" s="35"/>
      <c r="P8" s="35"/>
      <c r="Q8" s="35"/>
    </row>
    <row r="9" spans="1:24" x14ac:dyDescent="0.35">
      <c r="A9" s="25" t="s">
        <v>181</v>
      </c>
      <c r="B9" s="42" t="str">
        <f>IF(Sub_List[[#This Row],[Outstanding Count]]&gt;0, "YES", "NO")</f>
        <v>NO</v>
      </c>
      <c r="C9"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35"/>
      <c r="K9" s="35"/>
      <c r="L9" s="35"/>
      <c r="M9" s="35"/>
      <c r="N9" s="35"/>
      <c r="O9" s="35"/>
      <c r="P9" s="35"/>
      <c r="Q9" s="35"/>
    </row>
    <row r="10" spans="1:24" x14ac:dyDescent="0.35">
      <c r="A10" s="25" t="s">
        <v>101</v>
      </c>
      <c r="B10" s="42" t="str">
        <f>IF(Sub_List[[#This Row],[Outstanding Count]]&gt;0, "YES", "NO")</f>
        <v>NO</v>
      </c>
      <c r="C10"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35"/>
      <c r="K10" s="35"/>
      <c r="L10" s="35"/>
      <c r="M10" s="35"/>
      <c r="N10" s="35"/>
      <c r="O10" s="35"/>
      <c r="P10" s="35"/>
      <c r="Q10" s="35"/>
    </row>
    <row r="11" spans="1:24" x14ac:dyDescent="0.35">
      <c r="A11" s="25" t="s">
        <v>454</v>
      </c>
      <c r="B11" s="42" t="str">
        <f>IF(Sub_List[[#This Row],[Outstanding Count]]&gt;0, "YES", "NO")</f>
        <v>YES</v>
      </c>
      <c r="C11"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1" s="9"/>
      <c r="J11" s="35"/>
      <c r="K11" s="35"/>
      <c r="L11" s="35"/>
      <c r="M11" s="35"/>
      <c r="N11" s="35"/>
      <c r="O11" s="35"/>
      <c r="P11" s="35"/>
      <c r="Q11" s="35"/>
    </row>
    <row r="12" spans="1:24" x14ac:dyDescent="0.35">
      <c r="A12" s="25" t="s">
        <v>59</v>
      </c>
      <c r="B12" s="42" t="str">
        <f>IF(Sub_List[[#This Row],[Outstanding Count]]&gt;0, "YES", "NO")</f>
        <v>NO</v>
      </c>
      <c r="C12"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35"/>
      <c r="K12" s="35"/>
      <c r="L12" s="35"/>
      <c r="M12" s="35"/>
      <c r="N12" s="35"/>
      <c r="O12" s="35"/>
      <c r="P12" s="35"/>
      <c r="Q12" s="35"/>
    </row>
    <row r="13" spans="1:24" x14ac:dyDescent="0.35">
      <c r="A13" s="25" t="s">
        <v>450</v>
      </c>
      <c r="B13" s="42" t="str">
        <f>IF(Sub_List[[#This Row],[Outstanding Count]]&gt;0, "YES", "NO")</f>
        <v>YES</v>
      </c>
      <c r="C13"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35"/>
      <c r="K13" s="35"/>
      <c r="L13" s="35"/>
      <c r="M13" s="35"/>
      <c r="N13" s="35"/>
      <c r="O13" s="35"/>
      <c r="P13" s="35"/>
      <c r="Q13" s="35"/>
    </row>
    <row r="14" spans="1:24" x14ac:dyDescent="0.35">
      <c r="A14" s="25" t="s">
        <v>539</v>
      </c>
      <c r="B14" s="42" t="str">
        <f>IF(Sub_List[[#This Row],[Outstanding Count]]&gt;0, "YES", "NO")</f>
        <v>NO</v>
      </c>
      <c r="C14"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4" s="9"/>
      <c r="J14" s="35"/>
      <c r="K14" s="35"/>
      <c r="L14" s="35"/>
      <c r="M14" s="35"/>
      <c r="N14" s="35"/>
      <c r="O14" s="35"/>
      <c r="P14" s="35"/>
      <c r="Q14" s="35"/>
    </row>
    <row r="15" spans="1:24" x14ac:dyDescent="0.35">
      <c r="A15" s="25" t="s">
        <v>241</v>
      </c>
      <c r="B15" s="42" t="str">
        <f>IF(Sub_List[[#This Row],[Outstanding Count]]&gt;0, "YES", "NO")</f>
        <v>YES</v>
      </c>
      <c r="C15"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35"/>
      <c r="K15" s="35"/>
      <c r="L15" s="35"/>
      <c r="M15" s="35"/>
      <c r="N15" s="35"/>
      <c r="O15" s="35"/>
      <c r="P15" s="35"/>
      <c r="Q15" s="35"/>
    </row>
    <row r="16" spans="1:24" x14ac:dyDescent="0.35">
      <c r="A16" s="25" t="s">
        <v>253</v>
      </c>
      <c r="B16" s="42" t="str">
        <f>IF(Sub_List[[#This Row],[Outstanding Count]]&gt;0, "YES", "NO")</f>
        <v>YES</v>
      </c>
      <c r="C16"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6" s="9"/>
      <c r="J16" s="35"/>
      <c r="K16" s="35"/>
      <c r="L16" s="35"/>
      <c r="M16" s="35"/>
      <c r="N16" s="35"/>
      <c r="O16" s="35"/>
      <c r="P16" s="35"/>
      <c r="Q16" s="35"/>
    </row>
    <row r="17" spans="1:17" x14ac:dyDescent="0.35">
      <c r="A17" s="25" t="s">
        <v>543</v>
      </c>
      <c r="B17" s="42" t="str">
        <f>IF(Sub_List[[#This Row],[Outstanding Count]]&gt;0, "YES", "NO")</f>
        <v>NO</v>
      </c>
      <c r="C17"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7" s="9"/>
      <c r="J17" s="35"/>
      <c r="K17" s="35"/>
      <c r="L17" s="35"/>
      <c r="M17" s="35"/>
      <c r="N17" s="35"/>
      <c r="O17" s="35"/>
      <c r="P17" s="35"/>
      <c r="Q17" s="35"/>
    </row>
    <row r="18" spans="1:17" x14ac:dyDescent="0.35">
      <c r="A18" s="25" t="s">
        <v>159</v>
      </c>
      <c r="B18" s="42" t="str">
        <f>IF(Sub_List[[#This Row],[Outstanding Count]]&gt;0, "YES", "NO")</f>
        <v>NO</v>
      </c>
      <c r="C18"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35"/>
      <c r="K18" s="35"/>
      <c r="L18" s="35"/>
      <c r="M18" s="35"/>
      <c r="N18" s="35"/>
      <c r="O18" s="35"/>
      <c r="P18" s="35"/>
      <c r="Q18" s="35"/>
    </row>
    <row r="19" spans="1:17" x14ac:dyDescent="0.35">
      <c r="A19" s="25" t="s">
        <v>200</v>
      </c>
      <c r="B19" s="42" t="str">
        <f>IF(Sub_List[[#This Row],[Outstanding Count]]&gt;0, "YES", "NO")</f>
        <v>YES</v>
      </c>
      <c r="C19"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12</v>
      </c>
      <c r="I19" s="9"/>
      <c r="J19" s="35"/>
      <c r="K19" s="35"/>
      <c r="L19" s="35"/>
      <c r="M19" s="35"/>
      <c r="N19" s="35"/>
      <c r="O19" s="35"/>
      <c r="P19" s="35"/>
      <c r="Q19" s="35"/>
    </row>
    <row r="20" spans="1:17" x14ac:dyDescent="0.35">
      <c r="A20" s="25" t="s">
        <v>396</v>
      </c>
      <c r="B20" s="42" t="str">
        <f>IF(Sub_List[[#This Row],[Outstanding Count]]&gt;0, "YES", "NO")</f>
        <v>NO</v>
      </c>
      <c r="C20"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0" s="9"/>
      <c r="J20" s="35"/>
      <c r="K20" s="35"/>
      <c r="L20" s="35"/>
      <c r="M20" s="35"/>
      <c r="N20" s="35"/>
      <c r="O20" s="35"/>
      <c r="P20" s="35"/>
      <c r="Q20" s="35"/>
    </row>
    <row r="21" spans="1:17" x14ac:dyDescent="0.35">
      <c r="A21" s="25" t="s">
        <v>90</v>
      </c>
      <c r="B21" s="42" t="str">
        <f>IF(Sub_List[[#This Row],[Outstanding Count]]&gt;0, "YES", "NO")</f>
        <v>NO</v>
      </c>
      <c r="C21"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35"/>
      <c r="K21" s="35"/>
      <c r="L21" s="35"/>
      <c r="M21" s="35"/>
      <c r="N21" s="35"/>
      <c r="O21" s="35"/>
      <c r="P21" s="35"/>
      <c r="Q21" s="35"/>
    </row>
    <row r="22" spans="1:17" x14ac:dyDescent="0.35">
      <c r="A22" s="25" t="s">
        <v>56</v>
      </c>
      <c r="B22" s="42" t="str">
        <f>IF(Sub_List[[#This Row],[Outstanding Count]]&gt;0, "YES", "NO")</f>
        <v>NO</v>
      </c>
      <c r="C22"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2" s="9"/>
      <c r="J22" s="35"/>
      <c r="K22" s="35"/>
      <c r="L22" s="35"/>
      <c r="M22" s="35"/>
      <c r="N22" s="35"/>
      <c r="O22" s="35"/>
      <c r="P22" s="35"/>
      <c r="Q22" s="35"/>
    </row>
    <row r="23" spans="1:17" x14ac:dyDescent="0.35">
      <c r="A23" s="25" t="s">
        <v>514</v>
      </c>
      <c r="B23" s="42" t="str">
        <f>IF(Sub_List[[#This Row],[Outstanding Count]]&gt;0, "YES", "NO")</f>
        <v>NO</v>
      </c>
      <c r="C23"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3" s="9"/>
      <c r="J23" s="35"/>
      <c r="K23" s="35"/>
      <c r="L23" s="35"/>
      <c r="M23" s="35"/>
      <c r="N23" s="35"/>
      <c r="O23" s="35"/>
      <c r="P23" s="35"/>
      <c r="Q23" s="35"/>
    </row>
    <row r="24" spans="1:17" x14ac:dyDescent="0.35">
      <c r="A24" s="25" t="s">
        <v>547</v>
      </c>
      <c r="B24" s="42" t="str">
        <f>IF(Sub_List[[#This Row],[Outstanding Count]]&gt;0, "YES", "NO")</f>
        <v>NO</v>
      </c>
      <c r="C24"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4" s="9" t="s">
        <v>1377</v>
      </c>
      <c r="J24" s="36" t="s">
        <v>1378</v>
      </c>
      <c r="K24" s="36"/>
      <c r="L24" s="36"/>
      <c r="M24" s="36"/>
      <c r="N24" s="36"/>
      <c r="O24" s="36"/>
      <c r="P24" s="36"/>
      <c r="Q24" s="36"/>
    </row>
    <row r="25" spans="1:17" x14ac:dyDescent="0.35">
      <c r="A25" s="25" t="s">
        <v>187</v>
      </c>
      <c r="B25" s="42" t="str">
        <f>IF(Sub_List[[#This Row],[Outstanding Count]]&gt;0, "YES", "NO")</f>
        <v>YES</v>
      </c>
      <c r="C25"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5" s="9"/>
      <c r="J25" s="36"/>
      <c r="K25" s="36"/>
      <c r="L25" s="36"/>
      <c r="M25" s="36"/>
      <c r="N25" s="36"/>
      <c r="O25" s="36"/>
      <c r="P25" s="36"/>
      <c r="Q25" s="36"/>
    </row>
    <row r="26" spans="1:17" x14ac:dyDescent="0.35">
      <c r="A26" s="25" t="s">
        <v>107</v>
      </c>
      <c r="B26" s="42" t="str">
        <f>IF(Sub_List[[#This Row],[Outstanding Count]]&gt;0, "YES", "NO")</f>
        <v>NO</v>
      </c>
      <c r="C26"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36"/>
      <c r="K26" s="36"/>
      <c r="L26" s="36"/>
      <c r="M26" s="36"/>
      <c r="N26" s="36"/>
      <c r="O26" s="36"/>
      <c r="P26" s="36"/>
      <c r="Q26" s="36"/>
    </row>
    <row r="27" spans="1:17" x14ac:dyDescent="0.35">
      <c r="A27" s="25" t="s">
        <v>126</v>
      </c>
      <c r="B27" s="42" t="str">
        <f>IF(Sub_List[[#This Row],[Outstanding Count]]&gt;0, "YES", "NO")</f>
        <v>NO</v>
      </c>
      <c r="C27"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1379</v>
      </c>
      <c r="J27" s="37" t="s">
        <v>1380</v>
      </c>
      <c r="K27" s="37"/>
      <c r="L27" s="37"/>
      <c r="M27" s="37"/>
      <c r="N27" s="37"/>
      <c r="O27" s="37"/>
      <c r="P27" s="37"/>
      <c r="Q27" s="37"/>
    </row>
    <row r="28" spans="1:17" x14ac:dyDescent="0.35">
      <c r="A28" s="25" t="s">
        <v>363</v>
      </c>
      <c r="B28" s="42" t="str">
        <f>IF(Sub_List[[#This Row],[Outstanding Count]]&gt;0, "YES", "NO")</f>
        <v>YES</v>
      </c>
      <c r="C28"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28" s="9"/>
      <c r="J28" s="37"/>
      <c r="K28" s="37"/>
      <c r="L28" s="37"/>
      <c r="M28" s="37"/>
      <c r="N28" s="37"/>
      <c r="O28" s="37"/>
      <c r="P28" s="37"/>
      <c r="Q28" s="37"/>
    </row>
    <row r="29" spans="1:17" x14ac:dyDescent="0.35">
      <c r="A29" s="25" t="s">
        <v>983</v>
      </c>
      <c r="B29" s="42" t="str">
        <f>IF(Sub_List[[#This Row],[Outstanding Count]]&gt;0, "YES", "NO")</f>
        <v>NO</v>
      </c>
      <c r="C29"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1568</v>
      </c>
      <c r="J29" s="35"/>
      <c r="K29" s="35"/>
      <c r="L29" s="35"/>
      <c r="M29" s="35"/>
      <c r="N29" s="35"/>
      <c r="O29" s="35"/>
      <c r="P29" s="35"/>
      <c r="Q29" s="35"/>
    </row>
    <row r="30" spans="1:17" x14ac:dyDescent="0.35">
      <c r="A30" s="25" t="s">
        <v>570</v>
      </c>
      <c r="B30" s="42" t="str">
        <f>IF(Sub_List[[#This Row],[Outstanding Count]]&gt;0, "YES", "NO")</f>
        <v>NO</v>
      </c>
      <c r="C30"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35"/>
      <c r="K30" s="35"/>
      <c r="L30" s="35"/>
      <c r="M30" s="35"/>
      <c r="N30" s="35"/>
      <c r="O30" s="35"/>
      <c r="P30" s="35"/>
      <c r="Q30" s="35"/>
    </row>
    <row r="31" spans="1:17" x14ac:dyDescent="0.35">
      <c r="A31" s="25" t="s">
        <v>597</v>
      </c>
      <c r="B31" s="42" t="str">
        <f>IF(Sub_List[[#This Row],[Outstanding Count]]&gt;0, "YES", "NO")</f>
        <v>YES</v>
      </c>
      <c r="C31"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1" s="35"/>
      <c r="K31" s="35"/>
      <c r="L31" s="35"/>
      <c r="M31" s="35"/>
      <c r="N31" s="35"/>
      <c r="O31" s="35"/>
      <c r="P31" s="35"/>
      <c r="Q31" s="35"/>
    </row>
    <row r="32" spans="1:17" x14ac:dyDescent="0.35">
      <c r="A32" s="25" t="s">
        <v>169</v>
      </c>
      <c r="B32" s="42" t="str">
        <f>IF(Sub_List[[#This Row],[Outstanding Count]]&gt;0, "YES", "NO")</f>
        <v>YES</v>
      </c>
      <c r="C32"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32" t="s">
        <v>1568</v>
      </c>
      <c r="J32" s="35"/>
      <c r="K32" s="35"/>
      <c r="L32" s="35"/>
      <c r="M32" s="35"/>
      <c r="N32" s="35"/>
      <c r="O32" s="35"/>
      <c r="P32" s="35"/>
      <c r="Q32" s="35"/>
    </row>
    <row r="33" spans="1:17" x14ac:dyDescent="0.35">
      <c r="A33" s="25" t="s">
        <v>308</v>
      </c>
      <c r="B33" s="42" t="str">
        <f>IF(Sub_List[[#This Row],[Outstanding Count]]&gt;0, "YES", "NO")</f>
        <v>YES</v>
      </c>
      <c r="C33"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35"/>
      <c r="K33" s="35"/>
      <c r="L33" s="35"/>
      <c r="M33" s="35"/>
      <c r="N33" s="35"/>
      <c r="O33" s="35"/>
      <c r="P33" s="35"/>
      <c r="Q33" s="35"/>
    </row>
    <row r="34" spans="1:17" x14ac:dyDescent="0.35">
      <c r="A34" s="25" t="s">
        <v>923</v>
      </c>
      <c r="B34" s="42" t="str">
        <f>IF(Sub_List[[#This Row],[Outstanding Count]]&gt;0, "YES", "NO")</f>
        <v>YES</v>
      </c>
      <c r="C34"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35"/>
      <c r="K34" s="35"/>
      <c r="L34" s="35"/>
      <c r="M34" s="35"/>
      <c r="N34" s="35"/>
      <c r="O34" s="35"/>
      <c r="P34" s="35"/>
      <c r="Q34" s="35"/>
    </row>
    <row r="35" spans="1:17" x14ac:dyDescent="0.35">
      <c r="A35" s="25" t="s">
        <v>367</v>
      </c>
      <c r="B35" s="42" t="str">
        <f>IF(Sub_List[[#This Row],[Outstanding Count]]&gt;0, "YES", "NO")</f>
        <v>NO</v>
      </c>
      <c r="C35"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390</v>
      </c>
      <c r="B36" s="42" t="str">
        <f>IF(Sub_List[[#This Row],[Outstanding Count]]&gt;0, "YES", "NO")</f>
        <v>YES</v>
      </c>
      <c r="C36"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37" spans="1:17" x14ac:dyDescent="0.35">
      <c r="A37" s="25" t="s">
        <v>289</v>
      </c>
      <c r="B37" s="42" t="str">
        <f>IF(Sub_List[[#This Row],[Outstanding Count]]&gt;0, "YES", "NO")</f>
        <v>YES</v>
      </c>
      <c r="C37"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285</v>
      </c>
      <c r="B38" s="42" t="str">
        <f>IF(Sub_List[[#This Row],[Outstanding Count]]&gt;0, "YES", "NO")</f>
        <v>YES</v>
      </c>
      <c r="C38"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528</v>
      </c>
      <c r="B39" s="42" t="str">
        <f>IF(Sub_List[[#This Row],[Outstanding Count]]&gt;0, "YES", "NO")</f>
        <v>NO</v>
      </c>
      <c r="C39"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508</v>
      </c>
      <c r="B40" s="42" t="str">
        <f>IF(Sub_List[[#This Row],[Outstanding Count]]&gt;0, "YES", "NO")</f>
        <v>YES</v>
      </c>
      <c r="C40"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5" t="s">
        <v>978</v>
      </c>
      <c r="B41" s="42" t="str">
        <f>IF(Sub_List[[#This Row],[Outstanding Count]]&gt;0, "YES", "NO")</f>
        <v>NO</v>
      </c>
      <c r="C41"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927</v>
      </c>
      <c r="B42" s="42" t="str">
        <f>IF(Sub_List[[#This Row],[Outstanding Count]]&gt;0, "YES", "NO")</f>
        <v>NO</v>
      </c>
      <c r="C42"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42" t="str">
        <f>IF(Sub_List[[#This Row],[Outstanding Count]]&gt;0, "YES", "NO")</f>
        <v>NO</v>
      </c>
      <c r="C43"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301</v>
      </c>
      <c r="B44" s="42" t="str">
        <f>IF(Sub_List[[#This Row],[Outstanding Count]]&gt;0, "YES", "NO")</f>
        <v>NO</v>
      </c>
      <c r="C44"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42" t="str">
        <f>IF(Sub_List[[#This Row],[Outstanding Count]]&gt;0, "YES", "NO")</f>
        <v>YES</v>
      </c>
      <c r="C45"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1197</v>
      </c>
      <c r="B47" s="42" t="str">
        <f>IF(Sub_List[[#This Row],[Outstanding Count]]&gt;0, "YES", "NO")</f>
        <v>YES</v>
      </c>
      <c r="C47"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42" t="str">
        <f>IF(Sub_List[[#This Row],[Outstanding Count]]&gt;0, "YES", "NO")</f>
        <v>NO</v>
      </c>
      <c r="C48"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9" spans="1:3" x14ac:dyDescent="0.35">
      <c r="A49" s="25" t="s">
        <v>80</v>
      </c>
      <c r="B49" s="42" t="str">
        <f>IF(Sub_List[[#This Row],[Outstanding Count]]&gt;0, "YES", "NO")</f>
        <v>YES</v>
      </c>
      <c r="C49" s="42">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I put next to the cell.  There are a few dynamic variables you can use (NOTE: Put them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31750</xdr:colOff>
                    <xdr:row>24</xdr:row>
                    <xdr:rowOff>31750</xdr:rowOff>
                  </from>
                  <to>
                    <xdr:col>8</xdr:col>
                    <xdr:colOff>1181100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controls>
    </mc:Choice>
  </mc:AlternateContent>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1370</v>
      </c>
      <c r="B1" t="s">
        <v>1371</v>
      </c>
      <c r="C1" t="s">
        <v>1559</v>
      </c>
      <c r="D1" t="s">
        <v>1372</v>
      </c>
    </row>
    <row r="2" spans="1:4" x14ac:dyDescent="0.35">
      <c r="A2" t="s">
        <v>606</v>
      </c>
      <c r="B2" t="s">
        <v>605</v>
      </c>
      <c r="D2" t="s">
        <v>1390</v>
      </c>
    </row>
    <row r="3" spans="1:4" x14ac:dyDescent="0.35">
      <c r="A3" t="s">
        <v>606</v>
      </c>
      <c r="B3" t="s">
        <v>1503</v>
      </c>
      <c r="D3" t="s">
        <v>1391</v>
      </c>
    </row>
    <row r="4" spans="1:4" x14ac:dyDescent="0.35">
      <c r="A4" t="s">
        <v>50</v>
      </c>
      <c r="B4" t="s">
        <v>49</v>
      </c>
      <c r="D4" t="s">
        <v>1392</v>
      </c>
    </row>
    <row r="5" spans="1:4" x14ac:dyDescent="0.35">
      <c r="A5" t="s">
        <v>520</v>
      </c>
      <c r="B5" t="s">
        <v>519</v>
      </c>
      <c r="D5" t="s">
        <v>1393</v>
      </c>
    </row>
    <row r="6" spans="1:4" x14ac:dyDescent="0.35">
      <c r="A6" t="s">
        <v>353</v>
      </c>
      <c r="B6" t="s">
        <v>352</v>
      </c>
      <c r="D6" t="s">
        <v>1394</v>
      </c>
    </row>
    <row r="7" spans="1:4" x14ac:dyDescent="0.35">
      <c r="A7" t="s">
        <v>1395</v>
      </c>
    </row>
    <row r="8" spans="1:4" x14ac:dyDescent="0.35">
      <c r="A8" t="s">
        <v>588</v>
      </c>
      <c r="B8" t="s">
        <v>587</v>
      </c>
      <c r="D8" t="s">
        <v>1396</v>
      </c>
    </row>
    <row r="9" spans="1:4" x14ac:dyDescent="0.35">
      <c r="A9" t="s">
        <v>574</v>
      </c>
      <c r="B9" t="s">
        <v>573</v>
      </c>
      <c r="D9" t="s">
        <v>1397</v>
      </c>
    </row>
    <row r="10" spans="1:4" x14ac:dyDescent="0.35">
      <c r="A10" t="s">
        <v>574</v>
      </c>
      <c r="B10" t="s">
        <v>1504</v>
      </c>
      <c r="D10" t="s">
        <v>1398</v>
      </c>
    </row>
    <row r="11" spans="1:4" x14ac:dyDescent="0.35">
      <c r="A11" t="s">
        <v>281</v>
      </c>
      <c r="B11" t="s">
        <v>1505</v>
      </c>
      <c r="D11" t="s">
        <v>1399</v>
      </c>
    </row>
    <row r="12" spans="1:4" x14ac:dyDescent="0.35">
      <c r="A12" t="s">
        <v>1400</v>
      </c>
      <c r="B12" t="s">
        <v>1506</v>
      </c>
      <c r="D12" t="s">
        <v>1401</v>
      </c>
    </row>
    <row r="13" spans="1:4" x14ac:dyDescent="0.35">
      <c r="A13" t="s">
        <v>281</v>
      </c>
      <c r="B13" t="s">
        <v>280</v>
      </c>
      <c r="C13" t="s">
        <v>1560</v>
      </c>
      <c r="D13" t="s">
        <v>1402</v>
      </c>
    </row>
    <row r="14" spans="1:4" x14ac:dyDescent="0.35">
      <c r="A14" t="s">
        <v>281</v>
      </c>
      <c r="B14" t="s">
        <v>1507</v>
      </c>
      <c r="C14" t="s">
        <v>1560</v>
      </c>
      <c r="D14" t="s">
        <v>1403</v>
      </c>
    </row>
    <row r="15" spans="1:4" x14ac:dyDescent="0.35">
      <c r="A15" t="s">
        <v>281</v>
      </c>
      <c r="B15" t="s">
        <v>280</v>
      </c>
      <c r="C15" t="s">
        <v>1563</v>
      </c>
      <c r="D15" t="s">
        <v>1402</v>
      </c>
    </row>
    <row r="16" spans="1:4" x14ac:dyDescent="0.35">
      <c r="A16" t="s">
        <v>181</v>
      </c>
      <c r="B16" t="s">
        <v>180</v>
      </c>
      <c r="D16" t="s">
        <v>1404</v>
      </c>
    </row>
    <row r="17" spans="1:4" x14ac:dyDescent="0.35">
      <c r="A17" t="s">
        <v>101</v>
      </c>
      <c r="B17" t="s">
        <v>1508</v>
      </c>
      <c r="D17" t="s">
        <v>1405</v>
      </c>
    </row>
    <row r="18" spans="1:4" x14ac:dyDescent="0.35">
      <c r="A18" t="s">
        <v>101</v>
      </c>
      <c r="B18" t="s">
        <v>100</v>
      </c>
      <c r="D18" t="s">
        <v>1406</v>
      </c>
    </row>
    <row r="19" spans="1:4" x14ac:dyDescent="0.35">
      <c r="A19" t="s">
        <v>454</v>
      </c>
      <c r="B19" t="s">
        <v>1509</v>
      </c>
      <c r="D19" t="s">
        <v>1407</v>
      </c>
    </row>
    <row r="20" spans="1:4" x14ac:dyDescent="0.35">
      <c r="A20" t="s">
        <v>454</v>
      </c>
      <c r="B20" t="s">
        <v>453</v>
      </c>
      <c r="D20" t="s">
        <v>1408</v>
      </c>
    </row>
    <row r="21" spans="1:4" x14ac:dyDescent="0.35">
      <c r="A21" t="s">
        <v>450</v>
      </c>
      <c r="B21" t="s">
        <v>449</v>
      </c>
      <c r="D21" t="s">
        <v>1409</v>
      </c>
    </row>
    <row r="22" spans="1:4" x14ac:dyDescent="0.35">
      <c r="A22" t="s">
        <v>539</v>
      </c>
      <c r="B22" t="s">
        <v>538</v>
      </c>
      <c r="D22" t="s">
        <v>1410</v>
      </c>
    </row>
    <row r="23" spans="1:4" x14ac:dyDescent="0.35">
      <c r="A23" t="s">
        <v>241</v>
      </c>
      <c r="B23" t="s">
        <v>240</v>
      </c>
      <c r="D23" t="s">
        <v>1411</v>
      </c>
    </row>
    <row r="24" spans="1:4" x14ac:dyDescent="0.35">
      <c r="A24" t="s">
        <v>1412</v>
      </c>
      <c r="B24" t="s">
        <v>1510</v>
      </c>
      <c r="D24" t="s">
        <v>1413</v>
      </c>
    </row>
    <row r="25" spans="1:4" x14ac:dyDescent="0.35">
      <c r="A25" t="s">
        <v>1412</v>
      </c>
      <c r="B25" t="s">
        <v>1511</v>
      </c>
      <c r="D25" t="s">
        <v>1414</v>
      </c>
    </row>
    <row r="26" spans="1:4" x14ac:dyDescent="0.35">
      <c r="A26" t="s">
        <v>253</v>
      </c>
      <c r="B26" t="s">
        <v>252</v>
      </c>
      <c r="C26" t="s">
        <v>1561</v>
      </c>
      <c r="D26" t="s">
        <v>1415</v>
      </c>
    </row>
    <row r="27" spans="1:4" x14ac:dyDescent="0.35">
      <c r="A27" t="s">
        <v>253</v>
      </c>
      <c r="B27" t="s">
        <v>1512</v>
      </c>
      <c r="C27" t="s">
        <v>1562</v>
      </c>
      <c r="D27" t="s">
        <v>1416</v>
      </c>
    </row>
    <row r="28" spans="1:4" x14ac:dyDescent="0.35">
      <c r="A28" t="s">
        <v>253</v>
      </c>
      <c r="B28" t="s">
        <v>1513</v>
      </c>
      <c r="D28" t="s">
        <v>1417</v>
      </c>
    </row>
    <row r="29" spans="1:4" x14ac:dyDescent="0.35">
      <c r="A29" t="s">
        <v>253</v>
      </c>
      <c r="B29" t="s">
        <v>1514</v>
      </c>
      <c r="D29" t="s">
        <v>1418</v>
      </c>
    </row>
    <row r="30" spans="1:4" x14ac:dyDescent="0.35">
      <c r="A30" t="s">
        <v>253</v>
      </c>
      <c r="B30" t="s">
        <v>1515</v>
      </c>
      <c r="D30" t="s">
        <v>1419</v>
      </c>
    </row>
    <row r="31" spans="1:4" x14ac:dyDescent="0.35">
      <c r="A31" t="s">
        <v>543</v>
      </c>
      <c r="B31" t="s">
        <v>542</v>
      </c>
      <c r="D31" t="s">
        <v>1420</v>
      </c>
    </row>
    <row r="32" spans="1:4" x14ac:dyDescent="0.35">
      <c r="A32" t="s">
        <v>159</v>
      </c>
      <c r="B32" t="s">
        <v>158</v>
      </c>
      <c r="D32" t="s">
        <v>1421</v>
      </c>
    </row>
    <row r="33" spans="1:4" x14ac:dyDescent="0.35">
      <c r="A33" t="s">
        <v>200</v>
      </c>
      <c r="B33" t="s">
        <v>1516</v>
      </c>
      <c r="D33" t="s">
        <v>1422</v>
      </c>
    </row>
    <row r="34" spans="1:4" x14ac:dyDescent="0.35">
      <c r="A34" t="s">
        <v>200</v>
      </c>
      <c r="B34" t="s">
        <v>1517</v>
      </c>
      <c r="D34" t="s">
        <v>1423</v>
      </c>
    </row>
    <row r="35" spans="1:4" x14ac:dyDescent="0.35">
      <c r="A35" t="s">
        <v>200</v>
      </c>
      <c r="B35" t="s">
        <v>1518</v>
      </c>
      <c r="D35" t="s">
        <v>1424</v>
      </c>
    </row>
    <row r="36" spans="1:4" x14ac:dyDescent="0.35">
      <c r="A36" t="s">
        <v>200</v>
      </c>
      <c r="B36" t="s">
        <v>1519</v>
      </c>
      <c r="D36" t="s">
        <v>1425</v>
      </c>
    </row>
    <row r="37" spans="1:4" x14ac:dyDescent="0.35">
      <c r="A37" t="s">
        <v>200</v>
      </c>
      <c r="B37" t="s">
        <v>1520</v>
      </c>
      <c r="D37" t="s">
        <v>1426</v>
      </c>
    </row>
    <row r="38" spans="1:4" x14ac:dyDescent="0.35">
      <c r="A38" t="s">
        <v>1427</v>
      </c>
      <c r="B38" t="s">
        <v>439</v>
      </c>
      <c r="D38" t="s">
        <v>1428</v>
      </c>
    </row>
    <row r="39" spans="1:4" x14ac:dyDescent="0.35">
      <c r="A39" t="s">
        <v>1427</v>
      </c>
      <c r="B39" t="s">
        <v>1521</v>
      </c>
      <c r="D39" t="s">
        <v>1429</v>
      </c>
    </row>
    <row r="40" spans="1:4" x14ac:dyDescent="0.35">
      <c r="A40" t="s">
        <v>1427</v>
      </c>
      <c r="B40" t="s">
        <v>1522</v>
      </c>
      <c r="D40" t="s">
        <v>1430</v>
      </c>
    </row>
    <row r="41" spans="1:4" x14ac:dyDescent="0.35">
      <c r="A41" t="s">
        <v>1427</v>
      </c>
      <c r="B41" t="s">
        <v>395</v>
      </c>
      <c r="D41" t="s">
        <v>1431</v>
      </c>
    </row>
    <row r="42" spans="1:4" x14ac:dyDescent="0.35">
      <c r="A42" t="s">
        <v>90</v>
      </c>
      <c r="B42" t="s">
        <v>89</v>
      </c>
      <c r="D42" t="s">
        <v>1432</v>
      </c>
    </row>
    <row r="43" spans="1:4" x14ac:dyDescent="0.35">
      <c r="A43" t="s">
        <v>1433</v>
      </c>
      <c r="B43" t="s">
        <v>1523</v>
      </c>
      <c r="D43" t="s">
        <v>1434</v>
      </c>
    </row>
    <row r="44" spans="1:4" x14ac:dyDescent="0.35">
      <c r="A44" t="s">
        <v>56</v>
      </c>
      <c r="B44" t="s">
        <v>1435</v>
      </c>
      <c r="D44" t="s">
        <v>1436</v>
      </c>
    </row>
    <row r="45" spans="1:4" x14ac:dyDescent="0.35">
      <c r="A45" t="s">
        <v>56</v>
      </c>
      <c r="B45" t="s">
        <v>55</v>
      </c>
      <c r="D45" t="s">
        <v>1437</v>
      </c>
    </row>
    <row r="46" spans="1:4" x14ac:dyDescent="0.35">
      <c r="A46" t="s">
        <v>514</v>
      </c>
      <c r="B46" t="s">
        <v>513</v>
      </c>
      <c r="D46" t="s">
        <v>1438</v>
      </c>
    </row>
    <row r="47" spans="1:4" x14ac:dyDescent="0.35">
      <c r="A47" t="s">
        <v>547</v>
      </c>
      <c r="B47" t="s">
        <v>546</v>
      </c>
      <c r="D47" t="s">
        <v>1439</v>
      </c>
    </row>
    <row r="48" spans="1:4" x14ac:dyDescent="0.35">
      <c r="A48" t="s">
        <v>187</v>
      </c>
      <c r="B48" t="s">
        <v>1524</v>
      </c>
      <c r="D48" t="s">
        <v>1440</v>
      </c>
    </row>
    <row r="49" spans="1:4" x14ac:dyDescent="0.35">
      <c r="A49" t="s">
        <v>187</v>
      </c>
      <c r="B49" t="s">
        <v>186</v>
      </c>
      <c r="D49" t="s">
        <v>1441</v>
      </c>
    </row>
    <row r="50" spans="1:4" x14ac:dyDescent="0.35">
      <c r="A50" t="s">
        <v>107</v>
      </c>
      <c r="B50" t="s">
        <v>142</v>
      </c>
      <c r="D50" t="s">
        <v>1442</v>
      </c>
    </row>
    <row r="51" spans="1:4" x14ac:dyDescent="0.35">
      <c r="A51" t="s">
        <v>107</v>
      </c>
      <c r="B51" t="s">
        <v>1525</v>
      </c>
      <c r="D51" t="s">
        <v>1443</v>
      </c>
    </row>
    <row r="52" spans="1:4" x14ac:dyDescent="0.35">
      <c r="A52" t="s">
        <v>107</v>
      </c>
      <c r="B52" t="s">
        <v>106</v>
      </c>
      <c r="D52" t="s">
        <v>1444</v>
      </c>
    </row>
    <row r="53" spans="1:4" x14ac:dyDescent="0.35">
      <c r="A53" t="s">
        <v>107</v>
      </c>
      <c r="B53" t="s">
        <v>122</v>
      </c>
      <c r="D53" t="s">
        <v>1445</v>
      </c>
    </row>
    <row r="54" spans="1:4" x14ac:dyDescent="0.35">
      <c r="A54" t="s">
        <v>107</v>
      </c>
      <c r="B54" t="s">
        <v>1526</v>
      </c>
      <c r="D54" t="s">
        <v>1446</v>
      </c>
    </row>
    <row r="55" spans="1:4" x14ac:dyDescent="0.35">
      <c r="A55" t="s">
        <v>107</v>
      </c>
      <c r="B55" t="s">
        <v>125</v>
      </c>
      <c r="D55" t="s">
        <v>1447</v>
      </c>
    </row>
    <row r="56" spans="1:4" x14ac:dyDescent="0.35">
      <c r="A56" t="s">
        <v>363</v>
      </c>
      <c r="B56" t="s">
        <v>362</v>
      </c>
      <c r="D56" t="s">
        <v>1448</v>
      </c>
    </row>
    <row r="57" spans="1:4" x14ac:dyDescent="0.35">
      <c r="A57" t="s">
        <v>983</v>
      </c>
      <c r="B57" t="s">
        <v>1527</v>
      </c>
      <c r="D57" t="s">
        <v>1449</v>
      </c>
    </row>
    <row r="58" spans="1:4" x14ac:dyDescent="0.35">
      <c r="A58" t="s">
        <v>983</v>
      </c>
      <c r="B58" t="s">
        <v>1528</v>
      </c>
      <c r="D58" t="s">
        <v>1450</v>
      </c>
    </row>
    <row r="59" spans="1:4" x14ac:dyDescent="0.35">
      <c r="A59" t="s">
        <v>983</v>
      </c>
      <c r="B59" t="s">
        <v>1529</v>
      </c>
      <c r="D59" t="s">
        <v>1451</v>
      </c>
    </row>
    <row r="60" spans="1:4" x14ac:dyDescent="0.35">
      <c r="A60" t="s">
        <v>983</v>
      </c>
      <c r="B60" t="s">
        <v>1530</v>
      </c>
      <c r="D60" t="s">
        <v>1452</v>
      </c>
    </row>
    <row r="61" spans="1:4" x14ac:dyDescent="0.35">
      <c r="A61" t="s">
        <v>570</v>
      </c>
      <c r="B61" t="s">
        <v>569</v>
      </c>
      <c r="D61" t="s">
        <v>1453</v>
      </c>
    </row>
    <row r="62" spans="1:4" x14ac:dyDescent="0.35">
      <c r="A62" t="s">
        <v>570</v>
      </c>
      <c r="B62" t="s">
        <v>1531</v>
      </c>
      <c r="D62" t="s">
        <v>1454</v>
      </c>
    </row>
    <row r="63" spans="1:4" x14ac:dyDescent="0.35">
      <c r="A63" t="s">
        <v>597</v>
      </c>
      <c r="B63" t="s">
        <v>596</v>
      </c>
      <c r="D63" t="s">
        <v>1455</v>
      </c>
    </row>
    <row r="64" spans="1:4" x14ac:dyDescent="0.35">
      <c r="A64" t="s">
        <v>169</v>
      </c>
      <c r="B64" t="s">
        <v>168</v>
      </c>
      <c r="D64" t="s">
        <v>1456</v>
      </c>
    </row>
    <row r="65" spans="1:4" x14ac:dyDescent="0.35">
      <c r="A65" t="s">
        <v>169</v>
      </c>
      <c r="B65" t="s">
        <v>1532</v>
      </c>
      <c r="D65" t="s">
        <v>1457</v>
      </c>
    </row>
    <row r="66" spans="1:4" x14ac:dyDescent="0.35">
      <c r="A66" t="s">
        <v>169</v>
      </c>
      <c r="B66" t="s">
        <v>1533</v>
      </c>
      <c r="D66" t="s">
        <v>1458</v>
      </c>
    </row>
    <row r="67" spans="1:4" x14ac:dyDescent="0.35">
      <c r="A67" t="s">
        <v>169</v>
      </c>
      <c r="B67" t="s">
        <v>1534</v>
      </c>
      <c r="D67" t="s">
        <v>1459</v>
      </c>
    </row>
    <row r="68" spans="1:4" x14ac:dyDescent="0.35">
      <c r="A68" t="s">
        <v>1460</v>
      </c>
      <c r="B68" t="s">
        <v>1535</v>
      </c>
      <c r="D68" t="s">
        <v>1461</v>
      </c>
    </row>
    <row r="69" spans="1:4" x14ac:dyDescent="0.35">
      <c r="A69" t="s">
        <v>1462</v>
      </c>
      <c r="B69" t="s">
        <v>1536</v>
      </c>
      <c r="D69" t="s">
        <v>1463</v>
      </c>
    </row>
    <row r="70" spans="1:4" x14ac:dyDescent="0.35">
      <c r="A70" t="s">
        <v>308</v>
      </c>
      <c r="B70" t="s">
        <v>307</v>
      </c>
      <c r="D70" t="s">
        <v>1464</v>
      </c>
    </row>
    <row r="71" spans="1:4" x14ac:dyDescent="0.35">
      <c r="A71" t="s">
        <v>923</v>
      </c>
      <c r="B71" t="s">
        <v>1537</v>
      </c>
      <c r="D71" t="s">
        <v>1465</v>
      </c>
    </row>
    <row r="72" spans="1:4" x14ac:dyDescent="0.35">
      <c r="A72" t="s">
        <v>923</v>
      </c>
      <c r="B72" t="s">
        <v>922</v>
      </c>
      <c r="D72" t="s">
        <v>1466</v>
      </c>
    </row>
    <row r="73" spans="1:4" x14ac:dyDescent="0.35">
      <c r="A73" t="s">
        <v>367</v>
      </c>
      <c r="B73" t="s">
        <v>366</v>
      </c>
      <c r="D73" t="s">
        <v>1467</v>
      </c>
    </row>
    <row r="74" spans="1:4" x14ac:dyDescent="0.35">
      <c r="A74" t="s">
        <v>367</v>
      </c>
      <c r="B74" t="s">
        <v>1538</v>
      </c>
      <c r="D74" t="s">
        <v>1468</v>
      </c>
    </row>
    <row r="75" spans="1:4" x14ac:dyDescent="0.35">
      <c r="A75" t="s">
        <v>1469</v>
      </c>
      <c r="B75" t="s">
        <v>1539</v>
      </c>
      <c r="D75" t="s">
        <v>1470</v>
      </c>
    </row>
    <row r="76" spans="1:4" x14ac:dyDescent="0.35">
      <c r="A76" t="s">
        <v>1471</v>
      </c>
      <c r="B76" t="s">
        <v>1540</v>
      </c>
      <c r="D76" t="s">
        <v>1472</v>
      </c>
    </row>
    <row r="77" spans="1:4" x14ac:dyDescent="0.35">
      <c r="A77" t="s">
        <v>285</v>
      </c>
      <c r="B77" t="s">
        <v>1541</v>
      </c>
      <c r="C77" t="s">
        <v>1564</v>
      </c>
      <c r="D77" t="s">
        <v>1473</v>
      </c>
    </row>
    <row r="78" spans="1:4" x14ac:dyDescent="0.35">
      <c r="A78" t="s">
        <v>289</v>
      </c>
      <c r="B78" t="s">
        <v>288</v>
      </c>
      <c r="C78" t="s">
        <v>1565</v>
      </c>
      <c r="D78" t="s">
        <v>1474</v>
      </c>
    </row>
    <row r="79" spans="1:4" x14ac:dyDescent="0.35">
      <c r="A79" t="s">
        <v>508</v>
      </c>
      <c r="B79" t="s">
        <v>1542</v>
      </c>
      <c r="D79" t="s">
        <v>1475</v>
      </c>
    </row>
    <row r="80" spans="1:4" x14ac:dyDescent="0.35">
      <c r="A80" t="s">
        <v>508</v>
      </c>
      <c r="B80" t="s">
        <v>1543</v>
      </c>
      <c r="D80" t="s">
        <v>1476</v>
      </c>
    </row>
    <row r="81" spans="1:4" x14ac:dyDescent="0.35">
      <c r="A81" t="s">
        <v>508</v>
      </c>
      <c r="B81" t="s">
        <v>1544</v>
      </c>
      <c r="D81" t="s">
        <v>1477</v>
      </c>
    </row>
    <row r="82" spans="1:4" x14ac:dyDescent="0.35">
      <c r="A82" t="s">
        <v>508</v>
      </c>
      <c r="B82" t="s">
        <v>507</v>
      </c>
      <c r="D82" t="s">
        <v>1478</v>
      </c>
    </row>
    <row r="83" spans="1:4" x14ac:dyDescent="0.35">
      <c r="A83" t="s">
        <v>508</v>
      </c>
      <c r="B83" t="s">
        <v>1545</v>
      </c>
      <c r="D83" t="s">
        <v>1479</v>
      </c>
    </row>
    <row r="84" spans="1:4" x14ac:dyDescent="0.35">
      <c r="A84" t="s">
        <v>508</v>
      </c>
      <c r="B84" t="s">
        <v>1546</v>
      </c>
      <c r="D84" t="s">
        <v>1480</v>
      </c>
    </row>
    <row r="85" spans="1:4" x14ac:dyDescent="0.35">
      <c r="A85" t="s">
        <v>508</v>
      </c>
      <c r="B85" t="s">
        <v>1547</v>
      </c>
      <c r="D85" t="s">
        <v>1481</v>
      </c>
    </row>
    <row r="86" spans="1:4" x14ac:dyDescent="0.35">
      <c r="A86" t="s">
        <v>978</v>
      </c>
      <c r="B86" t="s">
        <v>1548</v>
      </c>
      <c r="D86" t="s">
        <v>1482</v>
      </c>
    </row>
    <row r="87" spans="1:4" x14ac:dyDescent="0.35">
      <c r="A87" t="s">
        <v>978</v>
      </c>
      <c r="B87" t="s">
        <v>977</v>
      </c>
      <c r="D87" t="s">
        <v>1483</v>
      </c>
    </row>
    <row r="88" spans="1:4" x14ac:dyDescent="0.35">
      <c r="A88" t="s">
        <v>978</v>
      </c>
      <c r="B88" t="s">
        <v>1549</v>
      </c>
      <c r="D88" t="s">
        <v>1484</v>
      </c>
    </row>
    <row r="89" spans="1:4" x14ac:dyDescent="0.35">
      <c r="A89" t="s">
        <v>927</v>
      </c>
      <c r="B89" t="s">
        <v>926</v>
      </c>
      <c r="D89" t="s">
        <v>1485</v>
      </c>
    </row>
    <row r="90" spans="1:4" x14ac:dyDescent="0.35">
      <c r="A90" t="s">
        <v>927</v>
      </c>
      <c r="B90" t="s">
        <v>1550</v>
      </c>
      <c r="D90" t="s">
        <v>1486</v>
      </c>
    </row>
    <row r="91" spans="1:4" x14ac:dyDescent="0.35">
      <c r="A91" t="s">
        <v>1487</v>
      </c>
      <c r="B91" t="s">
        <v>1551</v>
      </c>
      <c r="D91" t="s">
        <v>1488</v>
      </c>
    </row>
    <row r="92" spans="1:4" x14ac:dyDescent="0.35">
      <c r="A92" t="s">
        <v>1489</v>
      </c>
    </row>
    <row r="93" spans="1:4" x14ac:dyDescent="0.35">
      <c r="A93" t="s">
        <v>95</v>
      </c>
      <c r="B93" t="s">
        <v>94</v>
      </c>
      <c r="D93" t="s">
        <v>1490</v>
      </c>
    </row>
    <row r="94" spans="1:4" x14ac:dyDescent="0.35">
      <c r="A94" t="s">
        <v>301</v>
      </c>
      <c r="B94" t="s">
        <v>300</v>
      </c>
      <c r="D94" t="s">
        <v>1491</v>
      </c>
    </row>
    <row r="95" spans="1:4" x14ac:dyDescent="0.35">
      <c r="A95" t="s">
        <v>62</v>
      </c>
      <c r="B95" t="s">
        <v>1552</v>
      </c>
      <c r="D95" t="s">
        <v>1492</v>
      </c>
    </row>
    <row r="96" spans="1:4" x14ac:dyDescent="0.35">
      <c r="A96" t="s">
        <v>62</v>
      </c>
      <c r="B96" t="s">
        <v>340</v>
      </c>
      <c r="D96" t="s">
        <v>1493</v>
      </c>
    </row>
    <row r="97" spans="1:4" x14ac:dyDescent="0.35">
      <c r="A97" t="s">
        <v>62</v>
      </c>
      <c r="B97" t="s">
        <v>61</v>
      </c>
      <c r="D97" t="s">
        <v>1494</v>
      </c>
    </row>
    <row r="98" spans="1:4" x14ac:dyDescent="0.35">
      <c r="A98" t="s">
        <v>62</v>
      </c>
      <c r="B98" t="s">
        <v>1553</v>
      </c>
      <c r="D98" t="s">
        <v>1495</v>
      </c>
    </row>
    <row r="99" spans="1:4" x14ac:dyDescent="0.35">
      <c r="A99" t="s">
        <v>62</v>
      </c>
      <c r="B99" t="s">
        <v>1554</v>
      </c>
      <c r="D99" t="s">
        <v>1496</v>
      </c>
    </row>
    <row r="100" spans="1:4" x14ac:dyDescent="0.35">
      <c r="A100" t="s">
        <v>173</v>
      </c>
      <c r="B100" t="s">
        <v>1555</v>
      </c>
      <c r="D100" t="s">
        <v>1497</v>
      </c>
    </row>
    <row r="101" spans="1:4" x14ac:dyDescent="0.35">
      <c r="A101" t="s">
        <v>173</v>
      </c>
      <c r="B101" t="s">
        <v>1556</v>
      </c>
      <c r="D101" t="s">
        <v>1498</v>
      </c>
    </row>
    <row r="102" spans="1:4" x14ac:dyDescent="0.35">
      <c r="A102" t="s">
        <v>1197</v>
      </c>
      <c r="B102" t="s">
        <v>1557</v>
      </c>
      <c r="D102" t="s">
        <v>1499</v>
      </c>
    </row>
    <row r="103" spans="1:4" x14ac:dyDescent="0.35">
      <c r="A103" t="s">
        <v>80</v>
      </c>
      <c r="B103" t="s">
        <v>847</v>
      </c>
      <c r="D103" t="s">
        <v>1500</v>
      </c>
    </row>
    <row r="104" spans="1:4" x14ac:dyDescent="0.35">
      <c r="A104" t="s">
        <v>80</v>
      </c>
      <c r="B104" t="s">
        <v>79</v>
      </c>
      <c r="D104" t="s">
        <v>1501</v>
      </c>
    </row>
    <row r="105" spans="1:4" x14ac:dyDescent="0.35">
      <c r="A105" t="s">
        <v>80</v>
      </c>
      <c r="B105" t="s">
        <v>1558</v>
      </c>
      <c r="D105" t="s">
        <v>1502</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workbookViewId="0">
      <selection activeCell="F18" sqref="F18"/>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39" t="s">
        <v>2</v>
      </c>
      <c r="C2" s="40"/>
      <c r="F2" s="4" t="s">
        <v>4</v>
      </c>
      <c r="G2" s="38" t="s">
        <v>1367</v>
      </c>
      <c r="H2" s="36"/>
      <c r="I2" s="36"/>
      <c r="J2" s="36"/>
      <c r="K2" s="36"/>
      <c r="L2" s="36"/>
      <c r="M2" s="36"/>
      <c r="N2" s="36"/>
      <c r="O2" t="s">
        <v>5</v>
      </c>
    </row>
    <row r="3" spans="2:18" x14ac:dyDescent="0.35">
      <c r="B3" s="1" t="s">
        <v>0</v>
      </c>
      <c r="C3" s="3" t="b">
        <v>1</v>
      </c>
      <c r="D3" s="2"/>
      <c r="G3" s="36"/>
      <c r="H3" s="36"/>
      <c r="I3" s="36"/>
      <c r="J3" s="36"/>
      <c r="K3" s="36"/>
      <c r="L3" s="36"/>
      <c r="M3" s="36"/>
      <c r="N3" s="36"/>
    </row>
    <row r="4" spans="2:18" x14ac:dyDescent="0.35">
      <c r="B4" s="1" t="s">
        <v>1</v>
      </c>
      <c r="C4" s="3" t="b">
        <v>1</v>
      </c>
      <c r="D4" s="2"/>
      <c r="G4" s="36"/>
      <c r="H4" s="36"/>
      <c r="I4" s="36"/>
      <c r="J4" s="36"/>
      <c r="K4" s="36"/>
      <c r="L4" s="36"/>
      <c r="M4" s="36"/>
      <c r="N4" s="36"/>
    </row>
    <row r="5" spans="2:18" x14ac:dyDescent="0.35">
      <c r="B5" s="1" t="s">
        <v>3</v>
      </c>
      <c r="C5" s="3" t="b">
        <v>0</v>
      </c>
      <c r="D5" s="2"/>
    </row>
    <row r="6" spans="2:18" ht="14.5" customHeight="1" x14ac:dyDescent="0.35">
      <c r="B6" s="1"/>
      <c r="C6" s="1"/>
      <c r="D6" s="2"/>
      <c r="F6" s="7" t="s">
        <v>6</v>
      </c>
      <c r="G6" s="38" t="s">
        <v>1368</v>
      </c>
      <c r="H6" s="38"/>
      <c r="I6" s="38"/>
      <c r="J6" s="38"/>
      <c r="K6" s="38"/>
      <c r="L6" s="38"/>
      <c r="M6" s="38"/>
      <c r="N6" s="38"/>
      <c r="O6" s="23" t="s">
        <v>1385</v>
      </c>
      <c r="P6" s="8"/>
      <c r="Q6" s="8"/>
      <c r="R6" s="7"/>
    </row>
    <row r="7" spans="2:18" x14ac:dyDescent="0.35">
      <c r="B7" s="1"/>
      <c r="C7" s="1"/>
      <c r="D7" s="2"/>
      <c r="F7" s="7"/>
      <c r="G7" s="38"/>
      <c r="H7" s="38"/>
      <c r="I7" s="38"/>
      <c r="J7" s="38"/>
      <c r="K7" s="38"/>
      <c r="L7" s="38"/>
      <c r="M7" s="38"/>
      <c r="N7" s="38"/>
      <c r="O7" s="8"/>
      <c r="P7" s="8"/>
      <c r="Q7" s="8"/>
      <c r="R7" s="7"/>
    </row>
    <row r="8" spans="2:18" x14ac:dyDescent="0.35">
      <c r="B8" s="1"/>
      <c r="C8" s="1"/>
      <c r="D8" s="2"/>
      <c r="F8" s="7"/>
      <c r="G8" s="38"/>
      <c r="H8" s="38"/>
      <c r="I8" s="38"/>
      <c r="J8" s="38"/>
      <c r="K8" s="38"/>
      <c r="L8" s="38"/>
      <c r="M8" s="38"/>
      <c r="N8" s="38"/>
      <c r="O8" s="8"/>
      <c r="P8" s="8"/>
      <c r="Q8" s="8"/>
      <c r="R8" s="7"/>
    </row>
    <row r="9" spans="2:18" x14ac:dyDescent="0.35">
      <c r="B9" s="2"/>
      <c r="C9" s="2"/>
      <c r="D9" s="2"/>
      <c r="F9" s="7"/>
      <c r="G9" s="38"/>
      <c r="H9" s="38"/>
      <c r="I9" s="38"/>
      <c r="J9" s="38"/>
      <c r="K9" s="38"/>
      <c r="L9" s="38"/>
      <c r="M9" s="38"/>
      <c r="N9" s="38"/>
      <c r="O9" s="8"/>
      <c r="P9" s="8"/>
      <c r="Q9" s="8"/>
      <c r="R9" s="7"/>
    </row>
    <row r="10" spans="2:18" x14ac:dyDescent="0.35">
      <c r="B10" s="2"/>
      <c r="C10" s="2"/>
      <c r="D10" s="2"/>
      <c r="F10" s="7"/>
      <c r="G10" s="38"/>
      <c r="H10" s="38"/>
      <c r="I10" s="38"/>
      <c r="J10" s="38"/>
      <c r="K10" s="38"/>
      <c r="L10" s="38"/>
      <c r="M10" s="38"/>
      <c r="N10" s="38"/>
      <c r="O10" s="8"/>
      <c r="P10" s="8"/>
      <c r="Q10" s="8"/>
      <c r="R10" s="7"/>
    </row>
    <row r="11" spans="2:18" x14ac:dyDescent="0.35">
      <c r="B11" s="2"/>
      <c r="C11" s="2"/>
      <c r="D11" s="2"/>
      <c r="F11" s="7"/>
      <c r="G11" s="38"/>
      <c r="H11" s="38"/>
      <c r="I11" s="38"/>
      <c r="J11" s="38"/>
      <c r="K11" s="38"/>
      <c r="L11" s="38"/>
      <c r="M11" s="38"/>
      <c r="N11" s="38"/>
      <c r="O11" s="8"/>
      <c r="P11" s="8"/>
      <c r="Q11" s="8"/>
      <c r="R11" s="7"/>
    </row>
    <row r="12" spans="2:18" x14ac:dyDescent="0.35">
      <c r="F12" s="7"/>
      <c r="G12" s="38"/>
      <c r="H12" s="38"/>
      <c r="I12" s="38"/>
      <c r="J12" s="38"/>
      <c r="K12" s="38"/>
      <c r="L12" s="38"/>
      <c r="M12" s="38"/>
      <c r="N12" s="38"/>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
  <sheetViews>
    <sheetView workbookViewId="0">
      <selection activeCell="H2" sqref="H2"/>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19"/>
  <sheetViews>
    <sheetView workbookViewId="0">
      <selection activeCell="D177" sqref="D177"/>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1381</v>
      </c>
      <c r="B1" s="15" t="s">
        <v>14</v>
      </c>
      <c r="C1" s="15" t="s">
        <v>15</v>
      </c>
      <c r="D1" s="15" t="s">
        <v>1382</v>
      </c>
      <c r="E1" s="16" t="s">
        <v>1383</v>
      </c>
      <c r="F1" s="16" t="s">
        <v>13</v>
      </c>
      <c r="G1" s="15" t="s">
        <v>1384</v>
      </c>
    </row>
    <row r="2" spans="1:7" hidden="1" x14ac:dyDescent="0.35">
      <c r="A2" s="17" t="str">
        <f>_xlfn.CONCAT(TEXT(Submittal[[#This Row],[Spec Section]],"000000"),".",TEXT(Submittal[[#This Row],[Number]], "00"),".", TEXT(Submittal[[#This Row],[Rev]],"00"))</f>
        <v>000000.06.01</v>
      </c>
      <c r="B2" s="17" t="str">
        <f>Submittal[[#This Row],[Title]]</f>
        <v>asdf</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hidden="1" x14ac:dyDescent="0.35">
      <c r="A3" s="21" t="str">
        <f>_xlfn.CONCAT(TEXT(Submittal[[#This Row],[Spec Section]],"000000"),".",TEXT(Submittal[[#This Row],[Number]], "00"),".", TEXT(Submittal[[#This Row],[Rev]],"00"))</f>
        <v>000000.09.01</v>
      </c>
      <c r="B3" s="17" t="str">
        <f>Submittal[[#This Row],[Title]]</f>
        <v>asdf</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hidden="1" x14ac:dyDescent="0.35">
      <c r="A4" s="22" t="str">
        <f>_xlfn.CONCAT(TEXT(Submittal[[#This Row],[Spec Section]],"000000"),".",TEXT(Submittal[[#This Row],[Number]], "00"),".", TEXT(Submittal[[#This Row],[Rev]],"00"))</f>
        <v>000000.10.00</v>
      </c>
      <c r="B4" s="19" t="str">
        <f>Submittal[[#This Row],[Title]]</f>
        <v>asdf</v>
      </c>
      <c r="C4" s="19" t="str">
        <f>LEFT(Submittal[[#This Row],[Description]],25)</f>
        <v/>
      </c>
      <c r="D4" s="19" t="str">
        <f>Submittal[[#This Row],[State]]</f>
        <v>Closed</v>
      </c>
      <c r="E4" s="20">
        <f>Submittal[[#This Row],[Due from Subcontractor]]</f>
        <v>44167</v>
      </c>
      <c r="F4" s="20" t="str">
        <f>Submittal[[#This Row],[Type]]</f>
        <v>Submittal</v>
      </c>
      <c r="G4" s="19" t="str">
        <f>Submittal[[#This Row],[Submitter Organization]]</f>
        <v>Historical Arts &amp; Casting Inc.</v>
      </c>
    </row>
    <row r="5" spans="1:7" hidden="1" x14ac:dyDescent="0.35">
      <c r="A5" s="22" t="str">
        <f>_xlfn.CONCAT(TEXT(Submittal[[#This Row],[Spec Section]],"000000"),".",TEXT(Submittal[[#This Row],[Number]], "00"),".", TEXT(Submittal[[#This Row],[Rev]],"00"))</f>
        <v>000000.08.00</v>
      </c>
      <c r="B5" s="19" t="str">
        <f>Submittal[[#This Row],[Title]]</f>
        <v>asdf</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hidden="1" x14ac:dyDescent="0.35">
      <c r="A6" s="22" t="str">
        <f>_xlfn.CONCAT(TEXT(Submittal[[#This Row],[Spec Section]],"000000"),".",TEXT(Submittal[[#This Row],[Number]], "00"),".", TEXT(Submittal[[#This Row],[Rev]],"00"))</f>
        <v>000000.01.00</v>
      </c>
      <c r="B6" s="19" t="str">
        <f>Submittal[[#This Row],[Title]]</f>
        <v>asdf</v>
      </c>
      <c r="C6" s="19" t="str">
        <f>LEFT(Submittal[[#This Row],[Description]],25)</f>
        <v/>
      </c>
      <c r="D6" s="19" t="str">
        <f>Submittal[[#This Row],[State]]</f>
        <v>Closed</v>
      </c>
      <c r="E6" s="20">
        <f>Submittal[[#This Row],[Due from Subcontractor]]</f>
        <v>43966</v>
      </c>
      <c r="F6" s="20" t="str">
        <f>Submittal[[#This Row],[Type]]</f>
        <v>Shop Drawing</v>
      </c>
      <c r="G6" s="19" t="str">
        <f>Submittal[[#This Row],[Submitter Organization]]</f>
        <v>Historical Arts &amp; Casting Inc.</v>
      </c>
    </row>
    <row r="7" spans="1:7" hidden="1" x14ac:dyDescent="0.35">
      <c r="A7" s="22" t="str">
        <f>_xlfn.CONCAT(TEXT(Submittal[[#This Row],[Spec Section]],"000000"),".",TEXT(Submittal[[#This Row],[Number]], "00"),".", TEXT(Submittal[[#This Row],[Rev]],"00"))</f>
        <v>000000.02.01</v>
      </c>
      <c r="B7" s="19" t="str">
        <f>Submittal[[#This Row],[Title]]</f>
        <v>asdf</v>
      </c>
      <c r="C7" s="19" t="str">
        <f>LEFT(Submittal[[#This Row],[Description]],25)</f>
        <v>Penetrations in the stone</v>
      </c>
      <c r="D7" s="19" t="str">
        <f>Submittal[[#This Row],[State]]</f>
        <v>Closed</v>
      </c>
      <c r="E7" s="20">
        <f>Submittal[[#This Row],[Due from Subcontractor]]</f>
        <v>44014</v>
      </c>
      <c r="F7" s="20" t="str">
        <f>Submittal[[#This Row],[Type]]</f>
        <v>Submittal</v>
      </c>
      <c r="G7" s="19" t="str">
        <f>Submittal[[#This Row],[Submitter Organization]]</f>
        <v>Westland Construction, Inc.</v>
      </c>
    </row>
    <row r="8" spans="1:7" hidden="1" x14ac:dyDescent="0.35">
      <c r="A8" s="22" t="str">
        <f>_xlfn.CONCAT(TEXT(Submittal[[#This Row],[Spec Section]],"000000"),".",TEXT(Submittal[[#This Row],[Number]], "00"),".", TEXT(Submittal[[#This Row],[Rev]],"00"))</f>
        <v>000000.07.00</v>
      </c>
      <c r="B8" s="19" t="str">
        <f>Submittal[[#This Row],[Title]]</f>
        <v>asdf</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hidden="1" x14ac:dyDescent="0.35">
      <c r="A9" s="22" t="str">
        <f>_xlfn.CONCAT(TEXT(Submittal[[#This Row],[Spec Section]],"000000"),".",TEXT(Submittal[[#This Row],[Number]], "00"),".", TEXT(Submittal[[#This Row],[Rev]],"00"))</f>
        <v>000000.04.01</v>
      </c>
      <c r="B9" s="19" t="str">
        <f>Submittal[[#This Row],[Title]]</f>
        <v>asdf</v>
      </c>
      <c r="C9" s="19" t="str">
        <f>LEFT(Submittal[[#This Row],[Description]],25)</f>
        <v/>
      </c>
      <c r="D9" s="19" t="str">
        <f>Submittal[[#This Row],[State]]</f>
        <v>Closed</v>
      </c>
      <c r="E9" s="20">
        <f>Submittal[[#This Row],[Due from Subcontractor]]</f>
        <v>44026</v>
      </c>
      <c r="F9" s="20" t="str">
        <f>Submittal[[#This Row],[Type]]</f>
        <v>Submittal</v>
      </c>
      <c r="G9" s="19" t="str">
        <f>Submittal[[#This Row],[Submitter Organization]]</f>
        <v>Historical Arts &amp; Casting Inc.</v>
      </c>
    </row>
    <row r="10" spans="1:7" hidden="1"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hidden="1" x14ac:dyDescent="0.35">
      <c r="A11" s="22" t="str">
        <f>_xlfn.CONCAT(TEXT(Submittal[[#This Row],[Spec Section]],"000000"),".",TEXT(Submittal[[#This Row],[Number]], "00"),".", TEXT(Submittal[[#This Row],[Rev]],"00"))</f>
        <v>000000.03.00</v>
      </c>
      <c r="B11" s="19" t="str">
        <f>Submittal[[#This Row],[Title]]</f>
        <v>asdf</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hidden="1"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hidden="1"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hidden="1"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hidden="1"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hidden="1"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hidden="1"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hidden="1"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hidden="1"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hidden="1"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hidden="1"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hidden="1"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hidden="1"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hidden="1"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hidden="1"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hidden="1" x14ac:dyDescent="0.35">
      <c r="A26" s="22" t="str">
        <f>_xlfn.CONCAT(TEXT(Submittal[[#This Row],[Spec Section]],"000000"),".",TEXT(Submittal[[#This Row],[Number]], "00"),".", TEXT(Submittal[[#This Row],[Rev]],"00"))</f>
        <v>032000.10.00</v>
      </c>
      <c r="B26" s="19" t="str">
        <f>Submittal[[#This Row],[Title]]</f>
        <v>CONCRETE REINFORCING (Annex Shear Wall Grid A1)</v>
      </c>
      <c r="C26" s="19" t="str">
        <f>LEFT(Submittal[[#This Row],[Description]],25)</f>
        <v/>
      </c>
      <c r="D26" s="19" t="str">
        <f>Submittal[[#This Row],[State]]</f>
        <v>Closed</v>
      </c>
      <c r="E26" s="20">
        <f>Submittal[[#This Row],[Due from Subcontractor]]</f>
        <v>43998</v>
      </c>
      <c r="F26" s="20" t="str">
        <f>Submittal[[#This Row],[Type]]</f>
        <v>Submittal</v>
      </c>
      <c r="G26" s="19" t="str">
        <f>Submittal[[#This Row],[Submitter Organization]]</f>
        <v>Innovative Concrete LLC</v>
      </c>
    </row>
    <row r="27" spans="1:7" hidden="1" x14ac:dyDescent="0.35">
      <c r="A27" s="22" t="str">
        <f>_xlfn.CONCAT(TEXT(Submittal[[#This Row],[Spec Section]],"000000"),".",TEXT(Submittal[[#This Row],[Number]], "00"),".", TEXT(Submittal[[#This Row],[Rev]],"00"))</f>
        <v>032000.06.01</v>
      </c>
      <c r="B27" s="19" t="str">
        <f>Submittal[[#This Row],[Title]]</f>
        <v>CONCRETE REINFORCING (Historic Jacket Walls)</v>
      </c>
      <c r="C27" s="19" t="str">
        <f>LEFT(Submittal[[#This Row],[Description]],25)</f>
        <v xml:space="preserve">B. Shop Drawings: Comply </v>
      </c>
      <c r="D27" s="19" t="str">
        <f>Submittal[[#This Row],[State]]</f>
        <v>Closed</v>
      </c>
      <c r="E27" s="20">
        <f>Submittal[[#This Row],[Due from Subcontractor]]</f>
        <v>43945</v>
      </c>
      <c r="F27" s="20" t="str">
        <f>Submittal[[#This Row],[Type]]</f>
        <v>Shop Drawing</v>
      </c>
      <c r="G27" s="19" t="str">
        <f>Submittal[[#This Row],[Submitter Organization]]</f>
        <v>Innovative Concrete LLC</v>
      </c>
    </row>
    <row r="28" spans="1:7" hidden="1"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hidden="1"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hidden="1"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hidden="1"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hidden="1"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hidden="1"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hidden="1"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hidden="1" x14ac:dyDescent="0.35">
      <c r="A35" s="22" t="str">
        <f>_xlfn.CONCAT(TEXT(Submittal[[#This Row],[Spec Section]],"000000"),".",TEXT(Submittal[[#This Row],[Number]], "00"),".", TEXT(Submittal[[#This Row],[Rev]],"00"))</f>
        <v>032000.16.00</v>
      </c>
      <c r="B35" s="19" t="str">
        <f>Submittal[[#This Row],[Title]]</f>
        <v>Landscaper Shed Reinforcing CCD_66</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hidden="1" x14ac:dyDescent="0.35">
      <c r="A36" s="22" t="str">
        <f>_xlfn.CONCAT(TEXT(Submittal[[#This Row],[Spec Section]],"000000"),".",TEXT(Submittal[[#This Row],[Number]], "00"),".", TEXT(Submittal[[#This Row],[Rev]],"00"))</f>
        <v>032000.17.00</v>
      </c>
      <c r="B36" s="19" t="str">
        <f>Submittal[[#This Row],[Title]]</f>
        <v>Historic 0.5 Slab Reinforcing RFI_715</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hidden="1" x14ac:dyDescent="0.35">
      <c r="A37" s="22" t="str">
        <f>_xlfn.CONCAT(TEXT(Submittal[[#This Row],[Spec Section]],"000000"),".",TEXT(Submittal[[#This Row],[Number]], "00"),".", TEXT(Submittal[[#This Row],[Rev]],"00"))</f>
        <v>032000.21.00</v>
      </c>
      <c r="B37" s="19" t="str">
        <f>Submittal[[#This Row],[Title]]</f>
        <v>Jacket Wall Through Bolts</v>
      </c>
      <c r="C37" s="19" t="str">
        <f>LEFT(Submittal[[#This Row],[Description]],25)</f>
        <v/>
      </c>
      <c r="D37" s="19" t="str">
        <f>Submittal[[#This Row],[State]]</f>
        <v>Closed</v>
      </c>
      <c r="E37" s="20">
        <f>Submittal[[#This Row],[Due from Subcontractor]]</f>
        <v>44216</v>
      </c>
      <c r="F37" s="20" t="str">
        <f>Submittal[[#This Row],[Type]]</f>
        <v>Submittal</v>
      </c>
      <c r="G37" s="19" t="str">
        <f>Submittal[[#This Row],[Submitter Organization]]</f>
        <v>Innovative Concrete, LLC</v>
      </c>
    </row>
    <row r="38" spans="1:7" hidden="1" x14ac:dyDescent="0.35">
      <c r="A38" s="22" t="str">
        <f>_xlfn.CONCAT(TEXT(Submittal[[#This Row],[Spec Section]],"000000"),".",TEXT(Submittal[[#This Row],[Number]], "00"),".", TEXT(Submittal[[#This Row],[Rev]],"00"))</f>
        <v>032000.18.01</v>
      </c>
      <c r="B38" s="19" t="str">
        <f>Submittal[[#This Row],[Title]]</f>
        <v>Dock Screen Wall Reinforcing ASI_54</v>
      </c>
      <c r="C38" s="19" t="str">
        <f>LEFT(Submittal[[#This Row],[Description]],25)</f>
        <v/>
      </c>
      <c r="D38" s="19" t="str">
        <f>Submittal[[#This Row],[State]]</f>
        <v>Closed</v>
      </c>
      <c r="E38" s="20">
        <f>Submittal[[#This Row],[Due from Subcontractor]]</f>
        <v>44149</v>
      </c>
      <c r="F38" s="20" t="str">
        <f>Submittal[[#This Row],[Type]]</f>
        <v>Submittal</v>
      </c>
      <c r="G38" s="19" t="str">
        <f>Submittal[[#This Row],[Submitter Organization]]</f>
        <v>Innovative Concrete LLC</v>
      </c>
    </row>
    <row r="39" spans="1:7" hidden="1"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hidden="1"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hidden="1"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hidden="1"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hidden="1"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hidden="1"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hidden="1"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hidden="1" x14ac:dyDescent="0.35">
      <c r="A46" s="22" t="str">
        <f>_xlfn.CONCAT(TEXT(Submittal[[#This Row],[Spec Section]],"000000"),".",TEXT(Submittal[[#This Row],[Number]], "00"),".", TEXT(Submittal[[#This Row],[Rev]],"00"))</f>
        <v>033000.05.00</v>
      </c>
      <c r="B46" s="19" t="str">
        <f>Submittal[[#This Row],[Title]]</f>
        <v>CAST-IN-PLACE CONCRETE</v>
      </c>
      <c r="C46" s="19" t="str">
        <f>LEFT(Submittal[[#This Row],[Description]],25)</f>
        <v>Submit per  submittal 2 r</v>
      </c>
      <c r="D46" s="19" t="str">
        <f>Submittal[[#This Row],[State]]</f>
        <v>Closed</v>
      </c>
      <c r="E46" s="20">
        <f>Submittal[[#This Row],[Due from Subcontractor]]</f>
        <v>43846</v>
      </c>
      <c r="F46" s="20" t="str">
        <f>Submittal[[#This Row],[Type]]</f>
        <v>Product Data</v>
      </c>
      <c r="G46" s="19" t="str">
        <f>Submittal[[#This Row],[Submitter Organization]]</f>
        <v>Innovative Concrete LLC</v>
      </c>
    </row>
    <row r="47" spans="1:7" hidden="1" x14ac:dyDescent="0.35">
      <c r="A47" s="22" t="str">
        <f>_xlfn.CONCAT(TEXT(Submittal[[#This Row],[Spec Section]],"000000"),".",TEXT(Submittal[[#This Row],[Number]], "00"),".", TEXT(Submittal[[#This Row],[Rev]],"00"))</f>
        <v>033000.07.00</v>
      </c>
      <c r="B47" s="19" t="str">
        <f>Submittal[[#This Row],[Title]]</f>
        <v>CAST-IN-PLACE - .5 Level in Historical</v>
      </c>
      <c r="C47" s="19" t="str">
        <f>LEFT(Submittal[[#This Row],[Description]],25)</f>
        <v>This was suggested by the</v>
      </c>
      <c r="D47" s="19" t="str">
        <f>Submittal[[#This Row],[State]]</f>
        <v>Closed</v>
      </c>
      <c r="E47" s="20">
        <f>Submittal[[#This Row],[Due from Subcontractor]]</f>
        <v>44159</v>
      </c>
      <c r="F47" s="20" t="str">
        <f>Submittal[[#This Row],[Type]]</f>
        <v>Submittal</v>
      </c>
      <c r="G47" s="19" t="str">
        <f>Submittal[[#This Row],[Submitter Organization]]</f>
        <v>Innovative Concrete LLC</v>
      </c>
    </row>
    <row r="48" spans="1:7" hidden="1" x14ac:dyDescent="0.35">
      <c r="A48" s="22" t="str">
        <f>_xlfn.CONCAT(TEXT(Submittal[[#This Row],[Spec Section]],"000000"),".",TEXT(Submittal[[#This Row],[Number]], "00"),".", TEXT(Submittal[[#This Row],[Rev]],"00"))</f>
        <v>033000.06.00</v>
      </c>
      <c r="B48" s="19" t="str">
        <f>Submittal[[#This Row],[Title]]</f>
        <v>Stair Pan Mix Design</v>
      </c>
      <c r="C48" s="19" t="str">
        <f>LEFT(Submittal[[#This Row],[Description]],25)</f>
        <v/>
      </c>
      <c r="D48" s="19" t="str">
        <f>Submittal[[#This Row],[State]]</f>
        <v>Closed</v>
      </c>
      <c r="E48" s="20">
        <f>Submittal[[#This Row],[Due from Subcontractor]]</f>
        <v>44149</v>
      </c>
      <c r="F48" s="20" t="str">
        <f>Submittal[[#This Row],[Type]]</f>
        <v>Submittal</v>
      </c>
      <c r="G48" s="19" t="str">
        <f>Submittal[[#This Row],[Submitter Organization]]</f>
        <v>Innovative Concrete LLC</v>
      </c>
    </row>
    <row r="49" spans="1:7" hidden="1" x14ac:dyDescent="0.35">
      <c r="A49" s="22" t="str">
        <f>_xlfn.CONCAT(TEXT(Submittal[[#This Row],[Spec Section]],"000000"),".",TEXT(Submittal[[#This Row],[Number]], "00"),".", TEXT(Submittal[[#This Row],[Rev]],"00"))</f>
        <v>033010.01.00</v>
      </c>
      <c r="B49" s="19" t="str">
        <f>Submittal[[#This Row],[Title]]</f>
        <v>SITE CAST-IN-PLACE CONCRETE</v>
      </c>
      <c r="C49" s="19" t="str">
        <f>LEFT(Submittal[[#This Row],[Description]],25)</f>
        <v>A. Product Data:   Submit</v>
      </c>
      <c r="D49" s="19" t="str">
        <f>Submittal[[#This Row],[State]]</f>
        <v>Closed</v>
      </c>
      <c r="E49" s="20">
        <f>Submittal[[#This Row],[Due from Subcontractor]]</f>
        <v>43804</v>
      </c>
      <c r="F49" s="20" t="str">
        <f>Submittal[[#This Row],[Type]]</f>
        <v>Product Data</v>
      </c>
      <c r="G49" s="19" t="str">
        <f>Submittal[[#This Row],[Submitter Organization]]</f>
        <v>Innovative Concrete LLC</v>
      </c>
    </row>
    <row r="50" spans="1:7" hidden="1" x14ac:dyDescent="0.35">
      <c r="A50" s="22" t="str">
        <f>_xlfn.CONCAT(TEXT(Submittal[[#This Row],[Spec Section]],"000000"),".",TEXT(Submittal[[#This Row],[Number]], "00"),".", TEXT(Submittal[[#This Row],[Rev]],"00"))</f>
        <v>033713.01.00</v>
      </c>
      <c r="B50" s="19" t="str">
        <f>Submittal[[#This Row],[Title]]</f>
        <v>Shotcrete</v>
      </c>
      <c r="C50" s="19" t="str">
        <f>LEFT(Submittal[[#This Row],[Description]],25)</f>
        <v>A. Action Submittals:  1.</v>
      </c>
      <c r="D50" s="19" t="str">
        <f>Submittal[[#This Row],[State]]</f>
        <v>Closed</v>
      </c>
      <c r="E50" s="20">
        <f>Submittal[[#This Row],[Due from Subcontractor]]</f>
        <v>43804</v>
      </c>
      <c r="F50" s="20" t="str">
        <f>Submittal[[#This Row],[Type]]</f>
        <v>Product Data</v>
      </c>
      <c r="G50" s="19" t="str">
        <f>Submittal[[#This Row],[Submitter Organization]]</f>
        <v>Innovative Concrete LLC</v>
      </c>
    </row>
    <row r="51" spans="1:7" hidden="1" x14ac:dyDescent="0.35">
      <c r="A51" s="22" t="str">
        <f>_xlfn.CONCAT(TEXT(Submittal[[#This Row],[Spec Section]],"000000"),".",TEXT(Submittal[[#This Row],[Number]], "00"),".", TEXT(Submittal[[#This Row],[Rev]],"00"))</f>
        <v>034100.08.00</v>
      </c>
      <c r="B51" s="19" t="str">
        <f>Submittal[[#This Row],[Title]]</f>
        <v>PRECAST STRUCT CONC</v>
      </c>
      <c r="C51" s="19" t="str">
        <f>LEFT(Submittal[[#This Row],[Description]],25)</f>
        <v xml:space="preserve">G. Mockups: After sample </v>
      </c>
      <c r="D51" s="19" t="str">
        <f>Submittal[[#This Row],[State]]</f>
        <v>Closed</v>
      </c>
      <c r="E51" s="20">
        <f>Submittal[[#This Row],[Due from Subcontractor]]</f>
        <v>43804</v>
      </c>
      <c r="F51" s="20" t="str">
        <f>Submittal[[#This Row],[Type]]</f>
        <v>Mock-Up</v>
      </c>
      <c r="G51" s="19" t="str">
        <f>Submittal[[#This Row],[Submitter Organization]]</f>
        <v>Forterra Structural Precast</v>
      </c>
    </row>
    <row r="52" spans="1:7" hidden="1" x14ac:dyDescent="0.35">
      <c r="A52" s="22" t="str">
        <f>_xlfn.CONCAT(TEXT(Submittal[[#This Row],[Spec Section]],"000000"),".",TEXT(Submittal[[#This Row],[Number]], "00"),".", TEXT(Submittal[[#This Row],[Rev]],"00"))</f>
        <v>034100.01.00</v>
      </c>
      <c r="B52" s="19" t="str">
        <f>Submittal[[#This Row],[Title]]</f>
        <v>PRECAST STRUCTURAL CONCRETE</v>
      </c>
      <c r="C52" s="19" t="str">
        <f>LEFT(Submittal[[#This Row],[Description]],25)</f>
        <v>A. Product Data: For each</v>
      </c>
      <c r="D52" s="19" t="str">
        <f>Submittal[[#This Row],[State]]</f>
        <v>Closed</v>
      </c>
      <c r="E52" s="20">
        <f>Submittal[[#This Row],[Due from Subcontractor]]</f>
        <v>0</v>
      </c>
      <c r="F52" s="20" t="str">
        <f>Submittal[[#This Row],[Type]]</f>
        <v>Product Data</v>
      </c>
      <c r="G52" s="19" t="str">
        <f>Submittal[[#This Row],[Submitter Organization]]</f>
        <v>Forterra Structural Precast</v>
      </c>
    </row>
    <row r="53" spans="1:7" hidden="1" x14ac:dyDescent="0.35">
      <c r="A53" s="22" t="str">
        <f>_xlfn.CONCAT(TEXT(Submittal[[#This Row],[Spec Section]],"000000"),".",TEXT(Submittal[[#This Row],[Number]], "00"),".", TEXT(Submittal[[#This Row],[Rev]],"00"))</f>
        <v>034100.04.00</v>
      </c>
      <c r="B53" s="19" t="str">
        <f>Submittal[[#This Row],[Title]]</f>
        <v>PRECAST STRUCTURAL CONCRETE</v>
      </c>
      <c r="C53" s="19" t="str">
        <f>LEFT(Submittal[[#This Row],[Description]],25)</f>
        <v>D. Coordination Drawings:</v>
      </c>
      <c r="D53" s="19" t="str">
        <f>Submittal[[#This Row],[State]]</f>
        <v>Closed</v>
      </c>
      <c r="E53" s="20">
        <f>Submittal[[#This Row],[Due from Subcontractor]]</f>
        <v>0</v>
      </c>
      <c r="F53" s="20" t="str">
        <f>Submittal[[#This Row],[Type]]</f>
        <v>Shop Drawing</v>
      </c>
      <c r="G53" s="19" t="str">
        <f>Submittal[[#This Row],[Submitter Organization]]</f>
        <v>Forterra Structural Precast</v>
      </c>
    </row>
    <row r="54" spans="1:7" hidden="1" x14ac:dyDescent="0.35">
      <c r="A54" s="22" t="str">
        <f>_xlfn.CONCAT(TEXT(Submittal[[#This Row],[Spec Section]],"000000"),".",TEXT(Submittal[[#This Row],[Number]], "00"),".", TEXT(Submittal[[#This Row],[Rev]],"00"))</f>
        <v>034100.05.00</v>
      </c>
      <c r="B54" s="19" t="str">
        <f>Submittal[[#This Row],[Title]]</f>
        <v>PRECAST STRUCTURAL CONCRETE</v>
      </c>
      <c r="C54" s="19" t="str">
        <f>LEFT(Submittal[[#This Row],[Description]],25)</f>
        <v>E. Delegated-Design Submi</v>
      </c>
      <c r="D54" s="19" t="str">
        <f>Submittal[[#This Row],[State]]</f>
        <v>Closed</v>
      </c>
      <c r="E54" s="20">
        <f>Submittal[[#This Row],[Due from Subcontractor]]</f>
        <v>0</v>
      </c>
      <c r="F54" s="20" t="str">
        <f>Submittal[[#This Row],[Type]]</f>
        <v>Submittal Register</v>
      </c>
      <c r="G54" s="19" t="str">
        <f>Submittal[[#This Row],[Submitter Organization]]</f>
        <v>Forterra Structural Precast</v>
      </c>
    </row>
    <row r="55" spans="1:7" hidden="1" x14ac:dyDescent="0.35">
      <c r="A55" s="22" t="str">
        <f>_xlfn.CONCAT(TEXT(Submittal[[#This Row],[Spec Section]],"000000"),".",TEXT(Submittal[[#This Row],[Number]], "00"),".", TEXT(Submittal[[#This Row],[Rev]],"00"))</f>
        <v>034100.02.00</v>
      </c>
      <c r="B55" s="19" t="str">
        <f>Submittal[[#This Row],[Title]]</f>
        <v>PRECAST STRUCTURAL CONCRETE</v>
      </c>
      <c r="C55" s="19" t="str">
        <f>LEFT(Submittal[[#This Row],[Description]],25)</f>
        <v>B. Design Mixtures: For e</v>
      </c>
      <c r="D55" s="19" t="str">
        <f>Submittal[[#This Row],[State]]</f>
        <v>Closed</v>
      </c>
      <c r="E55" s="20">
        <f>Submittal[[#This Row],[Due from Subcontractor]]</f>
        <v>0</v>
      </c>
      <c r="F55" s="20" t="str">
        <f>Submittal[[#This Row],[Type]]</f>
        <v>Submittal Register</v>
      </c>
      <c r="G55" s="19" t="str">
        <f>Submittal[[#This Row],[Submitter Organization]]</f>
        <v>Forterra Structural Precast</v>
      </c>
    </row>
    <row r="56" spans="1:7" hidden="1" x14ac:dyDescent="0.35">
      <c r="A56" s="22" t="str">
        <f>_xlfn.CONCAT(TEXT(Submittal[[#This Row],[Spec Section]],"000000"),".",TEXT(Submittal[[#This Row],[Number]], "00"),".", TEXT(Submittal[[#This Row],[Rev]],"00"))</f>
        <v>034100.06.00</v>
      </c>
      <c r="B56" s="19" t="str">
        <f>Submittal[[#This Row],[Title]]</f>
        <v>PRECAST STRUCTURAL CONCRETE</v>
      </c>
      <c r="C56" s="19" t="str">
        <f>LEFT(Submittal[[#This Row],[Description]],25)</f>
        <v>A. Qualification Data: Fo</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hidden="1" x14ac:dyDescent="0.35">
      <c r="A57" s="22" t="str">
        <f>_xlfn.CONCAT(TEXT(Submittal[[#This Row],[Spec Section]],"000000"),".",TEXT(Submittal[[#This Row],[Number]], "00"),".", TEXT(Submittal[[#This Row],[Rev]],"00"))</f>
        <v>034100.07.00</v>
      </c>
      <c r="B57" s="19" t="str">
        <f>Submittal[[#This Row],[Title]]</f>
        <v>PRECAST STRUCTURAL CONCRETE</v>
      </c>
      <c r="C57" s="19" t="str">
        <f>LEFT(Submittal[[#This Row],[Description]],25)</f>
        <v>B. Welding certificates.</v>
      </c>
      <c r="D57" s="19" t="str">
        <f>Submittal[[#This Row],[State]]</f>
        <v>Closed</v>
      </c>
      <c r="E57" s="20">
        <f>Submittal[[#This Row],[Due from Subcontractor]]</f>
        <v>0</v>
      </c>
      <c r="F57" s="20" t="str">
        <f>Submittal[[#This Row],[Type]]</f>
        <v>Submittal Certificate</v>
      </c>
      <c r="G57" s="19" t="str">
        <f>Submittal[[#This Row],[Submitter Organization]]</f>
        <v>Forterra Structural Precast</v>
      </c>
    </row>
    <row r="58" spans="1:7" hidden="1" x14ac:dyDescent="0.35">
      <c r="A58" s="22" t="str">
        <f>_xlfn.CONCAT(TEXT(Submittal[[#This Row],[Spec Section]],"000000"),".",TEXT(Submittal[[#This Row],[Number]], "00"),".", TEXT(Submittal[[#This Row],[Rev]],"00"))</f>
        <v>034100.03.00</v>
      </c>
      <c r="B58" s="19" t="str">
        <f>Submittal[[#This Row],[Title]]</f>
        <v>PRECAST STRUCTURAL CONCRETE</v>
      </c>
      <c r="C58" s="19" t="str">
        <f>LEFT(Submittal[[#This Row],[Description]],25)</f>
        <v>C. Shop Drawings:  1. Inc</v>
      </c>
      <c r="D58" s="19" t="str">
        <f>Submittal[[#This Row],[State]]</f>
        <v>Closed</v>
      </c>
      <c r="E58" s="20">
        <f>Submittal[[#This Row],[Due from Subcontractor]]</f>
        <v>0</v>
      </c>
      <c r="F58" s="20" t="str">
        <f>Submittal[[#This Row],[Type]]</f>
        <v>Shop Drawing</v>
      </c>
      <c r="G58" s="19" t="str">
        <f>Submittal[[#This Row],[Submitter Organization]]</f>
        <v>Forterra Structural Precast</v>
      </c>
    </row>
    <row r="59" spans="1:7" hidden="1" x14ac:dyDescent="0.35">
      <c r="A59" s="22" t="str">
        <f>_xlfn.CONCAT(TEXT(Submittal[[#This Row],[Spec Section]],"000000"),".",TEXT(Submittal[[#This Row],[Number]], "00"),".", TEXT(Submittal[[#This Row],[Rev]],"00"))</f>
        <v>034900.03.01</v>
      </c>
      <c r="B59" s="19" t="str">
        <f>Submittal[[#This Row],[Title]]</f>
        <v>GLASS-FIBER-REINFORCED CONCRETE (GFRC)</v>
      </c>
      <c r="C59" s="19" t="str">
        <f>LEFT(Submittal[[#This Row],[Description]],25)</f>
        <v>B. Shop Drawings: Show fa</v>
      </c>
      <c r="D59" s="19" t="str">
        <f>Submittal[[#This Row],[State]]</f>
        <v>Closed</v>
      </c>
      <c r="E59" s="20">
        <f>Submittal[[#This Row],[Due from Subcontractor]]</f>
        <v>43815</v>
      </c>
      <c r="F59" s="20" t="str">
        <f>Submittal[[#This Row],[Type]]</f>
        <v>Shop Drawing</v>
      </c>
      <c r="G59" s="19" t="str">
        <f>Submittal[[#This Row],[Submitter Organization]]</f>
        <v>Pete King Commercial</v>
      </c>
    </row>
    <row r="60" spans="1:7" hidden="1" x14ac:dyDescent="0.35">
      <c r="A60" s="22" t="str">
        <f>_xlfn.CONCAT(TEXT(Submittal[[#This Row],[Spec Section]],"000000"),".",TEXT(Submittal[[#This Row],[Number]], "00"),".", TEXT(Submittal[[#This Row],[Rev]],"00"))</f>
        <v>034900.01.00</v>
      </c>
      <c r="B60" s="19" t="str">
        <f>Submittal[[#This Row],[Title]]</f>
        <v>CONCRETE (GFRC)</v>
      </c>
      <c r="C60" s="19" t="str">
        <f>LEFT(Submittal[[#This Row],[Description]],25)</f>
        <v>D. Mockups: Build mockups</v>
      </c>
      <c r="D60" s="19" t="str">
        <f>Submittal[[#This Row],[State]]</f>
        <v>Assigned to Sub</v>
      </c>
      <c r="E60" s="20">
        <f>Submittal[[#This Row],[Due from Subcontractor]]</f>
        <v>43815</v>
      </c>
      <c r="F60" s="20" t="str">
        <f>Submittal[[#This Row],[Type]]</f>
        <v>Mock-Up</v>
      </c>
      <c r="G60" s="19" t="str">
        <f>Submittal[[#This Row],[Submitter Organization]]</f>
        <v>Pete King Commercial</v>
      </c>
    </row>
    <row r="61" spans="1:7" hidden="1" x14ac:dyDescent="0.35">
      <c r="A61" s="22" t="str">
        <f>_xlfn.CONCAT(TEXT(Submittal[[#This Row],[Spec Section]],"000000"),".",TEXT(Submittal[[#This Row],[Number]], "00"),".", TEXT(Submittal[[#This Row],[Rev]],"00"))</f>
        <v>034900.02.00</v>
      </c>
      <c r="B61" s="19" t="str">
        <f>Submittal[[#This Row],[Title]]</f>
        <v>GLASS-FIBER-REINFORCED CONCRETE (GFRC)</v>
      </c>
      <c r="C61" s="19" t="str">
        <f>LEFT(Submittal[[#This Row],[Description]],25)</f>
        <v>A. Product Data: For each</v>
      </c>
      <c r="D61" s="19" t="str">
        <f>Submittal[[#This Row],[State]]</f>
        <v>Assigned to Sub</v>
      </c>
      <c r="E61" s="20">
        <f>Submittal[[#This Row],[Due from Subcontractor]]</f>
        <v>43815</v>
      </c>
      <c r="F61" s="20" t="str">
        <f>Submittal[[#This Row],[Type]]</f>
        <v>Product Data</v>
      </c>
      <c r="G61" s="19" t="str">
        <f>Submittal[[#This Row],[Submitter Organization]]</f>
        <v>Pete King Commercial</v>
      </c>
    </row>
    <row r="62" spans="1:7" hidden="1" x14ac:dyDescent="0.35">
      <c r="A62" s="22" t="str">
        <f>_xlfn.CONCAT(TEXT(Submittal[[#This Row],[Spec Section]],"000000"),".",TEXT(Submittal[[#This Row],[Number]], "00"),".", TEXT(Submittal[[#This Row],[Rev]],"00"))</f>
        <v>034900.04.00</v>
      </c>
      <c r="B62" s="19" t="str">
        <f>Submittal[[#This Row],[Title]]</f>
        <v>GLASS-FIBER-REINFORCED CONCRETE (GFRC)</v>
      </c>
      <c r="C62" s="19" t="str">
        <f>LEFT(Submittal[[#This Row],[Description]],25)</f>
        <v>C. Samples for Verificati</v>
      </c>
      <c r="D62" s="19" t="str">
        <f>Submittal[[#This Row],[State]]</f>
        <v>Assigned to Sub</v>
      </c>
      <c r="E62" s="20">
        <f>Submittal[[#This Row],[Due from Subcontractor]]</f>
        <v>43815</v>
      </c>
      <c r="F62" s="20" t="str">
        <f>Submittal[[#This Row],[Type]]</f>
        <v>Submittal</v>
      </c>
      <c r="G62" s="19" t="str">
        <f>Submittal[[#This Row],[Submitter Organization]]</f>
        <v>Unlimited Designs Inc.</v>
      </c>
    </row>
    <row r="63" spans="1:7" hidden="1" x14ac:dyDescent="0.35">
      <c r="A63" s="22" t="str">
        <f>_xlfn.CONCAT(TEXT(Submittal[[#This Row],[Spec Section]],"000000"),".",TEXT(Submittal[[#This Row],[Number]], "00"),".", TEXT(Submittal[[#This Row],[Rev]],"00"))</f>
        <v>035416.01.00</v>
      </c>
      <c r="B63" s="19" t="str">
        <f>Submittal[[#This Row],[Title]]</f>
        <v>HYDRAULIC CEMENT UNDERLAYMENT</v>
      </c>
      <c r="C63" s="19" t="str">
        <f>LEFT(Submittal[[#This Row],[Description]],25)</f>
        <v>A. Product Data: For each</v>
      </c>
      <c r="D63" s="19" t="str">
        <f>Submittal[[#This Row],[State]]</f>
        <v>Draft</v>
      </c>
      <c r="E63" s="20">
        <f>Submittal[[#This Row],[Due from Subcontractor]]</f>
        <v>43804</v>
      </c>
      <c r="F63" s="20" t="str">
        <f>Submittal[[#This Row],[Type]]</f>
        <v>Product Data</v>
      </c>
      <c r="G63" s="19">
        <f>Submittal[[#This Row],[Submitter Organization]]</f>
        <v>0</v>
      </c>
    </row>
    <row r="64" spans="1:7" hidden="1" x14ac:dyDescent="0.35">
      <c r="A64" s="22" t="str">
        <f>_xlfn.CONCAT(TEXT(Submittal[[#This Row],[Spec Section]],"000000"),".",TEXT(Submittal[[#This Row],[Number]], "00"),".", TEXT(Submittal[[#This Row],[Rev]],"00"))</f>
        <v>035416.02.00</v>
      </c>
      <c r="B64" s="19" t="str">
        <f>Submittal[[#This Row],[Title]]</f>
        <v>HYDRAULIC CEMENT UNDERLAYMENT</v>
      </c>
      <c r="C64" s="19" t="str">
        <f>LEFT(Submittal[[#This Row],[Description]],25)</f>
        <v>B. Shop Drawings: Include</v>
      </c>
      <c r="D64" s="19" t="str">
        <f>Submittal[[#This Row],[State]]</f>
        <v>Draft</v>
      </c>
      <c r="E64" s="20">
        <f>Submittal[[#This Row],[Due from Subcontractor]]</f>
        <v>43804</v>
      </c>
      <c r="F64" s="20" t="str">
        <f>Submittal[[#This Row],[Type]]</f>
        <v>Shop Drawing</v>
      </c>
      <c r="G64" s="19">
        <f>Submittal[[#This Row],[Submitter Organization]]</f>
        <v>0</v>
      </c>
    </row>
    <row r="65" spans="1:7" hidden="1" x14ac:dyDescent="0.35">
      <c r="A65" s="22" t="str">
        <f>_xlfn.CONCAT(TEXT(Submittal[[#This Row],[Spec Section]],"000000"),".",TEXT(Submittal[[#This Row],[Number]], "00"),".", TEXT(Submittal[[#This Row],[Rev]],"00"))</f>
        <v>042000.01.00</v>
      </c>
      <c r="B65" s="19" t="str">
        <f>Submittal[[#This Row],[Title]]</f>
        <v>UNIT MASONRY</v>
      </c>
      <c r="C65" s="19" t="str">
        <f>LEFT(Submittal[[#This Row],[Description]],25)</f>
        <v>A. Product Data: For each</v>
      </c>
      <c r="D65" s="19" t="str">
        <f>Submittal[[#This Row],[State]]</f>
        <v>Closed</v>
      </c>
      <c r="E65" s="20">
        <f>Submittal[[#This Row],[Due from Subcontractor]]</f>
        <v>43815</v>
      </c>
      <c r="F65" s="20" t="str">
        <f>Submittal[[#This Row],[Type]]</f>
        <v>Product Data</v>
      </c>
      <c r="G65" s="19" t="str">
        <f>Submittal[[#This Row],[Submitter Organization]]</f>
        <v>C &amp; C Masonry Inc</v>
      </c>
    </row>
    <row r="66" spans="1:7" hidden="1" x14ac:dyDescent="0.35">
      <c r="A66" s="22" t="str">
        <f>_xlfn.CONCAT(TEXT(Submittal[[#This Row],[Spec Section]],"000000"),".",TEXT(Submittal[[#This Row],[Number]], "00"),".", TEXT(Submittal[[#This Row],[Rev]],"00"))</f>
        <v>042000.02.00</v>
      </c>
      <c r="B66" s="19" t="str">
        <f>Submittal[[#This Row],[Title]]</f>
        <v>UNIT MASONRY</v>
      </c>
      <c r="C66" s="19" t="str">
        <f>LEFT(Submittal[[#This Row],[Description]],25)</f>
        <v>B. Shop Drawings: For the</v>
      </c>
      <c r="D66" s="19" t="str">
        <f>Submittal[[#This Row],[State]]</f>
        <v>Closed</v>
      </c>
      <c r="E66" s="20">
        <f>Submittal[[#This Row],[Due from Subcontractor]]</f>
        <v>43815</v>
      </c>
      <c r="F66" s="20" t="str">
        <f>Submittal[[#This Row],[Type]]</f>
        <v>Shop Drawing</v>
      </c>
      <c r="G66" s="19" t="str">
        <f>Submittal[[#This Row],[Submitter Organization]]</f>
        <v>C &amp; C Masonry Inc</v>
      </c>
    </row>
    <row r="67" spans="1:7" hidden="1" x14ac:dyDescent="0.35">
      <c r="A67" s="22" t="str">
        <f>_xlfn.CONCAT(TEXT(Submittal[[#This Row],[Spec Section]],"000000"),".",TEXT(Submittal[[#This Row],[Number]], "00"),".", TEXT(Submittal[[#This Row],[Rev]],"00"))</f>
        <v>042000.03.00</v>
      </c>
      <c r="B67" s="19" t="str">
        <f>Submittal[[#This Row],[Title]]</f>
        <v>UNIT MASONRY</v>
      </c>
      <c r="C67" s="19" t="str">
        <f>LEFT(Submittal[[#This Row],[Description]],25)</f>
        <v xml:space="preserve">Masonry Grout Mix Design
</v>
      </c>
      <c r="D67" s="19" t="str">
        <f>Submittal[[#This Row],[State]]</f>
        <v>Closed</v>
      </c>
      <c r="E67" s="20">
        <f>Submittal[[#This Row],[Due from Subcontractor]]</f>
        <v>43944</v>
      </c>
      <c r="F67" s="20" t="str">
        <f>Submittal[[#This Row],[Type]]</f>
        <v>Product Data</v>
      </c>
      <c r="G67" s="19" t="str">
        <f>Submittal[[#This Row],[Submitter Organization]]</f>
        <v>C &amp; C Masonry Inc</v>
      </c>
    </row>
    <row r="68" spans="1:7" hidden="1" x14ac:dyDescent="0.35">
      <c r="A68" s="22" t="str">
        <f>_xlfn.CONCAT(TEXT(Submittal[[#This Row],[Spec Section]],"000000"),".",TEXT(Submittal[[#This Row],[Number]], "00"),".", TEXT(Submittal[[#This Row],[Rev]],"00"))</f>
        <v>044200.02.00</v>
      </c>
      <c r="B68" s="19" t="str">
        <f>Submittal[[#This Row],[Title]]</f>
        <v>STONE CLADDING</v>
      </c>
      <c r="C68" s="19" t="str">
        <f>LEFT(Submittal[[#This Row],[Description]],25)</f>
        <v>B. Product Data:  Contrac</v>
      </c>
      <c r="D68" s="19" t="str">
        <f>Submittal[[#This Row],[State]]</f>
        <v>Closed</v>
      </c>
      <c r="E68" s="20">
        <f>Submittal[[#This Row],[Due from Subcontractor]]</f>
        <v>43815</v>
      </c>
      <c r="F68" s="20" t="str">
        <f>Submittal[[#This Row],[Type]]</f>
        <v>Product Data</v>
      </c>
      <c r="G68" s="19" t="str">
        <f>Submittal[[#This Row],[Submitter Organization]]</f>
        <v>IMS Masonry Inc.</v>
      </c>
    </row>
    <row r="69" spans="1:7" hidden="1" x14ac:dyDescent="0.35">
      <c r="A69" s="22" t="str">
        <f>_xlfn.CONCAT(TEXT(Submittal[[#This Row],[Spec Section]],"000000"),".",TEXT(Submittal[[#This Row],[Number]], "00"),".", TEXT(Submittal[[#This Row],[Rev]],"00"))</f>
        <v>044200.04.01</v>
      </c>
      <c r="B69" s="19" t="str">
        <f>Submittal[[#This Row],[Title]]</f>
        <v>STONE CLADDING</v>
      </c>
      <c r="C69" s="19" t="str">
        <f>LEFT(Submittal[[#This Row],[Description]],25)</f>
        <v>Shop Drawings for Histori</v>
      </c>
      <c r="D69" s="19" t="str">
        <f>Submittal[[#This Row],[State]]</f>
        <v>Closed</v>
      </c>
      <c r="E69" s="20">
        <f>Submittal[[#This Row],[Due from Subcontractor]]</f>
        <v>44077</v>
      </c>
      <c r="F69" s="20" t="str">
        <f>Submittal[[#This Row],[Type]]</f>
        <v>Submittal</v>
      </c>
      <c r="G69" s="19" t="str">
        <f>Submittal[[#This Row],[Submitter Organization]]</f>
        <v>IMS Masonry Inc.</v>
      </c>
    </row>
    <row r="70" spans="1:7" hidden="1" x14ac:dyDescent="0.35">
      <c r="A70" s="22" t="str">
        <f>_xlfn.CONCAT(TEXT(Submittal[[#This Row],[Spec Section]],"000000"),".",TEXT(Submittal[[#This Row],[Number]], "00"),".", TEXT(Submittal[[#This Row],[Rev]],"00"))</f>
        <v>044200.03.00</v>
      </c>
      <c r="B70" s="19" t="str">
        <f>Submittal[[#This Row],[Title]]</f>
        <v>STONE CLADDING</v>
      </c>
      <c r="C70" s="19" t="str">
        <f>LEFT(Submittal[[#This Row],[Description]],25)</f>
        <v>A. Anchored Stone Masonry</v>
      </c>
      <c r="D70" s="19" t="str">
        <f>Submittal[[#This Row],[State]]</f>
        <v>Assigned to Sub</v>
      </c>
      <c r="E70" s="20">
        <f>Submittal[[#This Row],[Due from Subcontractor]]</f>
        <v>0</v>
      </c>
      <c r="F70" s="20" t="str">
        <f>Submittal[[#This Row],[Type]]</f>
        <v>Mock-Up</v>
      </c>
      <c r="G70" s="19" t="str">
        <f>Submittal[[#This Row],[Submitter Organization]]</f>
        <v>IMS Masonry Inc.</v>
      </c>
    </row>
    <row r="71" spans="1:7" hidden="1" x14ac:dyDescent="0.35">
      <c r="A71" s="22" t="str">
        <f>_xlfn.CONCAT(TEXT(Submittal[[#This Row],[Spec Section]],"000000"),".",TEXT(Submittal[[#This Row],[Number]], "00"),".", TEXT(Submittal[[#This Row],[Rev]],"00"))</f>
        <v>044200.01.01</v>
      </c>
      <c r="B71" s="19" t="str">
        <f>Submittal[[#This Row],[Title]]</f>
        <v>STONE CLADDING - Stair Samples</v>
      </c>
      <c r="C71" s="19" t="str">
        <f>LEFT(Submittal[[#This Row],[Description]],25)</f>
        <v>A. Samples: Contractor sh</v>
      </c>
      <c r="D71" s="19" t="str">
        <f>Submittal[[#This Row],[State]]</f>
        <v>Design Review</v>
      </c>
      <c r="E71" s="20">
        <f>Submittal[[#This Row],[Due from Subcontractor]]</f>
        <v>43815</v>
      </c>
      <c r="F71" s="20" t="str">
        <f>Submittal[[#This Row],[Type]]</f>
        <v>Submittal</v>
      </c>
      <c r="G71" s="19" t="str">
        <f>Submittal[[#This Row],[Submitter Organization]]</f>
        <v>IMS Masonry Inc.</v>
      </c>
    </row>
    <row r="72" spans="1:7" hidden="1" x14ac:dyDescent="0.35">
      <c r="A72" s="22" t="str">
        <f>_xlfn.CONCAT(TEXT(Submittal[[#This Row],[Spec Section]],"000000"),".",TEXT(Submittal[[#This Row],[Number]], "00"),".", TEXT(Submittal[[#This Row],[Rev]],"00"))</f>
        <v>050000.01.00</v>
      </c>
      <c r="B72" s="19" t="str">
        <f>Submittal[[#This Row],[Title]]</f>
        <v>Flat Jacks</v>
      </c>
      <c r="C72" s="19" t="str">
        <f>LEFT(Submittal[[#This Row],[Description]],25)</f>
        <v/>
      </c>
      <c r="D72" s="19" t="str">
        <f>Submittal[[#This Row],[State]]</f>
        <v>Closed</v>
      </c>
      <c r="E72" s="20">
        <f>Submittal[[#This Row],[Due from Subcontractor]]</f>
        <v>0</v>
      </c>
      <c r="F72" s="20" t="str">
        <f>Submittal[[#This Row],[Type]]</f>
        <v>Product Data</v>
      </c>
      <c r="G72" s="19" t="str">
        <f>Submittal[[#This Row],[Submitter Organization]]</f>
        <v>Westland Construction, Inc.</v>
      </c>
    </row>
    <row r="73" spans="1:7" hidden="1" x14ac:dyDescent="0.35">
      <c r="A73" s="22" t="str">
        <f>_xlfn.CONCAT(TEXT(Submittal[[#This Row],[Spec Section]],"000000"),".",TEXT(Submittal[[#This Row],[Number]], "00"),".", TEXT(Submittal[[#This Row],[Rev]],"00"))</f>
        <v>050000.02.00</v>
      </c>
      <c r="B73" s="19" t="str">
        <f>Submittal[[#This Row],[Title]]</f>
        <v>Flat Jacks</v>
      </c>
      <c r="C73" s="19" t="str">
        <f>LEFT(Submittal[[#This Row],[Description]],25)</f>
        <v>Additional information re</v>
      </c>
      <c r="D73" s="19" t="str">
        <f>Submittal[[#This Row],[State]]</f>
        <v>Closed</v>
      </c>
      <c r="E73" s="20">
        <f>Submittal[[#This Row],[Due from Subcontractor]]</f>
        <v>43838</v>
      </c>
      <c r="F73" s="20" t="str">
        <f>Submittal[[#This Row],[Type]]</f>
        <v>Product Data</v>
      </c>
      <c r="G73" s="19" t="str">
        <f>Submittal[[#This Row],[Submitter Organization]]</f>
        <v>Westland Construction, Inc.</v>
      </c>
    </row>
    <row r="74" spans="1:7" hidden="1" x14ac:dyDescent="0.35">
      <c r="A74" s="22" t="str">
        <f>_xlfn.CONCAT(TEXT(Submittal[[#This Row],[Spec Section]],"000000"),".",TEXT(Submittal[[#This Row],[Number]], "00"),".", TEXT(Submittal[[#This Row],[Rev]],"00"))</f>
        <v>051200.02.00</v>
      </c>
      <c r="B74" s="19" t="str">
        <f>Submittal[[#This Row],[Title]]</f>
        <v>STRUCTURAL STEEL FRAMING</v>
      </c>
      <c r="C74" s="19" t="str">
        <f>LEFT(Submittal[[#This Row],[Description]],25)</f>
        <v>B. Shop Drawings: Show fa</v>
      </c>
      <c r="D74" s="19" t="str">
        <f>Submittal[[#This Row],[State]]</f>
        <v>Closed</v>
      </c>
      <c r="E74" s="20">
        <f>Submittal[[#This Row],[Due from Subcontractor]]</f>
        <v>43815</v>
      </c>
      <c r="F74" s="20" t="str">
        <f>Submittal[[#This Row],[Type]]</f>
        <v>Shop Drawing</v>
      </c>
      <c r="G74" s="19" t="str">
        <f>Submittal[[#This Row],[Submitter Organization]]</f>
        <v>Glassey Steel Works</v>
      </c>
    </row>
    <row r="75" spans="1:7" hidden="1" x14ac:dyDescent="0.35">
      <c r="A75" s="22" t="str">
        <f>_xlfn.CONCAT(TEXT(Submittal[[#This Row],[Spec Section]],"000000"),".",TEXT(Submittal[[#This Row],[Number]], "00"),".", TEXT(Submittal[[#This Row],[Rev]],"00"))</f>
        <v>051200.06.00</v>
      </c>
      <c r="B75" s="19" t="str">
        <f>Submittal[[#This Row],[Title]]</f>
        <v>Structural Steel - Level 2-4 Historical</v>
      </c>
      <c r="C75" s="19" t="str">
        <f>LEFT(Submittal[[#This Row],[Description]],25)</f>
        <v/>
      </c>
      <c r="D75" s="19" t="str">
        <f>Submittal[[#This Row],[State]]</f>
        <v>Closed</v>
      </c>
      <c r="E75" s="20">
        <f>Submittal[[#This Row],[Due from Subcontractor]]</f>
        <v>43914</v>
      </c>
      <c r="F75" s="20" t="str">
        <f>Submittal[[#This Row],[Type]]</f>
        <v>Shop Drawing</v>
      </c>
      <c r="G75" s="19" t="str">
        <f>Submittal[[#This Row],[Submitter Organization]]</f>
        <v>Glassey Steel Works</v>
      </c>
    </row>
    <row r="76" spans="1:7" hidden="1" x14ac:dyDescent="0.35">
      <c r="A76" s="22" t="str">
        <f>_xlfn.CONCAT(TEXT(Submittal[[#This Row],[Spec Section]],"000000"),".",TEXT(Submittal[[#This Row],[Number]], "00"),".", TEXT(Submittal[[#This Row],[Rev]],"00"))</f>
        <v>051200.04.00</v>
      </c>
      <c r="B76" s="19" t="str">
        <f>Submittal[[#This Row],[Title]]</f>
        <v>STRUCTURAL STEEL FRAMING (Annex)</v>
      </c>
      <c r="C76" s="19" t="str">
        <f>LEFT(Submittal[[#This Row],[Description]],25)</f>
        <v>(Annex Structural Steel S</v>
      </c>
      <c r="D76" s="19" t="str">
        <f>Submittal[[#This Row],[State]]</f>
        <v>Closed</v>
      </c>
      <c r="E76" s="20">
        <f>Submittal[[#This Row],[Due from Subcontractor]]</f>
        <v>43862</v>
      </c>
      <c r="F76" s="20" t="str">
        <f>Submittal[[#This Row],[Type]]</f>
        <v>Shop Drawing</v>
      </c>
      <c r="G76" s="19" t="str">
        <f>Submittal[[#This Row],[Submitter Organization]]</f>
        <v>Glassey Steel Works</v>
      </c>
    </row>
    <row r="77" spans="1:7" hidden="1" x14ac:dyDescent="0.35">
      <c r="A77" s="22" t="str">
        <f>_xlfn.CONCAT(TEXT(Submittal[[#This Row],[Spec Section]],"000000"),".",TEXT(Submittal[[#This Row],[Number]], "00"),".", TEXT(Submittal[[#This Row],[Rev]],"00"))</f>
        <v>051200.05.00</v>
      </c>
      <c r="B77" s="19" t="str">
        <f>Submittal[[#This Row],[Title]]</f>
        <v>STRUCTURAL STEEL FRAMING (Historic Lvl 2)</v>
      </c>
      <c r="C77" s="19" t="str">
        <f>LEFT(Submittal[[#This Row],[Description]],25)</f>
        <v>Historic Level 2
B. Shop</v>
      </c>
      <c r="D77" s="19" t="str">
        <f>Submittal[[#This Row],[State]]</f>
        <v>Closed</v>
      </c>
      <c r="E77" s="20">
        <f>Submittal[[#This Row],[Due from Subcontractor]]</f>
        <v>43867</v>
      </c>
      <c r="F77" s="20" t="str">
        <f>Submittal[[#This Row],[Type]]</f>
        <v>Shop Drawing</v>
      </c>
      <c r="G77" s="19" t="str">
        <f>Submittal[[#This Row],[Submitter Organization]]</f>
        <v>Glassey Steel Works</v>
      </c>
    </row>
    <row r="78" spans="1:7" hidden="1" x14ac:dyDescent="0.35">
      <c r="A78" s="22" t="str">
        <f>_xlfn.CONCAT(TEXT(Submittal[[#This Row],[Spec Section]],"000000"),".",TEXT(Submittal[[#This Row],[Number]], "00"),".", TEXT(Submittal[[#This Row],[Rev]],"00"))</f>
        <v>051200.12.00</v>
      </c>
      <c r="B78" s="19" t="str">
        <f>Submittal[[#This Row],[Title]]</f>
        <v>STRUCTURAL STEEL FRAMING - Landscape Shed</v>
      </c>
      <c r="C78" s="19" t="str">
        <f>LEFT(Submittal[[#This Row],[Description]],25)</f>
        <v/>
      </c>
      <c r="D78" s="19" t="str">
        <f>Submittal[[#This Row],[State]]</f>
        <v>Closed</v>
      </c>
      <c r="E78" s="20">
        <f>Submittal[[#This Row],[Due from Subcontractor]]</f>
        <v>44196</v>
      </c>
      <c r="F78" s="20" t="str">
        <f>Submittal[[#This Row],[Type]]</f>
        <v>Submittal</v>
      </c>
      <c r="G78" s="19" t="str">
        <f>Submittal[[#This Row],[Submitter Organization]]</f>
        <v>Glassey Steel Works</v>
      </c>
    </row>
    <row r="79" spans="1:7" hidden="1" x14ac:dyDescent="0.35">
      <c r="A79" s="22" t="str">
        <f>_xlfn.CONCAT(TEXT(Submittal[[#This Row],[Spec Section]],"000000"),".",TEXT(Submittal[[#This Row],[Number]], "00"),".", TEXT(Submittal[[#This Row],[Rev]],"00"))</f>
        <v>051200.07.00</v>
      </c>
      <c r="B79" s="19" t="str">
        <f>Submittal[[#This Row],[Title]]</f>
        <v>STRUCTURAL STEEL FRAMING (Annex) - Updated</v>
      </c>
      <c r="C79" s="19" t="str">
        <f>LEFT(Submittal[[#This Row],[Description]],25)</f>
        <v>(Annex Structural Steel S</v>
      </c>
      <c r="D79" s="19" t="str">
        <f>Submittal[[#This Row],[State]]</f>
        <v>Closed</v>
      </c>
      <c r="E79" s="20">
        <f>Submittal[[#This Row],[Due from Subcontractor]]</f>
        <v>43930</v>
      </c>
      <c r="F79" s="20" t="str">
        <f>Submittal[[#This Row],[Type]]</f>
        <v>Shop Drawing</v>
      </c>
      <c r="G79" s="19" t="str">
        <f>Submittal[[#This Row],[Submitter Organization]]</f>
        <v>Glassey Steel Works</v>
      </c>
    </row>
    <row r="80" spans="1:7" hidden="1" x14ac:dyDescent="0.35">
      <c r="A80" s="22" t="str">
        <f>_xlfn.CONCAT(TEXT(Submittal[[#This Row],[Spec Section]],"000000"),".",TEXT(Submittal[[#This Row],[Number]], "00"),".", TEXT(Submittal[[#This Row],[Rev]],"00"))</f>
        <v>051200.08.00</v>
      </c>
      <c r="B80" s="19" t="str">
        <f>Submittal[[#This Row],[Title]]</f>
        <v>STRUCTURAL STEEL FRAMING (Historic Lvl 2)</v>
      </c>
      <c r="C80" s="19" t="str">
        <f>LEFT(Submittal[[#This Row],[Description]],25)</f>
        <v>Historic Level 2 - Quatre</v>
      </c>
      <c r="D80" s="19" t="str">
        <f>Submittal[[#This Row],[State]]</f>
        <v>Closed</v>
      </c>
      <c r="E80" s="20">
        <f>Submittal[[#This Row],[Due from Subcontractor]]</f>
        <v>43943</v>
      </c>
      <c r="F80" s="20" t="str">
        <f>Submittal[[#This Row],[Type]]</f>
        <v>Shop Drawing</v>
      </c>
      <c r="G80" s="19" t="str">
        <f>Submittal[[#This Row],[Submitter Organization]]</f>
        <v>Glassey Steel Works</v>
      </c>
    </row>
    <row r="81" spans="1:7" hidden="1" x14ac:dyDescent="0.35">
      <c r="A81" s="22" t="str">
        <f>_xlfn.CONCAT(TEXT(Submittal[[#This Row],[Spec Section]],"000000"),".",TEXT(Submittal[[#This Row],[Number]], "00"),".", TEXT(Submittal[[#This Row],[Rev]],"00"))</f>
        <v>051200.09.00</v>
      </c>
      <c r="B81" s="19" t="str">
        <f>Submittal[[#This Row],[Title]]</f>
        <v>STRUCTURAL STEEL FRAMING</v>
      </c>
      <c r="C81" s="19" t="str">
        <f>LEFT(Submittal[[#This Row],[Description]],25)</f>
        <v>Battlement Brackets
B. S</v>
      </c>
      <c r="D81" s="19" t="str">
        <f>Submittal[[#This Row],[State]]</f>
        <v>Closed</v>
      </c>
      <c r="E81" s="20">
        <f>Submittal[[#This Row],[Due from Subcontractor]]</f>
        <v>43967</v>
      </c>
      <c r="F81" s="20" t="str">
        <f>Submittal[[#This Row],[Type]]</f>
        <v>Shop Drawing</v>
      </c>
      <c r="G81" s="19" t="str">
        <f>Submittal[[#This Row],[Submitter Organization]]</f>
        <v>Glassey Steel Works</v>
      </c>
    </row>
    <row r="82" spans="1:7" hidden="1" x14ac:dyDescent="0.35">
      <c r="A82" s="22" t="str">
        <f>_xlfn.CONCAT(TEXT(Submittal[[#This Row],[Spec Section]],"000000"),".",TEXT(Submittal[[#This Row],[Number]], "00"),".", TEXT(Submittal[[#This Row],[Rev]],"00"))</f>
        <v>051200.10.00</v>
      </c>
      <c r="B82" s="19" t="str">
        <f>Submittal[[#This Row],[Title]]</f>
        <v>STRUCTURAL STEEL FRAMING (Annex Tower - Updated)</v>
      </c>
      <c r="C82" s="19" t="str">
        <f>LEFT(Submittal[[#This Row],[Description]],25)</f>
        <v>(Annex Structural Steel S</v>
      </c>
      <c r="D82" s="19" t="str">
        <f>Submittal[[#This Row],[State]]</f>
        <v>Closed</v>
      </c>
      <c r="E82" s="20">
        <f>Submittal[[#This Row],[Due from Subcontractor]]</f>
        <v>44110</v>
      </c>
      <c r="F82" s="20" t="str">
        <f>Submittal[[#This Row],[Type]]</f>
        <v>Submittal</v>
      </c>
      <c r="G82" s="19" t="str">
        <f>Submittal[[#This Row],[Submitter Organization]]</f>
        <v>Glassey Steel Works</v>
      </c>
    </row>
    <row r="83" spans="1:7" hidden="1" x14ac:dyDescent="0.35">
      <c r="A83" s="22" t="str">
        <f>_xlfn.CONCAT(TEXT(Submittal[[#This Row],[Spec Section]],"000000"),".",TEXT(Submittal[[#This Row],[Number]], "00"),".", TEXT(Submittal[[#This Row],[Rev]],"00"))</f>
        <v>051200.01.00</v>
      </c>
      <c r="B83" s="19" t="str">
        <f>Submittal[[#This Row],[Title]]</f>
        <v>STRUCTURAL STEEL FRAMING</v>
      </c>
      <c r="C83" s="19" t="str">
        <f>LEFT(Submittal[[#This Row],[Description]],25)</f>
        <v>A. Product Data:  1. Stru</v>
      </c>
      <c r="D83" s="19" t="str">
        <f>Submittal[[#This Row],[State]]</f>
        <v>Assigned to Sub</v>
      </c>
      <c r="E83" s="20">
        <f>Submittal[[#This Row],[Due from Subcontractor]]</f>
        <v>43815</v>
      </c>
      <c r="F83" s="20" t="str">
        <f>Submittal[[#This Row],[Type]]</f>
        <v>Product Data</v>
      </c>
      <c r="G83" s="19" t="str">
        <f>Submittal[[#This Row],[Submitter Organization]]</f>
        <v>Glassey Steel Works</v>
      </c>
    </row>
    <row r="84" spans="1:7" hidden="1" x14ac:dyDescent="0.35">
      <c r="A84" s="22" t="str">
        <f>_xlfn.CONCAT(TEXT(Submittal[[#This Row],[Spec Section]],"000000"),".",TEXT(Submittal[[#This Row],[Number]], "00"),".", TEXT(Submittal[[#This Row],[Rev]],"00"))</f>
        <v>051200.11.00</v>
      </c>
      <c r="B84" s="19" t="str">
        <f>Submittal[[#This Row],[Title]]</f>
        <v>Structural Steel Framing - Level 4 Floor I-Beam</v>
      </c>
      <c r="C84" s="19" t="str">
        <f>LEFT(Submittal[[#This Row],[Description]],25)</f>
        <v/>
      </c>
      <c r="D84" s="19" t="str">
        <f>Submittal[[#This Row],[State]]</f>
        <v>Assigned to Sub</v>
      </c>
      <c r="E84" s="20">
        <f>Submittal[[#This Row],[Due from Subcontractor]]</f>
        <v>44166</v>
      </c>
      <c r="F84" s="20" t="str">
        <f>Submittal[[#This Row],[Type]]</f>
        <v>Submittal</v>
      </c>
      <c r="G84" s="19" t="str">
        <f>Submittal[[#This Row],[Submitter Organization]]</f>
        <v>Glassey Steel Works</v>
      </c>
    </row>
    <row r="85" spans="1:7" hidden="1" x14ac:dyDescent="0.35">
      <c r="A85" s="22" t="str">
        <f>_xlfn.CONCAT(TEXT(Submittal[[#This Row],[Spec Section]],"000000"),".",TEXT(Submittal[[#This Row],[Number]], "00"),".", TEXT(Submittal[[#This Row],[Rev]],"00"))</f>
        <v>051200.13.00</v>
      </c>
      <c r="B85" s="19" t="str">
        <f>Submittal[[#This Row],[Title]]</f>
        <v>STRUCTURAL STEEL FRAMING - Barrel Ceiling</v>
      </c>
      <c r="C85" s="19" t="str">
        <f>LEFT(Submittal[[#This Row],[Description]],25)</f>
        <v/>
      </c>
      <c r="D85" s="19" t="str">
        <f>Submittal[[#This Row],[State]]</f>
        <v>Design Review</v>
      </c>
      <c r="E85" s="20">
        <f>Submittal[[#This Row],[Due from Subcontractor]]</f>
        <v>44246</v>
      </c>
      <c r="F85" s="20" t="str">
        <f>Submittal[[#This Row],[Type]]</f>
        <v>Submittal</v>
      </c>
      <c r="G85" s="19" t="str">
        <f>Submittal[[#This Row],[Submitter Organization]]</f>
        <v>Glassey Steel Works</v>
      </c>
    </row>
    <row r="86" spans="1:7" hidden="1" x14ac:dyDescent="0.35">
      <c r="A86" s="22" t="str">
        <f>_xlfn.CONCAT(TEXT(Submittal[[#This Row],[Spec Section]],"000000"),".",TEXT(Submittal[[#This Row],[Number]], "00"),".", TEXT(Submittal[[#This Row],[Rev]],"00"))</f>
        <v>052100.02.01</v>
      </c>
      <c r="B86" s="19" t="str">
        <f>Submittal[[#This Row],[Title]]</f>
        <v>STEEL JOIST FRAMING</v>
      </c>
      <c r="C86" s="19" t="str">
        <f>LEFT(Submittal[[#This Row],[Description]],25)</f>
        <v>B. Shop Drawings:  1. Inc</v>
      </c>
      <c r="D86" s="19" t="str">
        <f>Submittal[[#This Row],[State]]</f>
        <v>Closed</v>
      </c>
      <c r="E86" s="20">
        <f>Submittal[[#This Row],[Due from Subcontractor]]</f>
        <v>43815</v>
      </c>
      <c r="F86" s="20" t="str">
        <f>Submittal[[#This Row],[Type]]</f>
        <v>Shop Drawing</v>
      </c>
      <c r="G86" s="19" t="str">
        <f>Submittal[[#This Row],[Submitter Organization]]</f>
        <v>Glassey Steel Works</v>
      </c>
    </row>
    <row r="87" spans="1:7" hidden="1" x14ac:dyDescent="0.35">
      <c r="A87" s="22" t="str">
        <f>_xlfn.CONCAT(TEXT(Submittal[[#This Row],[Spec Section]],"000000"),".",TEXT(Submittal[[#This Row],[Number]], "00"),".", TEXT(Submittal[[#This Row],[Rev]],"00"))</f>
        <v>052100.01.00</v>
      </c>
      <c r="B87" s="19" t="str">
        <f>Submittal[[#This Row],[Title]]</f>
        <v>STEEL JOIST FRAMING</v>
      </c>
      <c r="C87" s="19" t="str">
        <f>LEFT(Submittal[[#This Row],[Description]],25)</f>
        <v>A. Product Data: For each</v>
      </c>
      <c r="D87" s="19" t="str">
        <f>Submittal[[#This Row],[State]]</f>
        <v>Assigned to Sub</v>
      </c>
      <c r="E87" s="20">
        <f>Submittal[[#This Row],[Due from Subcontractor]]</f>
        <v>43815</v>
      </c>
      <c r="F87" s="20" t="str">
        <f>Submittal[[#This Row],[Type]]</f>
        <v>Product Data</v>
      </c>
      <c r="G87" s="19" t="str">
        <f>Submittal[[#This Row],[Submitter Organization]]</f>
        <v>Glassey Steel Works</v>
      </c>
    </row>
    <row r="88" spans="1:7" hidden="1" x14ac:dyDescent="0.35">
      <c r="A88" s="22" t="str">
        <f>_xlfn.CONCAT(TEXT(Submittal[[#This Row],[Spec Section]],"000000"),".",TEXT(Submittal[[#This Row],[Number]], "00"),".", TEXT(Submittal[[#This Row],[Rev]],"00"))</f>
        <v>053100.01.00</v>
      </c>
      <c r="B88" s="19" t="str">
        <f>Submittal[[#This Row],[Title]]</f>
        <v>STEEL DECKING</v>
      </c>
      <c r="C88" s="19" t="str">
        <f>LEFT(Submittal[[#This Row],[Description]],25)</f>
        <v>A. Product Data: For each</v>
      </c>
      <c r="D88" s="19" t="str">
        <f>Submittal[[#This Row],[State]]</f>
        <v>Closed</v>
      </c>
      <c r="E88" s="20">
        <f>Submittal[[#This Row],[Due from Subcontractor]]</f>
        <v>43815</v>
      </c>
      <c r="F88" s="20" t="str">
        <f>Submittal[[#This Row],[Type]]</f>
        <v>Product Data</v>
      </c>
      <c r="G88" s="19" t="str">
        <f>Submittal[[#This Row],[Submitter Organization]]</f>
        <v>Glassey Steel Works</v>
      </c>
    </row>
    <row r="89" spans="1:7" hidden="1" x14ac:dyDescent="0.35">
      <c r="A89" s="22" t="str">
        <f>_xlfn.CONCAT(TEXT(Submittal[[#This Row],[Spec Section]],"000000"),".",TEXT(Submittal[[#This Row],[Number]], "00"),".", TEXT(Submittal[[#This Row],[Rev]],"00"))</f>
        <v>053100.02.01</v>
      </c>
      <c r="B89" s="19" t="str">
        <f>Submittal[[#This Row],[Title]]</f>
        <v>STEEL DECKING</v>
      </c>
      <c r="C89" s="19" t="str">
        <f>LEFT(Submittal[[#This Row],[Description]],25)</f>
        <v>B. Shop Drawings:  1. Inc</v>
      </c>
      <c r="D89" s="19" t="str">
        <f>Submittal[[#This Row],[State]]</f>
        <v>Closed</v>
      </c>
      <c r="E89" s="20">
        <f>Submittal[[#This Row],[Due from Subcontractor]]</f>
        <v>43815</v>
      </c>
      <c r="F89" s="20" t="str">
        <f>Submittal[[#This Row],[Type]]</f>
        <v>Shop Drawing</v>
      </c>
      <c r="G89" s="19" t="str">
        <f>Submittal[[#This Row],[Submitter Organization]]</f>
        <v>Glassey Steel Works</v>
      </c>
    </row>
    <row r="90" spans="1:7" hidden="1" x14ac:dyDescent="0.35">
      <c r="A90" s="22" t="str">
        <f>_xlfn.CONCAT(TEXT(Submittal[[#This Row],[Spec Section]],"000000"),".",TEXT(Submittal[[#This Row],[Number]], "00"),".", TEXT(Submittal[[#This Row],[Rev]],"00"))</f>
        <v>054000.01.00</v>
      </c>
      <c r="B90" s="19" t="str">
        <f>Submittal[[#This Row],[Title]]</f>
        <v>COLD-FORMED METAL FRAMING</v>
      </c>
      <c r="C90" s="19" t="str">
        <f>LEFT(Submittal[[#This Row],[Description]],25)</f>
        <v>A. Product Data: For each</v>
      </c>
      <c r="D90" s="19" t="str">
        <f>Submittal[[#This Row],[State]]</f>
        <v>Closed</v>
      </c>
      <c r="E90" s="20">
        <f>Submittal[[#This Row],[Due from Subcontractor]]</f>
        <v>43815</v>
      </c>
      <c r="F90" s="20" t="str">
        <f>Submittal[[#This Row],[Type]]</f>
        <v>Product Data</v>
      </c>
      <c r="G90" s="19" t="str">
        <f>Submittal[[#This Row],[Submitter Organization]]</f>
        <v>Pete King Commercial</v>
      </c>
    </row>
    <row r="91" spans="1:7" hidden="1" x14ac:dyDescent="0.35">
      <c r="A91" s="22" t="str">
        <f>_xlfn.CONCAT(TEXT(Submittal[[#This Row],[Spec Section]],"000000"),".",TEXT(Submittal[[#This Row],[Number]], "00"),".", TEXT(Submittal[[#This Row],[Rev]],"00"))</f>
        <v>054000.02.00</v>
      </c>
      <c r="B91" s="19" t="str">
        <f>Submittal[[#This Row],[Title]]</f>
        <v>COLD-FORMED METAL FRAMING</v>
      </c>
      <c r="C91" s="19" t="str">
        <f>LEFT(Submittal[[#This Row],[Description]],25)</f>
        <v>B. Shop Drawings:  1. Inc</v>
      </c>
      <c r="D91" s="19" t="str">
        <f>Submittal[[#This Row],[State]]</f>
        <v>Closed</v>
      </c>
      <c r="E91" s="20">
        <f>Submittal[[#This Row],[Due from Subcontractor]]</f>
        <v>43815</v>
      </c>
      <c r="F91" s="20" t="str">
        <f>Submittal[[#This Row],[Type]]</f>
        <v>Shop Drawing</v>
      </c>
      <c r="G91" s="19" t="str">
        <f>Submittal[[#This Row],[Submitter Organization]]</f>
        <v>Pete King Commercial</v>
      </c>
    </row>
    <row r="92" spans="1:7" hidden="1" x14ac:dyDescent="0.35">
      <c r="A92" s="22" t="str">
        <f>_xlfn.CONCAT(TEXT(Submittal[[#This Row],[Spec Section]],"000000"),".",TEXT(Submittal[[#This Row],[Number]], "00"),".", TEXT(Submittal[[#This Row],[Rev]],"00"))</f>
        <v>055000.01.00</v>
      </c>
      <c r="B92" s="19" t="str">
        <f>Submittal[[#This Row],[Title]]</f>
        <v>METAL FABRICATIONS</v>
      </c>
      <c r="C92" s="19" t="str">
        <f>LEFT(Submittal[[#This Row],[Description]],25)</f>
        <v xml:space="preserve">A. Product Data: For the </v>
      </c>
      <c r="D92" s="19" t="str">
        <f>Submittal[[#This Row],[State]]</f>
        <v>Assigned to Sub</v>
      </c>
      <c r="E92" s="20">
        <f>Submittal[[#This Row],[Due from Subcontractor]]</f>
        <v>43815</v>
      </c>
      <c r="F92" s="20" t="str">
        <f>Submittal[[#This Row],[Type]]</f>
        <v>Product Data</v>
      </c>
      <c r="G92" s="19" t="str">
        <f>Submittal[[#This Row],[Submitter Organization]]</f>
        <v>Glassey Steel Works</v>
      </c>
    </row>
    <row r="93" spans="1:7" hidden="1" x14ac:dyDescent="0.35">
      <c r="A93" s="22" t="str">
        <f>_xlfn.CONCAT(TEXT(Submittal[[#This Row],[Spec Section]],"000000"),".",TEXT(Submittal[[#This Row],[Number]], "00"),".", TEXT(Submittal[[#This Row],[Rev]],"00"))</f>
        <v>055000.02.00</v>
      </c>
      <c r="B93" s="19" t="str">
        <f>Submittal[[#This Row],[Title]]</f>
        <v>METAL FABRICATIONS</v>
      </c>
      <c r="C93" s="19" t="str">
        <f>LEFT(Submittal[[#This Row],[Description]],25)</f>
        <v>B. Shop Drawings: Show fa</v>
      </c>
      <c r="D93" s="19" t="str">
        <f>Submittal[[#This Row],[State]]</f>
        <v>Assigned to Sub</v>
      </c>
      <c r="E93" s="20">
        <f>Submittal[[#This Row],[Due from Subcontractor]]</f>
        <v>43815</v>
      </c>
      <c r="F93" s="20" t="str">
        <f>Submittal[[#This Row],[Type]]</f>
        <v>Shop Drawing</v>
      </c>
      <c r="G93" s="19" t="str">
        <f>Submittal[[#This Row],[Submitter Organization]]</f>
        <v>Glassey Steel Works</v>
      </c>
    </row>
    <row r="94" spans="1:7" hidden="1" x14ac:dyDescent="0.35">
      <c r="A94" s="22" t="str">
        <f>_xlfn.CONCAT(TEXT(Submittal[[#This Row],[Spec Section]],"000000"),".",TEXT(Submittal[[#This Row],[Number]], "00"),".", TEXT(Submittal[[#This Row],[Rev]],"00"))</f>
        <v>055113.02.00</v>
      </c>
      <c r="B94" s="19" t="str">
        <f>Submittal[[#This Row],[Title]]</f>
        <v>METAL PAN STAIRS</v>
      </c>
      <c r="C94" s="19" t="str">
        <f>LEFT(Submittal[[#This Row],[Description]],25)</f>
        <v>B. Shop Drawings:  1. Inc</v>
      </c>
      <c r="D94" s="19" t="str">
        <f>Submittal[[#This Row],[State]]</f>
        <v>Closed</v>
      </c>
      <c r="E94" s="20">
        <f>Submittal[[#This Row],[Due from Subcontractor]]</f>
        <v>43815</v>
      </c>
      <c r="F94" s="20" t="str">
        <f>Submittal[[#This Row],[Type]]</f>
        <v>Shop Drawing</v>
      </c>
      <c r="G94" s="19" t="str">
        <f>Submittal[[#This Row],[Submitter Organization]]</f>
        <v>Glassey Steel Works</v>
      </c>
    </row>
    <row r="95" spans="1:7" hidden="1" x14ac:dyDescent="0.35">
      <c r="A95" s="22" t="str">
        <f>_xlfn.CONCAT(TEXT(Submittal[[#This Row],[Spec Section]],"000000"),".",TEXT(Submittal[[#This Row],[Number]], "00"),".", TEXT(Submittal[[#This Row],[Rev]],"00"))</f>
        <v>055113.01.00</v>
      </c>
      <c r="B95" s="19" t="str">
        <f>Submittal[[#This Row],[Title]]</f>
        <v>METAL PAN STAIRS</v>
      </c>
      <c r="C95" s="19" t="str">
        <f>LEFT(Submittal[[#This Row],[Description]],25)</f>
        <v>A. Product Data: For meta</v>
      </c>
      <c r="D95" s="19" t="str">
        <f>Submittal[[#This Row],[State]]</f>
        <v>Assigned to Sub</v>
      </c>
      <c r="E95" s="20">
        <f>Submittal[[#This Row],[Due from Subcontractor]]</f>
        <v>43815</v>
      </c>
      <c r="F95" s="20" t="str">
        <f>Submittal[[#This Row],[Type]]</f>
        <v>Product Data</v>
      </c>
      <c r="G95" s="19" t="str">
        <f>Submittal[[#This Row],[Submitter Organization]]</f>
        <v>Glassey Steel Works</v>
      </c>
    </row>
    <row r="96" spans="1:7" hidden="1" x14ac:dyDescent="0.35">
      <c r="A96" s="22" t="str">
        <f>_xlfn.CONCAT(TEXT(Submittal[[#This Row],[Spec Section]],"000000"),".",TEXT(Submittal[[#This Row],[Number]], "00"),".", TEXT(Submittal[[#This Row],[Rev]],"00"))</f>
        <v>055113.03.00</v>
      </c>
      <c r="B96" s="19" t="str">
        <f>Submittal[[#This Row],[Title]]</f>
        <v>METAL PAN STAIRS</v>
      </c>
      <c r="C96" s="19" t="str">
        <f>LEFT(Submittal[[#This Row],[Description]],25)</f>
        <v>C. Samples for Verificati</v>
      </c>
      <c r="D96" s="19" t="str">
        <f>Submittal[[#This Row],[State]]</f>
        <v>Assigned to Sub</v>
      </c>
      <c r="E96" s="20">
        <f>Submittal[[#This Row],[Due from Subcontractor]]</f>
        <v>43815</v>
      </c>
      <c r="F96" s="20" t="str">
        <f>Submittal[[#This Row],[Type]]</f>
        <v>Submittal</v>
      </c>
      <c r="G96" s="19" t="str">
        <f>Submittal[[#This Row],[Submitter Organization]]</f>
        <v>Glassey Steel Works</v>
      </c>
    </row>
    <row r="97" spans="1:7" hidden="1" x14ac:dyDescent="0.35">
      <c r="A97" s="22" t="str">
        <f>_xlfn.CONCAT(TEXT(Submittal[[#This Row],[Spec Section]],"000000"),".",TEXT(Submittal[[#This Row],[Number]], "00"),".", TEXT(Submittal[[#This Row],[Rev]],"00"))</f>
        <v>055119.01.00</v>
      </c>
      <c r="B97" s="19" t="str">
        <f>Submittal[[#This Row],[Title]]</f>
        <v>METAL GRATING STAIRS</v>
      </c>
      <c r="C97" s="19" t="str">
        <f>LEFT(Submittal[[#This Row],[Description]],25)</f>
        <v>A. Product Data: For meta</v>
      </c>
      <c r="D97" s="19" t="str">
        <f>Submittal[[#This Row],[State]]</f>
        <v>Closed</v>
      </c>
      <c r="E97" s="20">
        <f>Submittal[[#This Row],[Due from Subcontractor]]</f>
        <v>43815</v>
      </c>
      <c r="F97" s="20" t="str">
        <f>Submittal[[#This Row],[Type]]</f>
        <v>Product Data</v>
      </c>
      <c r="G97" s="19" t="str">
        <f>Submittal[[#This Row],[Submitter Organization]]</f>
        <v>Glassey Steel Works</v>
      </c>
    </row>
    <row r="98" spans="1:7" hidden="1" x14ac:dyDescent="0.35">
      <c r="A98" s="22" t="str">
        <f>_xlfn.CONCAT(TEXT(Submittal[[#This Row],[Spec Section]],"000000"),".",TEXT(Submittal[[#This Row],[Number]], "00"),".", TEXT(Submittal[[#This Row],[Rev]],"00"))</f>
        <v>055119.02.00</v>
      </c>
      <c r="B98" s="19" t="str">
        <f>Submittal[[#This Row],[Title]]</f>
        <v>METAL GRATING STAIRS</v>
      </c>
      <c r="C98" s="19" t="str">
        <f>LEFT(Submittal[[#This Row],[Description]],25)</f>
        <v>B. Shop Drawings:  1. Inc</v>
      </c>
      <c r="D98" s="19" t="str">
        <f>Submittal[[#This Row],[State]]</f>
        <v>Closed</v>
      </c>
      <c r="E98" s="20">
        <f>Submittal[[#This Row],[Due from Subcontractor]]</f>
        <v>43815</v>
      </c>
      <c r="F98" s="20" t="str">
        <f>Submittal[[#This Row],[Type]]</f>
        <v>Shop Drawing</v>
      </c>
      <c r="G98" s="19" t="str">
        <f>Submittal[[#This Row],[Submitter Organization]]</f>
        <v>Glassey Steel Works</v>
      </c>
    </row>
    <row r="99" spans="1:7" hidden="1" x14ac:dyDescent="0.35">
      <c r="A99" s="22" t="str">
        <f>_xlfn.CONCAT(TEXT(Submittal[[#This Row],[Spec Section]],"000000"),".",TEXT(Submittal[[#This Row],[Number]], "00"),".", TEXT(Submittal[[#This Row],[Rev]],"00"))</f>
        <v>055213.01.00</v>
      </c>
      <c r="B99" s="19" t="str">
        <f>Submittal[[#This Row],[Title]]</f>
        <v>PIPE AND TUBE RAILINGS</v>
      </c>
      <c r="C99" s="19" t="str">
        <f>LEFT(Submittal[[#This Row],[Description]],25)</f>
        <v xml:space="preserve">A. Product Data: For the </v>
      </c>
      <c r="D99" s="19" t="str">
        <f>Submittal[[#This Row],[State]]</f>
        <v>Closed</v>
      </c>
      <c r="E99" s="20">
        <f>Submittal[[#This Row],[Due from Subcontractor]]</f>
        <v>43815</v>
      </c>
      <c r="F99" s="20" t="str">
        <f>Submittal[[#This Row],[Type]]</f>
        <v>Product Data</v>
      </c>
      <c r="G99" s="19" t="str">
        <f>Submittal[[#This Row],[Submitter Organization]]</f>
        <v>Glassey Steel Works</v>
      </c>
    </row>
    <row r="100" spans="1:7" hidden="1" x14ac:dyDescent="0.35">
      <c r="A100" s="22" t="str">
        <f>_xlfn.CONCAT(TEXT(Submittal[[#This Row],[Spec Section]],"000000"),".",TEXT(Submittal[[#This Row],[Number]], "00"),".", TEXT(Submittal[[#This Row],[Rev]],"00"))</f>
        <v>055213.02.00</v>
      </c>
      <c r="B100" s="19" t="str">
        <f>Submittal[[#This Row],[Title]]</f>
        <v>PIPE AND TUBE RAILINGS</v>
      </c>
      <c r="C100" s="19" t="str">
        <f>LEFT(Submittal[[#This Row],[Description]],25)</f>
        <v>B. Shop Drawings: Include</v>
      </c>
      <c r="D100" s="19" t="str">
        <f>Submittal[[#This Row],[State]]</f>
        <v>Closed</v>
      </c>
      <c r="E100" s="20">
        <f>Submittal[[#This Row],[Due from Subcontractor]]</f>
        <v>43815</v>
      </c>
      <c r="F100" s="20" t="str">
        <f>Submittal[[#This Row],[Type]]</f>
        <v>Shop Drawing</v>
      </c>
      <c r="G100" s="19" t="str">
        <f>Submittal[[#This Row],[Submitter Organization]]</f>
        <v>Glassey Steel Works</v>
      </c>
    </row>
    <row r="101" spans="1:7" hidden="1" x14ac:dyDescent="0.35">
      <c r="A101" s="22" t="str">
        <f>_xlfn.CONCAT(TEXT(Submittal[[#This Row],[Spec Section]],"000000"),".",TEXT(Submittal[[#This Row],[Number]], "00"),".", TEXT(Submittal[[#This Row],[Rev]],"00"))</f>
        <v>055213.03.00</v>
      </c>
      <c r="B101" s="19" t="str">
        <f>Submittal[[#This Row],[Title]]</f>
        <v>PIPE AND TUBE RAILINGS</v>
      </c>
      <c r="C101" s="19" t="str">
        <f>LEFT(Submittal[[#This Row],[Description]],25)</f>
        <v>C. Samples: For each type</v>
      </c>
      <c r="D101" s="19" t="str">
        <f>Submittal[[#This Row],[State]]</f>
        <v>Assigned to Sub</v>
      </c>
      <c r="E101" s="20">
        <f>Submittal[[#This Row],[Due from Subcontractor]]</f>
        <v>43815</v>
      </c>
      <c r="F101" s="20" t="str">
        <f>Submittal[[#This Row],[Type]]</f>
        <v>Submittal</v>
      </c>
      <c r="G101" s="19" t="str">
        <f>Submittal[[#This Row],[Submitter Organization]]</f>
        <v>Glassey Steel Works</v>
      </c>
    </row>
    <row r="102" spans="1:7" hidden="1" x14ac:dyDescent="0.35">
      <c r="A102" s="22" t="str">
        <f>_xlfn.CONCAT(TEXT(Submittal[[#This Row],[Spec Section]],"000000"),".",TEXT(Submittal[[#This Row],[Number]], "00"),".", TEXT(Submittal[[#This Row],[Rev]],"00"))</f>
        <v>055313.01.00</v>
      </c>
      <c r="B102" s="19" t="str">
        <f>Submittal[[#This Row],[Title]]</f>
        <v>BAR GRATINGS</v>
      </c>
      <c r="C102" s="19" t="str">
        <f>LEFT(Submittal[[#This Row],[Description]],25)</f>
        <v xml:space="preserve">A. Product Data: For the </v>
      </c>
      <c r="D102" s="19" t="str">
        <f>Submittal[[#This Row],[State]]</f>
        <v>Assigned to Sub</v>
      </c>
      <c r="E102" s="20">
        <f>Submittal[[#This Row],[Due from Subcontractor]]</f>
        <v>43815</v>
      </c>
      <c r="F102" s="20" t="str">
        <f>Submittal[[#This Row],[Type]]</f>
        <v>Product Data</v>
      </c>
      <c r="G102" s="19" t="str">
        <f>Submittal[[#This Row],[Submitter Organization]]</f>
        <v>Glassey Steel Works</v>
      </c>
    </row>
    <row r="103" spans="1:7" hidden="1" x14ac:dyDescent="0.35">
      <c r="A103" s="22" t="str">
        <f>_xlfn.CONCAT(TEXT(Submittal[[#This Row],[Spec Section]],"000000"),".",TEXT(Submittal[[#This Row],[Number]], "00"),".", TEXT(Submittal[[#This Row],[Rev]],"00"))</f>
        <v>055313.02.00</v>
      </c>
      <c r="B103" s="19" t="str">
        <f>Submittal[[#This Row],[Title]]</f>
        <v>BAR GRATINGS</v>
      </c>
      <c r="C103" s="19" t="str">
        <f>LEFT(Submittal[[#This Row],[Description]],25)</f>
        <v>C. Shop Drawings: Include</v>
      </c>
      <c r="D103" s="19" t="str">
        <f>Submittal[[#This Row],[State]]</f>
        <v>Assigned to Sub</v>
      </c>
      <c r="E103" s="20">
        <f>Submittal[[#This Row],[Due from Subcontractor]]</f>
        <v>43815</v>
      </c>
      <c r="F103" s="20" t="str">
        <f>Submittal[[#This Row],[Type]]</f>
        <v>Shop Drawing</v>
      </c>
      <c r="G103" s="19" t="str">
        <f>Submittal[[#This Row],[Submitter Organization]]</f>
        <v>Glassey Steel Works</v>
      </c>
    </row>
    <row r="104" spans="1:7" x14ac:dyDescent="0.35">
      <c r="A104" s="22" t="str">
        <f>_xlfn.CONCAT(TEXT(Submittal[[#This Row],[Spec Section]],"000000"),".",TEXT(Submittal[[#This Row],[Number]], "00"),".", TEXT(Submittal[[#This Row],[Rev]],"00"))</f>
        <v>057000.03.00</v>
      </c>
      <c r="B104" s="19" t="str">
        <f>Submittal[[#This Row],[Title]]</f>
        <v>DECORATIVE METAL - Veil Frame Stainless Steel Arm</v>
      </c>
      <c r="C104" s="19" t="str">
        <f>LEFT(Submittal[[#This Row],[Description]],25)</f>
        <v>B. Shop Drawings: Show fa</v>
      </c>
      <c r="D104" s="19" t="str">
        <f>Submittal[[#This Row],[State]]</f>
        <v>Closed</v>
      </c>
      <c r="E104" s="20">
        <f>Submittal[[#This Row],[Due from Subcontractor]]</f>
        <v>43846</v>
      </c>
      <c r="F104" s="20" t="str">
        <f>Submittal[[#This Row],[Type]]</f>
        <v>Shop Drawing</v>
      </c>
      <c r="G104" s="19" t="str">
        <f>Submittal[[#This Row],[Submitter Organization]]</f>
        <v>Ducworks Inc.</v>
      </c>
    </row>
    <row r="105" spans="1:7" hidden="1" x14ac:dyDescent="0.35">
      <c r="A105" s="22" t="str">
        <f>_xlfn.CONCAT(TEXT(Submittal[[#This Row],[Spec Section]],"000000"),".",TEXT(Submittal[[#This Row],[Number]], "00"),".", TEXT(Submittal[[#This Row],[Rev]],"00"))</f>
        <v>057000.01.00</v>
      </c>
      <c r="B105" s="19" t="str">
        <f>Submittal[[#This Row],[Title]]</f>
        <v>DECORATIVE METAL</v>
      </c>
      <c r="C105" s="19" t="str">
        <f>LEFT(Submittal[[#This Row],[Description]],25)</f>
        <v>F. Mockups: Build mockups</v>
      </c>
      <c r="D105" s="19" t="str">
        <f>Submittal[[#This Row],[State]]</f>
        <v>Draft</v>
      </c>
      <c r="E105" s="20">
        <f>Submittal[[#This Row],[Due from Subcontractor]]</f>
        <v>43846</v>
      </c>
      <c r="F105" s="20" t="str">
        <f>Submittal[[#This Row],[Type]]</f>
        <v>Mock-Up</v>
      </c>
      <c r="G105" s="19">
        <f>Submittal[[#This Row],[Submitter Organization]]</f>
        <v>0</v>
      </c>
    </row>
    <row r="106" spans="1:7" hidden="1" x14ac:dyDescent="0.35">
      <c r="A106" s="22" t="str">
        <f>_xlfn.CONCAT(TEXT(Submittal[[#This Row],[Spec Section]],"000000"),".",TEXT(Submittal[[#This Row],[Number]], "00"),".", TEXT(Submittal[[#This Row],[Rev]],"00"))</f>
        <v>057000.02.00</v>
      </c>
      <c r="B106" s="19" t="str">
        <f>Submittal[[#This Row],[Title]]</f>
        <v>DECORATIVE METAL</v>
      </c>
      <c r="C106" s="19" t="str">
        <f>LEFT(Submittal[[#This Row],[Description]],25)</f>
        <v>A. Product Data: For each</v>
      </c>
      <c r="D106" s="19" t="str">
        <f>Submittal[[#This Row],[State]]</f>
        <v>Draft</v>
      </c>
      <c r="E106" s="20">
        <f>Submittal[[#This Row],[Due from Subcontractor]]</f>
        <v>43846</v>
      </c>
      <c r="F106" s="20" t="str">
        <f>Submittal[[#This Row],[Type]]</f>
        <v>Product Data</v>
      </c>
      <c r="G106" s="19">
        <f>Submittal[[#This Row],[Submitter Organization]]</f>
        <v>0</v>
      </c>
    </row>
    <row r="107" spans="1:7" hidden="1" x14ac:dyDescent="0.35">
      <c r="A107" s="22" t="str">
        <f>_xlfn.CONCAT(TEXT(Submittal[[#This Row],[Spec Section]],"000000"),".",TEXT(Submittal[[#This Row],[Number]], "00"),".", TEXT(Submittal[[#This Row],[Rev]],"00"))</f>
        <v>057000.04.00</v>
      </c>
      <c r="B107" s="19" t="str">
        <f>Submittal[[#This Row],[Title]]</f>
        <v>DECORATIVE METAL</v>
      </c>
      <c r="C107" s="19" t="str">
        <f>LEFT(Submittal[[#This Row],[Description]],25)</f>
        <v>D. Samples for Initial Se</v>
      </c>
      <c r="D107" s="19" t="str">
        <f>Submittal[[#This Row],[State]]</f>
        <v>Draft</v>
      </c>
      <c r="E107" s="20">
        <f>Submittal[[#This Row],[Due from Subcontractor]]</f>
        <v>43846</v>
      </c>
      <c r="F107" s="20" t="str">
        <f>Submittal[[#This Row],[Type]]</f>
        <v>Submittal</v>
      </c>
      <c r="G107" s="19">
        <f>Submittal[[#This Row],[Submitter Organization]]</f>
        <v>0</v>
      </c>
    </row>
    <row r="108" spans="1:7" hidden="1" x14ac:dyDescent="0.35">
      <c r="A108" s="22" t="str">
        <f>_xlfn.CONCAT(TEXT(Submittal[[#This Row],[Spec Section]],"000000"),".",TEXT(Submittal[[#This Row],[Number]], "00"),".", TEXT(Submittal[[#This Row],[Rev]],"00"))</f>
        <v>057100.01.00</v>
      </c>
      <c r="B108" s="19" t="str">
        <f>Submittal[[#This Row],[Title]]</f>
        <v>DECORATIVE METAL STAIRS</v>
      </c>
      <c r="C108" s="19" t="str">
        <f>LEFT(Submittal[[#This Row],[Description]],25)</f>
        <v>A. Product Data: For meta</v>
      </c>
      <c r="D108" s="19" t="str">
        <f>Submittal[[#This Row],[State]]</f>
        <v>Draft</v>
      </c>
      <c r="E108" s="20">
        <f>Submittal[[#This Row],[Due from Subcontractor]]</f>
        <v>43846</v>
      </c>
      <c r="F108" s="20" t="str">
        <f>Submittal[[#This Row],[Type]]</f>
        <v>Product Data</v>
      </c>
      <c r="G108" s="19">
        <f>Submittal[[#This Row],[Submitter Organization]]</f>
        <v>0</v>
      </c>
    </row>
    <row r="109" spans="1:7" hidden="1" x14ac:dyDescent="0.35">
      <c r="A109" s="22" t="str">
        <f>_xlfn.CONCAT(TEXT(Submittal[[#This Row],[Spec Section]],"000000"),".",TEXT(Submittal[[#This Row],[Number]], "00"),".", TEXT(Submittal[[#This Row],[Rev]],"00"))</f>
        <v>057100.02.00</v>
      </c>
      <c r="B109" s="19" t="str">
        <f>Submittal[[#This Row],[Title]]</f>
        <v>DECORATIVE METAL STAIRS</v>
      </c>
      <c r="C109" s="19" t="str">
        <f>LEFT(Submittal[[#This Row],[Description]],25)</f>
        <v>B. Shop Drawings:  1. Inc</v>
      </c>
      <c r="D109" s="19" t="str">
        <f>Submittal[[#This Row],[State]]</f>
        <v>Draft</v>
      </c>
      <c r="E109" s="20">
        <f>Submittal[[#This Row],[Due from Subcontractor]]</f>
        <v>43846</v>
      </c>
      <c r="F109" s="20" t="str">
        <f>Submittal[[#This Row],[Type]]</f>
        <v>Shop Drawing</v>
      </c>
      <c r="G109" s="19">
        <f>Submittal[[#This Row],[Submitter Organization]]</f>
        <v>0</v>
      </c>
    </row>
    <row r="110" spans="1:7" hidden="1" x14ac:dyDescent="0.35">
      <c r="A110" s="22" t="str">
        <f>_xlfn.CONCAT(TEXT(Submittal[[#This Row],[Spec Section]],"000000"),".",TEXT(Submittal[[#This Row],[Number]], "00"),".", TEXT(Submittal[[#This Row],[Rev]],"00"))</f>
        <v>057100.03.00</v>
      </c>
      <c r="B110" s="19" t="str">
        <f>Submittal[[#This Row],[Title]]</f>
        <v>DECORATIVE METAL STAIRS</v>
      </c>
      <c r="C110" s="19" t="str">
        <f>LEFT(Submittal[[#This Row],[Description]],25)</f>
        <v>C. Samples for Verificati</v>
      </c>
      <c r="D110" s="19" t="str">
        <f>Submittal[[#This Row],[State]]</f>
        <v>Draft</v>
      </c>
      <c r="E110" s="20">
        <f>Submittal[[#This Row],[Due from Subcontractor]]</f>
        <v>43846</v>
      </c>
      <c r="F110" s="20" t="str">
        <f>Submittal[[#This Row],[Type]]</f>
        <v>Submittal</v>
      </c>
      <c r="G110" s="19">
        <f>Submittal[[#This Row],[Submitter Organization]]</f>
        <v>0</v>
      </c>
    </row>
    <row r="111" spans="1:7" x14ac:dyDescent="0.35">
      <c r="A111" s="22" t="str">
        <f>_xlfn.CONCAT(TEXT(Submittal[[#This Row],[Spec Section]],"000000"),".",TEXT(Submittal[[#This Row],[Number]], "00"),".", TEXT(Submittal[[#This Row],[Rev]],"00"))</f>
        <v>057300.01.00</v>
      </c>
      <c r="B111" s="19" t="str">
        <f>Submittal[[#This Row],[Title]]</f>
        <v>DECORATIVE METAL RAILINGS</v>
      </c>
      <c r="C111" s="19" t="str">
        <f>LEFT(Submittal[[#This Row],[Description]],25)</f>
        <v>B. Mockups: Build mockups</v>
      </c>
      <c r="D111" s="19" t="str">
        <f>Submittal[[#This Row],[State]]</f>
        <v>Assigned to Sub</v>
      </c>
      <c r="E111" s="20">
        <f>Submittal[[#This Row],[Due from Subcontractor]]</f>
        <v>43846</v>
      </c>
      <c r="F111" s="20" t="str">
        <f>Submittal[[#This Row],[Type]]</f>
        <v>Mock-Up</v>
      </c>
      <c r="G111" s="19" t="str">
        <f>Submittal[[#This Row],[Submitter Organization]]</f>
        <v>Ducworks Inc.</v>
      </c>
    </row>
    <row r="112" spans="1:7" x14ac:dyDescent="0.35">
      <c r="A112" s="22" t="str">
        <f>_xlfn.CONCAT(TEXT(Submittal[[#This Row],[Spec Section]],"000000"),".",TEXT(Submittal[[#This Row],[Number]], "00"),".", TEXT(Submittal[[#This Row],[Rev]],"00"))</f>
        <v>057300.02.00</v>
      </c>
      <c r="B112" s="19" t="str">
        <f>Submittal[[#This Row],[Title]]</f>
        <v>DECORATIVE METAL RAILINGS</v>
      </c>
      <c r="C112" s="19" t="str">
        <f>LEFT(Submittal[[#This Row],[Description]],25)</f>
        <v xml:space="preserve">A. Product Data: For the </v>
      </c>
      <c r="D112" s="19" t="str">
        <f>Submittal[[#This Row],[State]]</f>
        <v>Assigned to Sub</v>
      </c>
      <c r="E112" s="20">
        <f>Submittal[[#This Row],[Due from Subcontractor]]</f>
        <v>43846</v>
      </c>
      <c r="F112" s="20" t="str">
        <f>Submittal[[#This Row],[Type]]</f>
        <v>Product Data</v>
      </c>
      <c r="G112" s="19" t="str">
        <f>Submittal[[#This Row],[Submitter Organization]]</f>
        <v>Ducworks Inc.</v>
      </c>
    </row>
    <row r="113" spans="1:7" x14ac:dyDescent="0.35">
      <c r="A113" s="22" t="str">
        <f>_xlfn.CONCAT(TEXT(Submittal[[#This Row],[Spec Section]],"000000"),".",TEXT(Submittal[[#This Row],[Number]], "00"),".", TEXT(Submittal[[#This Row],[Rev]],"00"))</f>
        <v>057300.03.00</v>
      </c>
      <c r="B113" s="19" t="str">
        <f>Submittal[[#This Row],[Title]]</f>
        <v>DECORATIVE METAL RAILINGS</v>
      </c>
      <c r="C113" s="19" t="str">
        <f>LEFT(Submittal[[#This Row],[Description]],25)</f>
        <v>B. Shop Drawings: Include</v>
      </c>
      <c r="D113" s="19" t="str">
        <f>Submittal[[#This Row],[State]]</f>
        <v>Assigned to Sub</v>
      </c>
      <c r="E113" s="20">
        <f>Submittal[[#This Row],[Due from Subcontractor]]</f>
        <v>43846</v>
      </c>
      <c r="F113" s="20" t="str">
        <f>Submittal[[#This Row],[Type]]</f>
        <v>Shop Drawing</v>
      </c>
      <c r="G113" s="19" t="str">
        <f>Submittal[[#This Row],[Submitter Organization]]</f>
        <v>Ducworks Inc.</v>
      </c>
    </row>
    <row r="114" spans="1:7" x14ac:dyDescent="0.35">
      <c r="A114" s="22" t="str">
        <f>_xlfn.CONCAT(TEXT(Submittal[[#This Row],[Spec Section]],"000000"),".",TEXT(Submittal[[#This Row],[Number]], "00"),".", TEXT(Submittal[[#This Row],[Rev]],"00"))</f>
        <v>057300.04.00</v>
      </c>
      <c r="B114" s="19" t="str">
        <f>Submittal[[#This Row],[Title]]</f>
        <v>DECORATIVE METAL RAILINGS</v>
      </c>
      <c r="C114" s="19" t="str">
        <f>LEFT(Submittal[[#This Row],[Description]],25)</f>
        <v>C. Samples for Initial Se</v>
      </c>
      <c r="D114" s="19" t="str">
        <f>Submittal[[#This Row],[State]]</f>
        <v>Assigned to Sub</v>
      </c>
      <c r="E114" s="20">
        <f>Submittal[[#This Row],[Due from Subcontractor]]</f>
        <v>43846</v>
      </c>
      <c r="F114" s="20" t="str">
        <f>Submittal[[#This Row],[Type]]</f>
        <v>Submittal</v>
      </c>
      <c r="G114" s="19" t="str">
        <f>Submittal[[#This Row],[Submitter Organization]]</f>
        <v>Ducworks Inc.</v>
      </c>
    </row>
    <row r="115" spans="1:7" hidden="1" x14ac:dyDescent="0.35">
      <c r="A115" s="22" t="str">
        <f>_xlfn.CONCAT(TEXT(Submittal[[#This Row],[Spec Section]],"000000"),".",TEXT(Submittal[[#This Row],[Number]], "00"),".", TEXT(Submittal[[#This Row],[Rev]],"00"))</f>
        <v>061000.01.00</v>
      </c>
      <c r="B115" s="19" t="str">
        <f>Submittal[[#This Row],[Title]]</f>
        <v>ROUGH CARPENTRY</v>
      </c>
      <c r="C115" s="19" t="str">
        <f>LEFT(Submittal[[#This Row],[Description]],25)</f>
        <v>A. Product Data: For each</v>
      </c>
      <c r="D115" s="19" t="str">
        <f>Submittal[[#This Row],[State]]</f>
        <v>Assigned to Sub</v>
      </c>
      <c r="E115" s="20">
        <f>Submittal[[#This Row],[Due from Subcontractor]]</f>
        <v>44196</v>
      </c>
      <c r="F115" s="20" t="str">
        <f>Submittal[[#This Row],[Type]]</f>
        <v>Product Data</v>
      </c>
      <c r="G115" s="19">
        <f>Submittal[[#This Row],[Submitter Organization]]</f>
        <v>0</v>
      </c>
    </row>
    <row r="116" spans="1:7" hidden="1" x14ac:dyDescent="0.35">
      <c r="A116" s="22" t="str">
        <f>_xlfn.CONCAT(TEXT(Submittal[[#This Row],[Spec Section]],"000000"),".",TEXT(Submittal[[#This Row],[Number]], "00"),".", TEXT(Submittal[[#This Row],[Rev]],"00"))</f>
        <v>061000.02.00</v>
      </c>
      <c r="B116" s="19" t="str">
        <f>Submittal[[#This Row],[Title]]</f>
        <v>ROUGH CARPENTRY</v>
      </c>
      <c r="C116" s="19" t="str">
        <f>LEFT(Submittal[[#This Row],[Description]],25)</f>
        <v>B. Fastener Patterns: Ful</v>
      </c>
      <c r="D116" s="19" t="str">
        <f>Submittal[[#This Row],[State]]</f>
        <v>Assigned to Sub</v>
      </c>
      <c r="E116" s="20">
        <f>Submittal[[#This Row],[Due from Subcontractor]]</f>
        <v>44196</v>
      </c>
      <c r="F116" s="20" t="str">
        <f>Submittal[[#This Row],[Type]]</f>
        <v>Shop Drawing</v>
      </c>
      <c r="G116" s="19">
        <f>Submittal[[#This Row],[Submitter Organization]]</f>
        <v>0</v>
      </c>
    </row>
    <row r="117" spans="1:7" hidden="1" x14ac:dyDescent="0.35">
      <c r="A117" s="22" t="str">
        <f>_xlfn.CONCAT(TEXT(Submittal[[#This Row],[Spec Section]],"000000"),".",TEXT(Submittal[[#This Row],[Number]], "00"),".", TEXT(Submittal[[#This Row],[Rev]],"00"))</f>
        <v>061600.01.00</v>
      </c>
      <c r="B117" s="19" t="str">
        <f>Submittal[[#This Row],[Title]]</f>
        <v>SHEATHING</v>
      </c>
      <c r="C117" s="19" t="str">
        <f>LEFT(Submittal[[#This Row],[Description]],25)</f>
        <v>A. Product Data: For each</v>
      </c>
      <c r="D117" s="19" t="str">
        <f>Submittal[[#This Row],[State]]</f>
        <v>Assigned to Sub</v>
      </c>
      <c r="E117" s="20">
        <f>Submittal[[#This Row],[Due from Subcontractor]]</f>
        <v>44196</v>
      </c>
      <c r="F117" s="20" t="str">
        <f>Submittal[[#This Row],[Type]]</f>
        <v>Product Data</v>
      </c>
      <c r="G117" s="19">
        <f>Submittal[[#This Row],[Submitter Organization]]</f>
        <v>0</v>
      </c>
    </row>
    <row r="118" spans="1:7" hidden="1" x14ac:dyDescent="0.35">
      <c r="A118" s="22" t="str">
        <f>_xlfn.CONCAT(TEXT(Submittal[[#This Row],[Spec Section]],"000000"),".",TEXT(Submittal[[#This Row],[Number]], "00"),".", TEXT(Submittal[[#This Row],[Rev]],"00"))</f>
        <v>061600.02.00</v>
      </c>
      <c r="B118" s="19" t="str">
        <f>Submittal[[#This Row],[Title]]</f>
        <v>SHEATHING</v>
      </c>
      <c r="C118" s="19" t="str">
        <f>LEFT(Submittal[[#This Row],[Description]],25)</f>
        <v>B. Shop Drawings: For air</v>
      </c>
      <c r="D118" s="19" t="str">
        <f>Submittal[[#This Row],[State]]</f>
        <v>Assigned to Sub</v>
      </c>
      <c r="E118" s="20">
        <f>Submittal[[#This Row],[Due from Subcontractor]]</f>
        <v>44196</v>
      </c>
      <c r="F118" s="20" t="str">
        <f>Submittal[[#This Row],[Type]]</f>
        <v>Shop Drawing</v>
      </c>
      <c r="G118" s="19">
        <f>Submittal[[#This Row],[Submitter Organization]]</f>
        <v>0</v>
      </c>
    </row>
    <row r="119" spans="1:7" hidden="1" x14ac:dyDescent="0.35">
      <c r="A119" s="22" t="str">
        <f>_xlfn.CONCAT(TEXT(Submittal[[#This Row],[Spec Section]],"000000"),".",TEXT(Submittal[[#This Row],[Number]], "00"),".", TEXT(Submittal[[#This Row],[Rev]],"00"))</f>
        <v>064023.04.00</v>
      </c>
      <c r="B119" s="19" t="str">
        <f>Submittal[[#This Row],[Title]]</f>
        <v>INTERIOR ARCHITECTURAL WOODWORK - Alter End (Fetz# 10)</v>
      </c>
      <c r="C119" s="19" t="str">
        <f>LEFT(Submittal[[#This Row],[Description]],25)</f>
        <v>B. Mockups: Build mockups</v>
      </c>
      <c r="D119" s="19" t="str">
        <f>Submittal[[#This Row],[State]]</f>
        <v>Closed</v>
      </c>
      <c r="E119" s="20">
        <f>Submittal[[#This Row],[Due from Subcontractor]]</f>
        <v>43815</v>
      </c>
      <c r="F119" s="20" t="str">
        <f>Submittal[[#This Row],[Type]]</f>
        <v>Mock-Up</v>
      </c>
      <c r="G119" s="19" t="str">
        <f>Submittal[[#This Row],[Submitter Organization]]</f>
        <v>Fetzer`s Inc.</v>
      </c>
    </row>
    <row r="120" spans="1:7" hidden="1" x14ac:dyDescent="0.35">
      <c r="A120" s="22" t="str">
        <f>_xlfn.CONCAT(TEXT(Submittal[[#This Row],[Spec Section]],"000000"),".",TEXT(Submittal[[#This Row],[Number]], "00"),".", TEXT(Submittal[[#This Row],[Rev]],"00"))</f>
        <v>064023.02.00</v>
      </c>
      <c r="B120" s="19" t="str">
        <f>Submittal[[#This Row],[Title]]</f>
        <v>INTERIOR ARCHITECTURAL WOODWORK (DWG SUB 1)</v>
      </c>
      <c r="C120" s="19" t="str">
        <f>LEFT(Submittal[[#This Row],[Description]],25)</f>
        <v>These woodwork Shop Drawi</v>
      </c>
      <c r="D120" s="19" t="str">
        <f>Submittal[[#This Row],[State]]</f>
        <v>Closed</v>
      </c>
      <c r="E120" s="20">
        <f>Submittal[[#This Row],[Due from Subcontractor]]</f>
        <v>43815</v>
      </c>
      <c r="F120" s="20" t="str">
        <f>Submittal[[#This Row],[Type]]</f>
        <v>Submittal</v>
      </c>
      <c r="G120" s="19" t="str">
        <f>Submittal[[#This Row],[Submitter Organization]]</f>
        <v>Fetzer`s Inc.</v>
      </c>
    </row>
    <row r="121" spans="1:7" hidden="1" x14ac:dyDescent="0.35">
      <c r="A121" s="22" t="str">
        <f>_xlfn.CONCAT(TEXT(Submittal[[#This Row],[Spec Section]],"000000"),".",TEXT(Submittal[[#This Row],[Number]], "00"),".", TEXT(Submittal[[#This Row],[Rev]],"00"))</f>
        <v>064023.06.00</v>
      </c>
      <c r="B121" s="19" t="str">
        <f>Submittal[[#This Row],[Title]]</f>
        <v>INTERIOR ARCHITECTURAL WOODWORK (DWG SUB 2)</v>
      </c>
      <c r="C121" s="19" t="str">
        <f>LEFT(Submittal[[#This Row],[Description]],25)</f>
        <v>These woodwork Shop Drawi</v>
      </c>
      <c r="D121" s="19" t="str">
        <f>Submittal[[#This Row],[State]]</f>
        <v>Closed</v>
      </c>
      <c r="E121" s="20">
        <f>Submittal[[#This Row],[Due from Subcontractor]]</f>
        <v>43924</v>
      </c>
      <c r="F121" s="20" t="str">
        <f>Submittal[[#This Row],[Type]]</f>
        <v>Submittal</v>
      </c>
      <c r="G121" s="19" t="str">
        <f>Submittal[[#This Row],[Submitter Organization]]</f>
        <v>Fetzer`s Inc.</v>
      </c>
    </row>
    <row r="122" spans="1:7" hidden="1" x14ac:dyDescent="0.35">
      <c r="A122" s="22" t="str">
        <f>_xlfn.CONCAT(TEXT(Submittal[[#This Row],[Spec Section]],"000000"),".",TEXT(Submittal[[#This Row],[Number]], "00"),".", TEXT(Submittal[[#This Row],[Rev]],"00"))</f>
        <v>064023.12.00</v>
      </c>
      <c r="B122" s="19" t="str">
        <f>Submittal[[#This Row],[Title]]</f>
        <v>INTERIOR ARCHITECTURAL WOODWORK (DWG SUB 8)</v>
      </c>
      <c r="C122" s="19" t="str">
        <f>LEFT(Submittal[[#This Row],[Description]],25)</f>
        <v>These woodwork Shop Drawi</v>
      </c>
      <c r="D122" s="19" t="str">
        <f>Submittal[[#This Row],[State]]</f>
        <v>Closed</v>
      </c>
      <c r="E122" s="20">
        <f>Submittal[[#This Row],[Due from Subcontractor]]</f>
        <v>43946</v>
      </c>
      <c r="F122" s="20" t="str">
        <f>Submittal[[#This Row],[Type]]</f>
        <v>Submittal</v>
      </c>
      <c r="G122" s="19" t="str">
        <f>Submittal[[#This Row],[Submitter Organization]]</f>
        <v>Fetzer`s Inc.</v>
      </c>
    </row>
    <row r="123" spans="1:7" hidden="1" x14ac:dyDescent="0.35">
      <c r="A123" s="22" t="str">
        <f>_xlfn.CONCAT(TEXT(Submittal[[#This Row],[Spec Section]],"000000"),".",TEXT(Submittal[[#This Row],[Number]], "00"),".", TEXT(Submittal[[#This Row],[Rev]],"00"))</f>
        <v>064023.07.00</v>
      </c>
      <c r="B123" s="19" t="str">
        <f>Submittal[[#This Row],[Title]]</f>
        <v>INTERIOR ARCHITECTURAL WOODWORK (DWG SUB 3)</v>
      </c>
      <c r="C123" s="19" t="str">
        <f>LEFT(Submittal[[#This Row],[Description]],25)</f>
        <v>These woodwork Shop Drawi</v>
      </c>
      <c r="D123" s="19" t="str">
        <f>Submittal[[#This Row],[State]]</f>
        <v>Closed</v>
      </c>
      <c r="E123" s="20">
        <f>Submittal[[#This Row],[Due from Subcontractor]]</f>
        <v>43924</v>
      </c>
      <c r="F123" s="20" t="str">
        <f>Submittal[[#This Row],[Type]]</f>
        <v>Submittal</v>
      </c>
      <c r="G123" s="19" t="str">
        <f>Submittal[[#This Row],[Submitter Organization]]</f>
        <v>Fetzer`s Inc.</v>
      </c>
    </row>
    <row r="124" spans="1:7" hidden="1" x14ac:dyDescent="0.35">
      <c r="A124" s="22" t="str">
        <f>_xlfn.CONCAT(TEXT(Submittal[[#This Row],[Spec Section]],"000000"),".",TEXT(Submittal[[#This Row],[Number]], "00"),".", TEXT(Submittal[[#This Row],[Rev]],"00"))</f>
        <v>064023.09.00</v>
      </c>
      <c r="B124" s="19" t="str">
        <f>Submittal[[#This Row],[Title]]</f>
        <v>INTERIOR ARCHITECTURAL WOODWORK (DWG SUB 5)</v>
      </c>
      <c r="C124" s="19" t="str">
        <f>LEFT(Submittal[[#This Row],[Description]],25)</f>
        <v>These woodwork Shop Drawi</v>
      </c>
      <c r="D124" s="19" t="str">
        <f>Submittal[[#This Row],[State]]</f>
        <v>Closed</v>
      </c>
      <c r="E124" s="20">
        <f>Submittal[[#This Row],[Due from Subcontractor]]</f>
        <v>43946</v>
      </c>
      <c r="F124" s="20" t="str">
        <f>Submittal[[#This Row],[Type]]</f>
        <v>Submittal</v>
      </c>
      <c r="G124" s="19" t="str">
        <f>Submittal[[#This Row],[Submitter Organization]]</f>
        <v>Fetzer`s Inc.</v>
      </c>
    </row>
    <row r="125" spans="1:7" hidden="1" x14ac:dyDescent="0.35">
      <c r="A125" s="22" t="str">
        <f>_xlfn.CONCAT(TEXT(Submittal[[#This Row],[Spec Section]],"000000"),".",TEXT(Submittal[[#This Row],[Number]], "00"),".", TEXT(Submittal[[#This Row],[Rev]],"00"))</f>
        <v>064023.10.00</v>
      </c>
      <c r="B125" s="19" t="str">
        <f>Submittal[[#This Row],[Title]]</f>
        <v>INTERIOR ARCHITECTURAL WOODWORK (DWG SUB 6)</v>
      </c>
      <c r="C125" s="19" t="str">
        <f>LEFT(Submittal[[#This Row],[Description]],25)</f>
        <v>These woodwork Shop Drawi</v>
      </c>
      <c r="D125" s="19" t="str">
        <f>Submittal[[#This Row],[State]]</f>
        <v>Closed</v>
      </c>
      <c r="E125" s="20">
        <f>Submittal[[#This Row],[Due from Subcontractor]]</f>
        <v>43946</v>
      </c>
      <c r="F125" s="20" t="str">
        <f>Submittal[[#This Row],[Type]]</f>
        <v>Submittal</v>
      </c>
      <c r="G125" s="19" t="str">
        <f>Submittal[[#This Row],[Submitter Organization]]</f>
        <v>Fetzer`s Inc.</v>
      </c>
    </row>
    <row r="126" spans="1:7" hidden="1" x14ac:dyDescent="0.35">
      <c r="A126" s="22" t="str">
        <f>_xlfn.CONCAT(TEXT(Submittal[[#This Row],[Spec Section]],"000000"),".",TEXT(Submittal[[#This Row],[Number]], "00"),".", TEXT(Submittal[[#This Row],[Rev]],"00"))</f>
        <v>064023.16.00</v>
      </c>
      <c r="B126" s="19" t="str">
        <f>Submittal[[#This Row],[Title]]</f>
        <v>INTERIOR ARCHITECTURAL WOODWORK (Fetz# 12)</v>
      </c>
      <c r="C126" s="19" t="str">
        <f>LEFT(Submittal[[#This Row],[Description]],25)</f>
        <v xml:space="preserve"> Man door mockup</v>
      </c>
      <c r="D126" s="19" t="str">
        <f>Submittal[[#This Row],[State]]</f>
        <v>Closed</v>
      </c>
      <c r="E126" s="20">
        <f>Submittal[[#This Row],[Due from Subcontractor]]</f>
        <v>44164</v>
      </c>
      <c r="F126" s="20" t="str">
        <f>Submittal[[#This Row],[Type]]</f>
        <v>Submittal</v>
      </c>
      <c r="G126" s="19" t="str">
        <f>Submittal[[#This Row],[Submitter Organization]]</f>
        <v>Fetzer`s Inc.</v>
      </c>
    </row>
    <row r="127" spans="1:7" hidden="1" x14ac:dyDescent="0.35">
      <c r="A127" s="22" t="str">
        <f>_xlfn.CONCAT(TEXT(Submittal[[#This Row],[Spec Section]],"000000"),".",TEXT(Submittal[[#This Row],[Number]], "00"),".", TEXT(Submittal[[#This Row],[Rev]],"00"))</f>
        <v>064023.11.00</v>
      </c>
      <c r="B127" s="19" t="str">
        <f>Submittal[[#This Row],[Title]]</f>
        <v>INTERIOR ARCHITECTURAL WOODWORK (DWG SUB 7)</v>
      </c>
      <c r="C127" s="19" t="str">
        <f>LEFT(Submittal[[#This Row],[Description]],25)</f>
        <v>These woodwork Shop Drawi</v>
      </c>
      <c r="D127" s="19" t="str">
        <f>Submittal[[#This Row],[State]]</f>
        <v>Closed</v>
      </c>
      <c r="E127" s="20">
        <f>Submittal[[#This Row],[Due from Subcontractor]]</f>
        <v>43946</v>
      </c>
      <c r="F127" s="20" t="str">
        <f>Submittal[[#This Row],[Type]]</f>
        <v>Submittal</v>
      </c>
      <c r="G127" s="19" t="str">
        <f>Submittal[[#This Row],[Submitter Organization]]</f>
        <v>Fetzer`s Inc.</v>
      </c>
    </row>
    <row r="128" spans="1:7" hidden="1" x14ac:dyDescent="0.35">
      <c r="A128" s="22" t="str">
        <f>_xlfn.CONCAT(TEXT(Submittal[[#This Row],[Spec Section]],"000000"),".",TEXT(Submittal[[#This Row],[Number]], "00"),".", TEXT(Submittal[[#This Row],[Rev]],"00"))</f>
        <v>064023.13.00</v>
      </c>
      <c r="B128" s="19" t="str">
        <f>Submittal[[#This Row],[Title]]</f>
        <v>INTERIOR ARCHITECTURAL WOODWORK (DWG SUB 9)</v>
      </c>
      <c r="C128" s="19" t="str">
        <f>LEFT(Submittal[[#This Row],[Description]],25)</f>
        <v>These woodwork Shop Drawi</v>
      </c>
      <c r="D128" s="19" t="str">
        <f>Submittal[[#This Row],[State]]</f>
        <v>Closed</v>
      </c>
      <c r="E128" s="20">
        <f>Submittal[[#This Row],[Due from Subcontractor]]</f>
        <v>43946</v>
      </c>
      <c r="F128" s="20" t="str">
        <f>Submittal[[#This Row],[Type]]</f>
        <v>Submittal</v>
      </c>
      <c r="G128" s="19" t="str">
        <f>Submittal[[#This Row],[Submitter Organization]]</f>
        <v>Fetzer`s Inc.</v>
      </c>
    </row>
    <row r="129" spans="1:7" hidden="1" x14ac:dyDescent="0.35">
      <c r="A129" s="22" t="str">
        <f>_xlfn.CONCAT(TEXT(Submittal[[#This Row],[Spec Section]],"000000"),".",TEXT(Submittal[[#This Row],[Number]], "00"),".", TEXT(Submittal[[#This Row],[Rev]],"00"))</f>
        <v>064023.15.00</v>
      </c>
      <c r="B129" s="19" t="str">
        <f>Submittal[[#This Row],[Title]]</f>
        <v>INTERIOR ARCHITECTURAL WOODWORK (DWG SUB 11)</v>
      </c>
      <c r="C129" s="19" t="str">
        <f>LEFT(Submittal[[#This Row],[Description]],25)</f>
        <v>These woodwork Shop Drawi</v>
      </c>
      <c r="D129" s="19" t="str">
        <f>Submittal[[#This Row],[State]]</f>
        <v>Closed</v>
      </c>
      <c r="E129" s="20">
        <f>Submittal[[#This Row],[Due from Subcontractor]]</f>
        <v>44164</v>
      </c>
      <c r="F129" s="20" t="str">
        <f>Submittal[[#This Row],[Type]]</f>
        <v>Submittal</v>
      </c>
      <c r="G129" s="19" t="str">
        <f>Submittal[[#This Row],[Submitter Organization]]</f>
        <v>Fetzer`s Inc.</v>
      </c>
    </row>
    <row r="130" spans="1:7" hidden="1" x14ac:dyDescent="0.35">
      <c r="A130" s="22" t="str">
        <f>_xlfn.CONCAT(TEXT(Submittal[[#This Row],[Spec Section]],"000000"),".",TEXT(Submittal[[#This Row],[Number]], "00"),".", TEXT(Submittal[[#This Row],[Rev]],"00"))</f>
        <v>064023.08.00</v>
      </c>
      <c r="B130" s="19" t="str">
        <f>Submittal[[#This Row],[Title]]</f>
        <v>INTERIOR ARCHITECTURAL WOODWORK (DWG SUB 4)</v>
      </c>
      <c r="C130" s="19" t="str">
        <f>LEFT(Submittal[[#This Row],[Description]],25)</f>
        <v>These woodwork Shop Drawi</v>
      </c>
      <c r="D130" s="19" t="str">
        <f>Submittal[[#This Row],[State]]</f>
        <v>Closed</v>
      </c>
      <c r="E130" s="20">
        <f>Submittal[[#This Row],[Due from Subcontractor]]</f>
        <v>43946</v>
      </c>
      <c r="F130" s="20" t="str">
        <f>Submittal[[#This Row],[Type]]</f>
        <v>Submittal</v>
      </c>
      <c r="G130" s="19" t="str">
        <f>Submittal[[#This Row],[Submitter Organization]]</f>
        <v>Fetzer`s Inc.</v>
      </c>
    </row>
    <row r="131" spans="1:7" hidden="1" x14ac:dyDescent="0.35">
      <c r="A131" s="22" t="str">
        <f>_xlfn.CONCAT(TEXT(Submittal[[#This Row],[Spec Section]],"000000"),".",TEXT(Submittal[[#This Row],[Number]], "00"),".", TEXT(Submittal[[#This Row],[Rev]],"00"))</f>
        <v>064023.17.00</v>
      </c>
      <c r="B131" s="19" t="str">
        <f>Submittal[[#This Row],[Title]]</f>
        <v>INTERIOR ARCHITECTURAL WOODWORK (DWG SUB 13)</v>
      </c>
      <c r="C131" s="19" t="str">
        <f>LEFT(Submittal[[#This Row],[Description]],25)</f>
        <v>These woodwork Shop Drawi</v>
      </c>
      <c r="D131" s="19" t="str">
        <f>Submittal[[#This Row],[State]]</f>
        <v>Design Review</v>
      </c>
      <c r="E131" s="20">
        <f>Submittal[[#This Row],[Due from Subcontractor]]</f>
        <v>44164</v>
      </c>
      <c r="F131" s="20" t="str">
        <f>Submittal[[#This Row],[Type]]</f>
        <v>Submittal</v>
      </c>
      <c r="G131" s="19" t="str">
        <f>Submittal[[#This Row],[Submitter Organization]]</f>
        <v>Fetzer`s Inc.</v>
      </c>
    </row>
    <row r="132" spans="1:7" hidden="1" x14ac:dyDescent="0.35">
      <c r="A132" s="22" t="str">
        <f>_xlfn.CONCAT(TEXT(Submittal[[#This Row],[Spec Section]],"000000"),".",TEXT(Submittal[[#This Row],[Number]], "00"),".", TEXT(Submittal[[#This Row],[Rev]],"00"))</f>
        <v>064023.18.00</v>
      </c>
      <c r="B132" s="19" t="str">
        <f>Submittal[[#This Row],[Title]]</f>
        <v>INTERIOR ARCHITECTURAL WOODWORK (Fetz #14 Admin Area Handle)</v>
      </c>
      <c r="C132" s="19" t="str">
        <f>LEFT(Submittal[[#This Row],[Description]],25)</f>
        <v>Handle in the Admin Area</v>
      </c>
      <c r="D132" s="19" t="str">
        <f>Submittal[[#This Row],[State]]</f>
        <v>Design Review</v>
      </c>
      <c r="E132" s="20">
        <f>Submittal[[#This Row],[Due from Subcontractor]]</f>
        <v>44164</v>
      </c>
      <c r="F132" s="20" t="str">
        <f>Submittal[[#This Row],[Type]]</f>
        <v>Submittal</v>
      </c>
      <c r="G132" s="19" t="str">
        <f>Submittal[[#This Row],[Submitter Organization]]</f>
        <v>Fetzer`s Inc.</v>
      </c>
    </row>
    <row r="133" spans="1:7" hidden="1" x14ac:dyDescent="0.35">
      <c r="A133" s="22" t="str">
        <f>_xlfn.CONCAT(TEXT(Submittal[[#This Row],[Spec Section]],"000000"),".",TEXT(Submittal[[#This Row],[Number]], "00"),".", TEXT(Submittal[[#This Row],[Rev]],"00"))</f>
        <v>064023.19.00</v>
      </c>
      <c r="B133" s="19" t="str">
        <f>Submittal[[#This Row],[Title]]</f>
        <v>Color Samples (Fetz_15) GHID</v>
      </c>
      <c r="C133" s="19" t="str">
        <f>LEFT(Submittal[[#This Row],[Description]],25)</f>
        <v/>
      </c>
      <c r="D133" s="19" t="str">
        <f>Submittal[[#This Row],[State]]</f>
        <v>Design Review</v>
      </c>
      <c r="E133" s="20">
        <f>Submittal[[#This Row],[Due from Subcontractor]]</f>
        <v>44164</v>
      </c>
      <c r="F133" s="20" t="str">
        <f>Submittal[[#This Row],[Type]]</f>
        <v>Submittal</v>
      </c>
      <c r="G133" s="19" t="str">
        <f>Submittal[[#This Row],[Submitter Organization]]</f>
        <v>Fetzer`s Inc.</v>
      </c>
    </row>
    <row r="134" spans="1:7" hidden="1" x14ac:dyDescent="0.35">
      <c r="A134" s="22" t="str">
        <f>_xlfn.CONCAT(TEXT(Submittal[[#This Row],[Spec Section]],"000000"),".",TEXT(Submittal[[#This Row],[Number]], "00"),".", TEXT(Submittal[[#This Row],[Rev]],"00"))</f>
        <v>064023.20.00</v>
      </c>
      <c r="B134" s="19" t="str">
        <f>Submittal[[#This Row],[Title]]</f>
        <v>INTERIOR ARCHITECTURAL WOODWORK (DWG SUB 16)</v>
      </c>
      <c r="C134" s="19" t="str">
        <f>LEFT(Submittal[[#This Row],[Description]],25)</f>
        <v/>
      </c>
      <c r="D134" s="19" t="str">
        <f>Submittal[[#This Row],[State]]</f>
        <v>Design Review</v>
      </c>
      <c r="E134" s="20">
        <f>Submittal[[#This Row],[Due from Subcontractor]]</f>
        <v>44237</v>
      </c>
      <c r="F134" s="20" t="str">
        <f>Submittal[[#This Row],[Type]]</f>
        <v>Submittal</v>
      </c>
      <c r="G134" s="19" t="str">
        <f>Submittal[[#This Row],[Submitter Organization]]</f>
        <v>Fetzer`s Inc.</v>
      </c>
    </row>
    <row r="135" spans="1:7" hidden="1" x14ac:dyDescent="0.35">
      <c r="A135" s="22" t="str">
        <f>_xlfn.CONCAT(TEXT(Submittal[[#This Row],[Spec Section]],"000000"),".",TEXT(Submittal[[#This Row],[Number]], "00"),".", TEXT(Submittal[[#This Row],[Rev]],"00"))</f>
        <v>064023.01.00</v>
      </c>
      <c r="B135" s="19" t="str">
        <f>Submittal[[#This Row],[Title]]</f>
        <v>INTERIOR ARCHITECTURAL WOODWORK</v>
      </c>
      <c r="C135" s="19" t="str">
        <f>LEFT(Submittal[[#This Row],[Description]],25)</f>
        <v xml:space="preserve">A. Product Data: For the </v>
      </c>
      <c r="D135" s="19" t="str">
        <f>Submittal[[#This Row],[State]]</f>
        <v>Assigned to Sub</v>
      </c>
      <c r="E135" s="20">
        <f>Submittal[[#This Row],[Due from Subcontractor]]</f>
        <v>43815</v>
      </c>
      <c r="F135" s="20" t="str">
        <f>Submittal[[#This Row],[Type]]</f>
        <v>Product Data</v>
      </c>
      <c r="G135" s="19" t="str">
        <f>Submittal[[#This Row],[Submitter Organization]]</f>
        <v>Fetzer`s Inc.</v>
      </c>
    </row>
    <row r="136" spans="1:7" hidden="1" x14ac:dyDescent="0.35">
      <c r="A136" s="22" t="str">
        <f>_xlfn.CONCAT(TEXT(Submittal[[#This Row],[Spec Section]],"000000"),".",TEXT(Submittal[[#This Row],[Number]], "00"),".", TEXT(Submittal[[#This Row],[Rev]],"00"))</f>
        <v>064113.01.00</v>
      </c>
      <c r="B136" s="19" t="str">
        <f>Submittal[[#This Row],[Title]]</f>
        <v>ARCHITECTURAL CABINETS</v>
      </c>
      <c r="C136" s="19" t="str">
        <f>LEFT(Submittal[[#This Row],[Description]],25)</f>
        <v>C. Mockups: Build mockups</v>
      </c>
      <c r="D136" s="19" t="str">
        <f>Submittal[[#This Row],[State]]</f>
        <v>Sent to GC</v>
      </c>
      <c r="E136" s="20">
        <f>Submittal[[#This Row],[Due from Subcontractor]]</f>
        <v>43815</v>
      </c>
      <c r="F136" s="20" t="str">
        <f>Submittal[[#This Row],[Type]]</f>
        <v>Mock-Up</v>
      </c>
      <c r="G136" s="19" t="str">
        <f>Submittal[[#This Row],[Submitter Organization]]</f>
        <v>Fetzer`s Inc.</v>
      </c>
    </row>
    <row r="137" spans="1:7" hidden="1" x14ac:dyDescent="0.35">
      <c r="A137" s="22" t="str">
        <f>_xlfn.CONCAT(TEXT(Submittal[[#This Row],[Spec Section]],"000000"),".",TEXT(Submittal[[#This Row],[Number]], "00"),".", TEXT(Submittal[[#This Row],[Rev]],"00"))</f>
        <v>070150.01.00</v>
      </c>
      <c r="B137" s="19" t="str">
        <f>Submittal[[#This Row],[Title]]</f>
        <v>PREPARATION FOR REROOFING</v>
      </c>
      <c r="C137" s="19" t="str">
        <f>LEFT(Submittal[[#This Row],[Description]],25)</f>
        <v>A. Product Data: For each</v>
      </c>
      <c r="D137" s="19" t="str">
        <f>Submittal[[#This Row],[State]]</f>
        <v>Closed</v>
      </c>
      <c r="E137" s="20">
        <f>Submittal[[#This Row],[Due from Subcontractor]]</f>
        <v>43815</v>
      </c>
      <c r="F137" s="20" t="str">
        <f>Submittal[[#This Row],[Type]]</f>
        <v>Product Data</v>
      </c>
      <c r="G137" s="19" t="str">
        <f>Submittal[[#This Row],[Submitter Organization]]</f>
        <v>Broken Arrow Inc</v>
      </c>
    </row>
    <row r="138" spans="1:7" hidden="1" x14ac:dyDescent="0.35">
      <c r="A138" s="22" t="str">
        <f>_xlfn.CONCAT(TEXT(Submittal[[#This Row],[Spec Section]],"000000"),".",TEXT(Submittal[[#This Row],[Number]], "00"),".", TEXT(Submittal[[#This Row],[Rev]],"00"))</f>
        <v>071326.04.00</v>
      </c>
      <c r="B138" s="19" t="str">
        <f>Submittal[[#This Row],[Title]]</f>
        <v>SELF-ADHERING SHEET WATERPROOFING</v>
      </c>
      <c r="C138" s="19" t="str">
        <f>LEFT(Submittal[[#This Row],[Description]],25)</f>
        <v>D. Samples: For each expo</v>
      </c>
      <c r="D138" s="19" t="str">
        <f>Submittal[[#This Row],[State]]</f>
        <v>Closed</v>
      </c>
      <c r="E138" s="20">
        <f>Submittal[[#This Row],[Due from Subcontractor]]</f>
        <v>43973</v>
      </c>
      <c r="F138" s="20" t="str">
        <f>Submittal[[#This Row],[Type]]</f>
        <v>Submittal</v>
      </c>
      <c r="G138" s="19" t="str">
        <f>Submittal[[#This Row],[Submitter Organization]]</f>
        <v>Specialty Systems Inc.</v>
      </c>
    </row>
    <row r="139" spans="1:7" hidden="1" x14ac:dyDescent="0.35">
      <c r="A139" s="22" t="str">
        <f>_xlfn.CONCAT(TEXT(Submittal[[#This Row],[Spec Section]],"000000"),".",TEXT(Submittal[[#This Row],[Number]], "00"),".", TEXT(Submittal[[#This Row],[Rev]],"00"))</f>
        <v>071326.03.01</v>
      </c>
      <c r="B139" s="19" t="str">
        <f>Submittal[[#This Row],[Title]]</f>
        <v>SELF-ADHERING SHEET WATERPROOFING</v>
      </c>
      <c r="C139" s="19" t="str">
        <f>LEFT(Submittal[[#This Row],[Description]],25)</f>
        <v xml:space="preserve">Underslab Waterproofing
</v>
      </c>
      <c r="D139" s="19" t="str">
        <f>Submittal[[#This Row],[State]]</f>
        <v>Closed</v>
      </c>
      <c r="E139" s="20">
        <f>Submittal[[#This Row],[Due from Subcontractor]]</f>
        <v>0</v>
      </c>
      <c r="F139" s="20" t="str">
        <f>Submittal[[#This Row],[Type]]</f>
        <v>Shop Drawing</v>
      </c>
      <c r="G139" s="19" t="str">
        <f>Submittal[[#This Row],[Submitter Organization]]</f>
        <v>Specialty Systems Inc.</v>
      </c>
    </row>
    <row r="140" spans="1:7" hidden="1" x14ac:dyDescent="0.35">
      <c r="A140" s="22" t="str">
        <f>_xlfn.CONCAT(TEXT(Submittal[[#This Row],[Spec Section]],"000000"),".",TEXT(Submittal[[#This Row],[Number]], "00"),".", TEXT(Submittal[[#This Row],[Rev]],"00"))</f>
        <v>071326.02.01</v>
      </c>
      <c r="B140" s="19" t="str">
        <f>Submittal[[#This Row],[Title]]</f>
        <v>SELF-ADHERING SHEET WATERPROOFING</v>
      </c>
      <c r="C140" s="19" t="str">
        <f>LEFT(Submittal[[#This Row],[Description]],25)</f>
        <v>A. Product Data: For each</v>
      </c>
      <c r="D140" s="19" t="str">
        <f>Submittal[[#This Row],[State]]</f>
        <v>Closed</v>
      </c>
      <c r="E140" s="20">
        <f>Submittal[[#This Row],[Due from Subcontractor]]</f>
        <v>0</v>
      </c>
      <c r="F140" s="20" t="str">
        <f>Submittal[[#This Row],[Type]]</f>
        <v>Product Data</v>
      </c>
      <c r="G140" s="19" t="str">
        <f>Submittal[[#This Row],[Submitter Organization]]</f>
        <v>Specialty Systems Inc.</v>
      </c>
    </row>
    <row r="141" spans="1:7" hidden="1" x14ac:dyDescent="0.35">
      <c r="A141" s="22" t="str">
        <f>_xlfn.CONCAT(TEXT(Submittal[[#This Row],[Spec Section]],"000000"),".",TEXT(Submittal[[#This Row],[Number]], "00"),".", TEXT(Submittal[[#This Row],[Rev]],"00"))</f>
        <v>071326.05.00</v>
      </c>
      <c r="B141" s="19" t="str">
        <f>Submittal[[#This Row],[Title]]</f>
        <v>SELF-ADHERING SHEET WATERPROOFING</v>
      </c>
      <c r="C141" s="19" t="str">
        <f>LEFT(Submittal[[#This Row],[Description]],25)</f>
        <v>Exterior Foundation Water</v>
      </c>
      <c r="D141" s="19" t="str">
        <f>Submittal[[#This Row],[State]]</f>
        <v>Closed</v>
      </c>
      <c r="E141" s="20">
        <f>Submittal[[#This Row],[Due from Subcontractor]]</f>
        <v>44013</v>
      </c>
      <c r="F141" s="20" t="str">
        <f>Submittal[[#This Row],[Type]]</f>
        <v>Shop Drawing</v>
      </c>
      <c r="G141" s="19" t="str">
        <f>Submittal[[#This Row],[Submitter Organization]]</f>
        <v>Specialty Systems Inc.</v>
      </c>
    </row>
    <row r="142" spans="1:7" hidden="1" x14ac:dyDescent="0.35">
      <c r="A142" s="22" t="str">
        <f>_xlfn.CONCAT(TEXT(Submittal[[#This Row],[Spec Section]],"000000"),".",TEXT(Submittal[[#This Row],[Number]], "00"),".", TEXT(Submittal[[#This Row],[Rev]],"00"))</f>
        <v>071326.01.00</v>
      </c>
      <c r="B142" s="19" t="str">
        <f>Submittal[[#This Row],[Title]]</f>
        <v>SELF-ADHERING SHEET</v>
      </c>
      <c r="C142" s="19" t="str">
        <f>LEFT(Submittal[[#This Row],[Description]],25)</f>
        <v>B. Mockups: Build mockups</v>
      </c>
      <c r="D142" s="19" t="str">
        <f>Submittal[[#This Row],[State]]</f>
        <v>Assigned to Sub</v>
      </c>
      <c r="E142" s="20">
        <f>Submittal[[#This Row],[Due from Subcontractor]]</f>
        <v>44166</v>
      </c>
      <c r="F142" s="20" t="str">
        <f>Submittal[[#This Row],[Type]]</f>
        <v>Mock-Up</v>
      </c>
      <c r="G142" s="19" t="str">
        <f>Submittal[[#This Row],[Submitter Organization]]</f>
        <v>Specialty Systems Incorporated</v>
      </c>
    </row>
    <row r="143" spans="1:7" hidden="1" x14ac:dyDescent="0.35">
      <c r="A143" s="22" t="str">
        <f>_xlfn.CONCAT(TEXT(Submittal[[#This Row],[Spec Section]],"000000"),".",TEXT(Submittal[[#This Row],[Number]], "00"),".", TEXT(Submittal[[#This Row],[Rev]],"00"))</f>
        <v>071353.01.00</v>
      </c>
      <c r="B143" s="19" t="str">
        <f>Submittal[[#This Row],[Title]]</f>
        <v>ELASTOMERIC SHEET WATERPROOFING</v>
      </c>
      <c r="C143" s="19" t="str">
        <f>LEFT(Submittal[[#This Row],[Description]],25)</f>
        <v>B. Product Data: Submit m</v>
      </c>
      <c r="D143" s="19" t="str">
        <f>Submittal[[#This Row],[State]]</f>
        <v>Assigned to Sub</v>
      </c>
      <c r="E143" s="20">
        <f>Submittal[[#This Row],[Due from Subcontractor]]</f>
        <v>43973</v>
      </c>
      <c r="F143" s="20" t="str">
        <f>Submittal[[#This Row],[Type]]</f>
        <v>Submittal</v>
      </c>
      <c r="G143" s="19" t="str">
        <f>Submittal[[#This Row],[Submitter Organization]]</f>
        <v>Specialty Systems Inc.</v>
      </c>
    </row>
    <row r="144" spans="1:7" hidden="1" x14ac:dyDescent="0.35">
      <c r="A144" s="22" t="str">
        <f>_xlfn.CONCAT(TEXT(Submittal[[#This Row],[Spec Section]],"000000"),".",TEXT(Submittal[[#This Row],[Number]], "00"),".", TEXT(Submittal[[#This Row],[Rev]],"00"))</f>
        <v>071353.02.00</v>
      </c>
      <c r="B144" s="19" t="str">
        <f>Submittal[[#This Row],[Title]]</f>
        <v>ELASTOMERIC SHEET WATERPROOFING</v>
      </c>
      <c r="C144" s="19" t="str">
        <f>LEFT(Submittal[[#This Row],[Description]],25)</f>
        <v>C. Samples: Submit 2-inch</v>
      </c>
      <c r="D144" s="19" t="str">
        <f>Submittal[[#This Row],[State]]</f>
        <v>Assigned to Sub</v>
      </c>
      <c r="E144" s="20">
        <f>Submittal[[#This Row],[Due from Subcontractor]]</f>
        <v>43973</v>
      </c>
      <c r="F144" s="20" t="str">
        <f>Submittal[[#This Row],[Type]]</f>
        <v>Submittal</v>
      </c>
      <c r="G144" s="19" t="str">
        <f>Submittal[[#This Row],[Submitter Organization]]</f>
        <v>Specialty Systems Inc.</v>
      </c>
    </row>
    <row r="145" spans="1:7" hidden="1" x14ac:dyDescent="0.35">
      <c r="A145" s="22" t="str">
        <f>_xlfn.CONCAT(TEXT(Submittal[[#This Row],[Spec Section]],"000000"),".",TEXT(Submittal[[#This Row],[Number]], "00"),".", TEXT(Submittal[[#This Row],[Rev]],"00"))</f>
        <v>071413.01.00</v>
      </c>
      <c r="B145" s="19" t="str">
        <f>Submittal[[#This Row],[Title]]</f>
        <v>RUBBERIZED ASPHALT WATERPROOFING</v>
      </c>
      <c r="C145" s="19" t="str">
        <f>LEFT(Submittal[[#This Row],[Description]],25)</f>
        <v>C. Mockups: Install water</v>
      </c>
      <c r="D145" s="19" t="str">
        <f>Submittal[[#This Row],[State]]</f>
        <v>Closed</v>
      </c>
      <c r="E145" s="20">
        <f>Submittal[[#This Row],[Due from Subcontractor]]</f>
        <v>43973</v>
      </c>
      <c r="F145" s="20" t="str">
        <f>Submittal[[#This Row],[Type]]</f>
        <v>Submittal</v>
      </c>
      <c r="G145" s="19" t="str">
        <f>Submittal[[#This Row],[Submitter Organization]]</f>
        <v>Specialty Systems Inc.</v>
      </c>
    </row>
    <row r="146" spans="1:7" hidden="1" x14ac:dyDescent="0.35">
      <c r="A146" s="22" t="str">
        <f>_xlfn.CONCAT(TEXT(Submittal[[#This Row],[Spec Section]],"000000"),".",TEXT(Submittal[[#This Row],[Number]], "00"),".", TEXT(Submittal[[#This Row],[Rev]],"00"))</f>
        <v>071413.02.01</v>
      </c>
      <c r="B146" s="19" t="str">
        <f>Submittal[[#This Row],[Title]]</f>
        <v>RUBBERIZED ASPHALT WATERPROOFING</v>
      </c>
      <c r="C146" s="19" t="str">
        <f>LEFT(Submittal[[#This Row],[Description]],25)</f>
        <v>A. Product Data: For each</v>
      </c>
      <c r="D146" s="19" t="str">
        <f>Submittal[[#This Row],[State]]</f>
        <v>Closed</v>
      </c>
      <c r="E146" s="20">
        <f>Submittal[[#This Row],[Due from Subcontractor]]</f>
        <v>43973</v>
      </c>
      <c r="F146" s="20" t="str">
        <f>Submittal[[#This Row],[Type]]</f>
        <v>Submittal</v>
      </c>
      <c r="G146" s="19" t="str">
        <f>Submittal[[#This Row],[Submitter Organization]]</f>
        <v>Specialty Systems Inc.</v>
      </c>
    </row>
    <row r="147" spans="1:7" hidden="1" x14ac:dyDescent="0.35">
      <c r="A147" s="22" t="str">
        <f>_xlfn.CONCAT(TEXT(Submittal[[#This Row],[Spec Section]],"000000"),".",TEXT(Submittal[[#This Row],[Number]], "00"),".", TEXT(Submittal[[#This Row],[Rev]],"00"))</f>
        <v>071620.01.00</v>
      </c>
      <c r="B147" s="19" t="str">
        <f>Submittal[[#This Row],[Title]]</f>
        <v>FOUNTAIN CRYSTALLINE WATERPROOFING</v>
      </c>
      <c r="C147" s="19" t="str">
        <f>LEFT(Submittal[[#This Row],[Description]],25)</f>
        <v>B. Product Data: Manufact</v>
      </c>
      <c r="D147" s="19" t="str">
        <f>Submittal[[#This Row],[State]]</f>
        <v>Closed</v>
      </c>
      <c r="E147" s="20">
        <f>Submittal[[#This Row],[Due from Subcontractor]]</f>
        <v>44043</v>
      </c>
      <c r="F147" s="20" t="str">
        <f>Submittal[[#This Row],[Type]]</f>
        <v>Submittal</v>
      </c>
      <c r="G147" s="19" t="str">
        <f>Submittal[[#This Row],[Submitter Organization]]</f>
        <v>IMS Masonry Inc.</v>
      </c>
    </row>
    <row r="148" spans="1:7" hidden="1" x14ac:dyDescent="0.35">
      <c r="A148" s="22" t="str">
        <f>_xlfn.CONCAT(TEXT(Submittal[[#This Row],[Spec Section]],"000000"),".",TEXT(Submittal[[#This Row],[Number]], "00"),".", TEXT(Submittal[[#This Row],[Rev]],"00"))</f>
        <v>072100.01.00</v>
      </c>
      <c r="B148" s="19" t="str">
        <f>Submittal[[#This Row],[Title]]</f>
        <v>THERMAL INSULATION</v>
      </c>
      <c r="C148" s="19" t="str">
        <f>LEFT(Submittal[[#This Row],[Description]],25)</f>
        <v>A. Product Data: For each</v>
      </c>
      <c r="D148" s="19" t="str">
        <f>Submittal[[#This Row],[State]]</f>
        <v>Closed</v>
      </c>
      <c r="E148" s="20">
        <f>Submittal[[#This Row],[Due from Subcontractor]]</f>
        <v>43806</v>
      </c>
      <c r="F148" s="20" t="str">
        <f>Submittal[[#This Row],[Type]]</f>
        <v>Product Data</v>
      </c>
      <c r="G148" s="19" t="str">
        <f>Submittal[[#This Row],[Submitter Organization]]</f>
        <v>Tonks Insulation, Inc.</v>
      </c>
    </row>
    <row r="149" spans="1:7" hidden="1" x14ac:dyDescent="0.35">
      <c r="A149" s="22" t="str">
        <f>_xlfn.CONCAT(TEXT(Submittal[[#This Row],[Spec Section]],"000000"),".",TEXT(Submittal[[#This Row],[Number]], "00"),".", TEXT(Submittal[[#This Row],[Rev]],"00"))</f>
        <v>072100.02.00</v>
      </c>
      <c r="B149" s="19" t="str">
        <f>Submittal[[#This Row],[Title]]</f>
        <v>THERMAL INSULATION</v>
      </c>
      <c r="C149" s="19" t="str">
        <f>LEFT(Submittal[[#This Row],[Description]],25)</f>
        <v>Batt Insulation per Scott</v>
      </c>
      <c r="D149" s="19" t="str">
        <f>Submittal[[#This Row],[State]]</f>
        <v>Closed</v>
      </c>
      <c r="E149" s="20">
        <f>Submittal[[#This Row],[Due from Subcontractor]]</f>
        <v>43924</v>
      </c>
      <c r="F149" s="20" t="str">
        <f>Submittal[[#This Row],[Type]]</f>
        <v>Product Data</v>
      </c>
      <c r="G149" s="19" t="str">
        <f>Submittal[[#This Row],[Submitter Organization]]</f>
        <v>Tonks Insulation, Inc.</v>
      </c>
    </row>
    <row r="150" spans="1:7" hidden="1" x14ac:dyDescent="0.35">
      <c r="A150" s="22" t="str">
        <f>_xlfn.CONCAT(TEXT(Submittal[[#This Row],[Spec Section]],"000000"),".",TEXT(Submittal[[#This Row],[Number]], "00"),".", TEXT(Submittal[[#This Row],[Rev]],"00"))</f>
        <v>072119.01.00</v>
      </c>
      <c r="B150" s="19" t="str">
        <f>Submittal[[#This Row],[Title]]</f>
        <v>FOAMED-IN-PLACE INSULATION</v>
      </c>
      <c r="C150" s="19" t="str">
        <f>LEFT(Submittal[[#This Row],[Description]],25)</f>
        <v>A. Product Data: For each</v>
      </c>
      <c r="D150" s="19" t="str">
        <f>Submittal[[#This Row],[State]]</f>
        <v>Closed</v>
      </c>
      <c r="E150" s="20">
        <f>Submittal[[#This Row],[Due from Subcontractor]]</f>
        <v>43806</v>
      </c>
      <c r="F150" s="20" t="str">
        <f>Submittal[[#This Row],[Type]]</f>
        <v>Product Data</v>
      </c>
      <c r="G150" s="19" t="str">
        <f>Submittal[[#This Row],[Submitter Organization]]</f>
        <v>Tonks Insulation, Inc.</v>
      </c>
    </row>
    <row r="151" spans="1:7" hidden="1" x14ac:dyDescent="0.35">
      <c r="A151" s="22" t="str">
        <f>_xlfn.CONCAT(TEXT(Submittal[[#This Row],[Spec Section]],"000000"),".",TEXT(Submittal[[#This Row],[Number]], "00"),".", TEXT(Submittal[[#This Row],[Rev]],"00"))</f>
        <v>072600.01.00</v>
      </c>
      <c r="B151" s="19" t="str">
        <f>Submittal[[#This Row],[Title]]</f>
        <v>VAPOR RETARDERS - Concrete</v>
      </c>
      <c r="C151" s="19" t="str">
        <f>LEFT(Submittal[[#This Row],[Description]],25)</f>
        <v>A. Product Data: For each</v>
      </c>
      <c r="D151" s="19" t="str">
        <f>Submittal[[#This Row],[State]]</f>
        <v>Closed</v>
      </c>
      <c r="E151" s="20">
        <f>Submittal[[#This Row],[Due from Subcontractor]]</f>
        <v>44166</v>
      </c>
      <c r="F151" s="20" t="str">
        <f>Submittal[[#This Row],[Type]]</f>
        <v>Product Data</v>
      </c>
      <c r="G151" s="19" t="str">
        <f>Submittal[[#This Row],[Submitter Organization]]</f>
        <v>Innovative Concrete LLC</v>
      </c>
    </row>
    <row r="152" spans="1:7" hidden="1" x14ac:dyDescent="0.35">
      <c r="A152" s="22" t="str">
        <f>_xlfn.CONCAT(TEXT(Submittal[[#This Row],[Spec Section]],"000000"),".",TEXT(Submittal[[#This Row],[Number]], "00"),".", TEXT(Submittal[[#This Row],[Rev]],"00"))</f>
        <v>072600.02.00</v>
      </c>
      <c r="B152" s="19" t="str">
        <f>Submittal[[#This Row],[Title]]</f>
        <v>VAPOR RETARDERS - EIFS</v>
      </c>
      <c r="C152" s="19" t="str">
        <f>LEFT(Submittal[[#This Row],[Description]],25)</f>
        <v>A. Product Data: For each</v>
      </c>
      <c r="D152" s="19" t="str">
        <f>Submittal[[#This Row],[State]]</f>
        <v>Assigned to Sub</v>
      </c>
      <c r="E152" s="20">
        <f>Submittal[[#This Row],[Due from Subcontractor]]</f>
        <v>44173</v>
      </c>
      <c r="F152" s="20" t="str">
        <f>Submittal[[#This Row],[Type]]</f>
        <v>Product Data</v>
      </c>
      <c r="G152" s="19" t="str">
        <f>Submittal[[#This Row],[Submitter Organization]]</f>
        <v>R. Phillips Plastering LLC</v>
      </c>
    </row>
    <row r="153" spans="1:7" hidden="1" x14ac:dyDescent="0.35">
      <c r="A153" s="22" t="str">
        <f>_xlfn.CONCAT(TEXT(Submittal[[#This Row],[Spec Section]],"000000"),".",TEXT(Submittal[[#This Row],[Number]], "00"),".", TEXT(Submittal[[#This Row],[Rev]],"00"))</f>
        <v>072726.02.00</v>
      </c>
      <c r="B153" s="19" t="str">
        <f>Submittal[[#This Row],[Title]]</f>
        <v>FLUID-APPLIED MEMBRANE AIR BARRIERS</v>
      </c>
      <c r="C153" s="19" t="str">
        <f>LEFT(Submittal[[#This Row],[Description]],25)</f>
        <v>A. Product Data: For each</v>
      </c>
      <c r="D153" s="19" t="str">
        <f>Submittal[[#This Row],[State]]</f>
        <v>Closed</v>
      </c>
      <c r="E153" s="20">
        <f>Submittal[[#This Row],[Due from Subcontractor]]</f>
        <v>44137</v>
      </c>
      <c r="F153" s="20" t="str">
        <f>Submittal[[#This Row],[Type]]</f>
        <v>Product Data</v>
      </c>
      <c r="G153" s="19" t="str">
        <f>Submittal[[#This Row],[Submitter Organization]]</f>
        <v>Waterproofing  West</v>
      </c>
    </row>
    <row r="154" spans="1:7" hidden="1" x14ac:dyDescent="0.35">
      <c r="A154" s="22" t="str">
        <f>_xlfn.CONCAT(TEXT(Submittal[[#This Row],[Spec Section]],"000000"),".",TEXT(Submittal[[#This Row],[Number]], "00"),".", TEXT(Submittal[[#This Row],[Rev]],"00"))</f>
        <v>072726.01.00</v>
      </c>
      <c r="B154" s="19" t="str">
        <f>Submittal[[#This Row],[Title]]</f>
        <v>FLUID-APPLIED MEMBRANE AIR BARRIERS</v>
      </c>
      <c r="C154" s="19" t="str">
        <f>LEFT(Submittal[[#This Row],[Description]],25)</f>
        <v>A. Preinstallation Confer</v>
      </c>
      <c r="D154" s="19" t="str">
        <f>Submittal[[#This Row],[State]]</f>
        <v>Assigned to Sub</v>
      </c>
      <c r="E154" s="20">
        <f>Submittal[[#This Row],[Due from Subcontractor]]</f>
        <v>44137</v>
      </c>
      <c r="F154" s="20" t="str">
        <f>Submittal[[#This Row],[Type]]</f>
        <v>Mock-Up</v>
      </c>
      <c r="G154" s="19" t="str">
        <f>Submittal[[#This Row],[Submitter Organization]]</f>
        <v>Waterproofing  West</v>
      </c>
    </row>
    <row r="155" spans="1:7" hidden="1" x14ac:dyDescent="0.35">
      <c r="A155" s="22" t="str">
        <f>_xlfn.CONCAT(TEXT(Submittal[[#This Row],[Spec Section]],"000000"),".",TEXT(Submittal[[#This Row],[Number]], "00"),".", TEXT(Submittal[[#This Row],[Rev]],"00"))</f>
        <v>072726.03.00</v>
      </c>
      <c r="B155" s="19" t="str">
        <f>Submittal[[#This Row],[Title]]</f>
        <v>FLUID-APPLIED MEMBRANE AIR BARRIERS</v>
      </c>
      <c r="C155" s="19" t="str">
        <f>LEFT(Submittal[[#This Row],[Description]],25)</f>
        <v>B. Shop Drawings: Project</v>
      </c>
      <c r="D155" s="19" t="str">
        <f>Submittal[[#This Row],[State]]</f>
        <v>Assigned to Sub</v>
      </c>
      <c r="E155" s="20">
        <f>Submittal[[#This Row],[Due from Subcontractor]]</f>
        <v>44137</v>
      </c>
      <c r="F155" s="20" t="str">
        <f>Submittal[[#This Row],[Type]]</f>
        <v>Shop Drawing</v>
      </c>
      <c r="G155" s="19" t="str">
        <f>Submittal[[#This Row],[Submitter Organization]]</f>
        <v>Waterproofing  West</v>
      </c>
    </row>
    <row r="156" spans="1:7" hidden="1" x14ac:dyDescent="0.35">
      <c r="A156" s="22" t="str">
        <f>_xlfn.CONCAT(TEXT(Submittal[[#This Row],[Spec Section]],"000000"),".",TEXT(Submittal[[#This Row],[Number]], "00"),".", TEXT(Submittal[[#This Row],[Rev]],"00"))</f>
        <v>075419.03.00</v>
      </c>
      <c r="B156" s="19" t="str">
        <f>Submittal[[#This Row],[Title]]</f>
        <v>POLYVINYL-CHLORIDE  ROOFING:  PVC</v>
      </c>
      <c r="C156" s="19" t="str">
        <f>LEFT(Submittal[[#This Row],[Description]],25)</f>
        <v>Walk-off Mat Sample</v>
      </c>
      <c r="D156" s="19" t="str">
        <f>Submittal[[#This Row],[State]]</f>
        <v>Closed</v>
      </c>
      <c r="E156" s="20">
        <f>Submittal[[#This Row],[Due from Subcontractor]]</f>
        <v>43815</v>
      </c>
      <c r="F156" s="20" t="str">
        <f>Submittal[[#This Row],[Type]]</f>
        <v>Submittal</v>
      </c>
      <c r="G156" s="19" t="str">
        <f>Submittal[[#This Row],[Submitter Organization]]</f>
        <v>Broken Arrow Inc</v>
      </c>
    </row>
    <row r="157" spans="1:7" hidden="1" x14ac:dyDescent="0.35">
      <c r="A157" s="22" t="str">
        <f>_xlfn.CONCAT(TEXT(Submittal[[#This Row],[Spec Section]],"000000"),".",TEXT(Submittal[[#This Row],[Number]], "00"),".", TEXT(Submittal[[#This Row],[Rev]],"00"))</f>
        <v>075419.01.00</v>
      </c>
      <c r="B157" s="19" t="str">
        <f>Submittal[[#This Row],[Title]]</f>
        <v>POLYVINYL-CHLORIDE ROOFING- PVC</v>
      </c>
      <c r="C157" s="19" t="str">
        <f>LEFT(Submittal[[#This Row],[Description]],25)</f>
        <v>1. Product Data:  a. Manu</v>
      </c>
      <c r="D157" s="19" t="str">
        <f>Submittal[[#This Row],[State]]</f>
        <v>Closed</v>
      </c>
      <c r="E157" s="20">
        <f>Submittal[[#This Row],[Due from Subcontractor]]</f>
        <v>43815</v>
      </c>
      <c r="F157" s="20" t="str">
        <f>Submittal[[#This Row],[Type]]</f>
        <v>Product Data</v>
      </c>
      <c r="G157" s="19" t="str">
        <f>Submittal[[#This Row],[Submitter Organization]]</f>
        <v>Broken Arrow Inc</v>
      </c>
    </row>
    <row r="158" spans="1:7" hidden="1" x14ac:dyDescent="0.35">
      <c r="A158" s="22" t="str">
        <f>_xlfn.CONCAT(TEXT(Submittal[[#This Row],[Spec Section]],"000000"),".",TEXT(Submittal[[#This Row],[Number]], "00"),".", TEXT(Submittal[[#This Row],[Rev]],"00"))</f>
        <v>075419.04.00</v>
      </c>
      <c r="B158" s="19" t="str">
        <f>Submittal[[#This Row],[Title]]</f>
        <v>POLYVINYL-CHLORIDE  ROOFING:  PVC</v>
      </c>
      <c r="C158" s="19" t="str">
        <f>LEFT(Submittal[[#This Row],[Description]],25)</f>
        <v>Walk-off Mat Product Data</v>
      </c>
      <c r="D158" s="19" t="str">
        <f>Submittal[[#This Row],[State]]</f>
        <v>Closed</v>
      </c>
      <c r="E158" s="20">
        <f>Submittal[[#This Row],[Due from Subcontractor]]</f>
        <v>44019</v>
      </c>
      <c r="F158" s="20" t="str">
        <f>Submittal[[#This Row],[Type]]</f>
        <v>Submittal</v>
      </c>
      <c r="G158" s="19" t="str">
        <f>Submittal[[#This Row],[Submitter Organization]]</f>
        <v>Broken Arrow Inc</v>
      </c>
    </row>
    <row r="159" spans="1:7" hidden="1" x14ac:dyDescent="0.35">
      <c r="A159" s="22" t="str">
        <f>_xlfn.CONCAT(TEXT(Submittal[[#This Row],[Spec Section]],"000000"),".",TEXT(Submittal[[#This Row],[Number]], "00"),".", TEXT(Submittal[[#This Row],[Rev]],"00"))</f>
        <v>076200.02.00</v>
      </c>
      <c r="B159" s="19" t="str">
        <f>Submittal[[#This Row],[Title]]</f>
        <v>SHEET METAL FLASHING AND TRIM</v>
      </c>
      <c r="C159" s="19" t="str">
        <f>LEFT(Submittal[[#This Row],[Description]],25)</f>
        <v>A. Product Data: For each</v>
      </c>
      <c r="D159" s="19" t="str">
        <f>Submittal[[#This Row],[State]]</f>
        <v>Closed</v>
      </c>
      <c r="E159" s="20">
        <f>Submittal[[#This Row],[Due from Subcontractor]]</f>
        <v>43815</v>
      </c>
      <c r="F159" s="20" t="str">
        <f>Submittal[[#This Row],[Type]]</f>
        <v>Submittal</v>
      </c>
      <c r="G159" s="19" t="str">
        <f>Submittal[[#This Row],[Submitter Organization]]</f>
        <v>Broken Arrow Inc</v>
      </c>
    </row>
    <row r="160" spans="1:7" hidden="1" x14ac:dyDescent="0.35">
      <c r="A160" s="22" t="str">
        <f>_xlfn.CONCAT(TEXT(Submittal[[#This Row],[Spec Section]],"000000"),".",TEXT(Submittal[[#This Row],[Number]], "00"),".", TEXT(Submittal[[#This Row],[Rev]],"00"))</f>
        <v>076200.01.00</v>
      </c>
      <c r="B160" s="19" t="str">
        <f>Submittal[[#This Row],[Title]]</f>
        <v>SHEET METAL FLASHING AND TRIM</v>
      </c>
      <c r="C160" s="19" t="str">
        <f>LEFT(Submittal[[#This Row],[Description]],25)</f>
        <v>C. Mockups: Build mockups</v>
      </c>
      <c r="D160" s="19" t="str">
        <f>Submittal[[#This Row],[State]]</f>
        <v>Assigned to Sub</v>
      </c>
      <c r="E160" s="20">
        <f>Submittal[[#This Row],[Due from Subcontractor]]</f>
        <v>43815</v>
      </c>
      <c r="F160" s="20" t="str">
        <f>Submittal[[#This Row],[Type]]</f>
        <v>Mock-Up</v>
      </c>
      <c r="G160" s="19" t="str">
        <f>Submittal[[#This Row],[Submitter Organization]]</f>
        <v>Broken Arrow Inc</v>
      </c>
    </row>
    <row r="161" spans="1:7" hidden="1" x14ac:dyDescent="0.35">
      <c r="A161" s="22" t="str">
        <f>_xlfn.CONCAT(TEXT(Submittal[[#This Row],[Spec Section]],"000000"),".",TEXT(Submittal[[#This Row],[Number]], "00"),".", TEXT(Submittal[[#This Row],[Rev]],"00"))</f>
        <v>076200.04.00</v>
      </c>
      <c r="B161" s="19" t="str">
        <f>Submittal[[#This Row],[Title]]</f>
        <v>SHEET METAL FLASHING AND TRIM</v>
      </c>
      <c r="C161" s="19" t="str">
        <f>LEFT(Submittal[[#This Row],[Description]],25)</f>
        <v>C. Samples for Initial Se</v>
      </c>
      <c r="D161" s="19" t="str">
        <f>Submittal[[#This Row],[State]]</f>
        <v>Assigned to Sub</v>
      </c>
      <c r="E161" s="20">
        <f>Submittal[[#This Row],[Due from Subcontractor]]</f>
        <v>43815</v>
      </c>
      <c r="F161" s="20" t="str">
        <f>Submittal[[#This Row],[Type]]</f>
        <v>Submittal</v>
      </c>
      <c r="G161" s="19" t="str">
        <f>Submittal[[#This Row],[Submitter Organization]]</f>
        <v>Broken Arrow Inc</v>
      </c>
    </row>
    <row r="162" spans="1:7" hidden="1" x14ac:dyDescent="0.35">
      <c r="A162" s="22" t="str">
        <f>_xlfn.CONCAT(TEXT(Submittal[[#This Row],[Spec Section]],"000000"),".",TEXT(Submittal[[#This Row],[Number]], "00"),".", TEXT(Submittal[[#This Row],[Rev]],"00"))</f>
        <v>077100.01.00</v>
      </c>
      <c r="B162" s="19" t="str">
        <f>Submittal[[#This Row],[Title]]</f>
        <v>ROOF SPECIALTIES</v>
      </c>
      <c r="C162" s="19" t="str">
        <f>LEFT(Submittal[[#This Row],[Description]],25)</f>
        <v>A. Product Data: For each</v>
      </c>
      <c r="D162" s="19" t="str">
        <f>Submittal[[#This Row],[State]]</f>
        <v>Assigned to Sub</v>
      </c>
      <c r="E162" s="20">
        <f>Submittal[[#This Row],[Due from Subcontractor]]</f>
        <v>44166</v>
      </c>
      <c r="F162" s="20" t="str">
        <f>Submittal[[#This Row],[Type]]</f>
        <v>Product Data</v>
      </c>
      <c r="G162" s="19" t="str">
        <f>Submittal[[#This Row],[Submitter Organization]]</f>
        <v>Broken Arrow Inc</v>
      </c>
    </row>
    <row r="163" spans="1:7" hidden="1" x14ac:dyDescent="0.35">
      <c r="A163" s="22" t="str">
        <f>_xlfn.CONCAT(TEXT(Submittal[[#This Row],[Spec Section]],"000000"),".",TEXT(Submittal[[#This Row],[Number]], "00"),".", TEXT(Submittal[[#This Row],[Rev]],"00"))</f>
        <v>077100.02.00</v>
      </c>
      <c r="B163" s="19" t="str">
        <f>Submittal[[#This Row],[Title]]</f>
        <v>ROOF SPECIALTIES</v>
      </c>
      <c r="C163" s="19" t="str">
        <f>LEFT(Submittal[[#This Row],[Description]],25)</f>
        <v>B. Shop Drawings: For roo</v>
      </c>
      <c r="D163" s="19" t="str">
        <f>Submittal[[#This Row],[State]]</f>
        <v>Assigned to Sub</v>
      </c>
      <c r="E163" s="20">
        <f>Submittal[[#This Row],[Due from Subcontractor]]</f>
        <v>44166</v>
      </c>
      <c r="F163" s="20" t="str">
        <f>Submittal[[#This Row],[Type]]</f>
        <v>Shop Drawing</v>
      </c>
      <c r="G163" s="19" t="str">
        <f>Submittal[[#This Row],[Submitter Organization]]</f>
        <v>Broken Arrow Inc</v>
      </c>
    </row>
    <row r="164" spans="1:7" hidden="1" x14ac:dyDescent="0.35">
      <c r="A164" s="22" t="str">
        <f>_xlfn.CONCAT(TEXT(Submittal[[#This Row],[Spec Section]],"000000"),".",TEXT(Submittal[[#This Row],[Number]], "00"),".", TEXT(Submittal[[#This Row],[Rev]],"00"))</f>
        <v>077100.03.00</v>
      </c>
      <c r="B164" s="19" t="str">
        <f>Submittal[[#This Row],[Title]]</f>
        <v>ROOF SPECIALTIES</v>
      </c>
      <c r="C164" s="19" t="str">
        <f>LEFT(Submittal[[#This Row],[Description]],25)</f>
        <v>C. Samples: For each type</v>
      </c>
      <c r="D164" s="19" t="str">
        <f>Submittal[[#This Row],[State]]</f>
        <v>Assigned to Sub</v>
      </c>
      <c r="E164" s="20">
        <f>Submittal[[#This Row],[Due from Subcontractor]]</f>
        <v>44166</v>
      </c>
      <c r="F164" s="20" t="str">
        <f>Submittal[[#This Row],[Type]]</f>
        <v>Submittal</v>
      </c>
      <c r="G164" s="19" t="str">
        <f>Submittal[[#This Row],[Submitter Organization]]</f>
        <v>Broken Arrow Inc</v>
      </c>
    </row>
    <row r="165" spans="1:7" hidden="1" x14ac:dyDescent="0.35">
      <c r="A165" s="22" t="str">
        <f>_xlfn.CONCAT(TEXT(Submittal[[#This Row],[Spec Section]],"000000"),".",TEXT(Submittal[[#This Row],[Number]], "00"),".", TEXT(Submittal[[#This Row],[Rev]],"00"))</f>
        <v>077100.04.00</v>
      </c>
      <c r="B165" s="19" t="str">
        <f>Submittal[[#This Row],[Title]]</f>
        <v>ROOF SPECIALTIES</v>
      </c>
      <c r="C165" s="19" t="str">
        <f>LEFT(Submittal[[#This Row],[Description]],25)</f>
        <v>E. Samples for Verificati</v>
      </c>
      <c r="D165" s="19" t="str">
        <f>Submittal[[#This Row],[State]]</f>
        <v>Assigned to Sub</v>
      </c>
      <c r="E165" s="20">
        <f>Submittal[[#This Row],[Due from Subcontractor]]</f>
        <v>44166</v>
      </c>
      <c r="F165" s="20" t="str">
        <f>Submittal[[#This Row],[Type]]</f>
        <v>Submittal</v>
      </c>
      <c r="G165" s="19" t="str">
        <f>Submittal[[#This Row],[Submitter Organization]]</f>
        <v>Broken Arrow Inc</v>
      </c>
    </row>
    <row r="166" spans="1:7" hidden="1" x14ac:dyDescent="0.35">
      <c r="A166" s="22" t="str">
        <f>_xlfn.CONCAT(TEXT(Submittal[[#This Row],[Spec Section]],"000000"),".",TEXT(Submittal[[#This Row],[Number]], "00"),".", TEXT(Submittal[[#This Row],[Rev]],"00"))</f>
        <v>077200.01.00</v>
      </c>
      <c r="B166" s="19" t="str">
        <f>Submittal[[#This Row],[Title]]</f>
        <v>ROOF ACCESSORIES</v>
      </c>
      <c r="C166" s="19" t="str">
        <f>LEFT(Submittal[[#This Row],[Description]],25)</f>
        <v>A. Product Data:  For eac</v>
      </c>
      <c r="D166" s="19" t="str">
        <f>Submittal[[#This Row],[State]]</f>
        <v>Assigned to Sub</v>
      </c>
      <c r="E166" s="20">
        <f>Submittal[[#This Row],[Due from Subcontractor]]</f>
        <v>44166</v>
      </c>
      <c r="F166" s="20" t="str">
        <f>Submittal[[#This Row],[Type]]</f>
        <v>Product Data</v>
      </c>
      <c r="G166" s="19" t="str">
        <f>Submittal[[#This Row],[Submitter Organization]]</f>
        <v>Broken Arrow Inc</v>
      </c>
    </row>
    <row r="167" spans="1:7" hidden="1" x14ac:dyDescent="0.35">
      <c r="A167" s="22" t="str">
        <f>_xlfn.CONCAT(TEXT(Submittal[[#This Row],[Spec Section]],"000000"),".",TEXT(Submittal[[#This Row],[Number]], "00"),".", TEXT(Submittal[[#This Row],[Rev]],"00"))</f>
        <v>077200.02.00</v>
      </c>
      <c r="B167" s="19" t="str">
        <f>Submittal[[#This Row],[Title]]</f>
        <v>ROOF ACCESSORIES</v>
      </c>
      <c r="C167" s="19" t="str">
        <f>LEFT(Submittal[[#This Row],[Description]],25)</f>
        <v>B. Shop Drawings:  For ro</v>
      </c>
      <c r="D167" s="19" t="str">
        <f>Submittal[[#This Row],[State]]</f>
        <v>Assigned to Sub</v>
      </c>
      <c r="E167" s="20">
        <f>Submittal[[#This Row],[Due from Subcontractor]]</f>
        <v>44166</v>
      </c>
      <c r="F167" s="20" t="str">
        <f>Submittal[[#This Row],[Type]]</f>
        <v>Shop Drawing</v>
      </c>
      <c r="G167" s="19" t="str">
        <f>Submittal[[#This Row],[Submitter Organization]]</f>
        <v>Broken Arrow Inc</v>
      </c>
    </row>
    <row r="168" spans="1:7" hidden="1" x14ac:dyDescent="0.35">
      <c r="A168" s="22" t="str">
        <f>_xlfn.CONCAT(TEXT(Submittal[[#This Row],[Spec Section]],"000000"),".",TEXT(Submittal[[#This Row],[Number]], "00"),".", TEXT(Submittal[[#This Row],[Rev]],"00"))</f>
        <v>077200.03.00</v>
      </c>
      <c r="B168" s="19" t="str">
        <f>Submittal[[#This Row],[Title]]</f>
        <v>ROOF ACCESSORIES</v>
      </c>
      <c r="C168" s="19" t="str">
        <f>LEFT(Submittal[[#This Row],[Description]],25)</f>
        <v>C. Samples:  For each exp</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hidden="1" x14ac:dyDescent="0.35">
      <c r="A169" s="22" t="str">
        <f>_xlfn.CONCAT(TEXT(Submittal[[#This Row],[Spec Section]],"000000"),".",TEXT(Submittal[[#This Row],[Number]], "00"),".", TEXT(Submittal[[#This Row],[Rev]],"00"))</f>
        <v>078100.02.00</v>
      </c>
      <c r="B169" s="19" t="str">
        <f>Submittal[[#This Row],[Title]]</f>
        <v>APPLIED FIREPROOFING</v>
      </c>
      <c r="C169" s="19" t="str">
        <f>LEFT(Submittal[[#This Row],[Description]],25)</f>
        <v>A. Product Data: For each</v>
      </c>
      <c r="D169" s="19" t="str">
        <f>Submittal[[#This Row],[State]]</f>
        <v>Closed</v>
      </c>
      <c r="E169" s="20">
        <f>Submittal[[#This Row],[Due from Subcontractor]]</f>
        <v>43823</v>
      </c>
      <c r="F169" s="20" t="str">
        <f>Submittal[[#This Row],[Type]]</f>
        <v>Product Data</v>
      </c>
      <c r="G169" s="19" t="str">
        <f>Submittal[[#This Row],[Submitter Organization]]</f>
        <v>Specialty Systems Incorporated</v>
      </c>
    </row>
    <row r="170" spans="1:7" hidden="1" x14ac:dyDescent="0.35">
      <c r="A170" s="22" t="str">
        <f>_xlfn.CONCAT(TEXT(Submittal[[#This Row],[Spec Section]],"000000"),".",TEXT(Submittal[[#This Row],[Number]], "00"),".", TEXT(Submittal[[#This Row],[Rev]],"00"))</f>
        <v>078100.03.00</v>
      </c>
      <c r="B170" s="19" t="str">
        <f>Submittal[[#This Row],[Title]]</f>
        <v>APPLIED FIREPROOFING</v>
      </c>
      <c r="C170" s="19" t="str">
        <f>LEFT(Submittal[[#This Row],[Description]],25)</f>
        <v>B. Shop Drawings: Framing</v>
      </c>
      <c r="D170" s="19" t="str">
        <f>Submittal[[#This Row],[State]]</f>
        <v>Closed</v>
      </c>
      <c r="E170" s="20">
        <f>Submittal[[#This Row],[Due from Subcontractor]]</f>
        <v>43823</v>
      </c>
      <c r="F170" s="20" t="str">
        <f>Submittal[[#This Row],[Type]]</f>
        <v>Shop Drawing</v>
      </c>
      <c r="G170" s="19" t="str">
        <f>Submittal[[#This Row],[Submitter Organization]]</f>
        <v>Specialty Systems Incorporated</v>
      </c>
    </row>
    <row r="171" spans="1:7" hidden="1" x14ac:dyDescent="0.35">
      <c r="A171" s="22" t="str">
        <f>_xlfn.CONCAT(TEXT(Submittal[[#This Row],[Spec Section]],"000000"),".",TEXT(Submittal[[#This Row],[Number]], "00"),".", TEXT(Submittal[[#This Row],[Rev]],"00"))</f>
        <v>078100.05.00</v>
      </c>
      <c r="B171" s="19" t="str">
        <f>Submittal[[#This Row],[Title]]</f>
        <v>APPLIED FIREPROOFING - Product Data</v>
      </c>
      <c r="C171" s="19" t="str">
        <f>LEFT(Submittal[[#This Row],[Description]],25)</f>
        <v>Submitting another specif</v>
      </c>
      <c r="D171" s="19" t="str">
        <f>Submittal[[#This Row],[State]]</f>
        <v>Closed</v>
      </c>
      <c r="E171" s="20">
        <f>Submittal[[#This Row],[Due from Subcontractor]]</f>
        <v>44047</v>
      </c>
      <c r="F171" s="20" t="str">
        <f>Submittal[[#This Row],[Type]]</f>
        <v>Submittal</v>
      </c>
      <c r="G171" s="19" t="str">
        <f>Submittal[[#This Row],[Submitter Organization]]</f>
        <v>Specialty Systems Incorporated</v>
      </c>
    </row>
    <row r="172" spans="1:7" hidden="1" x14ac:dyDescent="0.35">
      <c r="A172" s="22" t="str">
        <f>_xlfn.CONCAT(TEXT(Submittal[[#This Row],[Spec Section]],"000000"),".",TEXT(Submittal[[#This Row],[Number]], "00"),".", TEXT(Submittal[[#This Row],[Rev]],"00"))</f>
        <v>078100.01.00</v>
      </c>
      <c r="B172" s="19" t="str">
        <f>Submittal[[#This Row],[Title]]</f>
        <v>APPLIED FIREPROOFING</v>
      </c>
      <c r="C172" s="19" t="str">
        <f>LEFT(Submittal[[#This Row],[Description]],25)</f>
        <v>B. Mockups: Build mockups</v>
      </c>
      <c r="D172" s="19" t="str">
        <f>Submittal[[#This Row],[State]]</f>
        <v>Assigned to Sub</v>
      </c>
      <c r="E172" s="20">
        <f>Submittal[[#This Row],[Due from Subcontractor]]</f>
        <v>43893</v>
      </c>
      <c r="F172" s="20" t="str">
        <f>Submittal[[#This Row],[Type]]</f>
        <v>Mock-Up</v>
      </c>
      <c r="G172" s="19" t="str">
        <f>Submittal[[#This Row],[Submitter Organization]]</f>
        <v>Specialty Systems Incorporated</v>
      </c>
    </row>
    <row r="173" spans="1:7" hidden="1" x14ac:dyDescent="0.35">
      <c r="A173" s="22" t="str">
        <f>_xlfn.CONCAT(TEXT(Submittal[[#This Row],[Spec Section]],"000000"),".",TEXT(Submittal[[#This Row],[Number]], "00"),".", TEXT(Submittal[[#This Row],[Rev]],"00"))</f>
        <v>078100.04.00</v>
      </c>
      <c r="B173" s="19" t="str">
        <f>Submittal[[#This Row],[Title]]</f>
        <v>APPLIED FIREPROOFING</v>
      </c>
      <c r="C173" s="19" t="str">
        <f>LEFT(Submittal[[#This Row],[Description]],25)</f>
        <v>C. Samples: For each expo</v>
      </c>
      <c r="D173" s="19" t="str">
        <f>Submittal[[#This Row],[State]]</f>
        <v>Assigned to Sub</v>
      </c>
      <c r="E173" s="20">
        <f>Submittal[[#This Row],[Due from Subcontractor]]</f>
        <v>43823</v>
      </c>
      <c r="F173" s="20" t="str">
        <f>Submittal[[#This Row],[Type]]</f>
        <v>Submittal</v>
      </c>
      <c r="G173" s="19" t="str">
        <f>Submittal[[#This Row],[Submitter Organization]]</f>
        <v>Specialty Systems Incorporated</v>
      </c>
    </row>
    <row r="174" spans="1:7" hidden="1" x14ac:dyDescent="0.35">
      <c r="A174" s="22" t="str">
        <f>_xlfn.CONCAT(TEXT(Submittal[[#This Row],[Spec Section]],"000000"),".",TEXT(Submittal[[#This Row],[Number]], "00"),".", TEXT(Submittal[[#This Row],[Rev]],"00"))</f>
        <v>078123.03.00</v>
      </c>
      <c r="B174" s="19" t="str">
        <f>Submittal[[#This Row],[Title]]</f>
        <v>INTUMESCENT FIREPROOFING</v>
      </c>
      <c r="C174" s="19" t="str">
        <f>LEFT(Submittal[[#This Row],[Description]],25)</f>
        <v>B. Shop Drawings: Framing</v>
      </c>
      <c r="D174" s="19" t="str">
        <f>Submittal[[#This Row],[State]]</f>
        <v>Closed</v>
      </c>
      <c r="E174" s="20">
        <f>Submittal[[#This Row],[Due from Subcontractor]]</f>
        <v>43818</v>
      </c>
      <c r="F174" s="20" t="str">
        <f>Submittal[[#This Row],[Type]]</f>
        <v>Shop Drawing</v>
      </c>
      <c r="G174" s="19" t="str">
        <f>Submittal[[#This Row],[Submitter Organization]]</f>
        <v>Specialty Systems Incorporated</v>
      </c>
    </row>
    <row r="175" spans="1:7" hidden="1" x14ac:dyDescent="0.35">
      <c r="A175" s="22" t="str">
        <f>_xlfn.CONCAT(TEXT(Submittal[[#This Row],[Spec Section]],"000000"),".",TEXT(Submittal[[#This Row],[Number]], "00"),".", TEXT(Submittal[[#This Row],[Rev]],"00"))</f>
        <v>078123.02.00</v>
      </c>
      <c r="B175" s="19" t="str">
        <f>Submittal[[#This Row],[Title]]</f>
        <v>INTUMESCENT FIREPROOFING</v>
      </c>
      <c r="C175" s="19" t="str">
        <f>LEFT(Submittal[[#This Row],[Description]],25)</f>
        <v>A. Product Data: For each</v>
      </c>
      <c r="D175" s="19" t="str">
        <f>Submittal[[#This Row],[State]]</f>
        <v>Closed</v>
      </c>
      <c r="E175" s="20">
        <f>Submittal[[#This Row],[Due from Subcontractor]]</f>
        <v>43818</v>
      </c>
      <c r="F175" s="20" t="str">
        <f>Submittal[[#This Row],[Type]]</f>
        <v>Product Data</v>
      </c>
      <c r="G175" s="19" t="str">
        <f>Submittal[[#This Row],[Submitter Organization]]</f>
        <v>Specialty Systems Incorporated</v>
      </c>
    </row>
    <row r="176" spans="1:7" hidden="1" x14ac:dyDescent="0.35">
      <c r="A176" s="22" t="str">
        <f>_xlfn.CONCAT(TEXT(Submittal[[#This Row],[Spec Section]],"000000"),".",TEXT(Submittal[[#This Row],[Number]], "00"),".", TEXT(Submittal[[#This Row],[Rev]],"00"))</f>
        <v>078123.04.00</v>
      </c>
      <c r="B176" s="19" t="str">
        <f>Submittal[[#This Row],[Title]]</f>
        <v>INTUMESCENT FIREPROOFING</v>
      </c>
      <c r="C176" s="19" t="str">
        <f>LEFT(Submittal[[#This Row],[Description]],25)</f>
        <v>C. Samples: For each expo</v>
      </c>
      <c r="D176" s="19" t="str">
        <f>Submittal[[#This Row],[State]]</f>
        <v>Closed</v>
      </c>
      <c r="E176" s="20">
        <f>Submittal[[#This Row],[Due from Subcontractor]]</f>
        <v>43818</v>
      </c>
      <c r="F176" s="20" t="str">
        <f>Submittal[[#This Row],[Type]]</f>
        <v>Submittal</v>
      </c>
      <c r="G176" s="19" t="str">
        <f>Submittal[[#This Row],[Submitter Organization]]</f>
        <v>Specialty Systems Incorporated</v>
      </c>
    </row>
    <row r="177" spans="1:7" hidden="1" x14ac:dyDescent="0.35">
      <c r="A177" s="22" t="str">
        <f>_xlfn.CONCAT(TEXT(Submittal[[#This Row],[Spec Section]],"000000"),".",TEXT(Submittal[[#This Row],[Number]], "00"),".", TEXT(Submittal[[#This Row],[Rev]],"00"))</f>
        <v>078123.05.00</v>
      </c>
      <c r="B177" s="19" t="str">
        <f>Submittal[[#This Row],[Title]]</f>
        <v>INTUMESCENT FIREPROOFING</v>
      </c>
      <c r="C177" s="19" t="str">
        <f>LEFT(Submittal[[#This Row],[Description]],25)</f>
        <v>A. Product Data: For each</v>
      </c>
      <c r="D177" s="19" t="str">
        <f>Submittal[[#This Row],[State]]</f>
        <v>Design Review</v>
      </c>
      <c r="E177" s="20">
        <f>Submittal[[#This Row],[Due from Subcontractor]]</f>
        <v>44236</v>
      </c>
      <c r="F177" s="20" t="str">
        <f>Submittal[[#This Row],[Type]]</f>
        <v>Product Data</v>
      </c>
      <c r="G177" s="19" t="str">
        <f>Submittal[[#This Row],[Submitter Organization]]</f>
        <v>Accent Painting and Special Coatings, LLC</v>
      </c>
    </row>
    <row r="178" spans="1:7" hidden="1" x14ac:dyDescent="0.35">
      <c r="A178" s="22" t="str">
        <f>_xlfn.CONCAT(TEXT(Submittal[[#This Row],[Spec Section]],"000000"),".",TEXT(Submittal[[#This Row],[Number]], "00"),".", TEXT(Submittal[[#This Row],[Rev]],"00"))</f>
        <v>078123.01.00</v>
      </c>
      <c r="B178" s="19" t="str">
        <f>Submittal[[#This Row],[Title]]</f>
        <v>INTUMESCENT FIREPROOFING</v>
      </c>
      <c r="C178" s="19" t="str">
        <f>LEFT(Submittal[[#This Row],[Description]],25)</f>
        <v>B. Mockups: Build mockups</v>
      </c>
      <c r="D178" s="19" t="str">
        <f>Submittal[[#This Row],[State]]</f>
        <v>Assigned to Sub</v>
      </c>
      <c r="E178" s="20">
        <f>Submittal[[#This Row],[Due from Subcontractor]]</f>
        <v>43893</v>
      </c>
      <c r="F178" s="20" t="str">
        <f>Submittal[[#This Row],[Type]]</f>
        <v>Mock-Up</v>
      </c>
      <c r="G178" s="19" t="str">
        <f>Submittal[[#This Row],[Submitter Organization]]</f>
        <v>Specialty Systems Incorporated</v>
      </c>
    </row>
    <row r="179" spans="1:7" hidden="1" x14ac:dyDescent="0.35">
      <c r="A179" s="22" t="str">
        <f>_xlfn.CONCAT(TEXT(Submittal[[#This Row],[Spec Section]],"000000"),".",TEXT(Submittal[[#This Row],[Number]], "00"),".", TEXT(Submittal[[#This Row],[Rev]],"00"))</f>
        <v>078400.01.00</v>
      </c>
      <c r="B179" s="19" t="str">
        <f>Submittal[[#This Row],[Title]]</f>
        <v>Firestopping</v>
      </c>
      <c r="C179" s="19" t="str">
        <f>LEFT(Submittal[[#This Row],[Description]],25)</f>
        <v/>
      </c>
      <c r="D179" s="19" t="str">
        <f>Submittal[[#This Row],[State]]</f>
        <v>Closed</v>
      </c>
      <c r="E179" s="20">
        <f>Submittal[[#This Row],[Due from Subcontractor]]</f>
        <v>0</v>
      </c>
      <c r="F179" s="20" t="str">
        <f>Submittal[[#This Row],[Type]]</f>
        <v>Product Data</v>
      </c>
      <c r="G179" s="19" t="str">
        <f>Submittal[[#This Row],[Submitter Organization]]</f>
        <v>US Mechanical LLC</v>
      </c>
    </row>
    <row r="180" spans="1:7" hidden="1" x14ac:dyDescent="0.35">
      <c r="A180" s="22" t="str">
        <f>_xlfn.CONCAT(TEXT(Submittal[[#This Row],[Spec Section]],"000000"),".",TEXT(Submittal[[#This Row],[Number]], "00"),".", TEXT(Submittal[[#This Row],[Rev]],"00"))</f>
        <v>079213.02.00</v>
      </c>
      <c r="B180" s="19" t="str">
        <f>Submittal[[#This Row],[Title]]</f>
        <v>Elastomeric Joint Sealants</v>
      </c>
      <c r="C180" s="19" t="str">
        <f>LEFT(Submittal[[#This Row],[Description]],25)</f>
        <v>Product Data / Color Samp</v>
      </c>
      <c r="D180" s="19" t="str">
        <f>Submittal[[#This Row],[State]]</f>
        <v>Closed</v>
      </c>
      <c r="E180" s="20">
        <f>Submittal[[#This Row],[Due from Subcontractor]]</f>
        <v>44137</v>
      </c>
      <c r="F180" s="20" t="str">
        <f>Submittal[[#This Row],[Type]]</f>
        <v>Submittal</v>
      </c>
      <c r="G180" s="19" t="str">
        <f>Submittal[[#This Row],[Submitter Organization]]</f>
        <v>Waterproofing  West</v>
      </c>
    </row>
    <row r="181" spans="1:7" hidden="1" x14ac:dyDescent="0.35">
      <c r="A181" s="22" t="str">
        <f>_xlfn.CONCAT(TEXT(Submittal[[#This Row],[Spec Section]],"000000"),".",TEXT(Submittal[[#This Row],[Number]], "00"),".", TEXT(Submittal[[#This Row],[Rev]],"00"))</f>
        <v>079213.01.00</v>
      </c>
      <c r="B181" s="19" t="str">
        <f>Submittal[[#This Row],[Title]]</f>
        <v>Elastomeric Joint Sealants</v>
      </c>
      <c r="C181" s="19" t="str">
        <f>LEFT(Submittal[[#This Row],[Description]],25)</f>
        <v>C. Mockups: 1. Provide mo</v>
      </c>
      <c r="D181" s="19" t="str">
        <f>Submittal[[#This Row],[State]]</f>
        <v>Assigned to Sub</v>
      </c>
      <c r="E181" s="20">
        <f>Submittal[[#This Row],[Due from Subcontractor]]</f>
        <v>44137</v>
      </c>
      <c r="F181" s="20" t="str">
        <f>Submittal[[#This Row],[Type]]</f>
        <v>Mock-Up</v>
      </c>
      <c r="G181" s="19" t="str">
        <f>Submittal[[#This Row],[Submitter Organization]]</f>
        <v>Waterproofing  West</v>
      </c>
    </row>
    <row r="182" spans="1:7" hidden="1" x14ac:dyDescent="0.35">
      <c r="A182" s="22" t="str">
        <f>_xlfn.CONCAT(TEXT(Submittal[[#This Row],[Spec Section]],"000000"),".",TEXT(Submittal[[#This Row],[Number]], "00"),".", TEXT(Submittal[[#This Row],[Rev]],"00"))</f>
        <v>079219.03.00</v>
      </c>
      <c r="B182" s="19" t="str">
        <f>Submittal[[#This Row],[Title]]</f>
        <v>ACOUSTICAL JOINT SEALANTS</v>
      </c>
      <c r="C182" s="19" t="str">
        <f>LEFT(Submittal[[#This Row],[Description]],25)</f>
        <v/>
      </c>
      <c r="D182" s="19" t="str">
        <f>Submittal[[#This Row],[State]]</f>
        <v>Closed</v>
      </c>
      <c r="E182" s="20">
        <f>Submittal[[#This Row],[Due from Subcontractor]]</f>
        <v>43893</v>
      </c>
      <c r="F182" s="20" t="str">
        <f>Submittal[[#This Row],[Type]]</f>
        <v>Product Data</v>
      </c>
      <c r="G182" s="19" t="str">
        <f>Submittal[[#This Row],[Submitter Organization]]</f>
        <v>US Mechanical LLC</v>
      </c>
    </row>
    <row r="183" spans="1:7" hidden="1" x14ac:dyDescent="0.35">
      <c r="A183" s="22" t="str">
        <f>_xlfn.CONCAT(TEXT(Submittal[[#This Row],[Spec Section]],"000000"),".",TEXT(Submittal[[#This Row],[Number]], "00"),".", TEXT(Submittal[[#This Row],[Rev]],"00"))</f>
        <v>079219.02.00</v>
      </c>
      <c r="B183" s="19" t="str">
        <f>Submittal[[#This Row],[Title]]</f>
        <v>ACOUSTICAL JOINT SEALANTS</v>
      </c>
      <c r="C183" s="19" t="str">
        <f>LEFT(Submittal[[#This Row],[Description]],25)</f>
        <v>B. Samples for Initial Se</v>
      </c>
      <c r="D183" s="19" t="str">
        <f>Submittal[[#This Row],[State]]</f>
        <v>Assigned to Sub</v>
      </c>
      <c r="E183" s="20">
        <f>Submittal[[#This Row],[Due from Subcontractor]]</f>
        <v>44169</v>
      </c>
      <c r="F183" s="20" t="str">
        <f>Submittal[[#This Row],[Type]]</f>
        <v>Submittal</v>
      </c>
      <c r="G183" s="19" t="str">
        <f>Submittal[[#This Row],[Submitter Organization]]</f>
        <v>Pete King Commercial</v>
      </c>
    </row>
    <row r="184" spans="1:7" hidden="1" x14ac:dyDescent="0.35">
      <c r="A184" s="22" t="str">
        <f>_xlfn.CONCAT(TEXT(Submittal[[#This Row],[Spec Section]],"000000"),".",TEXT(Submittal[[#This Row],[Number]], "00"),".", TEXT(Submittal[[#This Row],[Rev]],"00"))</f>
        <v>079513.01.00</v>
      </c>
      <c r="B184" s="19" t="str">
        <f>Submittal[[#This Row],[Title]]</f>
        <v>EXTERIOR EXPANSION JOINT COVER ASSEMBLIES</v>
      </c>
      <c r="C184" s="19" t="str">
        <f>LEFT(Submittal[[#This Row],[Description]],25)</f>
        <v>A. Product Data: For each</v>
      </c>
      <c r="D184" s="19" t="str">
        <f>Submittal[[#This Row],[State]]</f>
        <v>Draft</v>
      </c>
      <c r="E184" s="20">
        <f>Submittal[[#This Row],[Due from Subcontractor]]</f>
        <v>0</v>
      </c>
      <c r="F184" s="20" t="str">
        <f>Submittal[[#This Row],[Type]]</f>
        <v>Product Data</v>
      </c>
      <c r="G184" s="19">
        <f>Submittal[[#This Row],[Submitter Organization]]</f>
        <v>0</v>
      </c>
    </row>
    <row r="185" spans="1:7" hidden="1" x14ac:dyDescent="0.35">
      <c r="A185" s="22" t="str">
        <f>_xlfn.CONCAT(TEXT(Submittal[[#This Row],[Spec Section]],"000000"),".",TEXT(Submittal[[#This Row],[Number]], "00"),".", TEXT(Submittal[[#This Row],[Rev]],"00"))</f>
        <v>079513.02.00</v>
      </c>
      <c r="B185" s="19" t="str">
        <f>Submittal[[#This Row],[Title]]</f>
        <v>EXTERIOR EXPANSION JOINT COVER ASSEMBLIES</v>
      </c>
      <c r="C185" s="19" t="str">
        <f>LEFT(Submittal[[#This Row],[Description]],25)</f>
        <v>B. Shop Drawings: For eac</v>
      </c>
      <c r="D185" s="19" t="str">
        <f>Submittal[[#This Row],[State]]</f>
        <v>Draft</v>
      </c>
      <c r="E185" s="20">
        <f>Submittal[[#This Row],[Due from Subcontractor]]</f>
        <v>0</v>
      </c>
      <c r="F185" s="20" t="str">
        <f>Submittal[[#This Row],[Type]]</f>
        <v>Shop Drawing</v>
      </c>
      <c r="G185" s="19">
        <f>Submittal[[#This Row],[Submitter Organization]]</f>
        <v>0</v>
      </c>
    </row>
    <row r="186" spans="1:7" hidden="1" x14ac:dyDescent="0.35">
      <c r="A186" s="22" t="str">
        <f>_xlfn.CONCAT(TEXT(Submittal[[#This Row],[Spec Section]],"000000"),".",TEXT(Submittal[[#This Row],[Number]], "00"),".", TEXT(Submittal[[#This Row],[Rev]],"00"))</f>
        <v>079513.03.00</v>
      </c>
      <c r="B186" s="19" t="str">
        <f>Submittal[[#This Row],[Title]]</f>
        <v>EXTERIOR EXPANSION JOINT COVER ASSEMBLIES</v>
      </c>
      <c r="C186" s="19" t="str">
        <f>LEFT(Submittal[[#This Row],[Description]],25)</f>
        <v>C. Samples: For each expo</v>
      </c>
      <c r="D186" s="19" t="str">
        <f>Submittal[[#This Row],[State]]</f>
        <v>Draft</v>
      </c>
      <c r="E186" s="20">
        <f>Submittal[[#This Row],[Due from Subcontractor]]</f>
        <v>0</v>
      </c>
      <c r="F186" s="20" t="str">
        <f>Submittal[[#This Row],[Type]]</f>
        <v>Submittal</v>
      </c>
      <c r="G186" s="19">
        <f>Submittal[[#This Row],[Submitter Organization]]</f>
        <v>0</v>
      </c>
    </row>
    <row r="187" spans="1:7" hidden="1" x14ac:dyDescent="0.35">
      <c r="A187" s="22" t="str">
        <f>_xlfn.CONCAT(TEXT(Submittal[[#This Row],[Spec Section]],"000000"),".",TEXT(Submittal[[#This Row],[Number]], "00"),".", TEXT(Submittal[[#This Row],[Rev]],"00"))</f>
        <v>079513.04.00</v>
      </c>
      <c r="B187" s="19" t="str">
        <f>Submittal[[#This Row],[Title]]</f>
        <v>EXTERIOR EXPANSION JOINT COVER ASSEMBLIES</v>
      </c>
      <c r="C187" s="19" t="str">
        <f>LEFT(Submittal[[#This Row],[Description]],25)</f>
        <v>E. Samples for Verificati</v>
      </c>
      <c r="D187" s="19" t="str">
        <f>Submittal[[#This Row],[State]]</f>
        <v>Draft</v>
      </c>
      <c r="E187" s="20">
        <f>Submittal[[#This Row],[Due from Subcontractor]]</f>
        <v>0</v>
      </c>
      <c r="F187" s="20" t="str">
        <f>Submittal[[#This Row],[Type]]</f>
        <v>Submittal</v>
      </c>
      <c r="G187" s="19">
        <f>Submittal[[#This Row],[Submitter Organization]]</f>
        <v>0</v>
      </c>
    </row>
    <row r="188" spans="1:7" hidden="1" x14ac:dyDescent="0.35">
      <c r="A188" s="22" t="str">
        <f>_xlfn.CONCAT(TEXT(Submittal[[#This Row],[Spec Section]],"000000"),".",TEXT(Submittal[[#This Row],[Number]], "00"),".", TEXT(Submittal[[#This Row],[Rev]],"00"))</f>
        <v>079513.01.00</v>
      </c>
      <c r="B188" s="19" t="str">
        <f>Submittal[[#This Row],[Title]]</f>
        <v>EXTERIOR EXPANSION JOINT COVER ASSEMBLIES</v>
      </c>
      <c r="C188" s="19" t="str">
        <f>LEFT(Submittal[[#This Row],[Description]],25)</f>
        <v>A. Mockups: Build mockups</v>
      </c>
      <c r="D188" s="19" t="str">
        <f>Submittal[[#This Row],[State]]</f>
        <v>Draft</v>
      </c>
      <c r="E188" s="20">
        <f>Submittal[[#This Row],[Due from Subcontractor]]</f>
        <v>0</v>
      </c>
      <c r="F188" s="20" t="str">
        <f>Submittal[[#This Row],[Type]]</f>
        <v>Mock-Up</v>
      </c>
      <c r="G188" s="19">
        <f>Submittal[[#This Row],[Submitter Organization]]</f>
        <v>0</v>
      </c>
    </row>
    <row r="189" spans="1:7" hidden="1" x14ac:dyDescent="0.35">
      <c r="A189" s="22" t="str">
        <f>_xlfn.CONCAT(TEXT(Submittal[[#This Row],[Spec Section]],"000000"),".",TEXT(Submittal[[#This Row],[Number]], "00"),".", TEXT(Submittal[[#This Row],[Rev]],"00"))</f>
        <v>081113.02.00</v>
      </c>
      <c r="B189" s="19" t="str">
        <f>Submittal[[#This Row],[Title]]</f>
        <v>HOLLOW METAL DOORS AND FRAMES</v>
      </c>
      <c r="C189" s="19" t="str">
        <f>LEFT(Submittal[[#This Row],[Description]],25)</f>
        <v>C. Shop Drawings: Include</v>
      </c>
      <c r="D189" s="19" t="str">
        <f>Submittal[[#This Row],[State]]</f>
        <v>Closed</v>
      </c>
      <c r="E189" s="20">
        <f>Submittal[[#This Row],[Due from Subcontractor]]</f>
        <v>43815</v>
      </c>
      <c r="F189" s="20" t="str">
        <f>Submittal[[#This Row],[Type]]</f>
        <v>Shop Drawing</v>
      </c>
      <c r="G189" s="19" t="str">
        <f>Submittal[[#This Row],[Submitter Organization]]</f>
        <v>Architectural Building Sup</v>
      </c>
    </row>
    <row r="190" spans="1:7" hidden="1" x14ac:dyDescent="0.35">
      <c r="A190" s="22" t="str">
        <f>_xlfn.CONCAT(TEXT(Submittal[[#This Row],[Spec Section]],"000000"),".",TEXT(Submittal[[#This Row],[Number]], "00"),".", TEXT(Submittal[[#This Row],[Rev]],"00"))</f>
        <v>081113.03.00</v>
      </c>
      <c r="B190" s="19" t="str">
        <f>Submittal[[#This Row],[Title]]</f>
        <v>HOLLOW METAL DOORS AND FRAMES</v>
      </c>
      <c r="C190" s="19" t="str">
        <f>LEFT(Submittal[[#This Row],[Description]],25)</f>
        <v>D. Samples for Initial Se</v>
      </c>
      <c r="D190" s="19" t="str">
        <f>Submittal[[#This Row],[State]]</f>
        <v>Closed</v>
      </c>
      <c r="E190" s="20">
        <f>Submittal[[#This Row],[Due from Subcontractor]]</f>
        <v>43815</v>
      </c>
      <c r="F190" s="20" t="str">
        <f>Submittal[[#This Row],[Type]]</f>
        <v>Submittal</v>
      </c>
      <c r="G190" s="19" t="str">
        <f>Submittal[[#This Row],[Submitter Organization]]</f>
        <v>Architectural Building Sup</v>
      </c>
    </row>
    <row r="191" spans="1:7" hidden="1" x14ac:dyDescent="0.35">
      <c r="A191" s="22" t="str">
        <f>_xlfn.CONCAT(TEXT(Submittal[[#This Row],[Spec Section]],"000000"),".",TEXT(Submittal[[#This Row],[Number]], "00"),".", TEXT(Submittal[[#This Row],[Rev]],"00"))</f>
        <v>081113.04.00</v>
      </c>
      <c r="B191" s="19" t="str">
        <f>Submittal[[#This Row],[Title]]</f>
        <v>HOLLOW METAL DOORS AND FRAMES</v>
      </c>
      <c r="C191" s="19" t="str">
        <f>LEFT(Submittal[[#This Row],[Description]],25)</f>
        <v>E. Samples for Verificati</v>
      </c>
      <c r="D191" s="19" t="str">
        <f>Submittal[[#This Row],[State]]</f>
        <v>Closed</v>
      </c>
      <c r="E191" s="20">
        <f>Submittal[[#This Row],[Due from Subcontractor]]</f>
        <v>43815</v>
      </c>
      <c r="F191" s="20" t="str">
        <f>Submittal[[#This Row],[Type]]</f>
        <v>Submittal</v>
      </c>
      <c r="G191" s="19" t="str">
        <f>Submittal[[#This Row],[Submitter Organization]]</f>
        <v>Architectural Building Sup</v>
      </c>
    </row>
    <row r="192" spans="1:7" hidden="1" x14ac:dyDescent="0.35">
      <c r="A192" s="22" t="str">
        <f>_xlfn.CONCAT(TEXT(Submittal[[#This Row],[Spec Section]],"000000"),".",TEXT(Submittal[[#This Row],[Number]], "00"),".", TEXT(Submittal[[#This Row],[Rev]],"00"))</f>
        <v>081113.01.00</v>
      </c>
      <c r="B192" s="19" t="str">
        <f>Submittal[[#This Row],[Title]]</f>
        <v>HOLLOW METAL DOORS AND FRAMES</v>
      </c>
      <c r="C192" s="19" t="str">
        <f>LEFT(Submittal[[#This Row],[Description]],25)</f>
        <v>A. Product Data: For each</v>
      </c>
      <c r="D192" s="19" t="str">
        <f>Submittal[[#This Row],[State]]</f>
        <v>Closed</v>
      </c>
      <c r="E192" s="20">
        <f>Submittal[[#This Row],[Due from Subcontractor]]</f>
        <v>43815</v>
      </c>
      <c r="F192" s="20" t="str">
        <f>Submittal[[#This Row],[Type]]</f>
        <v>Product Data</v>
      </c>
      <c r="G192" s="19" t="str">
        <f>Submittal[[#This Row],[Submitter Organization]]</f>
        <v>Architectural Building Sup</v>
      </c>
    </row>
    <row r="193" spans="1:7" hidden="1" x14ac:dyDescent="0.35">
      <c r="A193" s="22" t="str">
        <f>_xlfn.CONCAT(TEXT(Submittal[[#This Row],[Spec Section]],"000000"),".",TEXT(Submittal[[#This Row],[Number]], "00"),".", TEXT(Submittal[[#This Row],[Rev]],"00"))</f>
        <v>083483.01.00</v>
      </c>
      <c r="B193" s="19" t="str">
        <f>Submittal[[#This Row],[Title]]</f>
        <v>FLOOR DOORS</v>
      </c>
      <c r="C193" s="19" t="str">
        <f>LEFT(Submittal[[#This Row],[Description]],25)</f>
        <v>A. Product Data: For each</v>
      </c>
      <c r="D193" s="19" t="str">
        <f>Submittal[[#This Row],[State]]</f>
        <v>Closed</v>
      </c>
      <c r="E193" s="20">
        <f>Submittal[[#This Row],[Due from Subcontractor]]</f>
        <v>0</v>
      </c>
      <c r="F193" s="20" t="str">
        <f>Submittal[[#This Row],[Type]]</f>
        <v>Product Data</v>
      </c>
      <c r="G193" s="19">
        <f>Submittal[[#This Row],[Submitter Organization]]</f>
        <v>0</v>
      </c>
    </row>
    <row r="194" spans="1:7" hidden="1" x14ac:dyDescent="0.35">
      <c r="A194" s="22" t="str">
        <f>_xlfn.CONCAT(TEXT(Submittal[[#This Row],[Spec Section]],"000000"),".",TEXT(Submittal[[#This Row],[Number]], "00"),".", TEXT(Submittal[[#This Row],[Rev]],"00"))</f>
        <v>083483.02.00</v>
      </c>
      <c r="B194" s="19" t="str">
        <f>Submittal[[#This Row],[Title]]</f>
        <v>FLOOR DOORS - Access Doors and Frames</v>
      </c>
      <c r="C194" s="19" t="str">
        <f>LEFT(Submittal[[#This Row],[Description]],25)</f>
        <v>Section 083113 "Access Do</v>
      </c>
      <c r="D194" s="19" t="str">
        <f>Submittal[[#This Row],[State]]</f>
        <v>Closed</v>
      </c>
      <c r="E194" s="20">
        <f>Submittal[[#This Row],[Due from Subcontractor]]</f>
        <v>44055</v>
      </c>
      <c r="F194" s="20" t="str">
        <f>Submittal[[#This Row],[Type]]</f>
        <v>Submittal</v>
      </c>
      <c r="G194" s="19">
        <f>Submittal[[#This Row],[Submitter Organization]]</f>
        <v>0</v>
      </c>
    </row>
    <row r="195" spans="1:7" hidden="1" x14ac:dyDescent="0.35">
      <c r="A195" s="22" t="str">
        <f>_xlfn.CONCAT(TEXT(Submittal[[#This Row],[Spec Section]],"000000"),".",TEXT(Submittal[[#This Row],[Number]], "00"),".", TEXT(Submittal[[#This Row],[Rev]],"00"))</f>
        <v>083613.02.00</v>
      </c>
      <c r="B195" s="19" t="str">
        <f>Submittal[[#This Row],[Title]]</f>
        <v>SECTIONAL DOORS</v>
      </c>
      <c r="C195" s="19" t="str">
        <f>LEFT(Submittal[[#This Row],[Description]],25)</f>
        <v>B. Shop Drawings: For eac</v>
      </c>
      <c r="D195" s="19" t="str">
        <f>Submittal[[#This Row],[State]]</f>
        <v>Closed</v>
      </c>
      <c r="E195" s="20">
        <f>Submittal[[#This Row],[Due from Subcontractor]]</f>
        <v>43819</v>
      </c>
      <c r="F195" s="20" t="str">
        <f>Submittal[[#This Row],[Type]]</f>
        <v>Shop Drawing</v>
      </c>
      <c r="G195" s="19" t="str">
        <f>Submittal[[#This Row],[Submitter Organization]]</f>
        <v>Jones Paint &amp; Glass - St. George</v>
      </c>
    </row>
    <row r="196" spans="1:7" hidden="1" x14ac:dyDescent="0.35">
      <c r="A196" s="22" t="str">
        <f>_xlfn.CONCAT(TEXT(Submittal[[#This Row],[Spec Section]],"000000"),".",TEXT(Submittal[[#This Row],[Number]], "00"),".", TEXT(Submittal[[#This Row],[Rev]],"00"))</f>
        <v>083613.03.00</v>
      </c>
      <c r="B196" s="19" t="str">
        <f>Submittal[[#This Row],[Title]]</f>
        <v>SECTIONAL DOORS</v>
      </c>
      <c r="C196" s="19" t="str">
        <f>LEFT(Submittal[[#This Row],[Description]],25)</f>
        <v>C. Samples for Initial Se</v>
      </c>
      <c r="D196" s="19" t="str">
        <f>Submittal[[#This Row],[State]]</f>
        <v>Closed</v>
      </c>
      <c r="E196" s="20">
        <f>Submittal[[#This Row],[Due from Subcontractor]]</f>
        <v>43819</v>
      </c>
      <c r="F196" s="20" t="str">
        <f>Submittal[[#This Row],[Type]]</f>
        <v>Submittal</v>
      </c>
      <c r="G196" s="19" t="str">
        <f>Submittal[[#This Row],[Submitter Organization]]</f>
        <v>Jones Paint &amp; Glass - St. George</v>
      </c>
    </row>
    <row r="197" spans="1:7" hidden="1" x14ac:dyDescent="0.35">
      <c r="A197" s="22" t="str">
        <f>_xlfn.CONCAT(TEXT(Submittal[[#This Row],[Spec Section]],"000000"),".",TEXT(Submittal[[#This Row],[Number]], "00"),".", TEXT(Submittal[[#This Row],[Rev]],"00"))</f>
        <v>083613.04.00</v>
      </c>
      <c r="B197" s="19" t="str">
        <f>Submittal[[#This Row],[Title]]</f>
        <v>SECTIONAL DOORS</v>
      </c>
      <c r="C197" s="19" t="str">
        <f>LEFT(Submittal[[#This Row],[Description]],25)</f>
        <v>D. Samples for Verificati</v>
      </c>
      <c r="D197" s="19" t="str">
        <f>Submittal[[#This Row],[State]]</f>
        <v>Closed</v>
      </c>
      <c r="E197" s="20">
        <f>Submittal[[#This Row],[Due from Subcontractor]]</f>
        <v>43819</v>
      </c>
      <c r="F197" s="20" t="str">
        <f>Submittal[[#This Row],[Type]]</f>
        <v>Submittal</v>
      </c>
      <c r="G197" s="19" t="str">
        <f>Submittal[[#This Row],[Submitter Organization]]</f>
        <v>Jones Paint &amp; Glass - St. George</v>
      </c>
    </row>
    <row r="198" spans="1:7" hidden="1" x14ac:dyDescent="0.35">
      <c r="A198" s="22" t="str">
        <f>_xlfn.CONCAT(TEXT(Submittal[[#This Row],[Spec Section]],"000000"),".",TEXT(Submittal[[#This Row],[Number]], "00"),".", TEXT(Submittal[[#This Row],[Rev]],"00"))</f>
        <v>083613.01.01</v>
      </c>
      <c r="B198" s="19" t="str">
        <f>Submittal[[#This Row],[Title]]</f>
        <v>SECTIONAL DOORS</v>
      </c>
      <c r="C198" s="19" t="str">
        <f>LEFT(Submittal[[#This Row],[Description]],25)</f>
        <v>Resubmittal Note: Looks l</v>
      </c>
      <c r="D198" s="19" t="str">
        <f>Submittal[[#This Row],[State]]</f>
        <v>Closed</v>
      </c>
      <c r="E198" s="20">
        <f>Submittal[[#This Row],[Due from Subcontractor]]</f>
        <v>43840</v>
      </c>
      <c r="F198" s="20" t="str">
        <f>Submittal[[#This Row],[Type]]</f>
        <v>Product Data</v>
      </c>
      <c r="G198" s="19" t="str">
        <f>Submittal[[#This Row],[Submitter Organization]]</f>
        <v>Jones Paint &amp; Glass - St. George</v>
      </c>
    </row>
    <row r="199" spans="1:7" hidden="1" x14ac:dyDescent="0.35">
      <c r="A199" s="22" t="str">
        <f>_xlfn.CONCAT(TEXT(Submittal[[#This Row],[Spec Section]],"000000"),".",TEXT(Submittal[[#This Row],[Number]], "00"),".", TEXT(Submittal[[#This Row],[Rev]],"00"))</f>
        <v>085200.01.00</v>
      </c>
      <c r="B199" s="19" t="str">
        <f>Submittal[[#This Row],[Title]]</f>
        <v>WOOD WINDOWS (ALUMINUM CLAD)</v>
      </c>
      <c r="C199" s="19" t="str">
        <f>LEFT(Submittal[[#This Row],[Description]],25)</f>
        <v>A. Product Data: For each</v>
      </c>
      <c r="D199" s="19" t="str">
        <f>Submittal[[#This Row],[State]]</f>
        <v>Closed</v>
      </c>
      <c r="E199" s="20">
        <f>Submittal[[#This Row],[Due from Subcontractor]]</f>
        <v>43815</v>
      </c>
      <c r="F199" s="20" t="str">
        <f>Submittal[[#This Row],[Type]]</f>
        <v>Product Data</v>
      </c>
      <c r="G199" s="19" t="str">
        <f>Submittal[[#This Row],[Submitter Organization]]</f>
        <v>Re-View Windows, Inc.</v>
      </c>
    </row>
    <row r="200" spans="1:7" hidden="1" x14ac:dyDescent="0.35">
      <c r="A200" s="22" t="str">
        <f>_xlfn.CONCAT(TEXT(Submittal[[#This Row],[Spec Section]],"000000"),".",TEXT(Submittal[[#This Row],[Number]], "00"),".", TEXT(Submittal[[#This Row],[Rev]],"00"))</f>
        <v>085200.02.00</v>
      </c>
      <c r="B200" s="19" t="str">
        <f>Submittal[[#This Row],[Title]]</f>
        <v>WOOD WINDOWS (ALUMINUM CLAD)</v>
      </c>
      <c r="C200" s="19" t="str">
        <f>LEFT(Submittal[[#This Row],[Description]],25)</f>
        <v>B. Shop Drawings: For woo</v>
      </c>
      <c r="D200" s="19" t="str">
        <f>Submittal[[#This Row],[State]]</f>
        <v>Closed</v>
      </c>
      <c r="E200" s="20">
        <f>Submittal[[#This Row],[Due from Subcontractor]]</f>
        <v>43815</v>
      </c>
      <c r="F200" s="20" t="str">
        <f>Submittal[[#This Row],[Type]]</f>
        <v>Shop Drawing</v>
      </c>
      <c r="G200" s="19" t="str">
        <f>Submittal[[#This Row],[Submitter Organization]]</f>
        <v>Re-View Windows, Inc.</v>
      </c>
    </row>
    <row r="201" spans="1:7" hidden="1" x14ac:dyDescent="0.35">
      <c r="A201" s="22" t="str">
        <f>_xlfn.CONCAT(TEXT(Submittal[[#This Row],[Spec Section]],"000000"),".",TEXT(Submittal[[#This Row],[Number]], "00"),".", TEXT(Submittal[[#This Row],[Rev]],"00"))</f>
        <v>085200.04.00</v>
      </c>
      <c r="B201" s="19" t="str">
        <f>Submittal[[#This Row],[Title]]</f>
        <v>WOOD WINDOWS (ALUMINUM CLAD)</v>
      </c>
      <c r="C201" s="19" t="str">
        <f>LEFT(Submittal[[#This Row],[Description]],25)</f>
        <v>1.7 WARRANTY A. Manufactu</v>
      </c>
      <c r="D201" s="19" t="str">
        <f>Submittal[[#This Row],[State]]</f>
        <v>Closed</v>
      </c>
      <c r="E201" s="20">
        <f>Submittal[[#This Row],[Due from Subcontractor]]</f>
        <v>44352</v>
      </c>
      <c r="F201" s="20" t="str">
        <f>Submittal[[#This Row],[Type]]</f>
        <v>Closeout</v>
      </c>
      <c r="G201" s="19" t="str">
        <f>Submittal[[#This Row],[Submitter Organization]]</f>
        <v>Re-View Windows, Inc.</v>
      </c>
    </row>
    <row r="202" spans="1:7" hidden="1" x14ac:dyDescent="0.35">
      <c r="A202" s="22" t="str">
        <f>_xlfn.CONCAT(TEXT(Submittal[[#This Row],[Spec Section]],"000000"),".",TEXT(Submittal[[#This Row],[Number]], "00"),".", TEXT(Submittal[[#This Row],[Rev]],"00"))</f>
        <v>085200.03.00</v>
      </c>
      <c r="B202" s="19" t="str">
        <f>Submittal[[#This Row],[Title]]</f>
        <v>WOOD WINDOWS (ALUMINUM CLAD)</v>
      </c>
      <c r="C202" s="19" t="str">
        <f>LEFT(Submittal[[#This Row],[Description]],25)</f>
        <v>C. Samples: For each expo</v>
      </c>
      <c r="D202" s="19" t="str">
        <f>Submittal[[#This Row],[State]]</f>
        <v>Closed</v>
      </c>
      <c r="E202" s="20">
        <f>Submittal[[#This Row],[Due from Subcontractor]]</f>
        <v>43815</v>
      </c>
      <c r="F202" s="20" t="str">
        <f>Submittal[[#This Row],[Type]]</f>
        <v>Submittal</v>
      </c>
      <c r="G202" s="19" t="str">
        <f>Submittal[[#This Row],[Submitter Organization]]</f>
        <v>Re-View Windows, Inc.</v>
      </c>
    </row>
    <row r="203" spans="1:7" hidden="1" x14ac:dyDescent="0.35">
      <c r="A203" s="22" t="str">
        <f>_xlfn.CONCAT(TEXT(Submittal[[#This Row],[Spec Section]],"000000"),".",TEXT(Submittal[[#This Row],[Number]], "00"),".", TEXT(Submittal[[#This Row],[Rev]],"00"))</f>
        <v>085200.02.00</v>
      </c>
      <c r="B203" s="19" t="str">
        <f>Submittal[[#This Row],[Title]]</f>
        <v>WOOD WINDOWS (Historic)</v>
      </c>
      <c r="C203" s="19" t="str">
        <f>LEFT(Submittal[[#This Row],[Description]],25)</f>
        <v>A. Product Data: For each</v>
      </c>
      <c r="D203" s="19" t="str">
        <f>Submittal[[#This Row],[State]]</f>
        <v>Closed</v>
      </c>
      <c r="E203" s="20">
        <f>Submittal[[#This Row],[Due from Subcontractor]]</f>
        <v>43815</v>
      </c>
      <c r="F203" s="20" t="str">
        <f>Submittal[[#This Row],[Type]]</f>
        <v>Product Data</v>
      </c>
      <c r="G203" s="19" t="str">
        <f>Submittal[[#This Row],[Submitter Organization]]</f>
        <v>Re-View Windows, Inc.</v>
      </c>
    </row>
    <row r="204" spans="1:7" hidden="1" x14ac:dyDescent="0.35">
      <c r="A204" s="22" t="str">
        <f>_xlfn.CONCAT(TEXT(Submittal[[#This Row],[Spec Section]],"000000"),".",TEXT(Submittal[[#This Row],[Number]], "00"),".", TEXT(Submittal[[#This Row],[Rev]],"00"))</f>
        <v>085200.03.00</v>
      </c>
      <c r="B204" s="19" t="str">
        <f>Submittal[[#This Row],[Title]]</f>
        <v>WOOD WINDOWS (Historic)</v>
      </c>
      <c r="C204" s="19" t="str">
        <f>LEFT(Submittal[[#This Row],[Description]],25)</f>
        <v>Annex Shop Drawings
B. Sh</v>
      </c>
      <c r="D204" s="19" t="str">
        <f>Submittal[[#This Row],[State]]</f>
        <v>Closed</v>
      </c>
      <c r="E204" s="20">
        <f>Submittal[[#This Row],[Due from Subcontractor]]</f>
        <v>43815</v>
      </c>
      <c r="F204" s="20" t="str">
        <f>Submittal[[#This Row],[Type]]</f>
        <v>Shop Drawing</v>
      </c>
      <c r="G204" s="19" t="str">
        <f>Submittal[[#This Row],[Submitter Organization]]</f>
        <v>Re-View Windows, Inc.</v>
      </c>
    </row>
    <row r="205" spans="1:7" hidden="1" x14ac:dyDescent="0.35">
      <c r="A205" s="22" t="str">
        <f>_xlfn.CONCAT(TEXT(Submittal[[#This Row],[Spec Section]],"000000"),".",TEXT(Submittal[[#This Row],[Number]], "00"),".", TEXT(Submittal[[#This Row],[Rev]],"00"))</f>
        <v>085200.01.00</v>
      </c>
      <c r="B205" s="19" t="str">
        <f>Submittal[[#This Row],[Title]]</f>
        <v>WOOD WINDOWS (Historic)</v>
      </c>
      <c r="C205" s="19" t="str">
        <f>LEFT(Submittal[[#This Row],[Description]],25)</f>
        <v>B. Mockups: Build mockups</v>
      </c>
      <c r="D205" s="19" t="str">
        <f>Submittal[[#This Row],[State]]</f>
        <v>Closed</v>
      </c>
      <c r="E205" s="20">
        <f>Submittal[[#This Row],[Due from Subcontractor]]</f>
        <v>43815</v>
      </c>
      <c r="F205" s="20" t="str">
        <f>Submittal[[#This Row],[Type]]</f>
        <v>Mock-Up</v>
      </c>
      <c r="G205" s="19" t="str">
        <f>Submittal[[#This Row],[Submitter Organization]]</f>
        <v>Re-View Windows, Inc.</v>
      </c>
    </row>
    <row r="206" spans="1:7" hidden="1" x14ac:dyDescent="0.35">
      <c r="A206" s="22" t="str">
        <f>_xlfn.CONCAT(TEXT(Submittal[[#This Row],[Spec Section]],"000000"),".",TEXT(Submittal[[#This Row],[Number]], "00"),".", TEXT(Submittal[[#This Row],[Rev]],"00"))</f>
        <v>085200.04.00</v>
      </c>
      <c r="B206" s="19" t="str">
        <f>Submittal[[#This Row],[Title]]</f>
        <v>WOOD WINDOWS (Historic)</v>
      </c>
      <c r="C206" s="19" t="str">
        <f>LEFT(Submittal[[#This Row],[Description]],25)</f>
        <v>C. Samples: For each expo</v>
      </c>
      <c r="D206" s="19" t="str">
        <f>Submittal[[#This Row],[State]]</f>
        <v>Closed</v>
      </c>
      <c r="E206" s="20">
        <f>Submittal[[#This Row],[Due from Subcontractor]]</f>
        <v>43815</v>
      </c>
      <c r="F206" s="20" t="str">
        <f>Submittal[[#This Row],[Type]]</f>
        <v>Submittal</v>
      </c>
      <c r="G206" s="19" t="str">
        <f>Submittal[[#This Row],[Submitter Organization]]</f>
        <v>Re-View Windows, Inc.</v>
      </c>
    </row>
    <row r="207" spans="1:7" hidden="1" x14ac:dyDescent="0.35">
      <c r="A207" s="22" t="str">
        <f>_xlfn.CONCAT(TEXT(Submittal[[#This Row],[Spec Section]],"000000"),".",TEXT(Submittal[[#This Row],[Number]], "00"),".", TEXT(Submittal[[#This Row],[Rev]],"00"))</f>
        <v>085200.06.00</v>
      </c>
      <c r="B207" s="19" t="str">
        <f>Submittal[[#This Row],[Title]]</f>
        <v>WOOD WINDOWS (Historic)</v>
      </c>
      <c r="C207" s="19" t="str">
        <f>LEFT(Submittal[[#This Row],[Description]],25)</f>
        <v>Historic Shop Drawings
B.</v>
      </c>
      <c r="D207" s="19" t="str">
        <f>Submittal[[#This Row],[State]]</f>
        <v>Closed</v>
      </c>
      <c r="E207" s="20">
        <f>Submittal[[#This Row],[Due from Subcontractor]]</f>
        <v>43944</v>
      </c>
      <c r="F207" s="20" t="str">
        <f>Submittal[[#This Row],[Type]]</f>
        <v>Shop Drawing</v>
      </c>
      <c r="G207" s="19" t="str">
        <f>Submittal[[#This Row],[Submitter Organization]]</f>
        <v>Re-View Windows, Inc.</v>
      </c>
    </row>
    <row r="208" spans="1:7" hidden="1" x14ac:dyDescent="0.35">
      <c r="A208" s="22" t="str">
        <f>_xlfn.CONCAT(TEXT(Submittal[[#This Row],[Spec Section]],"000000"),".",TEXT(Submittal[[#This Row],[Number]], "00"),".", TEXT(Submittal[[#This Row],[Rev]],"00"))</f>
        <v>086300.03.00</v>
      </c>
      <c r="B208" s="19" t="str">
        <f>Submittal[[#This Row],[Title]]</f>
        <v>METAL-FRAMED SKYLIGHTS</v>
      </c>
      <c r="C208" s="19" t="str">
        <f>LEFT(Submittal[[#This Row],[Description]],25)</f>
        <v>B. Shop Drawings: For met</v>
      </c>
      <c r="D208" s="19" t="str">
        <f>Submittal[[#This Row],[State]]</f>
        <v>Closed</v>
      </c>
      <c r="E208" s="20">
        <f>Submittal[[#This Row],[Due from Subcontractor]]</f>
        <v>43819</v>
      </c>
      <c r="F208" s="20" t="str">
        <f>Submittal[[#This Row],[Type]]</f>
        <v>Shop Drawing</v>
      </c>
      <c r="G208" s="19" t="str">
        <f>Submittal[[#This Row],[Submitter Organization]]</f>
        <v>Jones Paint &amp; Glass - St. George</v>
      </c>
    </row>
    <row r="209" spans="1:7" hidden="1" x14ac:dyDescent="0.35">
      <c r="A209" s="22" t="str">
        <f>_xlfn.CONCAT(TEXT(Submittal[[#This Row],[Spec Section]],"000000"),".",TEXT(Submittal[[#This Row],[Number]], "00"),".", TEXT(Submittal[[#This Row],[Rev]],"00"))</f>
        <v>086300.06.00</v>
      </c>
      <c r="B209" s="19" t="str">
        <f>Submittal[[#This Row],[Title]]</f>
        <v>METAL-FRAMED SKYLIGHTS</v>
      </c>
      <c r="C209" s="19" t="str">
        <f>LEFT(Submittal[[#This Row],[Description]],25)</f>
        <v>E. Fabrication Sample: Of</v>
      </c>
      <c r="D209" s="19" t="str">
        <f>Submittal[[#This Row],[State]]</f>
        <v>Closed</v>
      </c>
      <c r="E209" s="20">
        <f>Submittal[[#This Row],[Due from Subcontractor]]</f>
        <v>43819</v>
      </c>
      <c r="F209" s="20" t="str">
        <f>Submittal[[#This Row],[Type]]</f>
        <v>Submittal</v>
      </c>
      <c r="G209" s="19" t="str">
        <f>Submittal[[#This Row],[Submitter Organization]]</f>
        <v>Jones Paint &amp; Glass - St. George</v>
      </c>
    </row>
    <row r="210" spans="1:7" hidden="1" x14ac:dyDescent="0.35">
      <c r="A210" s="22" t="str">
        <f>_xlfn.CONCAT(TEXT(Submittal[[#This Row],[Spec Section]],"000000"),".",TEXT(Submittal[[#This Row],[Number]], "00"),".", TEXT(Submittal[[#This Row],[Rev]],"00"))</f>
        <v>086300.02.01</v>
      </c>
      <c r="B210" s="19" t="str">
        <f>Submittal[[#This Row],[Title]]</f>
        <v>METAL-FRAMED SKYLIGHTS</v>
      </c>
      <c r="C210" s="19" t="str">
        <f>LEFT(Submittal[[#This Row],[Description]],25)</f>
        <v>1.5.E. Sample Warranties:</v>
      </c>
      <c r="D210" s="19" t="str">
        <f>Submittal[[#This Row],[State]]</f>
        <v>Closed</v>
      </c>
      <c r="E210" s="20">
        <f>Submittal[[#This Row],[Due from Subcontractor]]</f>
        <v>43922</v>
      </c>
      <c r="F210" s="20" t="str">
        <f>Submittal[[#This Row],[Type]]</f>
        <v>Product Data</v>
      </c>
      <c r="G210" s="19" t="str">
        <f>Submittal[[#This Row],[Submitter Organization]]</f>
        <v>Jones Paint &amp; Glass - St. George</v>
      </c>
    </row>
    <row r="211" spans="1:7" hidden="1" x14ac:dyDescent="0.35">
      <c r="A211" s="22" t="str">
        <f>_xlfn.CONCAT(TEXT(Submittal[[#This Row],[Spec Section]],"000000"),".",TEXT(Submittal[[#This Row],[Number]], "00"),".", TEXT(Submittal[[#This Row],[Rev]],"00"))</f>
        <v>086300.04.01</v>
      </c>
      <c r="B211" s="19" t="str">
        <f>Submittal[[#This Row],[Title]]</f>
        <v>METAL-FRAMED SKYLIGHTS</v>
      </c>
      <c r="C211" s="19" t="str">
        <f>LEFT(Submittal[[#This Row],[Description]],25)</f>
        <v>C. Samples for Initial Se</v>
      </c>
      <c r="D211" s="19" t="str">
        <f>Submittal[[#This Row],[State]]</f>
        <v>Closed</v>
      </c>
      <c r="E211" s="20">
        <f>Submittal[[#This Row],[Due from Subcontractor]]</f>
        <v>43973</v>
      </c>
      <c r="F211" s="20" t="str">
        <f>Submittal[[#This Row],[Type]]</f>
        <v>Submittal</v>
      </c>
      <c r="G211" s="19" t="str">
        <f>Submittal[[#This Row],[Submitter Organization]]</f>
        <v>Jones Paint &amp; Glass - St. George</v>
      </c>
    </row>
    <row r="212" spans="1:7" hidden="1" x14ac:dyDescent="0.35">
      <c r="A212" s="22" t="str">
        <f>_xlfn.CONCAT(TEXT(Submittal[[#This Row],[Spec Section]],"000000"),".",TEXT(Submittal[[#This Row],[Number]], "00"),".", TEXT(Submittal[[#This Row],[Rev]],"00"))</f>
        <v>086300.01.00</v>
      </c>
      <c r="B212" s="19" t="str">
        <f>Submittal[[#This Row],[Title]]</f>
        <v>METAL-FRAMED SKYLIGHTS</v>
      </c>
      <c r="C212" s="19" t="str">
        <f>LEFT(Submittal[[#This Row],[Description]],25)</f>
        <v>C. Mockups: Build mockups</v>
      </c>
      <c r="D212" s="19" t="str">
        <f>Submittal[[#This Row],[State]]</f>
        <v>Assigned to Sub</v>
      </c>
      <c r="E212" s="20">
        <f>Submittal[[#This Row],[Due from Subcontractor]]</f>
        <v>43819</v>
      </c>
      <c r="F212" s="20" t="str">
        <f>Submittal[[#This Row],[Type]]</f>
        <v>Mock-Up</v>
      </c>
      <c r="G212" s="19" t="str">
        <f>Submittal[[#This Row],[Submitter Organization]]</f>
        <v>Jones Paint &amp; Glass - St. George</v>
      </c>
    </row>
    <row r="213" spans="1:7" hidden="1" x14ac:dyDescent="0.35">
      <c r="A213" s="22" t="str">
        <f>_xlfn.CONCAT(TEXT(Submittal[[#This Row],[Spec Section]],"000000"),".",TEXT(Submittal[[#This Row],[Number]], "00"),".", TEXT(Submittal[[#This Row],[Rev]],"00"))</f>
        <v>087100.03.00</v>
      </c>
      <c r="B213" s="19" t="str">
        <f>Submittal[[#This Row],[Title]]</f>
        <v>DOOR HARDWARE - Custom Hardware</v>
      </c>
      <c r="C213" s="19" t="str">
        <f>LEFT(Submittal[[#This Row],[Description]],25)</f>
        <v>C. Shop Drawings:  Detail</v>
      </c>
      <c r="D213" s="19" t="str">
        <f>Submittal[[#This Row],[State]]</f>
        <v>Closed</v>
      </c>
      <c r="E213" s="20">
        <f>Submittal[[#This Row],[Due from Subcontractor]]</f>
        <v>43815</v>
      </c>
      <c r="F213" s="20" t="str">
        <f>Submittal[[#This Row],[Type]]</f>
        <v>Shop Drawing</v>
      </c>
      <c r="G213" s="19" t="str">
        <f>Submittal[[#This Row],[Submitter Organization]]</f>
        <v>Architectural Building Sup</v>
      </c>
    </row>
    <row r="214" spans="1:7" hidden="1" x14ac:dyDescent="0.35">
      <c r="A214" s="22" t="str">
        <f>_xlfn.CONCAT(TEXT(Submittal[[#This Row],[Spec Section]],"000000"),".",TEXT(Submittal[[#This Row],[Number]], "00"),".", TEXT(Submittal[[#This Row],[Rev]],"00"))</f>
        <v>087100.02.00</v>
      </c>
      <c r="B214" s="19" t="str">
        <f>Submittal[[#This Row],[Title]]</f>
        <v>DOOR HARDWARE</v>
      </c>
      <c r="C214" s="19" t="str">
        <f>LEFT(Submittal[[#This Row],[Description]],25)</f>
        <v>Wax Molds for Custom Hard</v>
      </c>
      <c r="D214" s="19" t="str">
        <f>Submittal[[#This Row],[State]]</f>
        <v>Closed</v>
      </c>
      <c r="E214" s="20">
        <f>Submittal[[#This Row],[Due from Subcontractor]]</f>
        <v>43815</v>
      </c>
      <c r="F214" s="20" t="str">
        <f>Submittal[[#This Row],[Type]]</f>
        <v>Submittal</v>
      </c>
      <c r="G214" s="19" t="str">
        <f>Submittal[[#This Row],[Submitter Organization]]</f>
        <v>Architectural Building Sup</v>
      </c>
    </row>
    <row r="215" spans="1:7" hidden="1" x14ac:dyDescent="0.35">
      <c r="A215" s="22" t="str">
        <f>_xlfn.CONCAT(TEXT(Submittal[[#This Row],[Spec Section]],"000000"),".",TEXT(Submittal[[#This Row],[Number]], "00"),".", TEXT(Submittal[[#This Row],[Rev]],"00"))</f>
        <v>087100.01.01</v>
      </c>
      <c r="B215" s="19" t="str">
        <f>Submittal[[#This Row],[Title]]</f>
        <v>DOOR HARDWARE - CCD 104</v>
      </c>
      <c r="C215" s="19" t="str">
        <f>LEFT(Submittal[[#This Row],[Description]],25)</f>
        <v>A. Product Data:  Include</v>
      </c>
      <c r="D215" s="19" t="str">
        <f>Submittal[[#This Row],[State]]</f>
        <v>Closed</v>
      </c>
      <c r="E215" s="20">
        <f>Submittal[[#This Row],[Due from Subcontractor]]</f>
        <v>43815</v>
      </c>
      <c r="F215" s="20" t="str">
        <f>Submittal[[#This Row],[Type]]</f>
        <v>Product Data</v>
      </c>
      <c r="G215" s="19" t="str">
        <f>Submittal[[#This Row],[Submitter Organization]]</f>
        <v>Architectural Building Sup</v>
      </c>
    </row>
    <row r="216" spans="1:7" hidden="1" x14ac:dyDescent="0.35">
      <c r="A216" s="22" t="str">
        <f>_xlfn.CONCAT(TEXT(Submittal[[#This Row],[Spec Section]],"000000"),".",TEXT(Submittal[[#This Row],[Number]], "00"),".", TEXT(Submittal[[#This Row],[Rev]],"00"))</f>
        <v>088000.01.00</v>
      </c>
      <c r="B216" s="19" t="str">
        <f>Submittal[[#This Row],[Title]]</f>
        <v>GLAZING - Interior Glass</v>
      </c>
      <c r="C216" s="19" t="str">
        <f>LEFT(Submittal[[#This Row],[Description]],25)</f>
        <v>A. Product Data: For each</v>
      </c>
      <c r="D216" s="19" t="str">
        <f>Submittal[[#This Row],[State]]</f>
        <v>Closed</v>
      </c>
      <c r="E216" s="20">
        <f>Submittal[[#This Row],[Due from Subcontractor]]</f>
        <v>44166</v>
      </c>
      <c r="F216" s="20" t="str">
        <f>Submittal[[#This Row],[Type]]</f>
        <v>Product Data</v>
      </c>
      <c r="G216" s="19" t="str">
        <f>Submittal[[#This Row],[Submitter Organization]]</f>
        <v>Jones Paint &amp; Glass - St. George</v>
      </c>
    </row>
    <row r="217" spans="1:7" hidden="1" x14ac:dyDescent="0.35">
      <c r="A217" s="22" t="str">
        <f>_xlfn.CONCAT(TEXT(Submittal[[#This Row],[Spec Section]],"000000"),".",TEXT(Submittal[[#This Row],[Number]], "00"),".", TEXT(Submittal[[#This Row],[Rev]],"00"))</f>
        <v>088000.02.00</v>
      </c>
      <c r="B217" s="19" t="str">
        <f>Submittal[[#This Row],[Title]]</f>
        <v>GLAZING - Interior Glass</v>
      </c>
      <c r="C217" s="19" t="str">
        <f>LEFT(Submittal[[#This Row],[Description]],25)</f>
        <v>B. Glass Samples: For eac</v>
      </c>
      <c r="D217" s="19" t="str">
        <f>Submittal[[#This Row],[State]]</f>
        <v>Closed</v>
      </c>
      <c r="E217" s="20">
        <f>Submittal[[#This Row],[Due from Subcontractor]]</f>
        <v>44166</v>
      </c>
      <c r="F217" s="20" t="str">
        <f>Submittal[[#This Row],[Type]]</f>
        <v>Submittal</v>
      </c>
      <c r="G217" s="19" t="str">
        <f>Submittal[[#This Row],[Submitter Organization]]</f>
        <v>Jones Paint &amp; Glass - St. George</v>
      </c>
    </row>
    <row r="218" spans="1:7" hidden="1" x14ac:dyDescent="0.35">
      <c r="A218" s="22" t="str">
        <f>_xlfn.CONCAT(TEXT(Submittal[[#This Row],[Spec Section]],"000000"),".",TEXT(Submittal[[#This Row],[Number]], "00"),".", TEXT(Submittal[[#This Row],[Rev]],"00"))</f>
        <v>088000.03.00</v>
      </c>
      <c r="B218" s="19" t="str">
        <f>Submittal[[#This Row],[Title]]</f>
        <v>GLAZING - Exterior Windows</v>
      </c>
      <c r="C218" s="19" t="str">
        <f>LEFT(Submittal[[#This Row],[Description]],25)</f>
        <v>A. Product Data: For each</v>
      </c>
      <c r="D218" s="19" t="str">
        <f>Submittal[[#This Row],[State]]</f>
        <v>Closed</v>
      </c>
      <c r="E218" s="20">
        <f>Submittal[[#This Row],[Due from Subcontractor]]</f>
        <v>44166</v>
      </c>
      <c r="F218" s="20" t="str">
        <f>Submittal[[#This Row],[Type]]</f>
        <v>Product Data</v>
      </c>
      <c r="G218" s="19" t="str">
        <f>Submittal[[#This Row],[Submitter Organization]]</f>
        <v>Jones Paint &amp; Glass - St. George</v>
      </c>
    </row>
    <row r="219" spans="1:7" hidden="1" x14ac:dyDescent="0.35">
      <c r="A219" s="22" t="str">
        <f>_xlfn.CONCAT(TEXT(Submittal[[#This Row],[Spec Section]],"000000"),".",TEXT(Submittal[[#This Row],[Number]], "00"),".", TEXT(Submittal[[#This Row],[Rev]],"00"))</f>
        <v>088000.04.00</v>
      </c>
      <c r="B219" s="19" t="str">
        <f>Submittal[[#This Row],[Title]]</f>
        <v>GLAZING - Exterior Windows</v>
      </c>
      <c r="C219" s="19" t="str">
        <f>LEFT(Submittal[[#This Row],[Description]],25)</f>
        <v>B. Glass Samples: For eac</v>
      </c>
      <c r="D219" s="19" t="str">
        <f>Submittal[[#This Row],[State]]</f>
        <v>Closed</v>
      </c>
      <c r="E219" s="20">
        <f>Submittal[[#This Row],[Due from Subcontractor]]</f>
        <v>44166</v>
      </c>
      <c r="F219" s="20" t="str">
        <f>Submittal[[#This Row],[Type]]</f>
        <v>Submittal</v>
      </c>
      <c r="G219" s="19" t="str">
        <f>Submittal[[#This Row],[Submitter Organization]]</f>
        <v>Jones Paint &amp; Glass - St. George</v>
      </c>
    </row>
    <row r="220" spans="1:7" hidden="1" x14ac:dyDescent="0.35">
      <c r="A220" s="22" t="str">
        <f>_xlfn.CONCAT(TEXT(Submittal[[#This Row],[Spec Section]],"000000"),".",TEXT(Submittal[[#This Row],[Number]], "00"),".", TEXT(Submittal[[#This Row],[Rev]],"00"))</f>
        <v>088300.01.00</v>
      </c>
      <c r="B220" s="19" t="str">
        <f>Submittal[[#This Row],[Title]]</f>
        <v>MIRRORS</v>
      </c>
      <c r="C220" s="19" t="str">
        <f>LEFT(Submittal[[#This Row],[Description]],25)</f>
        <v>A. Product Data: For each</v>
      </c>
      <c r="D220" s="19" t="str">
        <f>Submittal[[#This Row],[State]]</f>
        <v>Assigned to Sub</v>
      </c>
      <c r="E220" s="20">
        <f>Submittal[[#This Row],[Due from Subcontractor]]</f>
        <v>44166</v>
      </c>
      <c r="F220" s="20" t="str">
        <f>Submittal[[#This Row],[Type]]</f>
        <v>Product Data</v>
      </c>
      <c r="G220" s="19" t="str">
        <f>Submittal[[#This Row],[Submitter Organization]]</f>
        <v>Rex W. Williams &amp; Sons Inc.</v>
      </c>
    </row>
    <row r="221" spans="1:7" hidden="1" x14ac:dyDescent="0.35">
      <c r="A221" s="22" t="str">
        <f>_xlfn.CONCAT(TEXT(Submittal[[#This Row],[Spec Section]],"000000"),".",TEXT(Submittal[[#This Row],[Number]], "00"),".", TEXT(Submittal[[#This Row],[Rev]],"00"))</f>
        <v>088300.02.00</v>
      </c>
      <c r="B221" s="19" t="str">
        <f>Submittal[[#This Row],[Title]]</f>
        <v>MIRRORS</v>
      </c>
      <c r="C221" s="19" t="str">
        <f>LEFT(Submittal[[#This Row],[Description]],25)</f>
        <v>B. Shop Drawings: Include</v>
      </c>
      <c r="D221" s="19" t="str">
        <f>Submittal[[#This Row],[State]]</f>
        <v>Assigned to Sub</v>
      </c>
      <c r="E221" s="20">
        <f>Submittal[[#This Row],[Due from Subcontractor]]</f>
        <v>44166</v>
      </c>
      <c r="F221" s="20" t="str">
        <f>Submittal[[#This Row],[Type]]</f>
        <v>Shop Drawing</v>
      </c>
      <c r="G221" s="19" t="str">
        <f>Submittal[[#This Row],[Submitter Organization]]</f>
        <v>Rex W. Williams &amp; Sons Inc.</v>
      </c>
    </row>
    <row r="222" spans="1:7" hidden="1" x14ac:dyDescent="0.35">
      <c r="A222" s="22" t="str">
        <f>_xlfn.CONCAT(TEXT(Submittal[[#This Row],[Spec Section]],"000000"),".",TEXT(Submittal[[#This Row],[Number]], "00"),".", TEXT(Submittal[[#This Row],[Rev]],"00"))</f>
        <v>088300.03.00</v>
      </c>
      <c r="B222" s="19" t="str">
        <f>Submittal[[#This Row],[Title]]</f>
        <v>MIRRORS</v>
      </c>
      <c r="C222" s="19" t="str">
        <f>LEFT(Submittal[[#This Row],[Description]],25)</f>
        <v>C. Samples: For each type</v>
      </c>
      <c r="D222" s="19" t="str">
        <f>Submittal[[#This Row],[State]]</f>
        <v>Assigned to Sub</v>
      </c>
      <c r="E222" s="20">
        <f>Submittal[[#This Row],[Due from Subcontractor]]</f>
        <v>44166</v>
      </c>
      <c r="F222" s="20" t="str">
        <f>Submittal[[#This Row],[Type]]</f>
        <v>Submittal</v>
      </c>
      <c r="G222" s="19" t="str">
        <f>Submittal[[#This Row],[Submitter Organization]]</f>
        <v>Rex W. Williams &amp; Sons Inc.</v>
      </c>
    </row>
    <row r="223" spans="1:7" hidden="1" x14ac:dyDescent="0.35">
      <c r="A223" s="22" t="str">
        <f>_xlfn.CONCAT(TEXT(Submittal[[#This Row],[Spec Section]],"000000"),".",TEXT(Submittal[[#This Row],[Number]], "00"),".", TEXT(Submittal[[#This Row],[Rev]],"00"))</f>
        <v>088813.01.00</v>
      </c>
      <c r="B223" s="19" t="str">
        <f>Submittal[[#This Row],[Title]]</f>
        <v>FIRE-RESISTANT GLAZING</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Jones Paint &amp; Glass - St. George</v>
      </c>
    </row>
    <row r="224" spans="1:7" hidden="1" x14ac:dyDescent="0.35">
      <c r="A224" s="22" t="str">
        <f>_xlfn.CONCAT(TEXT(Submittal[[#This Row],[Spec Section]],"000000"),".",TEXT(Submittal[[#This Row],[Number]], "00"),".", TEXT(Submittal[[#This Row],[Rev]],"00"))</f>
        <v>088813.02.00</v>
      </c>
      <c r="B224" s="19" t="str">
        <f>Submittal[[#This Row],[Title]]</f>
        <v>FIRE-RESISTANT GLAZING</v>
      </c>
      <c r="C224" s="19" t="str">
        <f>LEFT(Submittal[[#This Row],[Description]],25)</f>
        <v>B. Glass Samples: For eac</v>
      </c>
      <c r="D224" s="19" t="str">
        <f>Submittal[[#This Row],[State]]</f>
        <v>Assigned to Sub</v>
      </c>
      <c r="E224" s="20">
        <f>Submittal[[#This Row],[Due from Subcontractor]]</f>
        <v>44166</v>
      </c>
      <c r="F224" s="20" t="str">
        <f>Submittal[[#This Row],[Type]]</f>
        <v>Submittal</v>
      </c>
      <c r="G224" s="19" t="str">
        <f>Submittal[[#This Row],[Submitter Organization]]</f>
        <v>Jones Paint &amp; Glass - St. George</v>
      </c>
    </row>
    <row r="225" spans="1:7" hidden="1" x14ac:dyDescent="0.35">
      <c r="A225" s="22" t="str">
        <f>_xlfn.CONCAT(TEXT(Submittal[[#This Row],[Spec Section]],"000000"),".",TEXT(Submittal[[#This Row],[Number]], "00"),".", TEXT(Submittal[[#This Row],[Rev]],"00"))</f>
        <v>090000.01.02</v>
      </c>
      <c r="B225" s="19" t="str">
        <f>Submittal[[#This Row],[Title]]</f>
        <v>Global Stone &amp; Tile - Shop Drawings Set 1 GHID - CCD_40R2 CCD_40R3</v>
      </c>
      <c r="C225" s="19" t="str">
        <f>LEFT(Submittal[[#This Row],[Description]],25)</f>
        <v>CCD_40R1 PR_7R1 CCD_54.4R</v>
      </c>
      <c r="D225" s="19" t="str">
        <f>Submittal[[#This Row],[State]]</f>
        <v>Closed</v>
      </c>
      <c r="E225" s="20">
        <f>Submittal[[#This Row],[Due from Subcontractor]]</f>
        <v>44184</v>
      </c>
      <c r="F225" s="20" t="str">
        <f>Submittal[[#This Row],[Type]]</f>
        <v>Submittal</v>
      </c>
      <c r="G225" s="19" t="str">
        <f>Submittal[[#This Row],[Submitter Organization]]</f>
        <v>GLOBAL STONE &amp; TILE LLC</v>
      </c>
    </row>
    <row r="226" spans="1:7" hidden="1" x14ac:dyDescent="0.35">
      <c r="A226" s="22" t="str">
        <f>_xlfn.CONCAT(TEXT(Submittal[[#This Row],[Spec Section]],"000000"),".",TEXT(Submittal[[#This Row],[Number]], "00"),".", TEXT(Submittal[[#This Row],[Rev]],"00"))</f>
        <v>090000.02.01</v>
      </c>
      <c r="B226" s="19" t="str">
        <f>Submittal[[#This Row],[Title]]</f>
        <v>Global Stone &amp; Tile - Testing Data Thassos GHID</v>
      </c>
      <c r="C226" s="19" t="str">
        <f>LEFT(Submittal[[#This Row],[Description]],25)</f>
        <v/>
      </c>
      <c r="D226" s="19" t="str">
        <f>Submittal[[#This Row],[State]]</f>
        <v>Closed</v>
      </c>
      <c r="E226" s="20">
        <f>Submittal[[#This Row],[Due from Subcontractor]]</f>
        <v>44083</v>
      </c>
      <c r="F226" s="20" t="str">
        <f>Submittal[[#This Row],[Type]]</f>
        <v>Submittal</v>
      </c>
      <c r="G226" s="19" t="str">
        <f>Submittal[[#This Row],[Submitter Organization]]</f>
        <v>GLOBAL STONE &amp; TILE LLC</v>
      </c>
    </row>
    <row r="227" spans="1:7" hidden="1" x14ac:dyDescent="0.35">
      <c r="A227" s="22" t="str">
        <f>_xlfn.CONCAT(TEXT(Submittal[[#This Row],[Spec Section]],"000000"),".",TEXT(Submittal[[#This Row],[Number]], "00"),".", TEXT(Submittal[[#This Row],[Rev]],"00"))</f>
        <v>090000.04.00</v>
      </c>
      <c r="B227" s="19" t="str">
        <f>Submittal[[#This Row],[Title]]</f>
        <v>Font Pit Stone Changes - CCD_105</v>
      </c>
      <c r="C227" s="19" t="str">
        <f>LEFT(Submittal[[#This Row],[Description]],25)</f>
        <v/>
      </c>
      <c r="D227" s="19" t="str">
        <f>Submittal[[#This Row],[State]]</f>
        <v>Closed</v>
      </c>
      <c r="E227" s="20">
        <f>Submittal[[#This Row],[Due from Subcontractor]]</f>
        <v>44180</v>
      </c>
      <c r="F227" s="20" t="str">
        <f>Submittal[[#This Row],[Type]]</f>
        <v>Submittal</v>
      </c>
      <c r="G227" s="19" t="str">
        <f>Submittal[[#This Row],[Submitter Organization]]</f>
        <v>GLOBAL STONE &amp; TILE LLC</v>
      </c>
    </row>
    <row r="228" spans="1:7" hidden="1" x14ac:dyDescent="0.35">
      <c r="A228" s="22" t="str">
        <f>_xlfn.CONCAT(TEXT(Submittal[[#This Row],[Spec Section]],"000000"),".",TEXT(Submittal[[#This Row],[Number]], "00"),".", TEXT(Submittal[[#This Row],[Rev]],"00"))</f>
        <v>090320.02.00</v>
      </c>
      <c r="B228" s="19" t="str">
        <f>Submittal[[#This Row],[Title]]</f>
        <v>HISTORIC TREATMENT OF PLASTER</v>
      </c>
      <c r="C228" s="19" t="str">
        <f>LEFT(Submittal[[#This Row],[Description]],25)</f>
        <v>A. Product Data: For each</v>
      </c>
      <c r="D228" s="19" t="str">
        <f>Submittal[[#This Row],[State]]</f>
        <v>Closed</v>
      </c>
      <c r="E228" s="20">
        <f>Submittal[[#This Row],[Due from Subcontractor]]</f>
        <v>43864</v>
      </c>
      <c r="F228" s="20" t="str">
        <f>Submittal[[#This Row],[Type]]</f>
        <v>Product Data</v>
      </c>
      <c r="G228" s="19" t="str">
        <f>Submittal[[#This Row],[Submitter Organization]]</f>
        <v>R. Phillips Plastering LLC</v>
      </c>
    </row>
    <row r="229" spans="1:7" hidden="1" x14ac:dyDescent="0.35">
      <c r="A229" s="22" t="str">
        <f>_xlfn.CONCAT(TEXT(Submittal[[#This Row],[Spec Section]],"000000"),".",TEXT(Submittal[[#This Row],[Number]], "00"),".", TEXT(Submittal[[#This Row],[Rev]],"00"))</f>
        <v>090320.01.00</v>
      </c>
      <c r="B229" s="19" t="str">
        <f>Submittal[[#This Row],[Title]]</f>
        <v>HISTORIC TREATMENT OF PLASTER</v>
      </c>
      <c r="C229" s="19" t="str">
        <f>LEFT(Submittal[[#This Row],[Description]],25)</f>
        <v>D. Mockups: Prepare mocku</v>
      </c>
      <c r="D229" s="19" t="str">
        <f>Submittal[[#This Row],[State]]</f>
        <v>Assigned to Sub</v>
      </c>
      <c r="E229" s="20">
        <f>Submittal[[#This Row],[Due from Subcontractor]]</f>
        <v>43864</v>
      </c>
      <c r="F229" s="20" t="str">
        <f>Submittal[[#This Row],[Type]]</f>
        <v>Mock-Up</v>
      </c>
      <c r="G229" s="19" t="str">
        <f>Submittal[[#This Row],[Submitter Organization]]</f>
        <v>R. Phillips Plastering LLC</v>
      </c>
    </row>
    <row r="230" spans="1:7" hidden="1" x14ac:dyDescent="0.35">
      <c r="A230" s="22" t="str">
        <f>_xlfn.CONCAT(TEXT(Submittal[[#This Row],[Spec Section]],"000000"),".",TEXT(Submittal[[#This Row],[Number]], "00"),".", TEXT(Submittal[[#This Row],[Rev]],"00"))</f>
        <v>090320.03.00</v>
      </c>
      <c r="B230" s="19" t="str">
        <f>Submittal[[#This Row],[Title]]</f>
        <v>HISTORIC TREATMENT OF PLASTER</v>
      </c>
      <c r="C230" s="19" t="str">
        <f>LEFT(Submittal[[#This Row],[Description]],25)</f>
        <v>B. Shop Drawings: For eac</v>
      </c>
      <c r="D230" s="19" t="str">
        <f>Submittal[[#This Row],[State]]</f>
        <v>Assigned to Sub</v>
      </c>
      <c r="E230" s="20">
        <f>Submittal[[#This Row],[Due from Subcontractor]]</f>
        <v>43864</v>
      </c>
      <c r="F230" s="20" t="str">
        <f>Submittal[[#This Row],[Type]]</f>
        <v>Shop Drawing</v>
      </c>
      <c r="G230" s="19" t="str">
        <f>Submittal[[#This Row],[Submitter Organization]]</f>
        <v>R. Phillips Plastering LLC</v>
      </c>
    </row>
    <row r="231" spans="1:7" hidden="1" x14ac:dyDescent="0.35">
      <c r="A231" s="22" t="str">
        <f>_xlfn.CONCAT(TEXT(Submittal[[#This Row],[Spec Section]],"000000"),".",TEXT(Submittal[[#This Row],[Number]], "00"),".", TEXT(Submittal[[#This Row],[Rev]],"00"))</f>
        <v>090320.04.00</v>
      </c>
      <c r="B231" s="19" t="str">
        <f>Submittal[[#This Row],[Title]]</f>
        <v>HISTORIC TREATMENT OF PLASTER</v>
      </c>
      <c r="C231" s="19" t="str">
        <f>LEFT(Submittal[[#This Row],[Description]],25)</f>
        <v>C. Samples for Initial Se</v>
      </c>
      <c r="D231" s="19" t="str">
        <f>Submittal[[#This Row],[State]]</f>
        <v>Assigned to Sub</v>
      </c>
      <c r="E231" s="20">
        <f>Submittal[[#This Row],[Due from Subcontractor]]</f>
        <v>43864</v>
      </c>
      <c r="F231" s="20" t="str">
        <f>Submittal[[#This Row],[Type]]</f>
        <v>Submittal</v>
      </c>
      <c r="G231" s="19" t="str">
        <f>Submittal[[#This Row],[Submitter Organization]]</f>
        <v>R. Phillips Plastering LLC</v>
      </c>
    </row>
    <row r="232" spans="1:7" hidden="1" x14ac:dyDescent="0.35">
      <c r="A232" s="22" t="str">
        <f>_xlfn.CONCAT(TEXT(Submittal[[#This Row],[Spec Section]],"000000"),".",TEXT(Submittal[[#This Row],[Number]], "00"),".", TEXT(Submittal[[#This Row],[Rev]],"00"))</f>
        <v>092116.01.00</v>
      </c>
      <c r="B232" s="19" t="str">
        <f>Submittal[[#This Row],[Title]]</f>
        <v>GYPSUM BOARD SHAFT WALL ASSEMBLIES</v>
      </c>
      <c r="C232" s="19" t="str">
        <f>LEFT(Submittal[[#This Row],[Description]],25)</f>
        <v>A. Product Data: For each</v>
      </c>
      <c r="D232" s="19" t="str">
        <f>Submittal[[#This Row],[State]]</f>
        <v>Closed</v>
      </c>
      <c r="E232" s="20">
        <f>Submittal[[#This Row],[Due from Subcontractor]]</f>
        <v>43817</v>
      </c>
      <c r="F232" s="20" t="str">
        <f>Submittal[[#This Row],[Type]]</f>
        <v>Product Data</v>
      </c>
      <c r="G232" s="19" t="str">
        <f>Submittal[[#This Row],[Submitter Organization]]</f>
        <v>Pete King Commercial</v>
      </c>
    </row>
    <row r="233" spans="1:7" hidden="1" x14ac:dyDescent="0.35">
      <c r="A233" s="22" t="str">
        <f>_xlfn.CONCAT(TEXT(Submittal[[#This Row],[Spec Section]],"000000"),".",TEXT(Submittal[[#This Row],[Number]], "00"),".", TEXT(Submittal[[#This Row],[Rev]],"00"))</f>
        <v>092217.01.00</v>
      </c>
      <c r="B233" s="19" t="str">
        <f>Submittal[[#This Row],[Title]]</f>
        <v>INTERIOR METAL FRAMING</v>
      </c>
      <c r="C233" s="19" t="str">
        <f>LEFT(Submittal[[#This Row],[Description]],25)</f>
        <v>1. Product Data:  a. Clip</v>
      </c>
      <c r="D233" s="19" t="str">
        <f>Submittal[[#This Row],[State]]</f>
        <v>Closed</v>
      </c>
      <c r="E233" s="20">
        <f>Submittal[[#This Row],[Due from Subcontractor]]</f>
        <v>43815</v>
      </c>
      <c r="F233" s="20" t="str">
        <f>Submittal[[#This Row],[Type]]</f>
        <v>Product Data</v>
      </c>
      <c r="G233" s="19" t="str">
        <f>Submittal[[#This Row],[Submitter Organization]]</f>
        <v>Pete King Commercial</v>
      </c>
    </row>
    <row r="234" spans="1:7" hidden="1" x14ac:dyDescent="0.35">
      <c r="A234" s="22" t="str">
        <f>_xlfn.CONCAT(TEXT(Submittal[[#This Row],[Spec Section]],"000000"),".",TEXT(Submittal[[#This Row],[Number]], "00"),".", TEXT(Submittal[[#This Row],[Rev]],"00"))</f>
        <v>092217.02.00</v>
      </c>
      <c r="B234" s="19" t="str">
        <f>Submittal[[#This Row],[Title]]</f>
        <v>INTERIOR METAL FRAMING</v>
      </c>
      <c r="C234" s="19" t="str">
        <f>LEFT(Submittal[[#This Row],[Description]],25)</f>
        <v>2. Shop Drawings: a. Meta</v>
      </c>
      <c r="D234" s="19" t="str">
        <f>Submittal[[#This Row],[State]]</f>
        <v>Closed</v>
      </c>
      <c r="E234" s="20">
        <f>Submittal[[#This Row],[Due from Subcontractor]]</f>
        <v>43815</v>
      </c>
      <c r="F234" s="20" t="str">
        <f>Submittal[[#This Row],[Type]]</f>
        <v>Shop Drawing</v>
      </c>
      <c r="G234" s="19" t="str">
        <f>Submittal[[#This Row],[Submitter Organization]]</f>
        <v>Pete King Commercial</v>
      </c>
    </row>
    <row r="235" spans="1:7" hidden="1" x14ac:dyDescent="0.35">
      <c r="A235" s="22" t="str">
        <f>_xlfn.CONCAT(TEXT(Submittal[[#This Row],[Spec Section]],"000000"),".",TEXT(Submittal[[#This Row],[Number]], "00"),".", TEXT(Submittal[[#This Row],[Rev]],"00"))</f>
        <v>092217.04.00</v>
      </c>
      <c r="B235" s="19" t="str">
        <f>Submittal[[#This Row],[Title]]</f>
        <v>INTERIOR METAL FRAMING - Barrel Ceiling</v>
      </c>
      <c r="C235" s="19" t="str">
        <f>LEFT(Submittal[[#This Row],[Description]],25)</f>
        <v xml:space="preserve"> b. Ceilings: 1) Provide </v>
      </c>
      <c r="D235" s="19" t="str">
        <f>Submittal[[#This Row],[State]]</f>
        <v>Closed</v>
      </c>
      <c r="E235" s="20">
        <f>Submittal[[#This Row],[Due from Subcontractor]]</f>
        <v>44037</v>
      </c>
      <c r="F235" s="20" t="str">
        <f>Submittal[[#This Row],[Type]]</f>
        <v>Submittal</v>
      </c>
      <c r="G235" s="19" t="str">
        <f>Submittal[[#This Row],[Submitter Organization]]</f>
        <v>Pete King Commercial</v>
      </c>
    </row>
    <row r="236" spans="1:7" hidden="1" x14ac:dyDescent="0.35">
      <c r="A236" s="22" t="str">
        <f>_xlfn.CONCAT(TEXT(Submittal[[#This Row],[Spec Section]],"000000"),".",TEXT(Submittal[[#This Row],[Number]], "00"),".", TEXT(Submittal[[#This Row],[Rev]],"00"))</f>
        <v>092217.03.00</v>
      </c>
      <c r="B236" s="19" t="str">
        <f>Submittal[[#This Row],[Title]]</f>
        <v>INTERIOR METAL FRAMING</v>
      </c>
      <c r="C236" s="19" t="str">
        <f>LEFT(Submittal[[#This Row],[Description]],25)</f>
        <v xml:space="preserve">Proposed replacement for </v>
      </c>
      <c r="D236" s="19" t="str">
        <f>Submittal[[#This Row],[State]]</f>
        <v>Closed</v>
      </c>
      <c r="E236" s="20">
        <f>Submittal[[#This Row],[Due from Subcontractor]]</f>
        <v>43943</v>
      </c>
      <c r="F236" s="20" t="str">
        <f>Submittal[[#This Row],[Type]]</f>
        <v>Shop Drawing</v>
      </c>
      <c r="G236" s="19" t="str">
        <f>Submittal[[#This Row],[Submitter Organization]]</f>
        <v>Pete King Commercial</v>
      </c>
    </row>
    <row r="237" spans="1:7" hidden="1" x14ac:dyDescent="0.35">
      <c r="A237" s="22" t="str">
        <f>_xlfn.CONCAT(TEXT(Submittal[[#This Row],[Spec Section]],"000000"),".",TEXT(Submittal[[#This Row],[Number]], "00"),".", TEXT(Submittal[[#This Row],[Rev]],"00"))</f>
        <v>092226.01.00</v>
      </c>
      <c r="B237" s="19" t="str">
        <f>Submittal[[#This Row],[Title]]</f>
        <v>METAL SUSPENSION SYSTEM GYPSUM BOARD</v>
      </c>
      <c r="C237" s="19" t="str">
        <f>LEFT(Submittal[[#This Row],[Description]],25)</f>
        <v>A. Informational Submitta</v>
      </c>
      <c r="D237" s="19" t="str">
        <f>Submittal[[#This Row],[State]]</f>
        <v>Closed</v>
      </c>
      <c r="E237" s="20">
        <f>Submittal[[#This Row],[Due from Subcontractor]]</f>
        <v>43815</v>
      </c>
      <c r="F237" s="20" t="str">
        <f>Submittal[[#This Row],[Type]]</f>
        <v>Submittal Certificate</v>
      </c>
      <c r="G237" s="19" t="str">
        <f>Submittal[[#This Row],[Submitter Organization]]</f>
        <v>Pete King Commercial</v>
      </c>
    </row>
    <row r="238" spans="1:7" hidden="1" x14ac:dyDescent="0.35">
      <c r="A238" s="22" t="str">
        <f>_xlfn.CONCAT(TEXT(Submittal[[#This Row],[Spec Section]],"000000"),".",TEXT(Submittal[[#This Row],[Number]], "00"),".", TEXT(Submittal[[#This Row],[Rev]],"00"))</f>
        <v>092300.02.00</v>
      </c>
      <c r="B238" s="19" t="str">
        <f>Submittal[[#This Row],[Title]]</f>
        <v>GYPSUM PLASTERING</v>
      </c>
      <c r="C238" s="19" t="str">
        <f>LEFT(Submittal[[#This Row],[Description]],25)</f>
        <v>A. Product Data: For each</v>
      </c>
      <c r="D238" s="19" t="str">
        <f>Submittal[[#This Row],[State]]</f>
        <v>Closed</v>
      </c>
      <c r="E238" s="20">
        <f>Submittal[[#This Row],[Due from Subcontractor]]</f>
        <v>43864</v>
      </c>
      <c r="F238" s="20" t="str">
        <f>Submittal[[#This Row],[Type]]</f>
        <v>Product Data</v>
      </c>
      <c r="G238" s="19" t="str">
        <f>Submittal[[#This Row],[Submitter Organization]]</f>
        <v>R. Phillips Plastering LLC</v>
      </c>
    </row>
    <row r="239" spans="1:7" hidden="1" x14ac:dyDescent="0.35">
      <c r="A239" s="22" t="str">
        <f>_xlfn.CONCAT(TEXT(Submittal[[#This Row],[Spec Section]],"000000"),".",TEXT(Submittal[[#This Row],[Number]], "00"),".", TEXT(Submittal[[#This Row],[Rev]],"00"))</f>
        <v>092300.01.00</v>
      </c>
      <c r="B239" s="19" t="str">
        <f>Submittal[[#This Row],[Title]]</f>
        <v>GYPSUM PLASTERING</v>
      </c>
      <c r="C239" s="19" t="str">
        <f>LEFT(Submittal[[#This Row],[Description]],25)</f>
        <v>A. Mockups: Build mockups</v>
      </c>
      <c r="D239" s="19" t="str">
        <f>Submittal[[#This Row],[State]]</f>
        <v>Assigned to Sub</v>
      </c>
      <c r="E239" s="20">
        <f>Submittal[[#This Row],[Due from Subcontractor]]</f>
        <v>43864</v>
      </c>
      <c r="F239" s="20" t="str">
        <f>Submittal[[#This Row],[Type]]</f>
        <v>Mock-Up</v>
      </c>
      <c r="G239" s="19" t="str">
        <f>Submittal[[#This Row],[Submitter Organization]]</f>
        <v>R. Phillips Plastering LLC</v>
      </c>
    </row>
    <row r="240" spans="1:7" hidden="1" x14ac:dyDescent="0.35">
      <c r="A240" s="22" t="str">
        <f>_xlfn.CONCAT(TEXT(Submittal[[#This Row],[Spec Section]],"000000"),".",TEXT(Submittal[[#This Row],[Number]], "00"),".", TEXT(Submittal[[#This Row],[Rev]],"00"))</f>
        <v>092300.03.00</v>
      </c>
      <c r="B240" s="19" t="str">
        <f>Submittal[[#This Row],[Title]]</f>
        <v>GYPSUM PLASTERING</v>
      </c>
      <c r="C240" s="19" t="str">
        <f>LEFT(Submittal[[#This Row],[Description]],25)</f>
        <v>B. Shop Drawings: Show lo</v>
      </c>
      <c r="D240" s="19" t="str">
        <f>Submittal[[#This Row],[State]]</f>
        <v>Assigned to Sub</v>
      </c>
      <c r="E240" s="20">
        <f>Submittal[[#This Row],[Due from Subcontractor]]</f>
        <v>43864</v>
      </c>
      <c r="F240" s="20" t="str">
        <f>Submittal[[#This Row],[Type]]</f>
        <v>Shop Drawing</v>
      </c>
      <c r="G240" s="19" t="str">
        <f>Submittal[[#This Row],[Submitter Organization]]</f>
        <v>R. Phillips Plastering LLC</v>
      </c>
    </row>
    <row r="241" spans="1:7" hidden="1" x14ac:dyDescent="0.35">
      <c r="A241" s="22" t="str">
        <f>_xlfn.CONCAT(TEXT(Submittal[[#This Row],[Spec Section]],"000000"),".",TEXT(Submittal[[#This Row],[Number]], "00"),".", TEXT(Submittal[[#This Row],[Rev]],"00"))</f>
        <v>092400.02.00</v>
      </c>
      <c r="B241" s="19" t="str">
        <f>Submittal[[#This Row],[Title]]</f>
        <v>CEMENT PLASTERING (Stucco)</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hidden="1" x14ac:dyDescent="0.35">
      <c r="A242" s="22" t="str">
        <f>_xlfn.CONCAT(TEXT(Submittal[[#This Row],[Spec Section]],"000000"),".",TEXT(Submittal[[#This Row],[Number]], "00"),".", TEXT(Submittal[[#This Row],[Rev]],"00"))</f>
        <v>092400.05.00</v>
      </c>
      <c r="B242" s="19" t="str">
        <f>Submittal[[#This Row],[Title]]</f>
        <v>EIFS</v>
      </c>
      <c r="C242" s="19" t="str">
        <f>LEFT(Submittal[[#This Row],[Description]],25)</f>
        <v>Product Data: For the EIF</v>
      </c>
      <c r="D242" s="19" t="str">
        <f>Submittal[[#This Row],[State]]</f>
        <v>Closed</v>
      </c>
      <c r="E242" s="20">
        <f>Submittal[[#This Row],[Due from Subcontractor]]</f>
        <v>44160</v>
      </c>
      <c r="F242" s="20" t="str">
        <f>Submittal[[#This Row],[Type]]</f>
        <v>Product Data</v>
      </c>
      <c r="G242" s="19" t="str">
        <f>Submittal[[#This Row],[Submitter Organization]]</f>
        <v>R. Phillips Plastering LLC</v>
      </c>
    </row>
    <row r="243" spans="1:7" hidden="1" x14ac:dyDescent="0.35">
      <c r="A243" s="22" t="str">
        <f>_xlfn.CONCAT(TEXT(Submittal[[#This Row],[Spec Section]],"000000"),".",TEXT(Submittal[[#This Row],[Number]], "00"),".", TEXT(Submittal[[#This Row],[Rev]],"00"))</f>
        <v>092400.03.00</v>
      </c>
      <c r="B243" s="19" t="str">
        <f>Submittal[[#This Row],[Title]]</f>
        <v>CEMENT PLASTERING (Stucco)</v>
      </c>
      <c r="C243" s="19" t="str">
        <f>LEFT(Submittal[[#This Row],[Description]],25)</f>
        <v>B. Shop Drawings: Show lo</v>
      </c>
      <c r="D243" s="19" t="str">
        <f>Submittal[[#This Row],[State]]</f>
        <v>Assigned to Sub</v>
      </c>
      <c r="E243" s="20">
        <f>Submittal[[#This Row],[Due from Subcontractor]]</f>
        <v>43864</v>
      </c>
      <c r="F243" s="20" t="str">
        <f>Submittal[[#This Row],[Type]]</f>
        <v>Shop Drawing</v>
      </c>
      <c r="G243" s="19" t="str">
        <f>Submittal[[#This Row],[Submitter Organization]]</f>
        <v>R. Phillips Plastering LLC</v>
      </c>
    </row>
    <row r="244" spans="1:7" hidden="1" x14ac:dyDescent="0.35">
      <c r="A244" s="22" t="str">
        <f>_xlfn.CONCAT(TEXT(Submittal[[#This Row],[Spec Section]],"000000"),".",TEXT(Submittal[[#This Row],[Number]], "00"),".", TEXT(Submittal[[#This Row],[Rev]],"00"))</f>
        <v>092400.04.00</v>
      </c>
      <c r="B244" s="19" t="str">
        <f>Submittal[[#This Row],[Title]]</f>
        <v>CEMENT PLASTERING (Stucco)</v>
      </c>
      <c r="C244" s="19" t="str">
        <f>LEFT(Submittal[[#This Row],[Description]],25)</f>
        <v>C. Samples: For each type</v>
      </c>
      <c r="D244" s="19" t="str">
        <f>Submittal[[#This Row],[State]]</f>
        <v>Assigned to Sub</v>
      </c>
      <c r="E244" s="20">
        <f>Submittal[[#This Row],[Due from Subcontractor]]</f>
        <v>43864</v>
      </c>
      <c r="F244" s="20" t="str">
        <f>Submittal[[#This Row],[Type]]</f>
        <v>Submittal</v>
      </c>
      <c r="G244" s="19" t="str">
        <f>Submittal[[#This Row],[Submitter Organization]]</f>
        <v>R. Phillips Plastering LLC</v>
      </c>
    </row>
    <row r="245" spans="1:7" hidden="1" x14ac:dyDescent="0.35">
      <c r="A245" s="22" t="str">
        <f>_xlfn.CONCAT(TEXT(Submittal[[#This Row],[Spec Section]],"000000"),".",TEXT(Submittal[[#This Row],[Number]], "00"),".", TEXT(Submittal[[#This Row],[Rev]],"00"))</f>
        <v>092400.01.00</v>
      </c>
      <c r="B245" s="19" t="str">
        <f>Submittal[[#This Row],[Title]]</f>
        <v>CEMENT PLASTERING (Stucco)</v>
      </c>
      <c r="C245" s="19" t="str">
        <f>LEFT(Submittal[[#This Row],[Description]],25)</f>
        <v>A. Mockups: Build mockups</v>
      </c>
      <c r="D245" s="19" t="str">
        <f>Submittal[[#This Row],[State]]</f>
        <v>Assigned to Sub</v>
      </c>
      <c r="E245" s="20">
        <f>Submittal[[#This Row],[Due from Subcontractor]]</f>
        <v>43864</v>
      </c>
      <c r="F245" s="20" t="str">
        <f>Submittal[[#This Row],[Type]]</f>
        <v>Mock-Up</v>
      </c>
      <c r="G245" s="19" t="str">
        <f>Submittal[[#This Row],[Submitter Organization]]</f>
        <v>R. Phillips Plastering LLC</v>
      </c>
    </row>
    <row r="246" spans="1:7" hidden="1" x14ac:dyDescent="0.35">
      <c r="A246" s="22" t="str">
        <f>_xlfn.CONCAT(TEXT(Submittal[[#This Row],[Spec Section]],"000000"),".",TEXT(Submittal[[#This Row],[Number]], "00"),".", TEXT(Submittal[[#This Row],[Rev]],"00"))</f>
        <v>092713.03.01</v>
      </c>
      <c r="B246" s="19" t="str">
        <f>Submittal[[#This Row],[Title]]</f>
        <v>GLASS-FIBER-REINFORCED GYPSUM FABRICATIONS - Shop Drawings CCD Updates</v>
      </c>
      <c r="C246" s="19" t="str">
        <f>LEFT(Submittal[[#This Row],[Description]],25)</f>
        <v>B. Shop Drawings:  1. Inc</v>
      </c>
      <c r="D246" s="19" t="str">
        <f>Submittal[[#This Row],[State]]</f>
        <v>Closed</v>
      </c>
      <c r="E246" s="20">
        <f>Submittal[[#This Row],[Due from Subcontractor]]</f>
        <v>43815</v>
      </c>
      <c r="F246" s="20" t="str">
        <f>Submittal[[#This Row],[Type]]</f>
        <v>Shop Drawing</v>
      </c>
      <c r="G246" s="19" t="str">
        <f>Submittal[[#This Row],[Submitter Organization]]</f>
        <v>Pete King Commercial</v>
      </c>
    </row>
    <row r="247" spans="1:7" hidden="1" x14ac:dyDescent="0.35">
      <c r="A247" s="22" t="str">
        <f>_xlfn.CONCAT(TEXT(Submittal[[#This Row],[Spec Section]],"000000"),".",TEXT(Submittal[[#This Row],[Number]], "00"),".", TEXT(Submittal[[#This Row],[Rev]],"00"))</f>
        <v>092713.06.00</v>
      </c>
      <c r="B247" s="19" t="str">
        <f>Submittal[[#This Row],[Title]]</f>
        <v>Glass Fiber Reinforced Gypsum - Windows</v>
      </c>
      <c r="C247" s="19" t="str">
        <f>LEFT(Submittal[[#This Row],[Description]],25)</f>
        <v/>
      </c>
      <c r="D247" s="19" t="str">
        <f>Submittal[[#This Row],[State]]</f>
        <v>Closed</v>
      </c>
      <c r="E247" s="20">
        <f>Submittal[[#This Row],[Due from Subcontractor]]</f>
        <v>44196</v>
      </c>
      <c r="F247" s="20">
        <f>Submittal[[#This Row],[Type]]</f>
        <v>0</v>
      </c>
      <c r="G247" s="19" t="str">
        <f>Submittal[[#This Row],[Submitter Organization]]</f>
        <v>Unlimited Designs Inc.</v>
      </c>
    </row>
    <row r="248" spans="1:7" hidden="1" x14ac:dyDescent="0.35">
      <c r="A248" s="22" t="str">
        <f>_xlfn.CONCAT(TEXT(Submittal[[#This Row],[Spec Section]],"000000"),".",TEXT(Submittal[[#This Row],[Number]], "00"),".", TEXT(Submittal[[#This Row],[Rev]],"00"))</f>
        <v>092713.07.00</v>
      </c>
      <c r="B248" s="19" t="str">
        <f>Submittal[[#This Row],[Title]]</f>
        <v>Glass-Fiber Reinforcement Gypsum Fiber Reinforcing</v>
      </c>
      <c r="C248" s="19" t="str">
        <f>LEFT(Submittal[[#This Row],[Description]],25)</f>
        <v/>
      </c>
      <c r="D248" s="19" t="str">
        <f>Submittal[[#This Row],[State]]</f>
        <v>Closed</v>
      </c>
      <c r="E248" s="20">
        <f>Submittal[[#This Row],[Due from Subcontractor]]</f>
        <v>44238</v>
      </c>
      <c r="F248" s="20" t="str">
        <f>Submittal[[#This Row],[Type]]</f>
        <v>Submittal</v>
      </c>
      <c r="G248" s="19" t="str">
        <f>Submittal[[#This Row],[Submitter Organization]]</f>
        <v>Pete King Commercial</v>
      </c>
    </row>
    <row r="249" spans="1:7" hidden="1" x14ac:dyDescent="0.35">
      <c r="A249" s="22" t="str">
        <f>_xlfn.CONCAT(TEXT(Submittal[[#This Row],[Spec Section]],"000000"),".",TEXT(Submittal[[#This Row],[Number]], "00"),".", TEXT(Submittal[[#This Row],[Rev]],"00"))</f>
        <v>092713.01.00</v>
      </c>
      <c r="B249" s="19" t="str">
        <f>Submittal[[#This Row],[Title]]</f>
        <v>GLASS-FIBER-REINFORCED GYPSUM FABRICATIONS</v>
      </c>
      <c r="C249" s="19" t="str">
        <f>LEFT(Submittal[[#This Row],[Description]],25)</f>
        <v>A. Mockups: Build mockups</v>
      </c>
      <c r="D249" s="19" t="str">
        <f>Submittal[[#This Row],[State]]</f>
        <v>Assigned to Sub</v>
      </c>
      <c r="E249" s="20">
        <f>Submittal[[#This Row],[Due from Subcontractor]]</f>
        <v>44200</v>
      </c>
      <c r="F249" s="20" t="str">
        <f>Submittal[[#This Row],[Type]]</f>
        <v>Mock-Up</v>
      </c>
      <c r="G249" s="19" t="str">
        <f>Submittal[[#This Row],[Submitter Organization]]</f>
        <v>Unlimited Designs Inc.</v>
      </c>
    </row>
    <row r="250" spans="1:7" hidden="1" x14ac:dyDescent="0.35">
      <c r="A250" s="22" t="str">
        <f>_xlfn.CONCAT(TEXT(Submittal[[#This Row],[Spec Section]],"000000"),".",TEXT(Submittal[[#This Row],[Number]], "00"),".", TEXT(Submittal[[#This Row],[Rev]],"00"))</f>
        <v>092713.02.00</v>
      </c>
      <c r="B250" s="19" t="str">
        <f>Submittal[[#This Row],[Title]]</f>
        <v>GLASS-FIBER-REINFORCED GYPSUM FABRICATIONS</v>
      </c>
      <c r="C250" s="19" t="str">
        <f>LEFT(Submittal[[#This Row],[Description]],25)</f>
        <v>A. Product Data: For each</v>
      </c>
      <c r="D250" s="19" t="str">
        <f>Submittal[[#This Row],[State]]</f>
        <v>Assigned to Sub</v>
      </c>
      <c r="E250" s="20">
        <f>Submittal[[#This Row],[Due from Subcontractor]]</f>
        <v>43815</v>
      </c>
      <c r="F250" s="20" t="str">
        <f>Submittal[[#This Row],[Type]]</f>
        <v>Product Data</v>
      </c>
      <c r="G250" s="19" t="str">
        <f>Submittal[[#This Row],[Submitter Organization]]</f>
        <v>Pete King Commercial</v>
      </c>
    </row>
    <row r="251" spans="1:7" hidden="1" x14ac:dyDescent="0.35">
      <c r="A251" s="22" t="str">
        <f>_xlfn.CONCAT(TEXT(Submittal[[#This Row],[Spec Section]],"000000"),".",TEXT(Submittal[[#This Row],[Number]], "00"),".", TEXT(Submittal[[#This Row],[Rev]],"00"))</f>
        <v>092713.04.00</v>
      </c>
      <c r="B251" s="19" t="str">
        <f>Submittal[[#This Row],[Title]]</f>
        <v>GLASS-FIBER-REINFORCED GYPSUM FABRICATIONS</v>
      </c>
      <c r="C251" s="19" t="str">
        <f>LEFT(Submittal[[#This Row],[Description]],25)</f>
        <v>C. Samples: For each expo</v>
      </c>
      <c r="D251" s="19" t="str">
        <f>Submittal[[#This Row],[State]]</f>
        <v>Assigned to Sub</v>
      </c>
      <c r="E251" s="20">
        <f>Submittal[[#This Row],[Due from Subcontractor]]</f>
        <v>43815</v>
      </c>
      <c r="F251" s="20" t="str">
        <f>Submittal[[#This Row],[Type]]</f>
        <v>Submittal</v>
      </c>
      <c r="G251" s="19" t="str">
        <f>Submittal[[#This Row],[Submitter Organization]]</f>
        <v>Unlimited Designs Inc.</v>
      </c>
    </row>
    <row r="252" spans="1:7" hidden="1" x14ac:dyDescent="0.35">
      <c r="A252" s="22" t="str">
        <f>_xlfn.CONCAT(TEXT(Submittal[[#This Row],[Spec Section]],"000000"),".",TEXT(Submittal[[#This Row],[Number]], "00"),".", TEXT(Submittal[[#This Row],[Rev]],"00"))</f>
        <v>092713.05.00</v>
      </c>
      <c r="B252" s="19" t="str">
        <f>Submittal[[#This Row],[Title]]</f>
        <v>GFRG FABRICATIONS PER CCD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Unlimited Designs Inc.</v>
      </c>
    </row>
    <row r="253" spans="1:7" hidden="1" x14ac:dyDescent="0.35">
      <c r="A253" s="22" t="str">
        <f>_xlfn.CONCAT(TEXT(Submittal[[#This Row],[Spec Section]],"000000"),".",TEXT(Submittal[[#This Row],[Number]], "00"),".", TEXT(Submittal[[#This Row],[Rev]],"00"))</f>
        <v>092900.02.00</v>
      </c>
      <c r="B253" s="19" t="str">
        <f>Submittal[[#This Row],[Title]]</f>
        <v>GYPSUM BOARD</v>
      </c>
      <c r="C253" s="19" t="str">
        <f>LEFT(Submittal[[#This Row],[Description]],25)</f>
        <v>A. Product Data:  For eac</v>
      </c>
      <c r="D253" s="19" t="str">
        <f>Submittal[[#This Row],[State]]</f>
        <v>Closed</v>
      </c>
      <c r="E253" s="20">
        <f>Submittal[[#This Row],[Due from Subcontractor]]</f>
        <v>43815</v>
      </c>
      <c r="F253" s="20" t="str">
        <f>Submittal[[#This Row],[Type]]</f>
        <v>Product Data</v>
      </c>
      <c r="G253" s="19" t="str">
        <f>Submittal[[#This Row],[Submitter Organization]]</f>
        <v>Pete King Commercial</v>
      </c>
    </row>
    <row r="254" spans="1:7" hidden="1" x14ac:dyDescent="0.35">
      <c r="A254" s="22" t="str">
        <f>_xlfn.CONCAT(TEXT(Submittal[[#This Row],[Spec Section]],"000000"),".",TEXT(Submittal[[#This Row],[Number]], "00"),".", TEXT(Submittal[[#This Row],[Rev]],"00"))</f>
        <v>092900.03.00</v>
      </c>
      <c r="B254" s="19" t="str">
        <f>Submittal[[#This Row],[Title]]</f>
        <v>GYPSUM BOARD</v>
      </c>
      <c r="C254" s="19" t="str">
        <f>LEFT(Submittal[[#This Row],[Description]],25)</f>
        <v>B. Samples:  For the foll</v>
      </c>
      <c r="D254" s="19" t="str">
        <f>Submittal[[#This Row],[State]]</f>
        <v>Closed</v>
      </c>
      <c r="E254" s="20">
        <f>Submittal[[#This Row],[Due from Subcontractor]]</f>
        <v>43815</v>
      </c>
      <c r="F254" s="20" t="str">
        <f>Submittal[[#This Row],[Type]]</f>
        <v>Submittal</v>
      </c>
      <c r="G254" s="19" t="str">
        <f>Submittal[[#This Row],[Submitter Organization]]</f>
        <v>Pete King Commercial</v>
      </c>
    </row>
    <row r="255" spans="1:7" hidden="1" x14ac:dyDescent="0.35">
      <c r="A255" s="22" t="str">
        <f>_xlfn.CONCAT(TEXT(Submittal[[#This Row],[Spec Section]],"000000"),".",TEXT(Submittal[[#This Row],[Number]], "00"),".", TEXT(Submittal[[#This Row],[Rev]],"00"))</f>
        <v>092900.04.00</v>
      </c>
      <c r="B255" s="19" t="str">
        <f>Submittal[[#This Row],[Title]]</f>
        <v>GYPSUM BOARD</v>
      </c>
      <c r="C255" s="19" t="str">
        <f>LEFT(Submittal[[#This Row],[Description]],25)</f>
        <v>Missing items from origin</v>
      </c>
      <c r="D255" s="19" t="str">
        <f>Submittal[[#This Row],[State]]</f>
        <v>Closed</v>
      </c>
      <c r="E255" s="20">
        <f>Submittal[[#This Row],[Due from Subcontractor]]</f>
        <v>43847</v>
      </c>
      <c r="F255" s="20" t="str">
        <f>Submittal[[#This Row],[Type]]</f>
        <v>Product Data</v>
      </c>
      <c r="G255" s="19" t="str">
        <f>Submittal[[#This Row],[Submitter Organization]]</f>
        <v>Pete King Commercial</v>
      </c>
    </row>
    <row r="256" spans="1:7" hidden="1" x14ac:dyDescent="0.35">
      <c r="A256" s="22" t="str">
        <f>_xlfn.CONCAT(TEXT(Submittal[[#This Row],[Spec Section]],"000000"),".",TEXT(Submittal[[#This Row],[Number]], "00"),".", TEXT(Submittal[[#This Row],[Rev]],"00"))</f>
        <v>092900.05.00</v>
      </c>
      <c r="B256" s="19" t="str">
        <f>Submittal[[#This Row],[Title]]</f>
        <v>Gypsum Board Assemblies - Sill Seal</v>
      </c>
      <c r="C256" s="19" t="str">
        <f>LEFT(Submittal[[#This Row],[Description]],25)</f>
        <v/>
      </c>
      <c r="D256" s="19" t="str">
        <f>Submittal[[#This Row],[State]]</f>
        <v>Closed</v>
      </c>
      <c r="E256" s="20">
        <f>Submittal[[#This Row],[Due from Subcontractor]]</f>
        <v>43921</v>
      </c>
      <c r="F256" s="20" t="str">
        <f>Submittal[[#This Row],[Type]]</f>
        <v>Product Data</v>
      </c>
      <c r="G256" s="19" t="str">
        <f>Submittal[[#This Row],[Submitter Organization]]</f>
        <v>Pete King Commercial</v>
      </c>
    </row>
    <row r="257" spans="1:7" hidden="1" x14ac:dyDescent="0.35">
      <c r="A257" s="22" t="str">
        <f>_xlfn.CONCAT(TEXT(Submittal[[#This Row],[Spec Section]],"000000"),".",TEXT(Submittal[[#This Row],[Number]], "00"),".", TEXT(Submittal[[#This Row],[Rev]],"00"))</f>
        <v>092900.01.00</v>
      </c>
      <c r="B257" s="19" t="str">
        <f>Submittal[[#This Row],[Title]]</f>
        <v>GYPSUM BOARD</v>
      </c>
      <c r="C257" s="19" t="str">
        <f>LEFT(Submittal[[#This Row],[Description]],25)</f>
        <v>A. Mockups:  Before begin</v>
      </c>
      <c r="D257" s="19" t="str">
        <f>Submittal[[#This Row],[State]]</f>
        <v>Assigned to Sub</v>
      </c>
      <c r="E257" s="20">
        <f>Submittal[[#This Row],[Due from Subcontractor]]</f>
        <v>43983</v>
      </c>
      <c r="F257" s="20" t="str">
        <f>Submittal[[#This Row],[Type]]</f>
        <v>Mock-Up</v>
      </c>
      <c r="G257" s="19" t="str">
        <f>Submittal[[#This Row],[Submitter Organization]]</f>
        <v>Pete King Commercial</v>
      </c>
    </row>
    <row r="258" spans="1:7" hidden="1" x14ac:dyDescent="0.35">
      <c r="A258" s="22" t="str">
        <f>_xlfn.CONCAT(TEXT(Submittal[[#This Row],[Spec Section]],"000000"),".",TEXT(Submittal[[#This Row],[Number]], "00"),".", TEXT(Submittal[[#This Row],[Rev]],"00"))</f>
        <v>093013.02.02</v>
      </c>
      <c r="B258" s="19" t="str">
        <f>Submittal[[#This Row],[Title]]</f>
        <v>CERAMIC TILING GHID</v>
      </c>
      <c r="C258" s="19" t="str">
        <f>LEFT(Submittal[[#This Row],[Description]],25)</f>
        <v>1. Certificates: a. Maste</v>
      </c>
      <c r="D258" s="19" t="str">
        <f>Submittal[[#This Row],[State]]</f>
        <v>Closed</v>
      </c>
      <c r="E258" s="20">
        <f>Submittal[[#This Row],[Due from Subcontractor]]</f>
        <v>44177</v>
      </c>
      <c r="F258" s="20" t="str">
        <f>Submittal[[#This Row],[Type]]</f>
        <v>Submittal</v>
      </c>
      <c r="G258" s="19" t="str">
        <f>Submittal[[#This Row],[Submitter Organization]]</f>
        <v>GLOBAL STONE &amp; TILE LLC</v>
      </c>
    </row>
    <row r="259" spans="1:7" hidden="1" x14ac:dyDescent="0.35">
      <c r="A259" s="22" t="str">
        <f>_xlfn.CONCAT(TEXT(Submittal[[#This Row],[Spec Section]],"000000"),".",TEXT(Submittal[[#This Row],[Number]], "00"),".", TEXT(Submittal[[#This Row],[Rev]],"00"))</f>
        <v>093013.03.00</v>
      </c>
      <c r="B259" s="19" t="str">
        <f>Submittal[[#This Row],[Title]]</f>
        <v>CERAMIC TILING GHID</v>
      </c>
      <c r="C259" s="19" t="str">
        <f>LEFT(Submittal[[#This Row],[Description]],25)</f>
        <v>GST - St. George Temple -</v>
      </c>
      <c r="D259" s="19" t="str">
        <f>Submittal[[#This Row],[State]]</f>
        <v>Closed</v>
      </c>
      <c r="E259" s="20">
        <f>Submittal[[#This Row],[Due from Subcontractor]]</f>
        <v>44153</v>
      </c>
      <c r="F259" s="20" t="str">
        <f>Submittal[[#This Row],[Type]]</f>
        <v>Submittal</v>
      </c>
      <c r="G259" s="19" t="str">
        <f>Submittal[[#This Row],[Submitter Organization]]</f>
        <v>GLOBAL STONE &amp; TILE LLC</v>
      </c>
    </row>
    <row r="260" spans="1:7" hidden="1" x14ac:dyDescent="0.35">
      <c r="A260" s="22" t="str">
        <f>_xlfn.CONCAT(TEXT(Submittal[[#This Row],[Spec Section]],"000000"),".",TEXT(Submittal[[#This Row],[Number]], "00"),".", TEXT(Submittal[[#This Row],[Rev]],"00"))</f>
        <v>093013.04.00</v>
      </c>
      <c r="B260" s="19" t="str">
        <f>Submittal[[#This Row],[Title]]</f>
        <v>Ceramic Tiling (TW1, TW2 &amp; TW3) GHID</v>
      </c>
      <c r="C260" s="19" t="str">
        <f>LEFT(Submittal[[#This Row],[Description]],25)</f>
        <v>Photos of tile for review</v>
      </c>
      <c r="D260" s="19" t="str">
        <f>Submittal[[#This Row],[State]]</f>
        <v>Design Review</v>
      </c>
      <c r="E260" s="20">
        <f>Submittal[[#This Row],[Due from Subcontractor]]</f>
        <v>0</v>
      </c>
      <c r="F260" s="20" t="str">
        <f>Submittal[[#This Row],[Type]]</f>
        <v>Submittal</v>
      </c>
      <c r="G260" s="19" t="str">
        <f>Submittal[[#This Row],[Submitter Organization]]</f>
        <v>GLOBAL STONE &amp; TILE LLC</v>
      </c>
    </row>
    <row r="261" spans="1:7" hidden="1" x14ac:dyDescent="0.35">
      <c r="A261" s="22" t="str">
        <f>_xlfn.CONCAT(TEXT(Submittal[[#This Row],[Spec Section]],"000000"),".",TEXT(Submittal[[#This Row],[Number]], "00"),".", TEXT(Submittal[[#This Row],[Rev]],"00"))</f>
        <v>093033.01.01</v>
      </c>
      <c r="B261" s="19" t="str">
        <f>Submittal[[#This Row],[Title]]</f>
        <v>STONE TILING GHID</v>
      </c>
      <c r="C261" s="19" t="str">
        <f>LEFT(Submittal[[#This Row],[Description]],25)</f>
        <v>Product Data: 1. Manufact</v>
      </c>
      <c r="D261" s="19" t="str">
        <f>Submittal[[#This Row],[State]]</f>
        <v>Closed</v>
      </c>
      <c r="E261" s="20">
        <f>Submittal[[#This Row],[Due from Subcontractor]]</f>
        <v>44118</v>
      </c>
      <c r="F261" s="20" t="str">
        <f>Submittal[[#This Row],[Type]]</f>
        <v>Submittal</v>
      </c>
      <c r="G261" s="19" t="str">
        <f>Submittal[[#This Row],[Submitter Organization]]</f>
        <v>GLOBAL STONE &amp; TILE LLC</v>
      </c>
    </row>
    <row r="262" spans="1:7" hidden="1" x14ac:dyDescent="0.35">
      <c r="A262" s="22" t="str">
        <f>_xlfn.CONCAT(TEXT(Submittal[[#This Row],[Spec Section]],"000000"),".",TEXT(Submittal[[#This Row],[Number]], "00"),".", TEXT(Submittal[[#This Row],[Rev]],"00"))</f>
        <v>093033.03.00</v>
      </c>
      <c r="B262" s="19" t="str">
        <f>Submittal[[#This Row],[Title]]</f>
        <v>STONE TILING GHID</v>
      </c>
      <c r="C262" s="19" t="str">
        <f>LEFT(Submittal[[#This Row],[Description]],25)</f>
        <v>GST - St. George Temple -</v>
      </c>
      <c r="D262" s="19" t="str">
        <f>Submittal[[#This Row],[State]]</f>
        <v>Closed</v>
      </c>
      <c r="E262" s="20">
        <f>Submittal[[#This Row],[Due from Subcontractor]]</f>
        <v>44118</v>
      </c>
      <c r="F262" s="20" t="str">
        <f>Submittal[[#This Row],[Type]]</f>
        <v>Submittal</v>
      </c>
      <c r="G262" s="19" t="str">
        <f>Submittal[[#This Row],[Submitter Organization]]</f>
        <v>GLOBAL STONE &amp; TILE LLC</v>
      </c>
    </row>
    <row r="263" spans="1:7" hidden="1" x14ac:dyDescent="0.35">
      <c r="A263" s="22" t="str">
        <f>_xlfn.CONCAT(TEXT(Submittal[[#This Row],[Spec Section]],"000000"),".",TEXT(Submittal[[#This Row],[Number]], "00"),".", TEXT(Submittal[[#This Row],[Rev]],"00"))</f>
        <v>093033.02.02</v>
      </c>
      <c r="B263" s="19" t="str">
        <f>Submittal[[#This Row],[Title]]</f>
        <v>STONE TILING GHID</v>
      </c>
      <c r="C263" s="19" t="str">
        <f>LEFT(Submittal[[#This Row],[Description]],25)</f>
        <v>Product Data: 1. Manufact</v>
      </c>
      <c r="D263" s="19" t="str">
        <f>Submittal[[#This Row],[State]]</f>
        <v>Closed</v>
      </c>
      <c r="E263" s="20">
        <f>Submittal[[#This Row],[Due from Subcontractor]]</f>
        <v>44177</v>
      </c>
      <c r="F263" s="20" t="str">
        <f>Submittal[[#This Row],[Type]]</f>
        <v>Submittal</v>
      </c>
      <c r="G263" s="19" t="str">
        <f>Submittal[[#This Row],[Submitter Organization]]</f>
        <v>GLOBAL STONE &amp; TILE LLC</v>
      </c>
    </row>
    <row r="264" spans="1:7" hidden="1" x14ac:dyDescent="0.35">
      <c r="A264" s="22" t="str">
        <f>_xlfn.CONCAT(TEXT(Submittal[[#This Row],[Spec Section]],"000000"),".",TEXT(Submittal[[#This Row],[Number]], "00"),".", TEXT(Submittal[[#This Row],[Rev]],"00"))</f>
        <v>095113.02.00</v>
      </c>
      <c r="B264" s="19" t="str">
        <f>Submittal[[#This Row],[Title]]</f>
        <v>ACOUSTICAL PANEL CEILINGS</v>
      </c>
      <c r="C264" s="19" t="str">
        <f>LEFT(Submittal[[#This Row],[Description]],25)</f>
        <v>A. Product Data: For each</v>
      </c>
      <c r="D264" s="19" t="str">
        <f>Submittal[[#This Row],[State]]</f>
        <v>Closed</v>
      </c>
      <c r="E264" s="20">
        <f>Submittal[[#This Row],[Due from Subcontractor]]</f>
        <v>43819</v>
      </c>
      <c r="F264" s="20" t="str">
        <f>Submittal[[#This Row],[Type]]</f>
        <v>Product Data</v>
      </c>
      <c r="G264" s="19" t="str">
        <f>Submittal[[#This Row],[Submitter Organization]]</f>
        <v>Design West Acoustics</v>
      </c>
    </row>
    <row r="265" spans="1:7" hidden="1" x14ac:dyDescent="0.35">
      <c r="A265" s="22" t="str">
        <f>_xlfn.CONCAT(TEXT(Submittal[[#This Row],[Spec Section]],"000000"),".",TEXT(Submittal[[#This Row],[Number]], "00"),".", TEXT(Submittal[[#This Row],[Rev]],"00"))</f>
        <v>095113.04.00</v>
      </c>
      <c r="B265" s="19" t="str">
        <f>Submittal[[#This Row],[Title]]</f>
        <v>ACOUSTICAL PANEL CEILINGS</v>
      </c>
      <c r="C265" s="19" t="str">
        <f>LEFT(Submittal[[#This Row],[Description]],25)</f>
        <v>A. Coordination Drawings:</v>
      </c>
      <c r="D265" s="19" t="str">
        <f>Submittal[[#This Row],[State]]</f>
        <v>Closed</v>
      </c>
      <c r="E265" s="20">
        <f>Submittal[[#This Row],[Due from Subcontractor]]</f>
        <v>43819</v>
      </c>
      <c r="F265" s="20" t="str">
        <f>Submittal[[#This Row],[Type]]</f>
        <v>Shop Drawing</v>
      </c>
      <c r="G265" s="19" t="str">
        <f>Submittal[[#This Row],[Submitter Organization]]</f>
        <v>Design West Acoustics</v>
      </c>
    </row>
    <row r="266" spans="1:7" hidden="1" x14ac:dyDescent="0.35">
      <c r="A266" s="22" t="str">
        <f>_xlfn.CONCAT(TEXT(Submittal[[#This Row],[Spec Section]],"000000"),".",TEXT(Submittal[[#This Row],[Number]], "00"),".", TEXT(Submittal[[#This Row],[Rev]],"00"))</f>
        <v>095113.03.00</v>
      </c>
      <c r="B266" s="19" t="str">
        <f>Submittal[[#This Row],[Title]]</f>
        <v>ACOUSTICAL PANEL CEILINGS</v>
      </c>
      <c r="C266" s="19" t="str">
        <f>LEFT(Submittal[[#This Row],[Description]],25)</f>
        <v>B. Samples: For each expo</v>
      </c>
      <c r="D266" s="19" t="str">
        <f>Submittal[[#This Row],[State]]</f>
        <v>Closed</v>
      </c>
      <c r="E266" s="20">
        <f>Submittal[[#This Row],[Due from Subcontractor]]</f>
        <v>43819</v>
      </c>
      <c r="F266" s="20" t="str">
        <f>Submittal[[#This Row],[Type]]</f>
        <v>Submittal</v>
      </c>
      <c r="G266" s="19" t="str">
        <f>Submittal[[#This Row],[Submitter Organization]]</f>
        <v>Design West Acoustics</v>
      </c>
    </row>
    <row r="267" spans="1:7" hidden="1" x14ac:dyDescent="0.35">
      <c r="A267" s="22" t="str">
        <f>_xlfn.CONCAT(TEXT(Submittal[[#This Row],[Spec Section]],"000000"),".",TEXT(Submittal[[#This Row],[Number]], "00"),".", TEXT(Submittal[[#This Row],[Rev]],"00"))</f>
        <v>095113.01.00</v>
      </c>
      <c r="B267" s="19" t="str">
        <f>Submittal[[#This Row],[Title]]</f>
        <v>ACOUSTICAL PANEL CEILINGS</v>
      </c>
      <c r="C267" s="19" t="str">
        <f>LEFT(Submittal[[#This Row],[Description]],25)</f>
        <v>B. Mockups: Build mockups</v>
      </c>
      <c r="D267" s="19" t="str">
        <f>Submittal[[#This Row],[State]]</f>
        <v>Assigned to Sub</v>
      </c>
      <c r="E267" s="20">
        <f>Submittal[[#This Row],[Due from Subcontractor]]</f>
        <v>44200</v>
      </c>
      <c r="F267" s="20" t="str">
        <f>Submittal[[#This Row],[Type]]</f>
        <v>Submittal</v>
      </c>
      <c r="G267" s="19" t="str">
        <f>Submittal[[#This Row],[Submitter Organization]]</f>
        <v>Design West Acoustics</v>
      </c>
    </row>
    <row r="268" spans="1:7" hidden="1" x14ac:dyDescent="0.35">
      <c r="A268" s="22" t="str">
        <f>_xlfn.CONCAT(TEXT(Submittal[[#This Row],[Spec Section]],"000000"),".",TEXT(Submittal[[#This Row],[Number]], "00"),".", TEXT(Submittal[[#This Row],[Rev]],"00"))</f>
        <v>096400.02.00</v>
      </c>
      <c r="B268" s="19" t="str">
        <f>Submittal[[#This Row],[Title]]</f>
        <v>WOOD FLOORING (Selection Samples) GHID</v>
      </c>
      <c r="C268" s="19" t="str">
        <f>LEFT(Submittal[[#This Row],[Description]],25)</f>
        <v>Color samples for initial</v>
      </c>
      <c r="D268" s="19" t="str">
        <f>Submittal[[#This Row],[State]]</f>
        <v>Closed</v>
      </c>
      <c r="E268" s="20">
        <f>Submittal[[#This Row],[Due from Subcontractor]]</f>
        <v>44162</v>
      </c>
      <c r="F268" s="20" t="str">
        <f>Submittal[[#This Row],[Type]]</f>
        <v>Submittal</v>
      </c>
      <c r="G268" s="19" t="str">
        <f>Submittal[[#This Row],[Submitter Organization]]</f>
        <v>CP Build Enterprises LLC dba CP Flooring</v>
      </c>
    </row>
    <row r="269" spans="1:7" hidden="1" x14ac:dyDescent="0.35">
      <c r="A269" s="22" t="str">
        <f>_xlfn.CONCAT(TEXT(Submittal[[#This Row],[Spec Section]],"000000"),".",TEXT(Submittal[[#This Row],[Number]], "00"),".", TEXT(Submittal[[#This Row],[Rev]],"00"))</f>
        <v>096400.01.00</v>
      </c>
      <c r="B269" s="19" t="str">
        <f>Submittal[[#This Row],[Title]]</f>
        <v>WOOD FLOORING</v>
      </c>
      <c r="C269" s="19" t="str">
        <f>LEFT(Submittal[[#This Row],[Description]],25)</f>
        <v>A. Mockups: Build mockups</v>
      </c>
      <c r="D269" s="19" t="str">
        <f>Submittal[[#This Row],[State]]</f>
        <v>Assigned to Sub</v>
      </c>
      <c r="E269" s="20">
        <f>Submittal[[#This Row],[Due from Subcontractor]]</f>
        <v>0</v>
      </c>
      <c r="F269" s="20" t="str">
        <f>Submittal[[#This Row],[Type]]</f>
        <v>Mock-Up</v>
      </c>
      <c r="G269" s="19" t="str">
        <f>Submittal[[#This Row],[Submitter Organization]]</f>
        <v>CP Build Enterprises LLC dba CP Flooring</v>
      </c>
    </row>
    <row r="270" spans="1:7" hidden="1" x14ac:dyDescent="0.35">
      <c r="A270" s="22" t="str">
        <f>_xlfn.CONCAT(TEXT(Submittal[[#This Row],[Spec Section]],"000000"),".",TEXT(Submittal[[#This Row],[Number]], "00"),".", TEXT(Submittal[[#This Row],[Rev]],"00"))</f>
        <v>096400.03.00</v>
      </c>
      <c r="B270" s="19" t="str">
        <f>Submittal[[#This Row],[Title]]</f>
        <v>WOOD FLOORING (Stained Wood Samples) GHID</v>
      </c>
      <c r="C270" s="19" t="str">
        <f>LEFT(Submittal[[#This Row],[Description]],25)</f>
        <v>Color samples for initial</v>
      </c>
      <c r="D270" s="19" t="str">
        <f>Submittal[[#This Row],[State]]</f>
        <v>Assigned to Sub</v>
      </c>
      <c r="E270" s="20">
        <f>Submittal[[#This Row],[Due from Subcontractor]]</f>
        <v>44159</v>
      </c>
      <c r="F270" s="20" t="str">
        <f>Submittal[[#This Row],[Type]]</f>
        <v>Submittal</v>
      </c>
      <c r="G270" s="19" t="str">
        <f>Submittal[[#This Row],[Submitter Organization]]</f>
        <v>CP Build Enterprises LLC dba CP Flooring</v>
      </c>
    </row>
    <row r="271" spans="1:7" hidden="1" x14ac:dyDescent="0.35">
      <c r="A271" s="22" t="str">
        <f>_xlfn.CONCAT(TEXT(Submittal[[#This Row],[Spec Section]],"000000"),".",TEXT(Submittal[[#This Row],[Number]], "00"),".", TEXT(Submittal[[#This Row],[Rev]],"00"))</f>
        <v>096513.01.00</v>
      </c>
      <c r="B271" s="19" t="str">
        <f>Submittal[[#This Row],[Title]]</f>
        <v>RESILIENT BASE AND ACCESSORIES</v>
      </c>
      <c r="C271" s="19" t="str">
        <f>LEFT(Submittal[[#This Row],[Description]],25)</f>
        <v>A. Mockups: Build mockups</v>
      </c>
      <c r="D271" s="19" t="str">
        <f>Submittal[[#This Row],[State]]</f>
        <v>Assigned to Sub</v>
      </c>
      <c r="E271" s="20">
        <f>Submittal[[#This Row],[Due from Subcontractor]]</f>
        <v>43833</v>
      </c>
      <c r="F271" s="20" t="str">
        <f>Submittal[[#This Row],[Type]]</f>
        <v>Closeout</v>
      </c>
      <c r="G271" s="19" t="str">
        <f>Submittal[[#This Row],[Submitter Organization]]</f>
        <v>CP Build Enterprises LLC dba CP Flooring</v>
      </c>
    </row>
    <row r="272" spans="1:7" hidden="1" x14ac:dyDescent="0.35">
      <c r="A272" s="22" t="str">
        <f>_xlfn.CONCAT(TEXT(Submittal[[#This Row],[Spec Section]],"000000"),".",TEXT(Submittal[[#This Row],[Number]], "00"),".", TEXT(Submittal[[#This Row],[Rev]],"00"))</f>
        <v>096513.02.00</v>
      </c>
      <c r="B272" s="19" t="str">
        <f>Submittal[[#This Row],[Title]]</f>
        <v>RESILIENT BASE AND ACCESSORIES</v>
      </c>
      <c r="C272" s="19" t="str">
        <f>LEFT(Submittal[[#This Row],[Description]],25)</f>
        <v>A. Product Data: For each</v>
      </c>
      <c r="D272" s="19" t="str">
        <f>Submittal[[#This Row],[State]]</f>
        <v>Assigned to Sub</v>
      </c>
      <c r="E272" s="20">
        <f>Submittal[[#This Row],[Due from Subcontractor]]</f>
        <v>43833</v>
      </c>
      <c r="F272" s="20" t="str">
        <f>Submittal[[#This Row],[Type]]</f>
        <v>Closeout</v>
      </c>
      <c r="G272" s="19" t="str">
        <f>Submittal[[#This Row],[Submitter Organization]]</f>
        <v>CP Build Enterprises LLC dba CP Flooring</v>
      </c>
    </row>
    <row r="273" spans="1:7" hidden="1" x14ac:dyDescent="0.35">
      <c r="A273" s="22" t="str">
        <f>_xlfn.CONCAT(TEXT(Submittal[[#This Row],[Spec Section]],"000000"),".",TEXT(Submittal[[#This Row],[Number]], "00"),".", TEXT(Submittal[[#This Row],[Rev]],"00"))</f>
        <v>096513.03.00</v>
      </c>
      <c r="B273" s="19" t="str">
        <f>Submittal[[#This Row],[Title]]</f>
        <v>RESILIENT BASE AND ACCESSORIES</v>
      </c>
      <c r="C273" s="19" t="str">
        <f>LEFT(Submittal[[#This Row],[Description]],25)</f>
        <v>C. Samples for Initial Se</v>
      </c>
      <c r="D273" s="19" t="str">
        <f>Submittal[[#This Row],[State]]</f>
        <v>Assigned to Sub</v>
      </c>
      <c r="E273" s="20">
        <f>Submittal[[#This Row],[Due from Subcontractor]]</f>
        <v>43833</v>
      </c>
      <c r="F273" s="20" t="str">
        <f>Submittal[[#This Row],[Type]]</f>
        <v>Closeout</v>
      </c>
      <c r="G273" s="19" t="str">
        <f>Submittal[[#This Row],[Submitter Organization]]</f>
        <v>CP Build Enterprises LLC dba CP Flooring</v>
      </c>
    </row>
    <row r="274" spans="1:7" hidden="1" x14ac:dyDescent="0.35">
      <c r="A274" s="22" t="str">
        <f>_xlfn.CONCAT(TEXT(Submittal[[#This Row],[Spec Section]],"000000"),".",TEXT(Submittal[[#This Row],[Number]], "00"),".", TEXT(Submittal[[#This Row],[Rev]],"00"))</f>
        <v>096513.04.00</v>
      </c>
      <c r="B274" s="19" t="str">
        <f>Submittal[[#This Row],[Title]]</f>
        <v>RESILIENT BASE AND ACCESSORIES</v>
      </c>
      <c r="C274" s="19" t="str">
        <f>LEFT(Submittal[[#This Row],[Description]],25)</f>
        <v>B. Samples: For each expo</v>
      </c>
      <c r="D274" s="19" t="str">
        <f>Submittal[[#This Row],[State]]</f>
        <v>Assigned to Sub</v>
      </c>
      <c r="E274" s="20">
        <f>Submittal[[#This Row],[Due from Subcontractor]]</f>
        <v>43833</v>
      </c>
      <c r="F274" s="20" t="str">
        <f>Submittal[[#This Row],[Type]]</f>
        <v>Closeout</v>
      </c>
      <c r="G274" s="19" t="str">
        <f>Submittal[[#This Row],[Submitter Organization]]</f>
        <v>CP Build Enterprises LLC dba CP Flooring</v>
      </c>
    </row>
    <row r="275" spans="1:7" hidden="1" x14ac:dyDescent="0.35">
      <c r="A275" s="22" t="str">
        <f>_xlfn.CONCAT(TEXT(Submittal[[#This Row],[Spec Section]],"000000"),".",TEXT(Submittal[[#This Row],[Number]], "00"),".", TEXT(Submittal[[#This Row],[Rev]],"00"))</f>
        <v>097500.03.00</v>
      </c>
      <c r="B275" s="19" t="str">
        <f>Submittal[[#This Row],[Title]]</f>
        <v>STONE FACING AND TRIM GHID</v>
      </c>
      <c r="C275" s="19" t="str">
        <f>LEFT(Submittal[[#This Row],[Description]],25)</f>
        <v>D. Samples:     1. Provid</v>
      </c>
      <c r="D275" s="19" t="str">
        <f>Submittal[[#This Row],[State]]</f>
        <v>Closed</v>
      </c>
      <c r="E275" s="20">
        <f>Submittal[[#This Row],[Due from Subcontractor]]</f>
        <v>43815</v>
      </c>
      <c r="F275" s="20" t="str">
        <f>Submittal[[#This Row],[Type]]</f>
        <v>Closeout</v>
      </c>
      <c r="G275" s="19" t="str">
        <f>Submittal[[#This Row],[Submitter Organization]]</f>
        <v>GLOBAL STONE &amp; TILE LLC</v>
      </c>
    </row>
    <row r="276" spans="1:7" hidden="1" x14ac:dyDescent="0.35">
      <c r="A276" s="22" t="str">
        <f>_xlfn.CONCAT(TEXT(Submittal[[#This Row],[Spec Section]],"000000"),".",TEXT(Submittal[[#This Row],[Number]], "00"),".", TEXT(Submittal[[#This Row],[Rev]],"00"))</f>
        <v>097500.01.00</v>
      </c>
      <c r="B276" s="19" t="str">
        <f>Submittal[[#This Row],[Title]]</f>
        <v>STONE FACING AND TRIM GHID - THASSOS WHITE</v>
      </c>
      <c r="C276" s="19" t="str">
        <f>LEFT(Submittal[[#This Row],[Description]],25)</f>
        <v>B. Product Data:  1. Manu</v>
      </c>
      <c r="D276" s="19" t="str">
        <f>Submittal[[#This Row],[State]]</f>
        <v>Closed</v>
      </c>
      <c r="E276" s="20">
        <f>Submittal[[#This Row],[Due from Subcontractor]]</f>
        <v>44118</v>
      </c>
      <c r="F276" s="20" t="str">
        <f>Submittal[[#This Row],[Type]]</f>
        <v>Closeout</v>
      </c>
      <c r="G276" s="19" t="str">
        <f>Submittal[[#This Row],[Submitter Organization]]</f>
        <v>GLOBAL STONE &amp; TILE LLC</v>
      </c>
    </row>
    <row r="277" spans="1:7" hidden="1" x14ac:dyDescent="0.35">
      <c r="A277" s="22" t="str">
        <f>_xlfn.CONCAT(TEXT(Submittal[[#This Row],[Spec Section]],"000000"),".",TEXT(Submittal[[#This Row],[Number]], "00"),".", TEXT(Submittal[[#This Row],[Rev]],"00"))</f>
        <v>099113.02.00</v>
      </c>
      <c r="B277" s="19" t="str">
        <f>Submittal[[#This Row],[Title]]</f>
        <v>EXTERIOR PAINTING</v>
      </c>
      <c r="C277" s="19" t="str">
        <f>LEFT(Submittal[[#This Row],[Description]],25)</f>
        <v>A. Product Data:  For eac</v>
      </c>
      <c r="D277" s="19" t="str">
        <f>Submittal[[#This Row],[State]]</f>
        <v>Closed</v>
      </c>
      <c r="E277" s="20">
        <f>Submittal[[#This Row],[Due from Subcontractor]]</f>
        <v>43802</v>
      </c>
      <c r="F277" s="20" t="str">
        <f>Submittal[[#This Row],[Type]]</f>
        <v>Closeout</v>
      </c>
      <c r="G277" s="19" t="str">
        <f>Submittal[[#This Row],[Submitter Organization]]</f>
        <v>Accent Painting and Special Coatings, LLC</v>
      </c>
    </row>
    <row r="278" spans="1:7" hidden="1" x14ac:dyDescent="0.35">
      <c r="A278" s="22" t="str">
        <f>_xlfn.CONCAT(TEXT(Submittal[[#This Row],[Spec Section]],"000000"),".",TEXT(Submittal[[#This Row],[Number]], "00"),".", TEXT(Submittal[[#This Row],[Rev]],"00"))</f>
        <v>099113.03.00</v>
      </c>
      <c r="B278" s="19" t="str">
        <f>Submittal[[#This Row],[Title]]</f>
        <v>EXTERIOR &amp; INTERIOR PAINTING</v>
      </c>
      <c r="C278" s="19" t="str">
        <f>LEFT(Submittal[[#This Row],[Description]],25)</f>
        <v>Drawdowns
B. Samples for</v>
      </c>
      <c r="D278" s="19" t="str">
        <f>Submittal[[#This Row],[State]]</f>
        <v>Closed</v>
      </c>
      <c r="E278" s="20">
        <f>Submittal[[#This Row],[Due from Subcontractor]]</f>
        <v>43892</v>
      </c>
      <c r="F278" s="20" t="str">
        <f>Submittal[[#This Row],[Type]]</f>
        <v>Closeout</v>
      </c>
      <c r="G278" s="19" t="str">
        <f>Submittal[[#This Row],[Submitter Organization]]</f>
        <v>Accent Painting and Special Coatings, LLC</v>
      </c>
    </row>
    <row r="279" spans="1:7" hidden="1" x14ac:dyDescent="0.35">
      <c r="A279" s="22" t="str">
        <f>_xlfn.CONCAT(TEXT(Submittal[[#This Row],[Spec Section]],"000000"),".",TEXT(Submittal[[#This Row],[Number]], "00"),".", TEXT(Submittal[[#This Row],[Rev]],"00"))</f>
        <v>099113.04.00</v>
      </c>
      <c r="B279" s="19" t="str">
        <f>Submittal[[#This Row],[Title]]</f>
        <v>EXTERIOR PAINTING - Paint for Fiber Glass on Tower</v>
      </c>
      <c r="C279" s="19" t="str">
        <f>LEFT(Submittal[[#This Row],[Description]],25)</f>
        <v/>
      </c>
      <c r="D279" s="19" t="str">
        <f>Submittal[[#This Row],[State]]</f>
        <v>Closed</v>
      </c>
      <c r="E279" s="20">
        <f>Submittal[[#This Row],[Due from Subcontractor]]</f>
        <v>44120</v>
      </c>
      <c r="F279" s="20" t="str">
        <f>Submittal[[#This Row],[Type]]</f>
        <v>Closeout</v>
      </c>
      <c r="G279" s="19" t="str">
        <f>Submittal[[#This Row],[Submitter Organization]]</f>
        <v>Unlimited Designs Inc.</v>
      </c>
    </row>
    <row r="280" spans="1:7" hidden="1" x14ac:dyDescent="0.35">
      <c r="A280" s="22" t="str">
        <f>_xlfn.CONCAT(TEXT(Submittal[[#This Row],[Spec Section]],"000000"),".",TEXT(Submittal[[#This Row],[Number]], "00"),".", TEXT(Submittal[[#This Row],[Rev]],"00"))</f>
        <v>099113.05.00</v>
      </c>
      <c r="B280" s="19" t="str">
        <f>Submittal[[#This Row],[Title]]</f>
        <v>Exterior Painting - Fence Paint</v>
      </c>
      <c r="C280" s="19" t="str">
        <f>LEFT(Submittal[[#This Row],[Description]],25)</f>
        <v/>
      </c>
      <c r="D280" s="19" t="str">
        <f>Submittal[[#This Row],[State]]</f>
        <v>Closed</v>
      </c>
      <c r="E280" s="20">
        <f>Submittal[[#This Row],[Due from Subcontractor]]</f>
        <v>44127</v>
      </c>
      <c r="F280" s="20" t="str">
        <f>Submittal[[#This Row],[Type]]</f>
        <v>Closeout</v>
      </c>
      <c r="G280" s="19" t="str">
        <f>Submittal[[#This Row],[Submitter Organization]]</f>
        <v>Accent Painting and Special Coatings, LLC</v>
      </c>
    </row>
    <row r="281" spans="1:7" hidden="1" x14ac:dyDescent="0.35">
      <c r="A281" s="22" t="str">
        <f>_xlfn.CONCAT(TEXT(Submittal[[#This Row],[Spec Section]],"000000"),".",TEXT(Submittal[[#This Row],[Number]], "00"),".", TEXT(Submittal[[#This Row],[Rev]],"00"))</f>
        <v>099113.06.00</v>
      </c>
      <c r="B281" s="19" t="str">
        <f>Submittal[[#This Row],[Title]]</f>
        <v>EXTERIOR PAINTING – Historic Tower Paint</v>
      </c>
      <c r="C281" s="19" t="str">
        <f>LEFT(Submittal[[#This Row],[Description]],25)</f>
        <v/>
      </c>
      <c r="D281" s="19" t="str">
        <f>Submittal[[#This Row],[State]]</f>
        <v>Closed</v>
      </c>
      <c r="E281" s="20">
        <f>Submittal[[#This Row],[Due from Subcontractor]]</f>
        <v>44139</v>
      </c>
      <c r="F281" s="20" t="str">
        <f>Submittal[[#This Row],[Type]]</f>
        <v>Closeout</v>
      </c>
      <c r="G281" s="19" t="str">
        <f>Submittal[[#This Row],[Submitter Organization]]</f>
        <v>Unlimited Designs Inc.</v>
      </c>
    </row>
    <row r="282" spans="1:7" hidden="1" x14ac:dyDescent="0.35">
      <c r="A282" s="22" t="str">
        <f>_xlfn.CONCAT(TEXT(Submittal[[#This Row],[Spec Section]],"000000"),".",TEXT(Submittal[[#This Row],[Number]], "00"),".", TEXT(Submittal[[#This Row],[Rev]],"00"))</f>
        <v>099113.01.00</v>
      </c>
      <c r="B282" s="19" t="str">
        <f>Submittal[[#This Row],[Title]]</f>
        <v>EXTERIOR PAINTING</v>
      </c>
      <c r="C282" s="19" t="str">
        <f>LEFT(Submittal[[#This Row],[Description]],25)</f>
        <v>A. Mockups:  Apply mockup</v>
      </c>
      <c r="D282" s="19" t="str">
        <f>Submittal[[#This Row],[State]]</f>
        <v>Assigned to Sub</v>
      </c>
      <c r="E282" s="20">
        <f>Submittal[[#This Row],[Due from Subcontractor]]</f>
        <v>44200</v>
      </c>
      <c r="F282" s="20" t="str">
        <f>Submittal[[#This Row],[Type]]</f>
        <v>Closeout</v>
      </c>
      <c r="G282" s="19" t="str">
        <f>Submittal[[#This Row],[Submitter Organization]]</f>
        <v>Accent Painting and Special Coatings, LLC</v>
      </c>
    </row>
    <row r="283" spans="1:7" hidden="1" x14ac:dyDescent="0.35">
      <c r="A283" s="22" t="str">
        <f>_xlfn.CONCAT(TEXT(Submittal[[#This Row],[Spec Section]],"000000"),".",TEXT(Submittal[[#This Row],[Number]], "00"),".", TEXT(Submittal[[#This Row],[Rev]],"00"))</f>
        <v>099123.04.00</v>
      </c>
      <c r="B283" s="19" t="str">
        <f>Submittal[[#This Row],[Title]]</f>
        <v>INTERIOR PAINTING Dryfall</v>
      </c>
      <c r="C283" s="19" t="str">
        <f>LEFT(Submittal[[#This Row],[Description]],25)</f>
        <v>A. Product Data:  For eac</v>
      </c>
      <c r="D283" s="19" t="str">
        <f>Submittal[[#This Row],[State]]</f>
        <v>Design Review</v>
      </c>
      <c r="E283" s="20">
        <f>Submittal[[#This Row],[Due from Subcontractor]]</f>
        <v>44226</v>
      </c>
      <c r="F283" s="20" t="str">
        <f>Submittal[[#This Row],[Type]]</f>
        <v>Closeout</v>
      </c>
      <c r="G283" s="19" t="str">
        <f>Submittal[[#This Row],[Submitter Organization]]</f>
        <v>Accent Painting and Special Coatings, LLC</v>
      </c>
    </row>
    <row r="284" spans="1:7" hidden="1" x14ac:dyDescent="0.35">
      <c r="A284" s="22" t="str">
        <f>_xlfn.CONCAT(TEXT(Submittal[[#This Row],[Spec Section]],"000000"),".",TEXT(Submittal[[#This Row],[Number]], "00"),".", TEXT(Submittal[[#This Row],[Rev]],"00"))</f>
        <v>099123.03.01</v>
      </c>
      <c r="B284" s="19" t="str">
        <f>Submittal[[#This Row],[Title]]</f>
        <v>INTERIOR PAINTING (P4 &amp; P5)</v>
      </c>
      <c r="C284" s="19" t="str">
        <f>LEFT(Submittal[[#This Row],[Description]],25)</f>
        <v>Drawdowns for P4 &amp; P5
B.</v>
      </c>
      <c r="D284" s="19" t="str">
        <f>Submittal[[#This Row],[State]]</f>
        <v>Assigned to Sub</v>
      </c>
      <c r="E284" s="20">
        <f>Submittal[[#This Row],[Due from Subcontractor]]</f>
        <v>44159</v>
      </c>
      <c r="F284" s="20" t="str">
        <f>Submittal[[#This Row],[Type]]</f>
        <v>Closeout</v>
      </c>
      <c r="G284" s="19" t="str">
        <f>Submittal[[#This Row],[Submitter Organization]]</f>
        <v>Accent Painting and Special Coatings, LLC</v>
      </c>
    </row>
    <row r="285" spans="1:7" hidden="1" x14ac:dyDescent="0.35">
      <c r="A285" s="22" t="str">
        <f>_xlfn.CONCAT(TEXT(Submittal[[#This Row],[Spec Section]],"000000"),".",TEXT(Submittal[[#This Row],[Number]], "00"),".", TEXT(Submittal[[#This Row],[Rev]],"00"))</f>
        <v>099123.01.00</v>
      </c>
      <c r="B285" s="19" t="str">
        <f>Submittal[[#This Row],[Title]]</f>
        <v>INTERIOR PAINTING</v>
      </c>
      <c r="C285" s="19" t="str">
        <f>LEFT(Submittal[[#This Row],[Description]],25)</f>
        <v>A. Mockups:  Apply mockup</v>
      </c>
      <c r="D285" s="19" t="str">
        <f>Submittal[[#This Row],[State]]</f>
        <v>Assigned to Sub</v>
      </c>
      <c r="E285" s="20">
        <f>Submittal[[#This Row],[Due from Subcontractor]]</f>
        <v>44200</v>
      </c>
      <c r="F285" s="20" t="str">
        <f>Submittal[[#This Row],[Type]]</f>
        <v>Closeout</v>
      </c>
      <c r="G285" s="19" t="str">
        <f>Submittal[[#This Row],[Submitter Organization]]</f>
        <v>Accent Painting and Special Coatings, LLC</v>
      </c>
    </row>
    <row r="286" spans="1:7" hidden="1" x14ac:dyDescent="0.35">
      <c r="A286" s="22" t="str">
        <f>_xlfn.CONCAT(TEXT(Submittal[[#This Row],[Spec Section]],"000000"),".",TEXT(Submittal[[#This Row],[Number]], "00"),".", TEXT(Submittal[[#This Row],[Rev]],"00"))</f>
        <v>099123.02.01</v>
      </c>
      <c r="B286" s="19" t="str">
        <f>Submittal[[#This Row],[Title]]</f>
        <v>INTERIOR PAINTING</v>
      </c>
      <c r="C286" s="19" t="str">
        <f>LEFT(Submittal[[#This Row],[Description]],25)</f>
        <v>A. Product Data:  For eac</v>
      </c>
      <c r="D286" s="19" t="str">
        <f>Submittal[[#This Row],[State]]</f>
        <v>Design Review</v>
      </c>
      <c r="E286" s="20">
        <f>Submittal[[#This Row],[Due from Subcontractor]]</f>
        <v>43802</v>
      </c>
      <c r="F286" s="20" t="str">
        <f>Submittal[[#This Row],[Type]]</f>
        <v>Closeout</v>
      </c>
      <c r="G286" s="19" t="str">
        <f>Submittal[[#This Row],[Submitter Organization]]</f>
        <v>Accent Painting and Special Coatings, LLC</v>
      </c>
    </row>
    <row r="287" spans="1:7" hidden="1" x14ac:dyDescent="0.35">
      <c r="A287" s="22" t="str">
        <f>_xlfn.CONCAT(TEXT(Submittal[[#This Row],[Spec Section]],"000000"),".",TEXT(Submittal[[#This Row],[Number]], "00"),".", TEXT(Submittal[[#This Row],[Rev]],"00"))</f>
        <v>099300.02.00</v>
      </c>
      <c r="B287" s="19" t="str">
        <f>Submittal[[#This Row],[Title]]</f>
        <v>STAINING AND TRANSPARENT FINISHING</v>
      </c>
      <c r="C287" s="19" t="str">
        <f>LEFT(Submittal[[#This Row],[Description]],25)</f>
        <v>A. Product Data:  For eac</v>
      </c>
      <c r="D287" s="19" t="str">
        <f>Submittal[[#This Row],[State]]</f>
        <v>Closed</v>
      </c>
      <c r="E287" s="20">
        <f>Submittal[[#This Row],[Due from Subcontractor]]</f>
        <v>43802</v>
      </c>
      <c r="F287" s="20" t="str">
        <f>Submittal[[#This Row],[Type]]</f>
        <v>Closeout</v>
      </c>
      <c r="G287" s="19" t="str">
        <f>Submittal[[#This Row],[Submitter Organization]]</f>
        <v>Accent Painting and Special Coatings, LLC</v>
      </c>
    </row>
    <row r="288" spans="1:7" hidden="1" x14ac:dyDescent="0.35">
      <c r="A288" s="22" t="str">
        <f>_xlfn.CONCAT(TEXT(Submittal[[#This Row],[Spec Section]],"000000"),".",TEXT(Submittal[[#This Row],[Number]], "00"),".", TEXT(Submittal[[#This Row],[Rev]],"00"))</f>
        <v>099300.03.00</v>
      </c>
      <c r="B288" s="19" t="str">
        <f>Submittal[[#This Row],[Title]]</f>
        <v>STAINING AND TRANSPARENT FINISHING</v>
      </c>
      <c r="C288" s="19" t="str">
        <f>LEFT(Submittal[[#This Row],[Description]],25)</f>
        <v>B. Samples for Initial Se</v>
      </c>
      <c r="D288" s="19" t="str">
        <f>Submittal[[#This Row],[State]]</f>
        <v>Assigned to Sub</v>
      </c>
      <c r="E288" s="20">
        <f>Submittal[[#This Row],[Due from Subcontractor]]</f>
        <v>44200</v>
      </c>
      <c r="F288" s="20" t="str">
        <f>Submittal[[#This Row],[Type]]</f>
        <v>Closeout</v>
      </c>
      <c r="G288" s="19" t="str">
        <f>Submittal[[#This Row],[Submitter Organization]]</f>
        <v>Accent Painting and Special Coatings, LLC</v>
      </c>
    </row>
    <row r="289" spans="1:7" hidden="1" x14ac:dyDescent="0.35">
      <c r="A289" s="22" t="str">
        <f>_xlfn.CONCAT(TEXT(Submittal[[#This Row],[Spec Section]],"000000"),".",TEXT(Submittal[[#This Row],[Number]], "00"),".", TEXT(Submittal[[#This Row],[Rev]],"00"))</f>
        <v>099300.01.00</v>
      </c>
      <c r="B289" s="19" t="str">
        <f>Submittal[[#This Row],[Title]]</f>
        <v>STAINING AND TRANSPARENT FINISHING</v>
      </c>
      <c r="C289" s="19" t="str">
        <f>LEFT(Submittal[[#This Row],[Description]],25)</f>
        <v>A. Mockups:  Apply mockup</v>
      </c>
      <c r="D289" s="19" t="str">
        <f>Submittal[[#This Row],[State]]</f>
        <v>Assigned to Sub</v>
      </c>
      <c r="E289" s="20">
        <f>Submittal[[#This Row],[Due from Subcontractor]]</f>
        <v>44200</v>
      </c>
      <c r="F289" s="20" t="str">
        <f>Submittal[[#This Row],[Type]]</f>
        <v>Closeout</v>
      </c>
      <c r="G289" s="19" t="str">
        <f>Submittal[[#This Row],[Submitter Organization]]</f>
        <v>Accent Painting and Special Coatings, LLC</v>
      </c>
    </row>
    <row r="290" spans="1:7" hidden="1" x14ac:dyDescent="0.35">
      <c r="A290" s="22" t="str">
        <f>_xlfn.CONCAT(TEXT(Submittal[[#This Row],[Spec Section]],"000000"),".",TEXT(Submittal[[#This Row],[Number]], "00"),".", TEXT(Submittal[[#This Row],[Rev]],"00"))</f>
        <v>099656.01.01</v>
      </c>
      <c r="B290" s="19" t="str">
        <f>Submittal[[#This Row],[Title]]</f>
        <v>EPOXY COATINGS</v>
      </c>
      <c r="C290" s="19" t="str">
        <f>LEFT(Submittal[[#This Row],[Description]],25)</f>
        <v>Resubmittal is for the su</v>
      </c>
      <c r="D290" s="19" t="str">
        <f>Submittal[[#This Row],[State]]</f>
        <v>Closed</v>
      </c>
      <c r="E290" s="20">
        <f>Submittal[[#This Row],[Due from Subcontractor]]</f>
        <v>43802</v>
      </c>
      <c r="F290" s="20" t="str">
        <f>Submittal[[#This Row],[Type]]</f>
        <v>Closeout</v>
      </c>
      <c r="G290" s="19" t="str">
        <f>Submittal[[#This Row],[Submitter Organization]]</f>
        <v>Accent Painting and Special Coatings, LLC</v>
      </c>
    </row>
    <row r="291" spans="1:7" hidden="1" x14ac:dyDescent="0.35">
      <c r="A291" s="22" t="str">
        <f>_xlfn.CONCAT(TEXT(Submittal[[#This Row],[Spec Section]],"000000"),".",TEXT(Submittal[[#This Row],[Number]], "00"),".", TEXT(Submittal[[#This Row],[Rev]],"00"))</f>
        <v>101419.07.00</v>
      </c>
      <c r="B291" s="19" t="str">
        <f>Submittal[[#This Row],[Title]]</f>
        <v>DIMENSIONAL LETTER SIGNAGE - Cast Metal</v>
      </c>
      <c r="C291" s="19" t="str">
        <f>LEFT(Submittal[[#This Row],[Description]],25)</f>
        <v>C. Samples for Initial Se</v>
      </c>
      <c r="D291" s="19" t="str">
        <f>Submittal[[#This Row],[State]]</f>
        <v>Closed</v>
      </c>
      <c r="E291" s="20">
        <f>Submittal[[#This Row],[Due from Subcontractor]]</f>
        <v>44166</v>
      </c>
      <c r="F291" s="20" t="str">
        <f>Submittal[[#This Row],[Type]]</f>
        <v>Closeout</v>
      </c>
      <c r="G291" s="19" t="str">
        <f>Submittal[[#This Row],[Submitter Organization]]</f>
        <v>Historical Arts &amp; Casting Inc.</v>
      </c>
    </row>
    <row r="292" spans="1:7" hidden="1" x14ac:dyDescent="0.35">
      <c r="A292" s="22" t="str">
        <f>_xlfn.CONCAT(TEXT(Submittal[[#This Row],[Spec Section]],"000000"),".",TEXT(Submittal[[#This Row],[Number]], "00"),".", TEXT(Submittal[[#This Row],[Rev]],"00"))</f>
        <v>101419.02.00</v>
      </c>
      <c r="B292" s="19" t="str">
        <f>Submittal[[#This Row],[Title]]</f>
        <v>DIMENSIONAL LETTER SIGNAGE - Monument Sign</v>
      </c>
      <c r="C292" s="19" t="str">
        <f>LEFT(Submittal[[#This Row],[Description]],25)</f>
        <v>B. Shop Drawings: For sig</v>
      </c>
      <c r="D292" s="19" t="str">
        <f>Submittal[[#This Row],[State]]</f>
        <v>Design Review</v>
      </c>
      <c r="E292" s="20">
        <f>Submittal[[#This Row],[Due from Subcontractor]]</f>
        <v>44166</v>
      </c>
      <c r="F292" s="20" t="str">
        <f>Submittal[[#This Row],[Type]]</f>
        <v>Closeout</v>
      </c>
      <c r="G292" s="19" t="str">
        <f>Submittal[[#This Row],[Submitter Organization]]</f>
        <v>IMS Masonry Inc.</v>
      </c>
    </row>
    <row r="293" spans="1:7" hidden="1" x14ac:dyDescent="0.35">
      <c r="A293" s="22" t="str">
        <f>_xlfn.CONCAT(TEXT(Submittal[[#This Row],[Spec Section]],"000000"),".",TEXT(Submittal[[#This Row],[Number]], "00"),".", TEXT(Submittal[[#This Row],[Rev]],"00"))</f>
        <v>101419.01.00</v>
      </c>
      <c r="B293" s="19" t="str">
        <f>Submittal[[#This Row],[Title]]</f>
        <v>DIMENSIONAL LETTER SIGNAGE - Monument Sign</v>
      </c>
      <c r="C293" s="19" t="str">
        <f>LEFT(Submittal[[#This Row],[Description]],25)</f>
        <v>A. Product Data: For each</v>
      </c>
      <c r="D293" s="19" t="str">
        <f>Submittal[[#This Row],[State]]</f>
        <v>Assigned to Sub</v>
      </c>
      <c r="E293" s="20">
        <f>Submittal[[#This Row],[Due from Subcontractor]]</f>
        <v>44166</v>
      </c>
      <c r="F293" s="20" t="str">
        <f>Submittal[[#This Row],[Type]]</f>
        <v>Closeout</v>
      </c>
      <c r="G293" s="19" t="str">
        <f>Submittal[[#This Row],[Submitter Organization]]</f>
        <v>IMS Masonry Inc.</v>
      </c>
    </row>
    <row r="294" spans="1:7" hidden="1" x14ac:dyDescent="0.35">
      <c r="A294" s="22" t="str">
        <f>_xlfn.CONCAT(TEXT(Submittal[[#This Row],[Spec Section]],"000000"),".",TEXT(Submittal[[#This Row],[Number]], "00"),".", TEXT(Submittal[[#This Row],[Rev]],"00"))</f>
        <v>101419.03.00</v>
      </c>
      <c r="B294" s="19" t="str">
        <f>Submittal[[#This Row],[Title]]</f>
        <v>DIMENSIONAL LETTER SIGNAGE - Monument Sign</v>
      </c>
      <c r="C294" s="19" t="str">
        <f>LEFT(Submittal[[#This Row],[Description]],25)</f>
        <v>C. Samples for Initial Se</v>
      </c>
      <c r="D294" s="19" t="str">
        <f>Submittal[[#This Row],[State]]</f>
        <v>Assigned to Sub</v>
      </c>
      <c r="E294" s="20">
        <f>Submittal[[#This Row],[Due from Subcontractor]]</f>
        <v>44166</v>
      </c>
      <c r="F294" s="20" t="str">
        <f>Submittal[[#This Row],[Type]]</f>
        <v>Closeout</v>
      </c>
      <c r="G294" s="19" t="str">
        <f>Submittal[[#This Row],[Submitter Organization]]</f>
        <v>IMS Masonry Inc.</v>
      </c>
    </row>
    <row r="295" spans="1:7" hidden="1" x14ac:dyDescent="0.35">
      <c r="A295" s="22" t="str">
        <f>_xlfn.CONCAT(TEXT(Submittal[[#This Row],[Spec Section]],"000000"),".",TEXT(Submittal[[#This Row],[Number]], "00"),".", TEXT(Submittal[[#This Row],[Rev]],"00"))</f>
        <v>101419.04.00</v>
      </c>
      <c r="B295" s="19" t="str">
        <f>Submittal[[#This Row],[Title]]</f>
        <v>DIMENSIONAL LETTER SIGNAGE - Monument Sign</v>
      </c>
      <c r="C295" s="19" t="str">
        <f>LEFT(Submittal[[#This Row],[Description]],25)</f>
        <v>D. Samples for Verificati</v>
      </c>
      <c r="D295" s="19" t="str">
        <f>Submittal[[#This Row],[State]]</f>
        <v>Assigned to Sub</v>
      </c>
      <c r="E295" s="20">
        <f>Submittal[[#This Row],[Due from Subcontractor]]</f>
        <v>44166</v>
      </c>
      <c r="F295" s="20" t="str">
        <f>Submittal[[#This Row],[Type]]</f>
        <v>Closeout</v>
      </c>
      <c r="G295" s="19" t="str">
        <f>Submittal[[#This Row],[Submitter Organization]]</f>
        <v>IMS Masonry Inc.</v>
      </c>
    </row>
    <row r="296" spans="1:7" hidden="1" x14ac:dyDescent="0.35">
      <c r="A296" s="22" t="str">
        <f>_xlfn.CONCAT(TEXT(Submittal[[#This Row],[Spec Section]],"000000"),".",TEXT(Submittal[[#This Row],[Number]], "00"),".", TEXT(Submittal[[#This Row],[Rev]],"00"))</f>
        <v>101419.05.00</v>
      </c>
      <c r="B296" s="19" t="str">
        <f>Submittal[[#This Row],[Title]]</f>
        <v>DIMENSIONAL LETTER SIGNAGE - Cast Metal</v>
      </c>
      <c r="C296" s="19" t="str">
        <f>LEFT(Submittal[[#This Row],[Description]],25)</f>
        <v>A. Product Data: For each</v>
      </c>
      <c r="D296" s="19" t="str">
        <f>Submittal[[#This Row],[State]]</f>
        <v>Assigned to Sub</v>
      </c>
      <c r="E296" s="20">
        <f>Submittal[[#This Row],[Due from Subcontractor]]</f>
        <v>44166</v>
      </c>
      <c r="F296" s="20" t="str">
        <f>Submittal[[#This Row],[Type]]</f>
        <v>Closeout</v>
      </c>
      <c r="G296" s="19" t="str">
        <f>Submittal[[#This Row],[Submitter Organization]]</f>
        <v>Historical Arts &amp; Casting Inc.</v>
      </c>
    </row>
    <row r="297" spans="1:7" hidden="1" x14ac:dyDescent="0.35">
      <c r="A297" s="22" t="str">
        <f>_xlfn.CONCAT(TEXT(Submittal[[#This Row],[Spec Section]],"000000"),".",TEXT(Submittal[[#This Row],[Number]], "00"),".", TEXT(Submittal[[#This Row],[Rev]],"00"))</f>
        <v>102117.01.00</v>
      </c>
      <c r="B297" s="19" t="str">
        <f>Submittal[[#This Row],[Title]]</f>
        <v>METAL DRESSING COMPARTMENTS</v>
      </c>
      <c r="C297" s="19" t="str">
        <f>LEFT(Submittal[[#This Row],[Description]],25)</f>
        <v>A. Product Data: For each</v>
      </c>
      <c r="D297" s="19" t="str">
        <f>Submittal[[#This Row],[State]]</f>
        <v>Closed</v>
      </c>
      <c r="E297" s="20">
        <f>Submittal[[#This Row],[Due from Subcontractor]]</f>
        <v>0</v>
      </c>
      <c r="F297" s="20" t="str">
        <f>Submittal[[#This Row],[Type]]</f>
        <v>Closeout</v>
      </c>
      <c r="G297" s="19" t="str">
        <f>Submittal[[#This Row],[Submitter Organization]]</f>
        <v>Rex W. Williams &amp; Sons Inc.</v>
      </c>
    </row>
    <row r="298" spans="1:7" hidden="1" x14ac:dyDescent="0.35">
      <c r="A298" s="22" t="str">
        <f>_xlfn.CONCAT(TEXT(Submittal[[#This Row],[Spec Section]],"000000"),".",TEXT(Submittal[[#This Row],[Number]], "00"),".", TEXT(Submittal[[#This Row],[Rev]],"00"))</f>
        <v>102117.03.00</v>
      </c>
      <c r="B298" s="19" t="str">
        <f>Submittal[[#This Row],[Title]]</f>
        <v>METAL DRESSING COMPARTMENTS</v>
      </c>
      <c r="C298" s="19" t="str">
        <f>LEFT(Submittal[[#This Row],[Description]],25)</f>
        <v>B. Shop Drawings:  1. Inc</v>
      </c>
      <c r="D298" s="19" t="str">
        <f>Submittal[[#This Row],[State]]</f>
        <v>Closed</v>
      </c>
      <c r="E298" s="20">
        <f>Submittal[[#This Row],[Due from Subcontractor]]</f>
        <v>0</v>
      </c>
      <c r="F298" s="20" t="str">
        <f>Submittal[[#This Row],[Type]]</f>
        <v>Closeout</v>
      </c>
      <c r="G298" s="19" t="str">
        <f>Submittal[[#This Row],[Submitter Organization]]</f>
        <v>Rex W. Williams &amp; Sons Inc.</v>
      </c>
    </row>
    <row r="299" spans="1:7" hidden="1" x14ac:dyDescent="0.35">
      <c r="A299" s="22" t="str">
        <f>_xlfn.CONCAT(TEXT(Submittal[[#This Row],[Spec Section]],"000000"),".",TEXT(Submittal[[#This Row],[Number]], "00"),".", TEXT(Submittal[[#This Row],[Rev]],"00"))</f>
        <v>102117.04.00</v>
      </c>
      <c r="B299" s="19" t="str">
        <f>Submittal[[#This Row],[Title]]</f>
        <v>METAL DRESSING COMPARTMENTS</v>
      </c>
      <c r="C299" s="19" t="str">
        <f>LEFT(Submittal[[#This Row],[Description]],25)</f>
        <v>C. Samples: For each expo</v>
      </c>
      <c r="D299" s="19" t="str">
        <f>Submittal[[#This Row],[State]]</f>
        <v>Assigned to Sub</v>
      </c>
      <c r="E299" s="20">
        <f>Submittal[[#This Row],[Due from Subcontractor]]</f>
        <v>0</v>
      </c>
      <c r="F299" s="20" t="str">
        <f>Submittal[[#This Row],[Type]]</f>
        <v>Closeout</v>
      </c>
      <c r="G299" s="19" t="str">
        <f>Submittal[[#This Row],[Submitter Organization]]</f>
        <v>Rex W. Williams &amp; Sons Inc.</v>
      </c>
    </row>
    <row r="300" spans="1:7" hidden="1" x14ac:dyDescent="0.35">
      <c r="A300" s="22" t="str">
        <f>_xlfn.CONCAT(TEXT(Submittal[[#This Row],[Spec Section]],"000000"),".",TEXT(Submittal[[#This Row],[Number]], "00"),".", TEXT(Submittal[[#This Row],[Rev]],"00"))</f>
        <v>102120.01.00</v>
      </c>
      <c r="B300" s="19" t="str">
        <f>Submittal[[#This Row],[Title]]</f>
        <v>MARBLE TOILET COMPARTMENTS</v>
      </c>
      <c r="C300" s="19" t="str">
        <f>LEFT(Submittal[[#This Row],[Description]],25)</f>
        <v>A. Shop Drawings:  Provid</v>
      </c>
      <c r="D300" s="19" t="str">
        <f>Submittal[[#This Row],[State]]</f>
        <v>Closed</v>
      </c>
      <c r="E300" s="20">
        <f>Submittal[[#This Row],[Due from Subcontractor]]</f>
        <v>43815</v>
      </c>
      <c r="F300" s="20" t="str">
        <f>Submittal[[#This Row],[Type]]</f>
        <v>Closeout</v>
      </c>
      <c r="G300" s="19" t="str">
        <f>Submittal[[#This Row],[Submitter Organization]]</f>
        <v>GLOBAL STONE &amp; TILE LLC</v>
      </c>
    </row>
    <row r="301" spans="1:7" hidden="1" x14ac:dyDescent="0.35">
      <c r="A301" s="22" t="str">
        <f>_xlfn.CONCAT(TEXT(Submittal[[#This Row],[Spec Section]],"000000"),".",TEXT(Submittal[[#This Row],[Number]], "00"),".", TEXT(Submittal[[#This Row],[Rev]],"00"))</f>
        <v>102800.01.00</v>
      </c>
      <c r="B301" s="19" t="str">
        <f>Submittal[[#This Row],[Title]]</f>
        <v>TOILET, BATH, AND LAUNDRY ACCESSORIES GHID</v>
      </c>
      <c r="C301" s="19" t="str">
        <f>LEFT(Submittal[[#This Row],[Description]],25)</f>
        <v>A. Product Data: For each</v>
      </c>
      <c r="D301" s="19" t="str">
        <f>Submittal[[#This Row],[State]]</f>
        <v>Design Review</v>
      </c>
      <c r="E301" s="20">
        <f>Submittal[[#This Row],[Due from Subcontractor]]</f>
        <v>44166</v>
      </c>
      <c r="F301" s="20" t="str">
        <f>Submittal[[#This Row],[Type]]</f>
        <v>Closeout</v>
      </c>
      <c r="G301" s="19" t="str">
        <f>Submittal[[#This Row],[Submitter Organization]]</f>
        <v>Rex W. Williams &amp; Sons Inc.</v>
      </c>
    </row>
    <row r="302" spans="1:7" hidden="1" x14ac:dyDescent="0.35">
      <c r="A302" s="22" t="str">
        <f>_xlfn.CONCAT(TEXT(Submittal[[#This Row],[Spec Section]],"000000"),".",TEXT(Submittal[[#This Row],[Number]], "00"),".", TEXT(Submittal[[#This Row],[Rev]],"00"))</f>
        <v>104413.01.00</v>
      </c>
      <c r="B302" s="19" t="str">
        <f>Submittal[[#This Row],[Title]]</f>
        <v>FIRE PROTECTION CABINETS</v>
      </c>
      <c r="C302" s="19" t="str">
        <f>LEFT(Submittal[[#This Row],[Description]],25)</f>
        <v>A. Product Data: For each</v>
      </c>
      <c r="D302" s="19" t="str">
        <f>Submittal[[#This Row],[State]]</f>
        <v>Assigned to Sub</v>
      </c>
      <c r="E302" s="20">
        <f>Submittal[[#This Row],[Due from Subcontractor]]</f>
        <v>44166</v>
      </c>
      <c r="F302" s="20" t="str">
        <f>Submittal[[#This Row],[Type]]</f>
        <v>Closeout</v>
      </c>
      <c r="G302" s="19" t="str">
        <f>Submittal[[#This Row],[Submitter Organization]]</f>
        <v>Jones Paint &amp; Glass - St. George</v>
      </c>
    </row>
    <row r="303" spans="1:7" hidden="1" x14ac:dyDescent="0.35">
      <c r="A303" s="22" t="str">
        <f>_xlfn.CONCAT(TEXT(Submittal[[#This Row],[Spec Section]],"000000"),".",TEXT(Submittal[[#This Row],[Number]], "00"),".", TEXT(Submittal[[#This Row],[Rev]],"00"))</f>
        <v>104413.02.00</v>
      </c>
      <c r="B303" s="19" t="str">
        <f>Submittal[[#This Row],[Title]]</f>
        <v>FIRE PROTECTION CABINETS</v>
      </c>
      <c r="C303" s="19" t="str">
        <f>LEFT(Submittal[[#This Row],[Description]],25)</f>
        <v>B. Shop Drawings: For fir</v>
      </c>
      <c r="D303" s="19" t="str">
        <f>Submittal[[#This Row],[State]]</f>
        <v>Assigned to Sub</v>
      </c>
      <c r="E303" s="20">
        <f>Submittal[[#This Row],[Due from Subcontractor]]</f>
        <v>44166</v>
      </c>
      <c r="F303" s="20" t="str">
        <f>Submittal[[#This Row],[Type]]</f>
        <v>Closeout</v>
      </c>
      <c r="G303" s="19" t="str">
        <f>Submittal[[#This Row],[Submitter Organization]]</f>
        <v>Jones Paint &amp; Glass - St. George</v>
      </c>
    </row>
    <row r="304" spans="1:7" hidden="1" x14ac:dyDescent="0.35">
      <c r="A304" s="22" t="str">
        <f>_xlfn.CONCAT(TEXT(Submittal[[#This Row],[Spec Section]],"000000"),".",TEXT(Submittal[[#This Row],[Number]], "00"),".", TEXT(Submittal[[#This Row],[Rev]],"00"))</f>
        <v>104413.03.00</v>
      </c>
      <c r="B304" s="19" t="str">
        <f>Submittal[[#This Row],[Title]]</f>
        <v>FIRE PROTECTION CABINETS</v>
      </c>
      <c r="C304" s="19" t="str">
        <f>LEFT(Submittal[[#This Row],[Description]],25)</f>
        <v>C. Samples: For each type</v>
      </c>
      <c r="D304" s="19" t="str">
        <f>Submittal[[#This Row],[State]]</f>
        <v>Assigned to Sub</v>
      </c>
      <c r="E304" s="20">
        <f>Submittal[[#This Row],[Due from Subcontractor]]</f>
        <v>44166</v>
      </c>
      <c r="F304" s="20" t="str">
        <f>Submittal[[#This Row],[Type]]</f>
        <v>Closeout</v>
      </c>
      <c r="G304" s="19" t="str">
        <f>Submittal[[#This Row],[Submitter Organization]]</f>
        <v>Jones Paint &amp; Glass - St. George</v>
      </c>
    </row>
    <row r="305" spans="1:7" hidden="1" x14ac:dyDescent="0.35">
      <c r="A305" s="22" t="str">
        <f>_xlfn.CONCAT(TEXT(Submittal[[#This Row],[Spec Section]],"000000"),".",TEXT(Submittal[[#This Row],[Number]], "00"),".", TEXT(Submittal[[#This Row],[Rev]],"00"))</f>
        <v>104416.01.00</v>
      </c>
      <c r="B305" s="19" t="str">
        <f>Submittal[[#This Row],[Title]]</f>
        <v>FIRE EXTINGUISHERS</v>
      </c>
      <c r="C305" s="19" t="str">
        <f>LEFT(Submittal[[#This Row],[Description]],25)</f>
        <v>A. Product Data:  For eac</v>
      </c>
      <c r="D305" s="19" t="str">
        <f>Submittal[[#This Row],[State]]</f>
        <v>Assigned to Sub</v>
      </c>
      <c r="E305" s="20">
        <f>Submittal[[#This Row],[Due from Subcontractor]]</f>
        <v>44166</v>
      </c>
      <c r="F305" s="20" t="str">
        <f>Submittal[[#This Row],[Type]]</f>
        <v>Closeout</v>
      </c>
      <c r="G305" s="19" t="str">
        <f>Submittal[[#This Row],[Submitter Organization]]</f>
        <v>Jones Paint &amp; Glass - St. George</v>
      </c>
    </row>
    <row r="306" spans="1:7" hidden="1" x14ac:dyDescent="0.35">
      <c r="A306" s="22" t="str">
        <f>_xlfn.CONCAT(TEXT(Submittal[[#This Row],[Spec Section]],"000000"),".",TEXT(Submittal[[#This Row],[Number]], "00"),".", TEXT(Submittal[[#This Row],[Rev]],"00"))</f>
        <v>105113.01.00</v>
      </c>
      <c r="B306" s="19" t="str">
        <f>Submittal[[#This Row],[Title]]</f>
        <v>METAL LOCKERS &amp; DRESSING COMPARTMENTS</v>
      </c>
      <c r="C306" s="19" t="str">
        <f>LEFT(Submittal[[#This Row],[Description]],25)</f>
        <v>105113 - METAL LOCKERS
A.</v>
      </c>
      <c r="D306" s="19" t="str">
        <f>Submittal[[#This Row],[State]]</f>
        <v>Closed</v>
      </c>
      <c r="E306" s="20">
        <f>Submittal[[#This Row],[Due from Subcontractor]]</f>
        <v>43819</v>
      </c>
      <c r="F306" s="20" t="str">
        <f>Submittal[[#This Row],[Type]]</f>
        <v>Closeout</v>
      </c>
      <c r="G306" s="19" t="str">
        <f>Submittal[[#This Row],[Submitter Organization]]</f>
        <v>Rex W. Williams &amp; Sons Inc.</v>
      </c>
    </row>
    <row r="307" spans="1:7" hidden="1" x14ac:dyDescent="0.35">
      <c r="A307" s="22" t="str">
        <f>_xlfn.CONCAT(TEXT(Submittal[[#This Row],[Spec Section]],"000000"),".",TEXT(Submittal[[#This Row],[Number]], "00"),".", TEXT(Submittal[[#This Row],[Rev]],"00"))</f>
        <v>105113.02.00</v>
      </c>
      <c r="B307" s="19" t="str">
        <f>Submittal[[#This Row],[Title]]</f>
        <v>METAL LOCKERS</v>
      </c>
      <c r="C307" s="19" t="str">
        <f>LEFT(Submittal[[#This Row],[Description]],25)</f>
        <v>B. Shop Drawings:  For me</v>
      </c>
      <c r="D307" s="19" t="str">
        <f>Submittal[[#This Row],[State]]</f>
        <v>Closed</v>
      </c>
      <c r="E307" s="20">
        <f>Submittal[[#This Row],[Due from Subcontractor]]</f>
        <v>43819</v>
      </c>
      <c r="F307" s="20" t="str">
        <f>Submittal[[#This Row],[Type]]</f>
        <v>Closeout</v>
      </c>
      <c r="G307" s="19" t="str">
        <f>Submittal[[#This Row],[Submitter Organization]]</f>
        <v>Rex W. Williams &amp; Sons Inc.</v>
      </c>
    </row>
    <row r="308" spans="1:7" hidden="1" x14ac:dyDescent="0.35">
      <c r="A308" s="22" t="str">
        <f>_xlfn.CONCAT(TEXT(Submittal[[#This Row],[Spec Section]],"000000"),".",TEXT(Submittal[[#This Row],[Number]], "00"),".", TEXT(Submittal[[#This Row],[Rev]],"00"))</f>
        <v>105113.03.00</v>
      </c>
      <c r="B308" s="19" t="str">
        <f>Submittal[[#This Row],[Title]]</f>
        <v>METAL LOCKERS</v>
      </c>
      <c r="C308" s="19" t="str">
        <f>LEFT(Submittal[[#This Row],[Description]],25)</f>
        <v>C. Samples:  For each fin</v>
      </c>
      <c r="D308" s="19" t="str">
        <f>Submittal[[#This Row],[State]]</f>
        <v>Assigned to Sub</v>
      </c>
      <c r="E308" s="20">
        <f>Submittal[[#This Row],[Due from Subcontractor]]</f>
        <v>43819</v>
      </c>
      <c r="F308" s="20" t="str">
        <f>Submittal[[#This Row],[Type]]</f>
        <v>Closeout</v>
      </c>
      <c r="G308" s="19" t="str">
        <f>Submittal[[#This Row],[Submitter Organization]]</f>
        <v>Rex W. Williams &amp; Sons Inc.</v>
      </c>
    </row>
    <row r="309" spans="1:7" hidden="1" x14ac:dyDescent="0.35">
      <c r="A309" s="22" t="str">
        <f>_xlfn.CONCAT(TEXT(Submittal[[#This Row],[Spec Section]],"000000"),".",TEXT(Submittal[[#This Row],[Number]], "00"),".", TEXT(Submittal[[#This Row],[Rev]],"00"))</f>
        <v>105113.04.00</v>
      </c>
      <c r="B309" s="19" t="str">
        <f>Submittal[[#This Row],[Title]]</f>
        <v>METAL LOCKERS</v>
      </c>
      <c r="C309" s="19" t="str">
        <f>LEFT(Submittal[[#This Row],[Description]],25)</f>
        <v>E. Samples for Verificati</v>
      </c>
      <c r="D309" s="19" t="str">
        <f>Submittal[[#This Row],[State]]</f>
        <v>Assigned to Sub</v>
      </c>
      <c r="E309" s="20">
        <f>Submittal[[#This Row],[Due from Subcontractor]]</f>
        <v>43819</v>
      </c>
      <c r="F309" s="20" t="str">
        <f>Submittal[[#This Row],[Type]]</f>
        <v>Closeout</v>
      </c>
      <c r="G309" s="19" t="str">
        <f>Submittal[[#This Row],[Submitter Organization]]</f>
        <v>Rex W. Williams &amp; Sons Inc.</v>
      </c>
    </row>
    <row r="310" spans="1:7" hidden="1" x14ac:dyDescent="0.35">
      <c r="A310" s="22" t="str">
        <f>_xlfn.CONCAT(TEXT(Submittal[[#This Row],[Spec Section]],"000000"),".",TEXT(Submittal[[#This Row],[Number]], "00"),".", TEXT(Submittal[[#This Row],[Rev]],"00"))</f>
        <v>107516.02.00</v>
      </c>
      <c r="B310" s="19" t="str">
        <f>Submittal[[#This Row],[Title]]</f>
        <v>GROUND-SET FLAGPOLES</v>
      </c>
      <c r="C310" s="19" t="str">
        <f>LEFT(Submittal[[#This Row],[Description]],25)</f>
        <v>B. Shop Drawings: For fla</v>
      </c>
      <c r="D310" s="19" t="str">
        <f>Submittal[[#This Row],[State]]</f>
        <v>Closed</v>
      </c>
      <c r="E310" s="20">
        <f>Submittal[[#This Row],[Due from Subcontractor]]</f>
        <v>43832</v>
      </c>
      <c r="F310" s="20" t="str">
        <f>Submittal[[#This Row],[Type]]</f>
        <v>Closeout</v>
      </c>
      <c r="G310" s="19" t="str">
        <f>Submittal[[#This Row],[Submitter Organization]]</f>
        <v>Stratton &amp; Bratt Landscaping</v>
      </c>
    </row>
    <row r="311" spans="1:7" hidden="1" x14ac:dyDescent="0.35">
      <c r="A311" s="22" t="str">
        <f>_xlfn.CONCAT(TEXT(Submittal[[#This Row],[Spec Section]],"000000"),".",TEXT(Submittal[[#This Row],[Number]], "00"),".", TEXT(Submittal[[#This Row],[Rev]],"00"))</f>
        <v>107516.03.00</v>
      </c>
      <c r="B311" s="19" t="str">
        <f>Submittal[[#This Row],[Title]]</f>
        <v>GROUND-SET FLAGPOLES</v>
      </c>
      <c r="C311" s="19" t="str">
        <f>LEFT(Submittal[[#This Row],[Description]],25)</f>
        <v>C. Samples for Verificati</v>
      </c>
      <c r="D311" s="19" t="str">
        <f>Submittal[[#This Row],[State]]</f>
        <v>Closed</v>
      </c>
      <c r="E311" s="20">
        <f>Submittal[[#This Row],[Due from Subcontractor]]</f>
        <v>43832</v>
      </c>
      <c r="F311" s="20" t="str">
        <f>Submittal[[#This Row],[Type]]</f>
        <v>Closeout</v>
      </c>
      <c r="G311" s="19" t="str">
        <f>Submittal[[#This Row],[Submitter Organization]]</f>
        <v>Stratton &amp; Bratt Landscaping</v>
      </c>
    </row>
    <row r="312" spans="1:7" hidden="1" x14ac:dyDescent="0.35">
      <c r="A312" s="22" t="str">
        <f>_xlfn.CONCAT(TEXT(Submittal[[#This Row],[Spec Section]],"000000"),".",TEXT(Submittal[[#This Row],[Number]], "00"),".", TEXT(Submittal[[#This Row],[Rev]],"00"))</f>
        <v>107516.01.01</v>
      </c>
      <c r="B312" s="19" t="str">
        <f>Submittal[[#This Row],[Title]]</f>
        <v>GROUND-SET FLAGPOLES</v>
      </c>
      <c r="C312" s="19" t="str">
        <f>LEFT(Submittal[[#This Row],[Description]],25)</f>
        <v>A. Product Data: For each</v>
      </c>
      <c r="D312" s="19" t="str">
        <f>Submittal[[#This Row],[State]]</f>
        <v>Closed</v>
      </c>
      <c r="E312" s="20">
        <f>Submittal[[#This Row],[Due from Subcontractor]]</f>
        <v>43848</v>
      </c>
      <c r="F312" s="20" t="str">
        <f>Submittal[[#This Row],[Type]]</f>
        <v>Closeout</v>
      </c>
      <c r="G312" s="19" t="str">
        <f>Submittal[[#This Row],[Submitter Organization]]</f>
        <v>Stratton &amp; Bratt Landscaping</v>
      </c>
    </row>
    <row r="313" spans="1:7" hidden="1" x14ac:dyDescent="0.35">
      <c r="A313" s="22" t="str">
        <f>_xlfn.CONCAT(TEXT(Submittal[[#This Row],[Spec Section]],"000000"),".",TEXT(Submittal[[#This Row],[Number]], "00"),".", TEXT(Submittal[[#This Row],[Rev]],"00"))</f>
        <v>111313.01.00</v>
      </c>
      <c r="B313" s="19" t="str">
        <f>Submittal[[#This Row],[Title]]</f>
        <v>LOADING DOCK BUMPERS</v>
      </c>
      <c r="C313" s="19" t="str">
        <f>LEFT(Submittal[[#This Row],[Description]],25)</f>
        <v>A. Product Data: For each</v>
      </c>
      <c r="D313" s="19" t="str">
        <f>Submittal[[#This Row],[State]]</f>
        <v>Assigned to Sub</v>
      </c>
      <c r="E313" s="20">
        <f>Submittal[[#This Row],[Due from Subcontractor]]</f>
        <v>44166</v>
      </c>
      <c r="F313" s="20" t="str">
        <f>Submittal[[#This Row],[Type]]</f>
        <v>Closeout</v>
      </c>
      <c r="G313" s="19" t="str">
        <f>Submittal[[#This Row],[Submitter Organization]]</f>
        <v>Hoj Engineering</v>
      </c>
    </row>
    <row r="314" spans="1:7" hidden="1" x14ac:dyDescent="0.35">
      <c r="A314" s="22" t="str">
        <f>_xlfn.CONCAT(TEXT(Submittal[[#This Row],[Spec Section]],"000000"),".",TEXT(Submittal[[#This Row],[Number]], "00"),".", TEXT(Submittal[[#This Row],[Rev]],"00"))</f>
        <v>111313.02.00</v>
      </c>
      <c r="B314" s="19" t="str">
        <f>Submittal[[#This Row],[Title]]</f>
        <v>LOADING DOCK BUMPERS</v>
      </c>
      <c r="C314" s="19" t="str">
        <f>LEFT(Submittal[[#This Row],[Description]],25)</f>
        <v>B. Shop Drawings: For doc</v>
      </c>
      <c r="D314" s="19" t="str">
        <f>Submittal[[#This Row],[State]]</f>
        <v>Assigned to Sub</v>
      </c>
      <c r="E314" s="20">
        <f>Submittal[[#This Row],[Due from Subcontractor]]</f>
        <v>44166</v>
      </c>
      <c r="F314" s="20" t="str">
        <f>Submittal[[#This Row],[Type]]</f>
        <v>Closeout</v>
      </c>
      <c r="G314" s="19" t="str">
        <f>Submittal[[#This Row],[Submitter Organization]]</f>
        <v>Hoj Engineering</v>
      </c>
    </row>
    <row r="315" spans="1:7" hidden="1" x14ac:dyDescent="0.35">
      <c r="A315" s="22" t="str">
        <f>_xlfn.CONCAT(TEXT(Submittal[[#This Row],[Spec Section]],"000000"),".",TEXT(Submittal[[#This Row],[Number]], "00"),".", TEXT(Submittal[[#This Row],[Rev]],"00"))</f>
        <v>111319.02.00</v>
      </c>
      <c r="B315" s="19" t="str">
        <f>Submittal[[#This Row],[Title]]</f>
        <v>STATIONARY LOADING DOCK EQUIPMENT</v>
      </c>
      <c r="C315" s="19" t="str">
        <f>LEFT(Submittal[[#This Row],[Description]],25)</f>
        <v>B. Shop Drawings: For sta</v>
      </c>
      <c r="D315" s="19" t="str">
        <f>Submittal[[#This Row],[State]]</f>
        <v>Closed</v>
      </c>
      <c r="E315" s="20">
        <f>Submittal[[#This Row],[Due from Subcontractor]]</f>
        <v>43815</v>
      </c>
      <c r="F315" s="20" t="str">
        <f>Submittal[[#This Row],[Type]]</f>
        <v>Closeout</v>
      </c>
      <c r="G315" s="19" t="str">
        <f>Submittal[[#This Row],[Submitter Organization]]</f>
        <v>Hoj Engineering</v>
      </c>
    </row>
    <row r="316" spans="1:7" hidden="1" x14ac:dyDescent="0.35">
      <c r="A316" s="22" t="str">
        <f>_xlfn.CONCAT(TEXT(Submittal[[#This Row],[Spec Section]],"000000"),".",TEXT(Submittal[[#This Row],[Number]], "00"),".", TEXT(Submittal[[#This Row],[Rev]],"00"))</f>
        <v>111319.01.02</v>
      </c>
      <c r="B316" s="19" t="str">
        <f>Submittal[[#This Row],[Title]]</f>
        <v>STATIONARY LOADING DOCK EQUIPMENT</v>
      </c>
      <c r="C316" s="19" t="str">
        <f>LEFT(Submittal[[#This Row],[Description]],25)</f>
        <v>A. Product Data: For each</v>
      </c>
      <c r="D316" s="19" t="str">
        <f>Submittal[[#This Row],[State]]</f>
        <v>Design Review</v>
      </c>
      <c r="E316" s="20">
        <f>Submittal[[#This Row],[Due from Subcontractor]]</f>
        <v>44225</v>
      </c>
      <c r="F316" s="20" t="str">
        <f>Submittal[[#This Row],[Type]]</f>
        <v>Closeout</v>
      </c>
      <c r="G316" s="19" t="str">
        <f>Submittal[[#This Row],[Submitter Organization]]</f>
        <v>Hoj Engineering</v>
      </c>
    </row>
    <row r="317" spans="1:7" hidden="1" x14ac:dyDescent="0.35">
      <c r="A317" s="22" t="str">
        <f>_xlfn.CONCAT(TEXT(Submittal[[#This Row],[Spec Section]],"000000"),".",TEXT(Submittal[[#This Row],[Number]], "00"),".", TEXT(Submittal[[#This Row],[Rev]],"00"))</f>
        <v>112300.02.00</v>
      </c>
      <c r="B317" s="19" t="str">
        <f>Submittal[[#This Row],[Title]]</f>
        <v>COMMERCIAL LAUNDRY &amp; DRY CLEANING EQUIPMENT</v>
      </c>
      <c r="C317" s="19" t="str">
        <f>LEFT(Submittal[[#This Row],[Description]],25)</f>
        <v>C. Shop Drawings:  1. Inc</v>
      </c>
      <c r="D317" s="19" t="str">
        <f>Submittal[[#This Row],[State]]</f>
        <v>Closed</v>
      </c>
      <c r="E317" s="20">
        <f>Submittal[[#This Row],[Due from Subcontractor]]</f>
        <v>43815</v>
      </c>
      <c r="F317" s="20" t="str">
        <f>Submittal[[#This Row],[Type]]</f>
        <v>Closeout</v>
      </c>
      <c r="G317" s="19" t="str">
        <f>Submittal[[#This Row],[Submitter Organization]]</f>
        <v>Alliance Laundry Equipment</v>
      </c>
    </row>
    <row r="318" spans="1:7" hidden="1" x14ac:dyDescent="0.35">
      <c r="A318" s="22" t="str">
        <f>_xlfn.CONCAT(TEXT(Submittal[[#This Row],[Spec Section]],"000000"),".",TEXT(Submittal[[#This Row],[Number]], "00"),".", TEXT(Submittal[[#This Row],[Rev]],"00"))</f>
        <v>112300.01.01</v>
      </c>
      <c r="B318" s="19" t="str">
        <f>Submittal[[#This Row],[Title]]</f>
        <v>COMMERCIAL LAUNDRY &amp; DRY CLEANING EQUIPMENT</v>
      </c>
      <c r="C318" s="19" t="str">
        <f>LEFT(Submittal[[#This Row],[Description]],25)</f>
        <v>A. Product Data: For each</v>
      </c>
      <c r="D318" s="19" t="str">
        <f>Submittal[[#This Row],[State]]</f>
        <v>Closed</v>
      </c>
      <c r="E318" s="20">
        <f>Submittal[[#This Row],[Due from Subcontractor]]</f>
        <v>44029</v>
      </c>
      <c r="F318" s="20" t="str">
        <f>Submittal[[#This Row],[Type]]</f>
        <v>Closeout</v>
      </c>
      <c r="G318" s="19" t="str">
        <f>Submittal[[#This Row],[Submitter Organization]]</f>
        <v>Alliance Laundry Equipment</v>
      </c>
    </row>
    <row r="319" spans="1:7" hidden="1" x14ac:dyDescent="0.35">
      <c r="A319" s="22" t="str">
        <f>_xlfn.CONCAT(TEXT(Submittal[[#This Row],[Spec Section]],"000000"),".",TEXT(Submittal[[#This Row],[Number]], "00"),".", TEXT(Submittal[[#This Row],[Rev]],"00"))</f>
        <v>113013.01.00</v>
      </c>
      <c r="B319" s="19" t="str">
        <f>Submittal[[#This Row],[Title]]</f>
        <v>POWER MODULE PANEL</v>
      </c>
      <c r="C319" s="19" t="str">
        <f>LEFT(Submittal[[#This Row],[Description]],25)</f>
        <v>A. Product Data: For each</v>
      </c>
      <c r="D319" s="19" t="str">
        <f>Submittal[[#This Row],[State]]</f>
        <v>Closed</v>
      </c>
      <c r="E319" s="20">
        <f>Submittal[[#This Row],[Due from Subcontractor]]</f>
        <v>0</v>
      </c>
      <c r="F319" s="20" t="str">
        <f>Submittal[[#This Row],[Type]]</f>
        <v>Closeout</v>
      </c>
      <c r="G319" s="19">
        <f>Submittal[[#This Row],[Submitter Organization]]</f>
        <v>0</v>
      </c>
    </row>
    <row r="320" spans="1:7" hidden="1" x14ac:dyDescent="0.35">
      <c r="A320" s="22" t="str">
        <f>_xlfn.CONCAT(TEXT(Submittal[[#This Row],[Spec Section]],"000000"),".",TEXT(Submittal[[#This Row],[Number]], "00"),".", TEXT(Submittal[[#This Row],[Rev]],"00"))</f>
        <v>114000.02.00</v>
      </c>
      <c r="B320" s="19" t="str">
        <f>Submittal[[#This Row],[Title]]</f>
        <v>FOODSERVICE EQUIPMENT</v>
      </c>
      <c r="C320" s="19" t="str">
        <f>LEFT(Submittal[[#This Row],[Description]],25)</f>
        <v>A. Upon award of Contract</v>
      </c>
      <c r="D320" s="19" t="str">
        <f>Submittal[[#This Row],[State]]</f>
        <v>Closed</v>
      </c>
      <c r="E320" s="20">
        <f>Submittal[[#This Row],[Due from Subcontractor]]</f>
        <v>43819</v>
      </c>
      <c r="F320" s="20" t="str">
        <f>Submittal[[#This Row],[Type]]</f>
        <v>Closeout</v>
      </c>
      <c r="G320" s="19" t="str">
        <f>Submittal[[#This Row],[Submitter Organization]]</f>
        <v>Standard Restaurant Equipment Co.</v>
      </c>
    </row>
    <row r="321" spans="1:7" hidden="1" x14ac:dyDescent="0.35">
      <c r="A321" s="22" t="str">
        <f>_xlfn.CONCAT(TEXT(Submittal[[#This Row],[Spec Section]],"000000"),".",TEXT(Submittal[[#This Row],[Number]], "00"),".", TEXT(Submittal[[#This Row],[Rev]],"00"))</f>
        <v>114000.03.00</v>
      </c>
      <c r="B321" s="19" t="str">
        <f>Submittal[[#This Row],[Title]]</f>
        <v>FOODSERVICE EQUIPMENT</v>
      </c>
      <c r="C321" s="19" t="str">
        <f>LEFT(Submittal[[#This Row],[Description]],25)</f>
        <v>B. MANUFACTURERS’ LITERAT</v>
      </c>
      <c r="D321" s="19" t="str">
        <f>Submittal[[#This Row],[State]]</f>
        <v>Closed</v>
      </c>
      <c r="E321" s="20">
        <f>Submittal[[#This Row],[Due from Subcontractor]]</f>
        <v>43819</v>
      </c>
      <c r="F321" s="20" t="str">
        <f>Submittal[[#This Row],[Type]]</f>
        <v>Closeout</v>
      </c>
      <c r="G321" s="19" t="str">
        <f>Submittal[[#This Row],[Submitter Organization]]</f>
        <v>Standard Restaurant Equipment Co.</v>
      </c>
    </row>
    <row r="322" spans="1:7" hidden="1" x14ac:dyDescent="0.35">
      <c r="A322" s="22" t="str">
        <f>_xlfn.CONCAT(TEXT(Submittal[[#This Row],[Spec Section]],"000000"),".",TEXT(Submittal[[#This Row],[Number]], "00"),".", TEXT(Submittal[[#This Row],[Rev]],"00"))</f>
        <v>114000.01.00</v>
      </c>
      <c r="B322" s="19" t="str">
        <f>Submittal[[#This Row],[Title]]</f>
        <v>FOODSERVICE EQUIPMENT</v>
      </c>
      <c r="C322" s="19" t="str">
        <f>LEFT(Submittal[[#This Row],[Description]],25)</f>
        <v>C. FULL SCALE MOCK UP – U</v>
      </c>
      <c r="D322" s="19" t="str">
        <f>Submittal[[#This Row],[State]]</f>
        <v>Closed</v>
      </c>
      <c r="E322" s="20">
        <f>Submittal[[#This Row],[Due from Subcontractor]]</f>
        <v>43819</v>
      </c>
      <c r="F322" s="20" t="str">
        <f>Submittal[[#This Row],[Type]]</f>
        <v>Closeout</v>
      </c>
      <c r="G322" s="19" t="str">
        <f>Submittal[[#This Row],[Submitter Organization]]</f>
        <v>Standard Restaurant Equipment Co.</v>
      </c>
    </row>
    <row r="323" spans="1:7" hidden="1" x14ac:dyDescent="0.35">
      <c r="A323" s="22" t="str">
        <f>_xlfn.CONCAT(TEXT(Submittal[[#This Row],[Spec Section]],"000000"),".",TEXT(Submittal[[#This Row],[Number]], "00"),".", TEXT(Submittal[[#This Row],[Rev]],"00"))</f>
        <v>114000.07.00</v>
      </c>
      <c r="B323" s="19" t="str">
        <f>Submittal[[#This Row],[Title]]</f>
        <v>Contractor Office Foodservice Equipment</v>
      </c>
      <c r="C323" s="19" t="str">
        <f>LEFT(Submittal[[#This Row],[Description]],25)</f>
        <v>Submittal RE: RFI 192</v>
      </c>
      <c r="D323" s="19" t="str">
        <f>Submittal[[#This Row],[State]]</f>
        <v>Closed</v>
      </c>
      <c r="E323" s="20">
        <f>Submittal[[#This Row],[Due from Subcontractor]]</f>
        <v>0</v>
      </c>
      <c r="F323" s="20" t="str">
        <f>Submittal[[#This Row],[Type]]</f>
        <v>Closeout</v>
      </c>
      <c r="G323" s="19" t="str">
        <f>Submittal[[#This Row],[Submitter Organization]]</f>
        <v>Westland Construction, Inc.</v>
      </c>
    </row>
    <row r="324" spans="1:7" hidden="1" x14ac:dyDescent="0.35">
      <c r="A324" s="22" t="str">
        <f>_xlfn.CONCAT(TEXT(Submittal[[#This Row],[Spec Section]],"000000"),".",TEXT(Submittal[[#This Row],[Number]], "00"),".", TEXT(Submittal[[#This Row],[Rev]],"00"))</f>
        <v>114000.06.00</v>
      </c>
      <c r="B324" s="19" t="str">
        <f>Submittal[[#This Row],[Title]]</f>
        <v>FOODSERVICE EQUIPMENT</v>
      </c>
      <c r="C324" s="19" t="str">
        <f>LEFT(Submittal[[#This Row],[Description]],25)</f>
        <v>Food Service Rough-In Dra</v>
      </c>
      <c r="D324" s="19" t="str">
        <f>Submittal[[#This Row],[State]]</f>
        <v>Closed</v>
      </c>
      <c r="E324" s="20">
        <f>Submittal[[#This Row],[Due from Subcontractor]]</f>
        <v>43874</v>
      </c>
      <c r="F324" s="20" t="str">
        <f>Submittal[[#This Row],[Type]]</f>
        <v>Closeout</v>
      </c>
      <c r="G324" s="19" t="str">
        <f>Submittal[[#This Row],[Submitter Organization]]</f>
        <v>Standard Restaurant Equipment Co.</v>
      </c>
    </row>
    <row r="325" spans="1:7" hidden="1" x14ac:dyDescent="0.35">
      <c r="A325" s="22" t="str">
        <f>_xlfn.CONCAT(TEXT(Submittal[[#This Row],[Spec Section]],"000000"),".",TEXT(Submittal[[#This Row],[Number]], "00"),".", TEXT(Submittal[[#This Row],[Rev]],"00"))</f>
        <v>114000.05.00</v>
      </c>
      <c r="B325" s="19" t="str">
        <f>Submittal[[#This Row],[Title]]</f>
        <v>FOODSERVICE EQUIPMENT</v>
      </c>
      <c r="C325" s="19" t="str">
        <f>LEFT(Submittal[[#This Row],[Description]],25)</f>
        <v>Food Service Rough-In Dra</v>
      </c>
      <c r="D325" s="19" t="str">
        <f>Submittal[[#This Row],[State]]</f>
        <v>Closed</v>
      </c>
      <c r="E325" s="20">
        <f>Submittal[[#This Row],[Due from Subcontractor]]</f>
        <v>43867</v>
      </c>
      <c r="F325" s="20" t="str">
        <f>Submittal[[#This Row],[Type]]</f>
        <v>Closeout</v>
      </c>
      <c r="G325" s="19" t="str">
        <f>Submittal[[#This Row],[Submitter Organization]]</f>
        <v>Standard Restaurant Equipment Co.</v>
      </c>
    </row>
    <row r="326" spans="1:7" hidden="1" x14ac:dyDescent="0.35">
      <c r="A326" s="22" t="str">
        <f>_xlfn.CONCAT(TEXT(Submittal[[#This Row],[Spec Section]],"000000"),".",TEXT(Submittal[[#This Row],[Number]], "00"),".", TEXT(Submittal[[#This Row],[Rev]],"00"))</f>
        <v>115214.01.00</v>
      </c>
      <c r="B326" s="19" t="str">
        <f>Submittal[[#This Row],[Title]]</f>
        <v>MONITOR LIFT</v>
      </c>
      <c r="C326" s="19" t="str">
        <f>LEFT(Submittal[[#This Row],[Description]],25)</f>
        <v>A. Product Data: For each</v>
      </c>
      <c r="D326" s="19" t="str">
        <f>Submittal[[#This Row],[State]]</f>
        <v>Draft</v>
      </c>
      <c r="E326" s="20">
        <f>Submittal[[#This Row],[Due from Subcontractor]]</f>
        <v>0</v>
      </c>
      <c r="F326" s="20" t="str">
        <f>Submittal[[#This Row],[Type]]</f>
        <v>Closeout</v>
      </c>
      <c r="G326" s="19">
        <f>Submittal[[#This Row],[Submitter Organization]]</f>
        <v>0</v>
      </c>
    </row>
    <row r="327" spans="1:7" hidden="1" x14ac:dyDescent="0.35">
      <c r="A327" s="22" t="str">
        <f>_xlfn.CONCAT(TEXT(Submittal[[#This Row],[Spec Section]],"000000"),".",TEXT(Submittal[[#This Row],[Number]], "00"),".", TEXT(Submittal[[#This Row],[Rev]],"00"))</f>
        <v>115214.02.00</v>
      </c>
      <c r="B327" s="19" t="str">
        <f>Submittal[[#This Row],[Title]]</f>
        <v>MONITOR LIFT</v>
      </c>
      <c r="C327" s="19" t="str">
        <f>LEFT(Submittal[[#This Row],[Description]],25)</f>
        <v>B. Shop Drawings:  1. Inc</v>
      </c>
      <c r="D327" s="19" t="str">
        <f>Submittal[[#This Row],[State]]</f>
        <v>Draft</v>
      </c>
      <c r="E327" s="20">
        <f>Submittal[[#This Row],[Due from Subcontractor]]</f>
        <v>0</v>
      </c>
      <c r="F327" s="20" t="str">
        <f>Submittal[[#This Row],[Type]]</f>
        <v>Closeout</v>
      </c>
      <c r="G327" s="19">
        <f>Submittal[[#This Row],[Submitter Organization]]</f>
        <v>0</v>
      </c>
    </row>
    <row r="328" spans="1:7" hidden="1" x14ac:dyDescent="0.35">
      <c r="A328" s="22" t="str">
        <f>_xlfn.CONCAT(TEXT(Submittal[[#This Row],[Spec Section]],"000000"),".",TEXT(Submittal[[#This Row],[Number]], "00"),".", TEXT(Submittal[[#This Row],[Rev]],"00"))</f>
        <v>119513.01.00</v>
      </c>
      <c r="B328" s="19" t="str">
        <f>Submittal[[#This Row],[Title]]</f>
        <v>CHANDELIER  HOIST  SYSTEM</v>
      </c>
      <c r="C328" s="19" t="str">
        <f>LEFT(Submittal[[#This Row],[Description]],25)</f>
        <v>A. Shop Drawings:  Shop d</v>
      </c>
      <c r="D328" s="19" t="str">
        <f>Submittal[[#This Row],[State]]</f>
        <v>Assigned to Sub</v>
      </c>
      <c r="E328" s="20">
        <f>Submittal[[#This Row],[Due from Subcontractor]]</f>
        <v>43819</v>
      </c>
      <c r="F328" s="20" t="str">
        <f>Submittal[[#This Row],[Type]]</f>
        <v>Closeout</v>
      </c>
      <c r="G328" s="19" t="str">
        <f>Submittal[[#This Row],[Submitter Organization]]</f>
        <v>Drive Motorlifts, L.L.C.</v>
      </c>
    </row>
    <row r="329" spans="1:7" hidden="1" x14ac:dyDescent="0.35">
      <c r="A329" s="22" t="str">
        <f>_xlfn.CONCAT(TEXT(Submittal[[#This Row],[Spec Section]],"000000"),".",TEXT(Submittal[[#This Row],[Number]], "00"),".", TEXT(Submittal[[#This Row],[Rev]],"00"))</f>
        <v>121215.01.00</v>
      </c>
      <c r="B329" s="19" t="str">
        <f>Submittal[[#This Row],[Title]]</f>
        <v>DECORATIVE PAINTING</v>
      </c>
      <c r="C329" s="19" t="str">
        <f>LEFT(Submittal[[#This Row],[Description]],25)</f>
        <v>B.  Mockups:  Provide moc</v>
      </c>
      <c r="D329" s="19" t="str">
        <f>Submittal[[#This Row],[State]]</f>
        <v>Assigned to Sub</v>
      </c>
      <c r="E329" s="20">
        <f>Submittal[[#This Row],[Due from Subcontractor]]</f>
        <v>43892</v>
      </c>
      <c r="F329" s="20" t="str">
        <f>Submittal[[#This Row],[Type]]</f>
        <v>Closeout</v>
      </c>
      <c r="G329" s="19" t="str">
        <f>Submittal[[#This Row],[Submitter Organization]]</f>
        <v>Finessed Finishes INC.</v>
      </c>
    </row>
    <row r="330" spans="1:7" hidden="1" x14ac:dyDescent="0.35">
      <c r="A330" s="22" t="str">
        <f>_xlfn.CONCAT(TEXT(Submittal[[#This Row],[Spec Section]],"000000"),".",TEXT(Submittal[[#This Row],[Number]], "00"),".", TEXT(Submittal[[#This Row],[Rev]],"00"))</f>
        <v>121215.02.00</v>
      </c>
      <c r="B330" s="19" t="str">
        <f>Submittal[[#This Row],[Title]]</f>
        <v>DECORATIVE PAINTING</v>
      </c>
      <c r="C330" s="19" t="str">
        <f>LEFT(Submittal[[#This Row],[Description]],25)</f>
        <v>1. Product Data:  For eac</v>
      </c>
      <c r="D330" s="19" t="str">
        <f>Submittal[[#This Row],[State]]</f>
        <v>Assigned to Sub</v>
      </c>
      <c r="E330" s="20">
        <f>Submittal[[#This Row],[Due from Subcontractor]]</f>
        <v>43892</v>
      </c>
      <c r="F330" s="20" t="str">
        <f>Submittal[[#This Row],[Type]]</f>
        <v>Closeout</v>
      </c>
      <c r="G330" s="19" t="str">
        <f>Submittal[[#This Row],[Submitter Organization]]</f>
        <v>Finessed Finishes INC.</v>
      </c>
    </row>
    <row r="331" spans="1:7" hidden="1" x14ac:dyDescent="0.35">
      <c r="A331" s="22" t="str">
        <f>_xlfn.CONCAT(TEXT(Submittal[[#This Row],[Spec Section]],"000000"),".",TEXT(Submittal[[#This Row],[Number]], "00"),".", TEXT(Submittal[[#This Row],[Rev]],"00"))</f>
        <v>121215.03.00</v>
      </c>
      <c r="B331" s="19" t="str">
        <f>Submittal[[#This Row],[Title]]</f>
        <v>DECORATIVE PAINTING</v>
      </c>
      <c r="C331" s="19" t="str">
        <f>LEFT(Submittal[[#This Row],[Description]],25)</f>
        <v>2. Samples:  For each typ</v>
      </c>
      <c r="D331" s="19" t="str">
        <f>Submittal[[#This Row],[State]]</f>
        <v>Assigned to Sub</v>
      </c>
      <c r="E331" s="20">
        <f>Submittal[[#This Row],[Due from Subcontractor]]</f>
        <v>43892</v>
      </c>
      <c r="F331" s="20" t="str">
        <f>Submittal[[#This Row],[Type]]</f>
        <v>Closeout</v>
      </c>
      <c r="G331" s="19" t="str">
        <f>Submittal[[#This Row],[Submitter Organization]]</f>
        <v>Finessed Finishes INC.</v>
      </c>
    </row>
    <row r="332" spans="1:7" hidden="1" x14ac:dyDescent="0.35">
      <c r="A332" s="22" t="str">
        <f>_xlfn.CONCAT(TEXT(Submittal[[#This Row],[Spec Section]],"000000"),".",TEXT(Submittal[[#This Row],[Number]], "00"),".", TEXT(Submittal[[#This Row],[Rev]],"00"))</f>
        <v>122200.03.00</v>
      </c>
      <c r="B332" s="19" t="str">
        <f>Submittal[[#This Row],[Title]]</f>
        <v>CURTAINS AND DRAPES</v>
      </c>
      <c r="C332" s="19" t="str">
        <f>LEFT(Submittal[[#This Row],[Description]],25)</f>
        <v>B. Shop Drawings:  1. Dra</v>
      </c>
      <c r="D332" s="19" t="str">
        <f>Submittal[[#This Row],[State]]</f>
        <v>Closed</v>
      </c>
      <c r="E332" s="20">
        <f>Submittal[[#This Row],[Due from Subcontractor]]</f>
        <v>43819</v>
      </c>
      <c r="F332" s="20" t="str">
        <f>Submittal[[#This Row],[Type]]</f>
        <v>Closeout</v>
      </c>
      <c r="G332" s="19" t="str">
        <f>Submittal[[#This Row],[Submitter Organization]]</f>
        <v>House of Drapery Inc.</v>
      </c>
    </row>
    <row r="333" spans="1:7" hidden="1" x14ac:dyDescent="0.35">
      <c r="A333" s="22" t="str">
        <f>_xlfn.CONCAT(TEXT(Submittal[[#This Row],[Spec Section]],"000000"),".",TEXT(Submittal[[#This Row],[Number]], "00"),".", TEXT(Submittal[[#This Row],[Rev]],"00"))</f>
        <v>122200.01.00</v>
      </c>
      <c r="B333" s="19" t="str">
        <f>Submittal[[#This Row],[Title]]</f>
        <v>CURTAINS AND DRAPES GHID</v>
      </c>
      <c r="C333" s="19" t="str">
        <f>LEFT(Submittal[[#This Row],[Description]],25)</f>
        <v>B. Mockups: Build mockups</v>
      </c>
      <c r="D333" s="19" t="str">
        <f>Submittal[[#This Row],[State]]</f>
        <v>Assigned to Sub</v>
      </c>
      <c r="E333" s="20">
        <f>Submittal[[#This Row],[Due from Subcontractor]]</f>
        <v>44230</v>
      </c>
      <c r="F333" s="20" t="str">
        <f>Submittal[[#This Row],[Type]]</f>
        <v>Closeout</v>
      </c>
      <c r="G333" s="19" t="str">
        <f>Submittal[[#This Row],[Submitter Organization]]</f>
        <v>House of Drapery Inc.</v>
      </c>
    </row>
    <row r="334" spans="1:7" hidden="1" x14ac:dyDescent="0.35">
      <c r="A334" s="22" t="str">
        <f>_xlfn.CONCAT(TEXT(Submittal[[#This Row],[Spec Section]],"000000"),".",TEXT(Submittal[[#This Row],[Number]], "00"),".", TEXT(Submittal[[#This Row],[Rev]],"00"))</f>
        <v>122200.02.00</v>
      </c>
      <c r="B334" s="19" t="str">
        <f>Submittal[[#This Row],[Title]]</f>
        <v>CURTAINS AND DRAPES GHID</v>
      </c>
      <c r="C334" s="19" t="str">
        <f>LEFT(Submittal[[#This Row],[Description]],25)</f>
        <v>This submittal also inclu</v>
      </c>
      <c r="D334" s="19" t="str">
        <f>Submittal[[#This Row],[State]]</f>
        <v>Design Review</v>
      </c>
      <c r="E334" s="20">
        <f>Submittal[[#This Row],[Due from Subcontractor]]</f>
        <v>44188</v>
      </c>
      <c r="F334" s="20" t="str">
        <f>Submittal[[#This Row],[Type]]</f>
        <v>Closeout</v>
      </c>
      <c r="G334" s="19" t="str">
        <f>Submittal[[#This Row],[Submitter Organization]]</f>
        <v>House of Drapery Inc.</v>
      </c>
    </row>
    <row r="335" spans="1:7" hidden="1" x14ac:dyDescent="0.35">
      <c r="A335" s="22" t="str">
        <f>_xlfn.CONCAT(TEXT(Submittal[[#This Row],[Spec Section]],"000000"),".",TEXT(Submittal[[#This Row],[Number]], "00"),".", TEXT(Submittal[[#This Row],[Rev]],"00"))</f>
        <v>122200.04.00</v>
      </c>
      <c r="B335" s="19" t="str">
        <f>Submittal[[#This Row],[Title]]</f>
        <v>CURTAINS AND DRAPES GHID</v>
      </c>
      <c r="C335" s="19" t="str">
        <f>LEFT(Submittal[[#This Row],[Description]],25)</f>
        <v>C. Samples: As follows: 1</v>
      </c>
      <c r="D335" s="19" t="str">
        <f>Submittal[[#This Row],[State]]</f>
        <v>Assigned to Sub</v>
      </c>
      <c r="E335" s="20">
        <f>Submittal[[#This Row],[Due from Subcontractor]]</f>
        <v>44230</v>
      </c>
      <c r="F335" s="20" t="str">
        <f>Submittal[[#This Row],[Type]]</f>
        <v>Closeout</v>
      </c>
      <c r="G335" s="19">
        <f>Submittal[[#This Row],[Submitter Organization]]</f>
        <v>0</v>
      </c>
    </row>
    <row r="336" spans="1:7" hidden="1" x14ac:dyDescent="0.35">
      <c r="A336" s="22" t="str">
        <f>_xlfn.CONCAT(TEXT(Submittal[[#This Row],[Spec Section]],"000000"),".",TEXT(Submittal[[#This Row],[Number]], "00"),".", TEXT(Submittal[[#This Row],[Rev]],"00"))</f>
        <v>122413.01.00</v>
      </c>
      <c r="B336" s="19" t="str">
        <f>Submittal[[#This Row],[Title]]</f>
        <v>ROLLER WINDOW SHADES</v>
      </c>
      <c r="C336" s="19" t="str">
        <f>LEFT(Submittal[[#This Row],[Description]],25)</f>
        <v>A. Product Data:  For eac</v>
      </c>
      <c r="D336" s="19" t="str">
        <f>Submittal[[#This Row],[State]]</f>
        <v>Closed</v>
      </c>
      <c r="E336" s="20">
        <f>Submittal[[#This Row],[Due from Subcontractor]]</f>
        <v>43934</v>
      </c>
      <c r="F336" s="20" t="str">
        <f>Submittal[[#This Row],[Type]]</f>
        <v>Closeout</v>
      </c>
      <c r="G336" s="19" t="str">
        <f>Submittal[[#This Row],[Submitter Organization]]</f>
        <v>House of Drapery Inc.</v>
      </c>
    </row>
    <row r="337" spans="1:7" hidden="1" x14ac:dyDescent="0.35">
      <c r="A337" s="22" t="str">
        <f>_xlfn.CONCAT(TEXT(Submittal[[#This Row],[Spec Section]],"000000"),".",TEXT(Submittal[[#This Row],[Number]], "00"),".", TEXT(Submittal[[#This Row],[Rev]],"00"))</f>
        <v>122413.02.00</v>
      </c>
      <c r="B337" s="19" t="str">
        <f>Submittal[[#This Row],[Title]]</f>
        <v>ROLLER WINDOW SHADES</v>
      </c>
      <c r="C337" s="19" t="str">
        <f>LEFT(Submittal[[#This Row],[Description]],25)</f>
        <v>B. Shop Drawings:  Show f</v>
      </c>
      <c r="D337" s="19" t="str">
        <f>Submittal[[#This Row],[State]]</f>
        <v>Closed</v>
      </c>
      <c r="E337" s="20">
        <f>Submittal[[#This Row],[Due from Subcontractor]]</f>
        <v>43934</v>
      </c>
      <c r="F337" s="20" t="str">
        <f>Submittal[[#This Row],[Type]]</f>
        <v>Closeout</v>
      </c>
      <c r="G337" s="19" t="str">
        <f>Submittal[[#This Row],[Submitter Organization]]</f>
        <v>House of Drapery Inc.</v>
      </c>
    </row>
    <row r="338" spans="1:7" hidden="1" x14ac:dyDescent="0.35">
      <c r="A338" s="22" t="str">
        <f>_xlfn.CONCAT(TEXT(Submittal[[#This Row],[Spec Section]],"000000"),".",TEXT(Submittal[[#This Row],[Number]], "00"),".", TEXT(Submittal[[#This Row],[Rev]],"00"))</f>
        <v>122413.03.00</v>
      </c>
      <c r="B338" s="19" t="str">
        <f>Submittal[[#This Row],[Title]]</f>
        <v>ROLLER WINDOW SHADES GHID</v>
      </c>
      <c r="C338" s="19" t="str">
        <f>LEFT(Submittal[[#This Row],[Description]],25)</f>
        <v>C. Samples: For each expo</v>
      </c>
      <c r="D338" s="19" t="str">
        <f>Submittal[[#This Row],[State]]</f>
        <v>Assigned to Sub</v>
      </c>
      <c r="E338" s="20">
        <f>Submittal[[#This Row],[Due from Subcontractor]]</f>
        <v>44181</v>
      </c>
      <c r="F338" s="20" t="str">
        <f>Submittal[[#This Row],[Type]]</f>
        <v>Closeout</v>
      </c>
      <c r="G338" s="19" t="str">
        <f>Submittal[[#This Row],[Submitter Organization]]</f>
        <v>House of Drapery Inc.</v>
      </c>
    </row>
    <row r="339" spans="1:7" hidden="1" x14ac:dyDescent="0.35">
      <c r="A339" s="22" t="str">
        <f>_xlfn.CONCAT(TEXT(Submittal[[#This Row],[Spec Section]],"000000"),".",TEXT(Submittal[[#This Row],[Number]], "00"),".", TEXT(Submittal[[#This Row],[Rev]],"00"))</f>
        <v>122413.05.00</v>
      </c>
      <c r="B339" s="19" t="str">
        <f>Submittal[[#This Row],[Title]]</f>
        <v>ROLLER WINDOW SHADES GHID</v>
      </c>
      <c r="C339" s="19" t="str">
        <f>LEFT(Submittal[[#This Row],[Description]],25)</f>
        <v>B. Mockups:  Build mockup</v>
      </c>
      <c r="D339" s="19" t="str">
        <f>Submittal[[#This Row],[State]]</f>
        <v>Assigned to Sub</v>
      </c>
      <c r="E339" s="20">
        <f>Submittal[[#This Row],[Due from Subcontractor]]</f>
        <v>44181</v>
      </c>
      <c r="F339" s="20" t="str">
        <f>Submittal[[#This Row],[Type]]</f>
        <v>Closeout</v>
      </c>
      <c r="G339" s="19" t="str">
        <f>Submittal[[#This Row],[Submitter Organization]]</f>
        <v>House of Drapery Inc.</v>
      </c>
    </row>
    <row r="340" spans="1:7" hidden="1" x14ac:dyDescent="0.35">
      <c r="A340" s="22" t="str">
        <f>_xlfn.CONCAT(TEXT(Submittal[[#This Row],[Spec Section]],"000000"),".",TEXT(Submittal[[#This Row],[Number]], "00"),".", TEXT(Submittal[[#This Row],[Rev]],"00"))</f>
        <v>123619.01.00</v>
      </c>
      <c r="B340" s="19" t="str">
        <f>Submittal[[#This Row],[Title]]</f>
        <v>WOOD COUNTERTOPS</v>
      </c>
      <c r="C340" s="19" t="str">
        <f>LEFT(Submittal[[#This Row],[Description]],25)</f>
        <v>A. Product Data: For each</v>
      </c>
      <c r="D340" s="19" t="str">
        <f>Submittal[[#This Row],[State]]</f>
        <v>Assigned to Sub</v>
      </c>
      <c r="E340" s="20">
        <f>Submittal[[#This Row],[Due from Subcontractor]]</f>
        <v>44200</v>
      </c>
      <c r="F340" s="20" t="str">
        <f>Submittal[[#This Row],[Type]]</f>
        <v>Closeout</v>
      </c>
      <c r="G340" s="19" t="str">
        <f>Submittal[[#This Row],[Submitter Organization]]</f>
        <v>Westland Construction, Inc.</v>
      </c>
    </row>
    <row r="341" spans="1:7" hidden="1" x14ac:dyDescent="0.35">
      <c r="A341" s="22" t="str">
        <f>_xlfn.CONCAT(TEXT(Submittal[[#This Row],[Spec Section]],"000000"),".",TEXT(Submittal[[#This Row],[Number]], "00"),".", TEXT(Submittal[[#This Row],[Rev]],"00"))</f>
        <v>123640.04.00</v>
      </c>
      <c r="B341" s="19" t="str">
        <f>Submittal[[#This Row],[Title]]</f>
        <v>STONE COUNTERTOPS GHID</v>
      </c>
      <c r="C341" s="19" t="str">
        <f>LEFT(Submittal[[#This Row],[Description]],25)</f>
        <v>C. Samples for Verificati</v>
      </c>
      <c r="D341" s="19" t="str">
        <f>Submittal[[#This Row],[State]]</f>
        <v>Closed</v>
      </c>
      <c r="E341" s="20">
        <f>Submittal[[#This Row],[Due from Subcontractor]]</f>
        <v>44111</v>
      </c>
      <c r="F341" s="20" t="str">
        <f>Submittal[[#This Row],[Type]]</f>
        <v>Closeout</v>
      </c>
      <c r="G341" s="19" t="str">
        <f>Submittal[[#This Row],[Submitter Organization]]</f>
        <v>GLOBAL STONE &amp; TILE LLC</v>
      </c>
    </row>
    <row r="342" spans="1:7" hidden="1" x14ac:dyDescent="0.35">
      <c r="A342" s="22" t="str">
        <f>_xlfn.CONCAT(TEXT(Submittal[[#This Row],[Spec Section]],"000000"),".",TEXT(Submittal[[#This Row],[Number]], "00"),".", TEXT(Submittal[[#This Row],[Rev]],"00"))</f>
        <v>123640.01.00</v>
      </c>
      <c r="B342" s="19" t="str">
        <f>Submittal[[#This Row],[Title]]</f>
        <v>STONE COUNTERTOPS GHID</v>
      </c>
      <c r="C342" s="19" t="str">
        <f>LEFT(Submittal[[#This Row],[Description]],25)</f>
        <v>C. Mockups: Build mockups</v>
      </c>
      <c r="D342" s="19" t="str">
        <f>Submittal[[#This Row],[State]]</f>
        <v>Assigned to Sub</v>
      </c>
      <c r="E342" s="20">
        <f>Submittal[[#This Row],[Due from Subcontractor]]</f>
        <v>44111</v>
      </c>
      <c r="F342" s="20" t="str">
        <f>Submittal[[#This Row],[Type]]</f>
        <v>Closeout</v>
      </c>
      <c r="G342" s="19" t="str">
        <f>Submittal[[#This Row],[Submitter Organization]]</f>
        <v>GLOBAL STONE &amp; TILE LLC</v>
      </c>
    </row>
    <row r="343" spans="1:7" hidden="1" x14ac:dyDescent="0.35">
      <c r="A343" s="22" t="str">
        <f>_xlfn.CONCAT(TEXT(Submittal[[#This Row],[Spec Section]],"000000"),".",TEXT(Submittal[[#This Row],[Number]], "00"),".", TEXT(Submittal[[#This Row],[Rev]],"00"))</f>
        <v>123640.02.00</v>
      </c>
      <c r="B343" s="19" t="str">
        <f>Submittal[[#This Row],[Title]]</f>
        <v>STONE COUNTERTOPS GHID</v>
      </c>
      <c r="C343" s="19" t="str">
        <f>LEFT(Submittal[[#This Row],[Description]],25)</f>
        <v>A. Product Data: For each</v>
      </c>
      <c r="D343" s="19" t="str">
        <f>Submittal[[#This Row],[State]]</f>
        <v>Assigned to Sub</v>
      </c>
      <c r="E343" s="20">
        <f>Submittal[[#This Row],[Due from Subcontractor]]</f>
        <v>44191</v>
      </c>
      <c r="F343" s="20" t="str">
        <f>Submittal[[#This Row],[Type]]</f>
        <v>Closeout</v>
      </c>
      <c r="G343" s="19" t="str">
        <f>Submittal[[#This Row],[Submitter Organization]]</f>
        <v>GLOBAL STONE &amp; TILE LLC</v>
      </c>
    </row>
    <row r="344" spans="1:7" hidden="1"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Design Review</v>
      </c>
      <c r="E344" s="20">
        <f>Submittal[[#This Row],[Due from Subcontractor]]</f>
        <v>44194</v>
      </c>
      <c r="F344" s="20" t="str">
        <f>Submittal[[#This Row],[Type]]</f>
        <v>Closeout</v>
      </c>
      <c r="G344" s="19" t="str">
        <f>Submittal[[#This Row],[Submitter Organization]]</f>
        <v>GLOBAL STONE &amp; TILE LLC</v>
      </c>
    </row>
    <row r="345" spans="1:7" hidden="1" x14ac:dyDescent="0.35">
      <c r="A345" s="22" t="str">
        <f>_xlfn.CONCAT(TEXT(Submittal[[#This Row],[Spec Section]],"000000"),".",TEXT(Submittal[[#This Row],[Number]], "00"),".", TEXT(Submittal[[#This Row],[Rev]],"00"))</f>
        <v>124813.01.00</v>
      </c>
      <c r="B345" s="19" t="str">
        <f>Submittal[[#This Row],[Title]]</f>
        <v>ENTRANCE FLOOR MATS AND FRAMES GHID</v>
      </c>
      <c r="C345" s="19" t="str">
        <f>LEFT(Submittal[[#This Row],[Description]],25)</f>
        <v>A. Product Data: For each</v>
      </c>
      <c r="D345" s="19" t="str">
        <f>Submittal[[#This Row],[State]]</f>
        <v>Assigned to Sub</v>
      </c>
      <c r="E345" s="20">
        <f>Submittal[[#This Row],[Due from Subcontractor]]</f>
        <v>44180</v>
      </c>
      <c r="F345" s="20" t="str">
        <f>Submittal[[#This Row],[Type]]</f>
        <v>Closeout</v>
      </c>
      <c r="G345" s="19">
        <f>Submittal[[#This Row],[Submitter Organization]]</f>
        <v>0</v>
      </c>
    </row>
    <row r="346" spans="1:7" hidden="1" x14ac:dyDescent="0.35">
      <c r="A346" s="22" t="str">
        <f>_xlfn.CONCAT(TEXT(Submittal[[#This Row],[Spec Section]],"000000"),".",TEXT(Submittal[[#This Row],[Number]], "00"),".", TEXT(Submittal[[#This Row],[Rev]],"00"))</f>
        <v>126700.01.00</v>
      </c>
      <c r="B346" s="19" t="str">
        <f>Submittal[[#This Row],[Title]]</f>
        <v>TEMPLE PEWS  AND  BENCHES GHID</v>
      </c>
      <c r="C346" s="19" t="str">
        <f>LEFT(Submittal[[#This Row],[Description]],25)</f>
        <v>A. Samples:  1. 6 inch sq</v>
      </c>
      <c r="D346" s="19" t="str">
        <f>Submittal[[#This Row],[State]]</f>
        <v>Closed</v>
      </c>
      <c r="E346" s="20">
        <f>Submittal[[#This Row],[Due from Subcontractor]]</f>
        <v>43819</v>
      </c>
      <c r="F346" s="20" t="str">
        <f>Submittal[[#This Row],[Type]]</f>
        <v>Closeout</v>
      </c>
      <c r="G346" s="19" t="str">
        <f>Submittal[[#This Row],[Submitter Organization]]</f>
        <v>AW Carter LLC</v>
      </c>
    </row>
    <row r="347" spans="1:7" hidden="1" x14ac:dyDescent="0.35">
      <c r="A347" s="22" t="str">
        <f>_xlfn.CONCAT(TEXT(Submittal[[#This Row],[Spec Section]],"000000"),".",TEXT(Submittal[[#This Row],[Number]], "00"),".", TEXT(Submittal[[#This Row],[Rev]],"00"))</f>
        <v>126700.03.00</v>
      </c>
      <c r="B347" s="19" t="str">
        <f>Submittal[[#This Row],[Title]]</f>
        <v>TEMPLE PEWS AND BENCHES GHID</v>
      </c>
      <c r="C347" s="19" t="str">
        <f>LEFT(Submittal[[#This Row],[Description]],25)</f>
        <v>Shop Drawings
Please con</v>
      </c>
      <c r="D347" s="19" t="str">
        <f>Submittal[[#This Row],[State]]</f>
        <v>Closed</v>
      </c>
      <c r="E347" s="20">
        <f>Submittal[[#This Row],[Due from Subcontractor]]</f>
        <v>43838</v>
      </c>
      <c r="F347" s="20" t="str">
        <f>Submittal[[#This Row],[Type]]</f>
        <v>Closeout</v>
      </c>
      <c r="G347" s="19" t="str">
        <f>Submittal[[#This Row],[Submitter Organization]]</f>
        <v>AW Carter LLC</v>
      </c>
    </row>
    <row r="348" spans="1:7" hidden="1" x14ac:dyDescent="0.35">
      <c r="A348" s="22" t="str">
        <f>_xlfn.CONCAT(TEXT(Submittal[[#This Row],[Spec Section]],"000000"),".",TEXT(Submittal[[#This Row],[Number]], "00"),".", TEXT(Submittal[[#This Row],[Rev]],"00"))</f>
        <v>126700.07.01</v>
      </c>
      <c r="B348" s="19" t="str">
        <f>Submittal[[#This Row],[Title]]</f>
        <v>TEMPLE PEWS AND BENCH - 0.5 Level GHID</v>
      </c>
      <c r="C348" s="19" t="str">
        <f>LEFT(Submittal[[#This Row],[Description]],25)</f>
        <v/>
      </c>
      <c r="D348" s="19" t="str">
        <f>Submittal[[#This Row],[State]]</f>
        <v>Draft</v>
      </c>
      <c r="E348" s="20">
        <f>Submittal[[#This Row],[Due from Subcontractor]]</f>
        <v>44239</v>
      </c>
      <c r="F348" s="20" t="str">
        <f>Submittal[[#This Row],[Type]]</f>
        <v>Closeout</v>
      </c>
      <c r="G348" s="19" t="str">
        <f>Submittal[[#This Row],[Submitter Organization]]</f>
        <v>New Holland Church Furniture</v>
      </c>
    </row>
    <row r="349" spans="1:7" hidden="1" x14ac:dyDescent="0.35">
      <c r="A349" s="22" t="str">
        <f>_xlfn.CONCAT(TEXT(Submittal[[#This Row],[Spec Section]],"000000"),".",TEXT(Submittal[[#This Row],[Number]], "00"),".", TEXT(Submittal[[#This Row],[Rev]],"00"))</f>
        <v>129300.01.00</v>
      </c>
      <c r="B349" s="19" t="str">
        <f>Submittal[[#This Row],[Title]]</f>
        <v>SITE FURNISHINGS</v>
      </c>
      <c r="C349" s="19" t="str">
        <f>LEFT(Submittal[[#This Row],[Description]],25)</f>
        <v>A. Product Data:   Submit</v>
      </c>
      <c r="D349" s="19" t="str">
        <f>Submittal[[#This Row],[State]]</f>
        <v>Closed</v>
      </c>
      <c r="E349" s="20">
        <f>Submittal[[#This Row],[Due from Subcontractor]]</f>
        <v>0</v>
      </c>
      <c r="F349" s="20" t="str">
        <f>Submittal[[#This Row],[Type]]</f>
        <v>Closeout</v>
      </c>
      <c r="G349" s="19" t="str">
        <f>Submittal[[#This Row],[Submitter Organization]]</f>
        <v>Stratton &amp; Bratt Landscaping</v>
      </c>
    </row>
    <row r="350" spans="1:7" hidden="1" x14ac:dyDescent="0.35">
      <c r="A350" s="22" t="str">
        <f>_xlfn.CONCAT(TEXT(Submittal[[#This Row],[Spec Section]],"000000"),".",TEXT(Submittal[[#This Row],[Number]], "00"),".", TEXT(Submittal[[#This Row],[Rev]],"00"))</f>
        <v>129300.06.00</v>
      </c>
      <c r="B350" s="19" t="str">
        <f>Submittal[[#This Row],[Title]]</f>
        <v>SITE FURNISHINGS</v>
      </c>
      <c r="C350" s="19" t="str">
        <f>LEFT(Submittal[[#This Row],[Description]],25)</f>
        <v>Black Steel Edging.
Subm</v>
      </c>
      <c r="D350" s="19" t="str">
        <f>Submittal[[#This Row],[State]]</f>
        <v>Closed</v>
      </c>
      <c r="E350" s="20">
        <f>Submittal[[#This Row],[Due from Subcontractor]]</f>
        <v>43917</v>
      </c>
      <c r="F350" s="20" t="str">
        <f>Submittal[[#This Row],[Type]]</f>
        <v>Closeout</v>
      </c>
      <c r="G350" s="19" t="str">
        <f>Submittal[[#This Row],[Submitter Organization]]</f>
        <v>Stratton &amp; Bratt Landscaping</v>
      </c>
    </row>
    <row r="351" spans="1:7" hidden="1" x14ac:dyDescent="0.35">
      <c r="A351" s="22" t="str">
        <f>_xlfn.CONCAT(TEXT(Submittal[[#This Row],[Spec Section]],"000000"),".",TEXT(Submittal[[#This Row],[Number]], "00"),".", TEXT(Submittal[[#This Row],[Rev]],"00"))</f>
        <v>129300.04.00</v>
      </c>
      <c r="B351" s="19" t="str">
        <f>Submittal[[#This Row],[Title]]</f>
        <v>SITE FURNISHINGS</v>
      </c>
      <c r="C351" s="19" t="str">
        <f>LEFT(Submittal[[#This Row],[Description]],25)</f>
        <v>BENCHES AND TRASH RECEPTA</v>
      </c>
      <c r="D351" s="19" t="str">
        <f>Submittal[[#This Row],[State]]</f>
        <v>Closed</v>
      </c>
      <c r="E351" s="20">
        <f>Submittal[[#This Row],[Due from Subcontractor]]</f>
        <v>43838</v>
      </c>
      <c r="F351" s="20" t="str">
        <f>Submittal[[#This Row],[Type]]</f>
        <v>Submittal</v>
      </c>
      <c r="G351" s="19" t="str">
        <f>Submittal[[#This Row],[Submitter Organization]]</f>
        <v>Stratton &amp; Bratt Landscaping</v>
      </c>
    </row>
    <row r="352" spans="1:7" hidden="1" x14ac:dyDescent="0.35">
      <c r="A352" s="22" t="str">
        <f>_xlfn.CONCAT(TEXT(Submittal[[#This Row],[Spec Section]],"000000"),".",TEXT(Submittal[[#This Row],[Number]], "00"),".", TEXT(Submittal[[#This Row],[Rev]],"00"))</f>
        <v>129300.05.00</v>
      </c>
      <c r="B352" s="19" t="str">
        <f>Submittal[[#This Row],[Title]]</f>
        <v>SITE FURNISHINGS</v>
      </c>
      <c r="C352" s="19" t="str">
        <f>LEFT(Submittal[[#This Row],[Description]],25)</f>
        <v>REMAINING SITE FURNITURE:</v>
      </c>
      <c r="D352" s="19" t="str">
        <f>Submittal[[#This Row],[State]]</f>
        <v>Closed</v>
      </c>
      <c r="E352" s="20">
        <f>Submittal[[#This Row],[Due from Subcontractor]]</f>
        <v>43838</v>
      </c>
      <c r="F352" s="20" t="str">
        <f>Submittal[[#This Row],[Type]]</f>
        <v>Product Data</v>
      </c>
      <c r="G352" s="19" t="str">
        <f>Submittal[[#This Row],[Submitter Organization]]</f>
        <v>Stratton &amp; Bratt Landscaping</v>
      </c>
    </row>
    <row r="353" spans="1:7" hidden="1" x14ac:dyDescent="0.35">
      <c r="A353" s="22" t="str">
        <f>_xlfn.CONCAT(TEXT(Submittal[[#This Row],[Spec Section]],"000000"),".",TEXT(Submittal[[#This Row],[Number]], "00"),".", TEXT(Submittal[[#This Row],[Rev]],"00"))</f>
        <v>129300.07.00</v>
      </c>
      <c r="B353" s="19" t="str">
        <f>Submittal[[#This Row],[Title]]</f>
        <v>SITE FURNISHINGS - Valve Boxes Under Pots</v>
      </c>
      <c r="C353" s="19" t="str">
        <f>LEFT(Submittal[[#This Row],[Description]],25)</f>
        <v>Valve Boxes under Longsha</v>
      </c>
      <c r="D353" s="19" t="str">
        <f>Submittal[[#This Row],[State]]</f>
        <v>Closed</v>
      </c>
      <c r="E353" s="20">
        <f>Submittal[[#This Row],[Due from Subcontractor]]</f>
        <v>44226</v>
      </c>
      <c r="F353" s="20" t="str">
        <f>Submittal[[#This Row],[Type]]</f>
        <v>Submittal</v>
      </c>
      <c r="G353" s="19" t="str">
        <f>Submittal[[#This Row],[Submitter Organization]]</f>
        <v>Stratton &amp; Bratt Landscaping</v>
      </c>
    </row>
    <row r="354" spans="1:7" hidden="1" x14ac:dyDescent="0.35">
      <c r="A354" s="22" t="str">
        <f>_xlfn.CONCAT(TEXT(Submittal[[#This Row],[Spec Section]],"000000"),".",TEXT(Submittal[[#This Row],[Number]], "00"),".", TEXT(Submittal[[#This Row],[Rev]],"00"))</f>
        <v>131213.03.00</v>
      </c>
      <c r="B354" s="19" t="str">
        <f>Submittal[[#This Row],[Title]]</f>
        <v>SPECIAL CONSTRUCTION –Exterior Fountains</v>
      </c>
      <c r="C354" s="19" t="str">
        <f>LEFT(Submittal[[#This Row],[Description]],25)</f>
        <v>Custom Fountain Tile</v>
      </c>
      <c r="D354" s="19" t="str">
        <f>Submittal[[#This Row],[State]]</f>
        <v>Closed</v>
      </c>
      <c r="E354" s="20">
        <f>Submittal[[#This Row],[Due from Subcontractor]]</f>
        <v>44068</v>
      </c>
      <c r="F354" s="20" t="str">
        <f>Submittal[[#This Row],[Type]]</f>
        <v>Submittal</v>
      </c>
      <c r="G354" s="19" t="str">
        <f>Submittal[[#This Row],[Submitter Organization]]</f>
        <v>IMS Masonry Inc.</v>
      </c>
    </row>
    <row r="355" spans="1:7" hidden="1" x14ac:dyDescent="0.35">
      <c r="A355" s="22" t="str">
        <f>_xlfn.CONCAT(TEXT(Submittal[[#This Row],[Spec Section]],"000000"),".",TEXT(Submittal[[#This Row],[Number]], "00"),".", TEXT(Submittal[[#This Row],[Rev]],"00"))</f>
        <v>131213.02.02</v>
      </c>
      <c r="B355" s="19" t="str">
        <f>Submittal[[#This Row],[Title]]</f>
        <v>SPECIAL CONSTRUCTION –Exterior Fountains</v>
      </c>
      <c r="C355" s="19" t="str">
        <f>LEFT(Submittal[[#This Row],[Description]],25)</f>
        <v>Samples Fountain Cobble &amp;</v>
      </c>
      <c r="D355" s="19" t="str">
        <f>Submittal[[#This Row],[State]]</f>
        <v>Closed</v>
      </c>
      <c r="E355" s="20">
        <f>Submittal[[#This Row],[Due from Subcontractor]]</f>
        <v>44095</v>
      </c>
      <c r="F355" s="20" t="str">
        <f>Submittal[[#This Row],[Type]]</f>
        <v>Submittal</v>
      </c>
      <c r="G355" s="19" t="str">
        <f>Submittal[[#This Row],[Submitter Organization]]</f>
        <v>IMS Masonry Inc.</v>
      </c>
    </row>
    <row r="356" spans="1:7" hidden="1" x14ac:dyDescent="0.35">
      <c r="A356" s="22" t="str">
        <f>_xlfn.CONCAT(TEXT(Submittal[[#This Row],[Spec Section]],"000000"),".",TEXT(Submittal[[#This Row],[Number]], "00"),".", TEXT(Submittal[[#This Row],[Rev]],"00"))</f>
        <v>131213.01.02</v>
      </c>
      <c r="B356" s="19" t="str">
        <f>Submittal[[#This Row],[Title]]</f>
        <v>SPECIAL CONSTRUCTION –Exterior Fountains</v>
      </c>
      <c r="C356" s="19" t="str">
        <f>LEFT(Submittal[[#This Row],[Description]],25)</f>
        <v>Submit five (5) copies of</v>
      </c>
      <c r="D356" s="19" t="str">
        <f>Submittal[[#This Row],[State]]</f>
        <v>Design Review</v>
      </c>
      <c r="E356" s="20">
        <f>Submittal[[#This Row],[Due from Subcontractor]]</f>
        <v>44137</v>
      </c>
      <c r="F356" s="20" t="str">
        <f>Submittal[[#This Row],[Type]]</f>
        <v>Product Data</v>
      </c>
      <c r="G356" s="19" t="str">
        <f>Submittal[[#This Row],[Submitter Organization]]</f>
        <v>Westland Construction, Inc.</v>
      </c>
    </row>
    <row r="357" spans="1:7" hidden="1" x14ac:dyDescent="0.35">
      <c r="A357" s="22" t="str">
        <f>_xlfn.CONCAT(TEXT(Submittal[[#This Row],[Spec Section]],"000000"),".",TEXT(Submittal[[#This Row],[Number]], "00"),".", TEXT(Submittal[[#This Row],[Rev]],"00"))</f>
        <v>131213.04.01</v>
      </c>
      <c r="B357" s="19" t="str">
        <f>Submittal[[#This Row],[Title]]</f>
        <v>NORTH &amp; EAST FOUNTAIN PRODUCTION DRAWINGS RFI_831</v>
      </c>
      <c r="C357" s="19" t="str">
        <f>LEFT(Submittal[[#This Row],[Description]],25)</f>
        <v>Update Per RFI_831
Please</v>
      </c>
      <c r="D357" s="19" t="str">
        <f>Submittal[[#This Row],[State]]</f>
        <v>Design Review</v>
      </c>
      <c r="E357" s="20">
        <f>Submittal[[#This Row],[Due from Subcontractor]]</f>
        <v>44180</v>
      </c>
      <c r="F357" s="20" t="str">
        <f>Submittal[[#This Row],[Type]]</f>
        <v>Submittal</v>
      </c>
      <c r="G357" s="19" t="str">
        <f>Submittal[[#This Row],[Submitter Organization]]</f>
        <v>Artisan Granite, LLC</v>
      </c>
    </row>
    <row r="358" spans="1:7" hidden="1" x14ac:dyDescent="0.35">
      <c r="A358" s="22" t="str">
        <f>_xlfn.CONCAT(TEXT(Submittal[[#This Row],[Spec Section]],"000000"),".",TEXT(Submittal[[#This Row],[Number]], "00"),".", TEXT(Submittal[[#This Row],[Rev]],"00"))</f>
        <v>142123.02.00</v>
      </c>
      <c r="B358" s="19" t="str">
        <f>Submittal[[#This Row],[Title]]</f>
        <v>MACHINE ROOM-LESS ELECTRIC TRACTION PASSENGE</v>
      </c>
      <c r="C358" s="19" t="str">
        <f>LEFT(Submittal[[#This Row],[Description]],25)</f>
        <v>B. Shop Drawings:  1. Inc</v>
      </c>
      <c r="D358" s="19" t="str">
        <f>Submittal[[#This Row],[State]]</f>
        <v>Closed</v>
      </c>
      <c r="E358" s="20">
        <f>Submittal[[#This Row],[Due from Subcontractor]]</f>
        <v>43819</v>
      </c>
      <c r="F358" s="20" t="str">
        <f>Submittal[[#This Row],[Type]]</f>
        <v>Shop Drawing</v>
      </c>
      <c r="G358" s="19" t="str">
        <f>Submittal[[#This Row],[Submitter Organization]]</f>
        <v>Otis Elevator Company</v>
      </c>
    </row>
    <row r="359" spans="1:7" hidden="1" x14ac:dyDescent="0.35">
      <c r="A359" s="22" t="str">
        <f>_xlfn.CONCAT(TEXT(Submittal[[#This Row],[Spec Section]],"000000"),".",TEXT(Submittal[[#This Row],[Number]], "00"),".", TEXT(Submittal[[#This Row],[Rev]],"00"))</f>
        <v>142123.01.00</v>
      </c>
      <c r="B359" s="19" t="str">
        <f>Submittal[[#This Row],[Title]]</f>
        <v>MACHINE ROOM-LESS ELECTRIC TRACTION PASSENGE</v>
      </c>
      <c r="C359" s="19" t="str">
        <f>LEFT(Submittal[[#This Row],[Description]],25)</f>
        <v>A. Product Data: For each</v>
      </c>
      <c r="D359" s="19" t="str">
        <f>Submittal[[#This Row],[State]]</f>
        <v>Closed</v>
      </c>
      <c r="E359" s="20">
        <f>Submittal[[#This Row],[Due from Subcontractor]]</f>
        <v>43819</v>
      </c>
      <c r="F359" s="20" t="str">
        <f>Submittal[[#This Row],[Type]]</f>
        <v>Product Data</v>
      </c>
      <c r="G359" s="19" t="str">
        <f>Submittal[[#This Row],[Submitter Organization]]</f>
        <v>Otis Elevator Company</v>
      </c>
    </row>
    <row r="360" spans="1:7" hidden="1" x14ac:dyDescent="0.35">
      <c r="A360" s="22" t="str">
        <f>_xlfn.CONCAT(TEXT(Submittal[[#This Row],[Spec Section]],"000000"),".",TEXT(Submittal[[#This Row],[Number]], "00"),".", TEXT(Submittal[[#This Row],[Rev]],"00"))</f>
        <v>142123.04.00</v>
      </c>
      <c r="B360" s="19" t="str">
        <f>Submittal[[#This Row],[Title]]</f>
        <v>MACHINE ROOM-LESS ELECTRIC TRACTION PASSENGE (Elev 1 Resub)</v>
      </c>
      <c r="C360" s="19" t="str">
        <f>LEFT(Submittal[[#This Row],[Description]],25)</f>
        <v xml:space="preserve">Submittal for Elevator 1 </v>
      </c>
      <c r="D360" s="19" t="str">
        <f>Submittal[[#This Row],[State]]</f>
        <v>Closed</v>
      </c>
      <c r="E360" s="20">
        <f>Submittal[[#This Row],[Due from Subcontractor]]</f>
        <v>44071</v>
      </c>
      <c r="F360" s="20" t="str">
        <f>Submittal[[#This Row],[Type]]</f>
        <v>Submittal</v>
      </c>
      <c r="G360" s="19" t="str">
        <f>Submittal[[#This Row],[Submitter Organization]]</f>
        <v>Otis Elevator Company</v>
      </c>
    </row>
    <row r="361" spans="1:7" hidden="1" x14ac:dyDescent="0.35">
      <c r="A361" s="22" t="str">
        <f>_xlfn.CONCAT(TEXT(Submittal[[#This Row],[Spec Section]],"000000"),".",TEXT(Submittal[[#This Row],[Number]], "00"),".", TEXT(Submittal[[#This Row],[Rev]],"00"))</f>
        <v>142123.05.01</v>
      </c>
      <c r="B361" s="19" t="str">
        <f>Submittal[[#This Row],[Title]]</f>
        <v>MACHINE ROOM-LESS ELECTRIC TRACTION PASSENGE GHID</v>
      </c>
      <c r="C361" s="19" t="str">
        <f>LEFT(Submittal[[#This Row],[Description]],25)</f>
        <v xml:space="preserve">Bronze Sample - Elevator </v>
      </c>
      <c r="D361" s="19" t="str">
        <f>Submittal[[#This Row],[State]]</f>
        <v>Assigned to Sub</v>
      </c>
      <c r="E361" s="20">
        <f>Submittal[[#This Row],[Due from Subcontractor]]</f>
        <v>44189</v>
      </c>
      <c r="F361" s="20" t="str">
        <f>Submittal[[#This Row],[Type]]</f>
        <v>Submittal</v>
      </c>
      <c r="G361" s="19" t="str">
        <f>Submittal[[#This Row],[Submitter Organization]]</f>
        <v>Otis Elevator Company</v>
      </c>
    </row>
    <row r="362" spans="1:7" hidden="1" x14ac:dyDescent="0.35">
      <c r="A362" s="22" t="str">
        <f>_xlfn.CONCAT(TEXT(Submittal[[#This Row],[Spec Section]],"000000"),".",TEXT(Submittal[[#This Row],[Number]], "00"),".", TEXT(Submittal[[#This Row],[Rev]],"00"))</f>
        <v>144216.01.00</v>
      </c>
      <c r="B362" s="19" t="str">
        <f>Submittal[[#This Row],[Title]]</f>
        <v>VERTICAL WHEELCHAIR LIFTS</v>
      </c>
      <c r="C362" s="19" t="str">
        <f>LEFT(Submittal[[#This Row],[Description]],25)</f>
        <v>1. Product Data: a. Provi</v>
      </c>
      <c r="D362" s="19" t="str">
        <f>Submittal[[#This Row],[State]]</f>
        <v>Closed</v>
      </c>
      <c r="E362" s="20">
        <f>Submittal[[#This Row],[Due from Subcontractor]]</f>
        <v>43819</v>
      </c>
      <c r="F362" s="20" t="str">
        <f>Submittal[[#This Row],[Type]]</f>
        <v>Submittal</v>
      </c>
      <c r="G362" s="19" t="str">
        <f>Submittal[[#This Row],[Submitter Organization]]</f>
        <v>Able Access Elevator &amp; Lift Inc.</v>
      </c>
    </row>
    <row r="363" spans="1:7" hidden="1" x14ac:dyDescent="0.35">
      <c r="A363" s="22" t="str">
        <f>_xlfn.CONCAT(TEXT(Submittal[[#This Row],[Spec Section]],"000000"),".",TEXT(Submittal[[#This Row],[Number]], "00"),".", TEXT(Submittal[[#This Row],[Rev]],"00"))</f>
        <v>149133.01.00</v>
      </c>
      <c r="B363" s="19" t="str">
        <f>Submittal[[#This Row],[Title]]</f>
        <v>LAUNDRY AND LINEN CHUTES</v>
      </c>
      <c r="C363" s="19" t="str">
        <f>LEFT(Submittal[[#This Row],[Description]],25)</f>
        <v>A. Product Data: For each</v>
      </c>
      <c r="D363" s="19" t="str">
        <f>Submittal[[#This Row],[State]]</f>
        <v>Assigned to Sub</v>
      </c>
      <c r="E363" s="20">
        <f>Submittal[[#This Row],[Due from Subcontractor]]</f>
        <v>44166</v>
      </c>
      <c r="F363" s="20" t="str">
        <f>Submittal[[#This Row],[Type]]</f>
        <v>Product Data</v>
      </c>
      <c r="G363" s="19" t="str">
        <f>Submittal[[#This Row],[Submitter Organization]]</f>
        <v>Glassey Steel Works</v>
      </c>
    </row>
    <row r="364" spans="1:7" hidden="1" x14ac:dyDescent="0.35">
      <c r="A364" s="22" t="str">
        <f>_xlfn.CONCAT(TEXT(Submittal[[#This Row],[Spec Section]],"000000"),".",TEXT(Submittal[[#This Row],[Number]], "00"),".", TEXT(Submittal[[#This Row],[Rev]],"00"))</f>
        <v>149133.02.00</v>
      </c>
      <c r="B364" s="19" t="str">
        <f>Submittal[[#This Row],[Title]]</f>
        <v>LAUNDRY AND LINEN CHUTES</v>
      </c>
      <c r="C364" s="19" t="str">
        <f>LEFT(Submittal[[#This Row],[Description]],25)</f>
        <v>B. Shop Drawings: 1. Incl</v>
      </c>
      <c r="D364" s="19" t="str">
        <f>Submittal[[#This Row],[State]]</f>
        <v>Assigned to Sub</v>
      </c>
      <c r="E364" s="20">
        <f>Submittal[[#This Row],[Due from Subcontractor]]</f>
        <v>44166</v>
      </c>
      <c r="F364" s="20" t="str">
        <f>Submittal[[#This Row],[Type]]</f>
        <v>Shop Drawing</v>
      </c>
      <c r="G364" s="19" t="str">
        <f>Submittal[[#This Row],[Submitter Organization]]</f>
        <v>Glassey Steel Works</v>
      </c>
    </row>
    <row r="365" spans="1:7" hidden="1" x14ac:dyDescent="0.35">
      <c r="A365" s="22" t="str">
        <f>_xlfn.CONCAT(TEXT(Submittal[[#This Row],[Spec Section]],"000000"),".",TEXT(Submittal[[#This Row],[Number]], "00"),".", TEXT(Submittal[[#This Row],[Rev]],"00"))</f>
        <v>211000.02.04</v>
      </c>
      <c r="B365" s="19" t="str">
        <f>Submittal[[#This Row],[Title]]</f>
        <v>WATER-BASED FIRE-SUPPRESSION SYSTEMS</v>
      </c>
      <c r="C365" s="19" t="str">
        <f>LEFT(Submittal[[#This Row],[Description]],25)</f>
        <v>B. Shop Drawings:  Diagra</v>
      </c>
      <c r="D365" s="19" t="str">
        <f>Submittal[[#This Row],[State]]</f>
        <v>Closed</v>
      </c>
      <c r="E365" s="20">
        <f>Submittal[[#This Row],[Due from Subcontractor]]</f>
        <v>44148</v>
      </c>
      <c r="F365" s="20" t="str">
        <f>Submittal[[#This Row],[Type]]</f>
        <v>Shop Drawing</v>
      </c>
      <c r="G365" s="19" t="str">
        <f>Submittal[[#This Row],[Submitter Organization]]</f>
        <v>Broken Arrow Inc</v>
      </c>
    </row>
    <row r="366" spans="1:7" hidden="1" x14ac:dyDescent="0.35">
      <c r="A366" s="22" t="str">
        <f>_xlfn.CONCAT(TEXT(Submittal[[#This Row],[Spec Section]],"000000"),".",TEXT(Submittal[[#This Row],[Number]], "00"),".", TEXT(Submittal[[#This Row],[Rev]],"00"))</f>
        <v>211000.01.02</v>
      </c>
      <c r="B366" s="19" t="str">
        <f>Submittal[[#This Row],[Title]]</f>
        <v>WATER-BASED FIRE-SUPPRESSION SYSTEMS</v>
      </c>
      <c r="C366" s="19" t="str">
        <f>LEFT(Submittal[[#This Row],[Description]],25)</f>
        <v>A. Product Data:  For the</v>
      </c>
      <c r="D366" s="19" t="str">
        <f>Submittal[[#This Row],[State]]</f>
        <v>Closed</v>
      </c>
      <c r="E366" s="20">
        <f>Submittal[[#This Row],[Due from Subcontractor]]</f>
        <v>43892</v>
      </c>
      <c r="F366" s="20" t="str">
        <f>Submittal[[#This Row],[Type]]</f>
        <v>Product Data</v>
      </c>
      <c r="G366" s="19" t="str">
        <f>Submittal[[#This Row],[Submitter Organization]]</f>
        <v>Broken Arrow Inc</v>
      </c>
    </row>
    <row r="367" spans="1:7" hidden="1" x14ac:dyDescent="0.35">
      <c r="A367" s="22" t="str">
        <f>_xlfn.CONCAT(TEXT(Submittal[[#This Row],[Spec Section]],"000000"),".",TEXT(Submittal[[#This Row],[Number]], "00"),".", TEXT(Submittal[[#This Row],[Rev]],"00"))</f>
        <v>220000.01.00</v>
      </c>
      <c r="B367" s="19" t="str">
        <f>Submittal[[#This Row],[Title]]</f>
        <v>PLUMBING AND MECH PIPE DRAWINGS - MEZZANINE</v>
      </c>
      <c r="C367" s="19" t="str">
        <f>LEFT(Submittal[[#This Row],[Description]],25)</f>
        <v/>
      </c>
      <c r="D367" s="19" t="str">
        <f>Submittal[[#This Row],[State]]</f>
        <v>Closed</v>
      </c>
      <c r="E367" s="20">
        <f>Submittal[[#This Row],[Due from Subcontractor]]</f>
        <v>44126</v>
      </c>
      <c r="F367" s="20" t="str">
        <f>Submittal[[#This Row],[Type]]</f>
        <v>Submittal</v>
      </c>
      <c r="G367" s="19" t="str">
        <f>Submittal[[#This Row],[Submitter Organization]]</f>
        <v>US Mechanical LLC</v>
      </c>
    </row>
    <row r="368" spans="1:7" hidden="1" x14ac:dyDescent="0.35">
      <c r="A368" s="22" t="str">
        <f>_xlfn.CONCAT(TEXT(Submittal[[#This Row],[Spec Section]],"000000"),".",TEXT(Submittal[[#This Row],[Number]], "00"),".", TEXT(Submittal[[#This Row],[Rev]],"00"))</f>
        <v>220500.01.00</v>
      </c>
      <c r="B368" s="19" t="str">
        <f>Submittal[[#This Row],[Title]]</f>
        <v>COMMON WORK RESULTS FOR PLUMBING</v>
      </c>
      <c r="C368" s="19" t="str">
        <f>LEFT(Submittal[[#This Row],[Description]],25)</f>
        <v>A. Product Data:  For the</v>
      </c>
      <c r="D368" s="19" t="str">
        <f>Submittal[[#This Row],[State]]</f>
        <v>Closed</v>
      </c>
      <c r="E368" s="20">
        <f>Submittal[[#This Row],[Due from Subcontractor]]</f>
        <v>43802</v>
      </c>
      <c r="F368" s="20" t="str">
        <f>Submittal[[#This Row],[Type]]</f>
        <v>Product Data</v>
      </c>
      <c r="G368" s="19" t="str">
        <f>Submittal[[#This Row],[Submitter Organization]]</f>
        <v>US Mechanical LLC</v>
      </c>
    </row>
    <row r="369" spans="1:7" hidden="1" x14ac:dyDescent="0.35">
      <c r="A369" s="22" t="str">
        <f>_xlfn.CONCAT(TEXT(Submittal[[#This Row],[Spec Section]],"000000"),".",TEXT(Submittal[[#This Row],[Number]], "00"),".", TEXT(Submittal[[#This Row],[Rev]],"00"))</f>
        <v>220500.02.00</v>
      </c>
      <c r="B369" s="19" t="str">
        <f>Submittal[[#This Row],[Title]]</f>
        <v>Vacuum Pump for Annex Mech Room 032</v>
      </c>
      <c r="C369" s="19" t="str">
        <f>LEFT(Submittal[[#This Row],[Description]],25)</f>
        <v/>
      </c>
      <c r="D369" s="19" t="str">
        <f>Submittal[[#This Row],[State]]</f>
        <v>Closed</v>
      </c>
      <c r="E369" s="20">
        <f>Submittal[[#This Row],[Due from Subcontractor]]</f>
        <v>44229</v>
      </c>
      <c r="F369" s="20" t="str">
        <f>Submittal[[#This Row],[Type]]</f>
        <v>Submittal</v>
      </c>
      <c r="G369" s="19" t="str">
        <f>Submittal[[#This Row],[Submitter Organization]]</f>
        <v>US Mechanical LLC</v>
      </c>
    </row>
    <row r="370" spans="1:7" hidden="1" x14ac:dyDescent="0.35">
      <c r="A370" s="22" t="str">
        <f>_xlfn.CONCAT(TEXT(Submittal[[#This Row],[Spec Section]],"000000"),".",TEXT(Submittal[[#This Row],[Number]], "00"),".", TEXT(Submittal[[#This Row],[Rev]],"00"))</f>
        <v>220516.01.00</v>
      </c>
      <c r="B370" s="19" t="str">
        <f>Submittal[[#This Row],[Title]]</f>
        <v>EXPANSION FITTINGS AND LOOPS FOR PLUMBING PIPIN</v>
      </c>
      <c r="C370" s="19" t="str">
        <f>LEFT(Submittal[[#This Row],[Description]],25)</f>
        <v>A. Product Data:  For eac</v>
      </c>
      <c r="D370" s="19" t="str">
        <f>Submittal[[#This Row],[State]]</f>
        <v>Closed</v>
      </c>
      <c r="E370" s="20">
        <f>Submittal[[#This Row],[Due from Subcontractor]]</f>
        <v>43802</v>
      </c>
      <c r="F370" s="20" t="str">
        <f>Submittal[[#This Row],[Type]]</f>
        <v>Product Data</v>
      </c>
      <c r="G370" s="19" t="str">
        <f>Submittal[[#This Row],[Submitter Organization]]</f>
        <v>US Mechanical LLC</v>
      </c>
    </row>
    <row r="371" spans="1:7" hidden="1" x14ac:dyDescent="0.35">
      <c r="A371" s="22" t="str">
        <f>_xlfn.CONCAT(TEXT(Submittal[[#This Row],[Spec Section]],"000000"),".",TEXT(Submittal[[#This Row],[Number]], "00"),".", TEXT(Submittal[[#This Row],[Rev]],"00"))</f>
        <v>220517.01.01</v>
      </c>
      <c r="B371" s="19" t="str">
        <f>Submittal[[#This Row],[Title]]</f>
        <v>SLEEVES AND SLEEVE SEALS FOR PLUMBING PIPING</v>
      </c>
      <c r="C371" s="19" t="str">
        <f>LEFT(Submittal[[#This Row],[Description]],25)</f>
        <v>A. Product Data:  For eac</v>
      </c>
      <c r="D371" s="19" t="str">
        <f>Submittal[[#This Row],[State]]</f>
        <v>Closed</v>
      </c>
      <c r="E371" s="20">
        <f>Submittal[[#This Row],[Due from Subcontractor]]</f>
        <v>43861</v>
      </c>
      <c r="F371" s="20" t="str">
        <f>Submittal[[#This Row],[Type]]</f>
        <v>Product Data</v>
      </c>
      <c r="G371" s="19" t="str">
        <f>Submittal[[#This Row],[Submitter Organization]]</f>
        <v>US Mechanical LLC</v>
      </c>
    </row>
    <row r="372" spans="1:7" hidden="1" x14ac:dyDescent="0.35">
      <c r="A372" s="22" t="str">
        <f>_xlfn.CONCAT(TEXT(Submittal[[#This Row],[Spec Section]],"000000"),".",TEXT(Submittal[[#This Row],[Number]], "00"),".", TEXT(Submittal[[#This Row],[Rev]],"00"))</f>
        <v>220518.01.00</v>
      </c>
      <c r="B372" s="19" t="str">
        <f>Submittal[[#This Row],[Title]]</f>
        <v>ESCUTCHEONS FOR PLUMBING PIPING</v>
      </c>
      <c r="C372" s="19" t="str">
        <f>LEFT(Submittal[[#This Row],[Description]],25)</f>
        <v>A. Product Data:  For eac</v>
      </c>
      <c r="D372" s="19" t="str">
        <f>Submittal[[#This Row],[State]]</f>
        <v>Closed</v>
      </c>
      <c r="E372" s="20">
        <f>Submittal[[#This Row],[Due from Subcontractor]]</f>
        <v>43802</v>
      </c>
      <c r="F372" s="20" t="str">
        <f>Submittal[[#This Row],[Type]]</f>
        <v>Product Data</v>
      </c>
      <c r="G372" s="19" t="str">
        <f>Submittal[[#This Row],[Submitter Organization]]</f>
        <v>US Mechanical LLC</v>
      </c>
    </row>
    <row r="373" spans="1:7" hidden="1" x14ac:dyDescent="0.35">
      <c r="A373" s="22" t="str">
        <f>_xlfn.CONCAT(TEXT(Submittal[[#This Row],[Spec Section]],"000000"),".",TEXT(Submittal[[#This Row],[Number]], "00"),".", TEXT(Submittal[[#This Row],[Rev]],"00"))</f>
        <v>220519.01.00</v>
      </c>
      <c r="B373" s="19" t="str">
        <f>Submittal[[#This Row],[Title]]</f>
        <v>METERS AND GAGES FOR PLUMBING PIPING</v>
      </c>
      <c r="C373" s="19" t="str">
        <f>LEFT(Submittal[[#This Row],[Description]],25)</f>
        <v xml:space="preserve"> Product Data:  For each </v>
      </c>
      <c r="D373" s="19" t="str">
        <f>Submittal[[#This Row],[State]]</f>
        <v>Closed</v>
      </c>
      <c r="E373" s="20">
        <f>Submittal[[#This Row],[Due from Subcontractor]]</f>
        <v>43802</v>
      </c>
      <c r="F373" s="20" t="str">
        <f>Submittal[[#This Row],[Type]]</f>
        <v>Product Data</v>
      </c>
      <c r="G373" s="19" t="str">
        <f>Submittal[[#This Row],[Submitter Organization]]</f>
        <v>US Mechanical LLC</v>
      </c>
    </row>
    <row r="374" spans="1:7" hidden="1" x14ac:dyDescent="0.35">
      <c r="A374" s="22" t="str">
        <f>_xlfn.CONCAT(TEXT(Submittal[[#This Row],[Spec Section]],"000000"),".",TEXT(Submittal[[#This Row],[Number]], "00"),".", TEXT(Submittal[[#This Row],[Rev]],"00"))</f>
        <v>220523.01.00</v>
      </c>
      <c r="B374" s="19" t="str">
        <f>Submittal[[#This Row],[Title]]</f>
        <v>GENERAL-DUTY VALVES FOR PLUMBING PIPING</v>
      </c>
      <c r="C374" s="19" t="str">
        <f>LEFT(Submittal[[#This Row],[Description]],25)</f>
        <v>A. Product Data:  For eac</v>
      </c>
      <c r="D374" s="19" t="str">
        <f>Submittal[[#This Row],[State]]</f>
        <v>Closed</v>
      </c>
      <c r="E374" s="20">
        <f>Submittal[[#This Row],[Due from Subcontractor]]</f>
        <v>43802</v>
      </c>
      <c r="F374" s="20" t="str">
        <f>Submittal[[#This Row],[Type]]</f>
        <v>Product Data</v>
      </c>
      <c r="G374" s="19" t="str">
        <f>Submittal[[#This Row],[Submitter Organization]]</f>
        <v>US Mechanical LLC</v>
      </c>
    </row>
    <row r="375" spans="1:7" hidden="1" x14ac:dyDescent="0.35">
      <c r="A375" s="22" t="str">
        <f>_xlfn.CONCAT(TEXT(Submittal[[#This Row],[Spec Section]],"000000"),".",TEXT(Submittal[[#This Row],[Number]], "00"),".", TEXT(Submittal[[#This Row],[Rev]],"00"))</f>
        <v>220529.01.00</v>
      </c>
      <c r="B375" s="19" t="str">
        <f>Submittal[[#This Row],[Title]]</f>
        <v>HANGERS AND SUPPORTS FOR PLUMBING PIPING AND</v>
      </c>
      <c r="C375" s="19" t="str">
        <f>LEFT(Submittal[[#This Row],[Description]],25)</f>
        <v>A. Product Data:  For the</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hidden="1" x14ac:dyDescent="0.35">
      <c r="A376" s="22" t="str">
        <f>_xlfn.CONCAT(TEXT(Submittal[[#This Row],[Spec Section]],"000000"),".",TEXT(Submittal[[#This Row],[Number]], "00"),".", TEXT(Submittal[[#This Row],[Rev]],"00"))</f>
        <v>220529.03.00</v>
      </c>
      <c r="B376" s="19" t="str">
        <f>Submittal[[#This Row],[Title]]</f>
        <v>HANGERS AND SUPPORTS FOR PLUMBING PIPING AND</v>
      </c>
      <c r="C376" s="19" t="str">
        <f>LEFT(Submittal[[#This Row],[Description]],25)</f>
        <v>Additional Anchors for Re</v>
      </c>
      <c r="D376" s="19" t="str">
        <f>Submittal[[#This Row],[State]]</f>
        <v>Closed</v>
      </c>
      <c r="E376" s="20">
        <f>Submittal[[#This Row],[Due from Subcontractor]]</f>
        <v>43893</v>
      </c>
      <c r="F376" s="20" t="str">
        <f>Submittal[[#This Row],[Type]]</f>
        <v>Product Data</v>
      </c>
      <c r="G376" s="19" t="str">
        <f>Submittal[[#This Row],[Submitter Organization]]</f>
        <v>US Mechanical LLC</v>
      </c>
    </row>
    <row r="377" spans="1:7" hidden="1" x14ac:dyDescent="0.35">
      <c r="A377" s="22" t="str">
        <f>_xlfn.CONCAT(TEXT(Submittal[[#This Row],[Spec Section]],"000000"),".",TEXT(Submittal[[#This Row],[Number]], "00"),".", TEXT(Submittal[[#This Row],[Rev]],"00"))</f>
        <v>220533.01.00</v>
      </c>
      <c r="B377" s="19" t="str">
        <f>Submittal[[#This Row],[Title]]</f>
        <v>HEAT TRACING FOR PLUMBING PIPING</v>
      </c>
      <c r="C377" s="19" t="str">
        <f>LEFT(Submittal[[#This Row],[Description]],25)</f>
        <v>A. Product Data:  Include</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hidden="1" x14ac:dyDescent="0.35">
      <c r="A378" s="22" t="str">
        <f>_xlfn.CONCAT(TEXT(Submittal[[#This Row],[Spec Section]],"000000"),".",TEXT(Submittal[[#This Row],[Number]], "00"),".", TEXT(Submittal[[#This Row],[Rev]],"00"))</f>
        <v>220548.01.00</v>
      </c>
      <c r="B378" s="19" t="str">
        <f>Submittal[[#This Row],[Title]]</f>
        <v>Vibration and Seismic Controls For Plumbing</v>
      </c>
      <c r="C378" s="19" t="str">
        <f>LEFT(Submittal[[#This Row],[Description]],25)</f>
        <v/>
      </c>
      <c r="D378" s="19" t="str">
        <f>Submittal[[#This Row],[State]]</f>
        <v>Closed</v>
      </c>
      <c r="E378" s="20">
        <f>Submittal[[#This Row],[Due from Subcontractor]]</f>
        <v>44065</v>
      </c>
      <c r="F378" s="20" t="str">
        <f>Submittal[[#This Row],[Type]]</f>
        <v>Submittal</v>
      </c>
      <c r="G378" s="19" t="str">
        <f>Submittal[[#This Row],[Submitter Organization]]</f>
        <v>US Mechanical LLC</v>
      </c>
    </row>
    <row r="379" spans="1:7" hidden="1" x14ac:dyDescent="0.35">
      <c r="A379" s="22" t="str">
        <f>_xlfn.CONCAT(TEXT(Submittal[[#This Row],[Spec Section]],"000000"),".",TEXT(Submittal[[#This Row],[Number]], "00"),".", TEXT(Submittal[[#This Row],[Rev]],"00"))</f>
        <v>220553.01.00</v>
      </c>
      <c r="B379" s="19" t="str">
        <f>Submittal[[#This Row],[Title]]</f>
        <v>IDENTIFICATION FOR PLUMBING PIPING AND EQUIPME</v>
      </c>
      <c r="C379" s="19" t="str">
        <f>LEFT(Submittal[[#This Row],[Description]],25)</f>
        <v>A. Product Data:  For eac</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hidden="1" x14ac:dyDescent="0.35">
      <c r="A380" s="22" t="str">
        <f>_xlfn.CONCAT(TEXT(Submittal[[#This Row],[Spec Section]],"000000"),".",TEXT(Submittal[[#This Row],[Number]], "00"),".", TEXT(Submittal[[#This Row],[Rev]],"00"))</f>
        <v>220553.02.00</v>
      </c>
      <c r="B380" s="19" t="str">
        <f>Submittal[[#This Row],[Title]]</f>
        <v>IDENTIFICATION FOR PLUMBING PIPING AND EQUIPME</v>
      </c>
      <c r="C380" s="19" t="str">
        <f>LEFT(Submittal[[#This Row],[Description]],25)</f>
        <v>B. Samples:  For color, l</v>
      </c>
      <c r="D380" s="19" t="str">
        <f>Submittal[[#This Row],[State]]</f>
        <v>Closed</v>
      </c>
      <c r="E380" s="20">
        <f>Submittal[[#This Row],[Due from Subcontractor]]</f>
        <v>43802</v>
      </c>
      <c r="F380" s="20" t="str">
        <f>Submittal[[#This Row],[Type]]</f>
        <v>Submittal</v>
      </c>
      <c r="G380" s="19" t="str">
        <f>Submittal[[#This Row],[Submitter Organization]]</f>
        <v>US Mechanical LLC</v>
      </c>
    </row>
    <row r="381" spans="1:7" hidden="1" x14ac:dyDescent="0.35">
      <c r="A381" s="22" t="str">
        <f>_xlfn.CONCAT(TEXT(Submittal[[#This Row],[Spec Section]],"000000"),".",TEXT(Submittal[[#This Row],[Number]], "00"),".", TEXT(Submittal[[#This Row],[Rev]],"00"))</f>
        <v>220716.01.00</v>
      </c>
      <c r="B381" s="19" t="str">
        <f>Submittal[[#This Row],[Title]]</f>
        <v>PLUMBING EQUIPMENT INSULATION</v>
      </c>
      <c r="C381" s="19" t="str">
        <f>LEFT(Submittal[[#This Row],[Description]],25)</f>
        <v>A. Product Data:  For eac</v>
      </c>
      <c r="D381" s="19" t="str">
        <f>Submittal[[#This Row],[State]]</f>
        <v>Closed</v>
      </c>
      <c r="E381" s="20">
        <f>Submittal[[#This Row],[Due from Subcontractor]]</f>
        <v>43802</v>
      </c>
      <c r="F381" s="20" t="str">
        <f>Submittal[[#This Row],[Type]]</f>
        <v>Product Data</v>
      </c>
      <c r="G381" s="19" t="str">
        <f>Submittal[[#This Row],[Submitter Organization]]</f>
        <v>US Mechanical LLC</v>
      </c>
    </row>
    <row r="382" spans="1:7" hidden="1" x14ac:dyDescent="0.35">
      <c r="A382" s="22" t="str">
        <f>_xlfn.CONCAT(TEXT(Submittal[[#This Row],[Spec Section]],"000000"),".",TEXT(Submittal[[#This Row],[Number]], "00"),".", TEXT(Submittal[[#This Row],[Rev]],"00"))</f>
        <v>220719.02.00</v>
      </c>
      <c r="B382" s="19" t="str">
        <f>Submittal[[#This Row],[Title]]</f>
        <v>PLUMBING PIPING INSULATION</v>
      </c>
      <c r="C382" s="19" t="str">
        <f>LEFT(Submittal[[#This Row],[Description]],25)</f>
        <v>A. Product Data:  For eac</v>
      </c>
      <c r="D382" s="19" t="str">
        <f>Submittal[[#This Row],[State]]</f>
        <v>Closed</v>
      </c>
      <c r="E382" s="20">
        <f>Submittal[[#This Row],[Due from Subcontractor]]</f>
        <v>43802</v>
      </c>
      <c r="F382" s="20" t="str">
        <f>Submittal[[#This Row],[Type]]</f>
        <v>Product Data</v>
      </c>
      <c r="G382" s="19" t="str">
        <f>Submittal[[#This Row],[Submitter Organization]]</f>
        <v>US Mechanical LLC</v>
      </c>
    </row>
    <row r="383" spans="1:7" hidden="1" x14ac:dyDescent="0.35">
      <c r="A383" s="22" t="str">
        <f>_xlfn.CONCAT(TEXT(Submittal[[#This Row],[Spec Section]],"000000"),".",TEXT(Submittal[[#This Row],[Number]], "00"),".", TEXT(Submittal[[#This Row],[Rev]],"00"))</f>
        <v>220719.01.01</v>
      </c>
      <c r="B383" s="19" t="str">
        <f>Submittal[[#This Row],[Title]]</f>
        <v>PLUMBING PIPING INSULATION</v>
      </c>
      <c r="C383" s="19" t="str">
        <f>LEFT(Submittal[[#This Row],[Description]],25)</f>
        <v>A. Product Data:  For eac</v>
      </c>
      <c r="D383" s="19" t="str">
        <f>Submittal[[#This Row],[State]]</f>
        <v>Closed</v>
      </c>
      <c r="E383" s="20">
        <f>Submittal[[#This Row],[Due from Subcontractor]]</f>
        <v>43802</v>
      </c>
      <c r="F383" s="20" t="str">
        <f>Submittal[[#This Row],[Type]]</f>
        <v>Product Data</v>
      </c>
      <c r="G383" s="19" t="str">
        <f>Submittal[[#This Row],[Submitter Organization]]</f>
        <v>US Mechanical LLC</v>
      </c>
    </row>
    <row r="384" spans="1:7" hidden="1" x14ac:dyDescent="0.35">
      <c r="A384" s="22" t="str">
        <f>_xlfn.CONCAT(TEXT(Submittal[[#This Row],[Spec Section]],"000000"),".",TEXT(Submittal[[#This Row],[Number]], "00"),".", TEXT(Submittal[[#This Row],[Rev]],"00"))</f>
        <v>221116.01.01</v>
      </c>
      <c r="B384" s="19" t="str">
        <f>Submittal[[#This Row],[Title]]</f>
        <v>DOMESTIC WATER PIPING</v>
      </c>
      <c r="C384" s="19" t="str">
        <f>LEFT(Submittal[[#This Row],[Description]],25)</f>
        <v>Includes changes in RFI 4</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hidden="1" x14ac:dyDescent="0.35">
      <c r="A385" s="22" t="str">
        <f>_xlfn.CONCAT(TEXT(Submittal[[#This Row],[Spec Section]],"000000"),".",TEXT(Submittal[[#This Row],[Number]], "00"),".", TEXT(Submittal[[#This Row],[Rev]],"00"))</f>
        <v>221119.01.00</v>
      </c>
      <c r="B385" s="19" t="str">
        <f>Submittal[[#This Row],[Title]]</f>
        <v>DOMESTIC WATER PIPING SPECIALTIES</v>
      </c>
      <c r="C385" s="19" t="str">
        <f>LEFT(Submittal[[#This Row],[Description]],25)</f>
        <v>A. Product Data:  For eac</v>
      </c>
      <c r="D385" s="19" t="str">
        <f>Submittal[[#This Row],[State]]</f>
        <v>Closed</v>
      </c>
      <c r="E385" s="20">
        <f>Submittal[[#This Row],[Due from Subcontractor]]</f>
        <v>43802</v>
      </c>
      <c r="F385" s="20" t="str">
        <f>Submittal[[#This Row],[Type]]</f>
        <v>Product Data</v>
      </c>
      <c r="G385" s="19" t="str">
        <f>Submittal[[#This Row],[Submitter Organization]]</f>
        <v>US Mechanical LLC</v>
      </c>
    </row>
    <row r="386" spans="1:7" hidden="1" x14ac:dyDescent="0.35">
      <c r="A386" s="22" t="str">
        <f>_xlfn.CONCAT(TEXT(Submittal[[#This Row],[Spec Section]],"000000"),".",TEXT(Submittal[[#This Row],[Number]], "00"),".", TEXT(Submittal[[#This Row],[Rev]],"00"))</f>
        <v>221119.04.00</v>
      </c>
      <c r="B386" s="19" t="str">
        <f>Submittal[[#This Row],[Title]]</f>
        <v>DOMESTIC WATER PIPING SPECIALTIES</v>
      </c>
      <c r="C386" s="19" t="str">
        <f>LEFT(Submittal[[#This Row],[Description]],25)</f>
        <v>Resubmittal for Trap seal</v>
      </c>
      <c r="D386" s="19" t="str">
        <f>Submittal[[#This Row],[State]]</f>
        <v>Closed</v>
      </c>
      <c r="E386" s="20">
        <f>Submittal[[#This Row],[Due from Subcontractor]]</f>
        <v>43866</v>
      </c>
      <c r="F386" s="20" t="str">
        <f>Submittal[[#This Row],[Type]]</f>
        <v>Product Data</v>
      </c>
      <c r="G386" s="19" t="str">
        <f>Submittal[[#This Row],[Submitter Organization]]</f>
        <v>US Mechanical LLC</v>
      </c>
    </row>
    <row r="387" spans="1:7" hidden="1" x14ac:dyDescent="0.35">
      <c r="A387" s="22" t="str">
        <f>_xlfn.CONCAT(TEXT(Submittal[[#This Row],[Spec Section]],"000000"),".",TEXT(Submittal[[#This Row],[Number]], "00"),".", TEXT(Submittal[[#This Row],[Rev]],"00"))</f>
        <v>221119.05.00</v>
      </c>
      <c r="B387" s="19" t="str">
        <f>Submittal[[#This Row],[Title]]</f>
        <v>DOMESTIC WATER PIPING SPECIALTIES – Layout Annex Baxter BIM</v>
      </c>
      <c r="C387" s="19" t="str">
        <f>LEFT(Submittal[[#This Row],[Description]],25)</f>
        <v>This is the updated layou</v>
      </c>
      <c r="D387" s="19" t="str">
        <f>Submittal[[#This Row],[State]]</f>
        <v>Closed</v>
      </c>
      <c r="E387" s="20">
        <f>Submittal[[#This Row],[Due from Subcontractor]]</f>
        <v>44082</v>
      </c>
      <c r="F387" s="20" t="str">
        <f>Submittal[[#This Row],[Type]]</f>
        <v>Submittal</v>
      </c>
      <c r="G387" s="19" t="str">
        <f>Submittal[[#This Row],[Submitter Organization]]</f>
        <v>US Mechanical LLC</v>
      </c>
    </row>
    <row r="388" spans="1:7" hidden="1" x14ac:dyDescent="0.35">
      <c r="A388" s="22" t="str">
        <f>_xlfn.CONCAT(TEXT(Submittal[[#This Row],[Spec Section]],"000000"),".",TEXT(Submittal[[#This Row],[Number]], "00"),".", TEXT(Submittal[[#This Row],[Rev]],"00"))</f>
        <v>221123.01.01</v>
      </c>
      <c r="B388" s="19" t="str">
        <f>Submittal[[#This Row],[Title]]</f>
        <v>DOMESTIC WATER PUMPS</v>
      </c>
      <c r="C388" s="19" t="str">
        <f>LEFT(Submittal[[#This Row],[Description]],25)</f>
        <v>A. Product Data:  For eac</v>
      </c>
      <c r="D388" s="19" t="str">
        <f>Submittal[[#This Row],[State]]</f>
        <v>Closed</v>
      </c>
      <c r="E388" s="20">
        <f>Submittal[[#This Row],[Due from Subcontractor]]</f>
        <v>43802</v>
      </c>
      <c r="F388" s="20" t="str">
        <f>Submittal[[#This Row],[Type]]</f>
        <v>Product Data</v>
      </c>
      <c r="G388" s="19" t="str">
        <f>Submittal[[#This Row],[Submitter Organization]]</f>
        <v>US Mechanical LLC</v>
      </c>
    </row>
    <row r="389" spans="1:7" hidden="1" x14ac:dyDescent="0.35">
      <c r="A389" s="22" t="str">
        <f>_xlfn.CONCAT(TEXT(Submittal[[#This Row],[Spec Section]],"000000"),".",TEXT(Submittal[[#This Row],[Number]], "00"),".", TEXT(Submittal[[#This Row],[Rev]],"00"))</f>
        <v>221316.02.00</v>
      </c>
      <c r="B389" s="19" t="str">
        <f>Submittal[[#This Row],[Title]]</f>
        <v>SANITARY WASTE AND VENTING PIPING</v>
      </c>
      <c r="C389" s="19" t="str">
        <f>LEFT(Submittal[[#This Row],[Description]],25)</f>
        <v>A. Product Data:  For eac</v>
      </c>
      <c r="D389" s="19" t="str">
        <f>Submittal[[#This Row],[State]]</f>
        <v>Closed</v>
      </c>
      <c r="E389" s="20">
        <f>Submittal[[#This Row],[Due from Subcontractor]]</f>
        <v>43802</v>
      </c>
      <c r="F389" s="20" t="str">
        <f>Submittal[[#This Row],[Type]]</f>
        <v>Product Data</v>
      </c>
      <c r="G389" s="19" t="str">
        <f>Submittal[[#This Row],[Submitter Organization]]</f>
        <v>US Mechanical LLC</v>
      </c>
    </row>
    <row r="390" spans="1:7" hidden="1" x14ac:dyDescent="0.35">
      <c r="A390" s="22" t="str">
        <f>_xlfn.CONCAT(TEXT(Submittal[[#This Row],[Spec Section]],"000000"),".",TEXT(Submittal[[#This Row],[Number]], "00"),".", TEXT(Submittal[[#This Row],[Rev]],"00"))</f>
        <v>221316.01.01</v>
      </c>
      <c r="B390" s="19" t="str">
        <f>Submittal[[#This Row],[Title]]</f>
        <v>SANITARY WASTE AND VENTING PIPING</v>
      </c>
      <c r="C390" s="19" t="str">
        <f>LEFT(Submittal[[#This Row],[Description]],25)</f>
        <v>A. Product Data: For each</v>
      </c>
      <c r="D390" s="19" t="str">
        <f>Submittal[[#This Row],[State]]</f>
        <v>Closed</v>
      </c>
      <c r="E390" s="20">
        <f>Submittal[[#This Row],[Due from Subcontractor]]</f>
        <v>43833</v>
      </c>
      <c r="F390" s="20" t="str">
        <f>Submittal[[#This Row],[Type]]</f>
        <v>Product Data</v>
      </c>
      <c r="G390" s="19" t="str">
        <f>Submittal[[#This Row],[Submitter Organization]]</f>
        <v>US Mechanical LLC</v>
      </c>
    </row>
    <row r="391" spans="1:7" hidden="1" x14ac:dyDescent="0.35">
      <c r="A391" s="22" t="str">
        <f>_xlfn.CONCAT(TEXT(Submittal[[#This Row],[Spec Section]],"000000"),".",TEXT(Submittal[[#This Row],[Number]], "00"),".", TEXT(Submittal[[#This Row],[Rev]],"00"))</f>
        <v>221319.01.00</v>
      </c>
      <c r="B391" s="19" t="str">
        <f>Submittal[[#This Row],[Title]]</f>
        <v>SANITARY WASTE PIPING SPECIALTIES</v>
      </c>
      <c r="C391" s="19" t="str">
        <f>LEFT(Submittal[[#This Row],[Description]],25)</f>
        <v>A. Product Data:  For eac</v>
      </c>
      <c r="D391" s="19" t="str">
        <f>Submittal[[#This Row],[State]]</f>
        <v>Closed</v>
      </c>
      <c r="E391" s="20">
        <f>Submittal[[#This Row],[Due from Subcontractor]]</f>
        <v>43802</v>
      </c>
      <c r="F391" s="20" t="str">
        <f>Submittal[[#This Row],[Type]]</f>
        <v>Product Data</v>
      </c>
      <c r="G391" s="19" t="str">
        <f>Submittal[[#This Row],[Submitter Organization]]</f>
        <v>US Mechanical LLC</v>
      </c>
    </row>
    <row r="392" spans="1:7" hidden="1" x14ac:dyDescent="0.35">
      <c r="A392" s="22" t="str">
        <f>_xlfn.CONCAT(TEXT(Submittal[[#This Row],[Spec Section]],"000000"),".",TEXT(Submittal[[#This Row],[Number]], "00"),".", TEXT(Submittal[[#This Row],[Rev]],"00"))</f>
        <v>221319.03.00</v>
      </c>
      <c r="B392" s="19" t="str">
        <f>Submittal[[#This Row],[Title]]</f>
        <v>SANITARY WASTE PIPING SPECIALTIES</v>
      </c>
      <c r="C392" s="19" t="str">
        <f>LEFT(Submittal[[#This Row],[Description]],25)</f>
        <v>Added items for Backwater</v>
      </c>
      <c r="D392" s="19" t="str">
        <f>Submittal[[#This Row],[State]]</f>
        <v>Closed</v>
      </c>
      <c r="E392" s="20">
        <f>Submittal[[#This Row],[Due from Subcontractor]]</f>
        <v>43893</v>
      </c>
      <c r="F392" s="20" t="str">
        <f>Submittal[[#This Row],[Type]]</f>
        <v>Product Data</v>
      </c>
      <c r="G392" s="19" t="str">
        <f>Submittal[[#This Row],[Submitter Organization]]</f>
        <v>US Mechanical LLC</v>
      </c>
    </row>
    <row r="393" spans="1:7" hidden="1" x14ac:dyDescent="0.35">
      <c r="A393" s="22" t="str">
        <f>_xlfn.CONCAT(TEXT(Submittal[[#This Row],[Spec Section]],"000000"),".",TEXT(Submittal[[#This Row],[Number]], "00"),".", TEXT(Submittal[[#This Row],[Rev]],"00"))</f>
        <v>221319.04.00</v>
      </c>
      <c r="B393" s="19" t="str">
        <f>Submittal[[#This Row],[Title]]</f>
        <v>SANITARY WASTE PIPING SPECIALTIES - Annex Baxter BIM</v>
      </c>
      <c r="C393" s="19" t="str">
        <f>LEFT(Submittal[[#This Row],[Description]],25)</f>
        <v/>
      </c>
      <c r="D393" s="19" t="str">
        <f>Submittal[[#This Row],[State]]</f>
        <v>Closed</v>
      </c>
      <c r="E393" s="20">
        <f>Submittal[[#This Row],[Due from Subcontractor]]</f>
        <v>44082</v>
      </c>
      <c r="F393" s="20" t="str">
        <f>Submittal[[#This Row],[Type]]</f>
        <v>Submittal</v>
      </c>
      <c r="G393" s="19" t="str">
        <f>Submittal[[#This Row],[Submitter Organization]]</f>
        <v>US Mechanical LLC</v>
      </c>
    </row>
    <row r="394" spans="1:7" hidden="1" x14ac:dyDescent="0.35">
      <c r="A394" s="22" t="str">
        <f>_xlfn.CONCAT(TEXT(Submittal[[#This Row],[Spec Section]],"000000"),".",TEXT(Submittal[[#This Row],[Number]], "00"),".", TEXT(Submittal[[#This Row],[Rev]],"00"))</f>
        <v>221323.01.00</v>
      </c>
      <c r="B394" s="19" t="str">
        <f>Submittal[[#This Row],[Title]]</f>
        <v>SANITARY WASTE INTERCEPTORS</v>
      </c>
      <c r="C394" s="19" t="str">
        <f>LEFT(Submittal[[#This Row],[Description]],25)</f>
        <v>A. Product Data: For each</v>
      </c>
      <c r="D394" s="19" t="str">
        <f>Submittal[[#This Row],[State]]</f>
        <v>Closed</v>
      </c>
      <c r="E394" s="20">
        <f>Submittal[[#This Row],[Due from Subcontractor]]</f>
        <v>43802</v>
      </c>
      <c r="F394" s="20" t="str">
        <f>Submittal[[#This Row],[Type]]</f>
        <v>Product Data</v>
      </c>
      <c r="G394" s="19" t="str">
        <f>Submittal[[#This Row],[Submitter Organization]]</f>
        <v>US Mechanical LLC</v>
      </c>
    </row>
    <row r="395" spans="1:7" hidden="1" x14ac:dyDescent="0.35">
      <c r="A395" s="22" t="str">
        <f>_xlfn.CONCAT(TEXT(Submittal[[#This Row],[Spec Section]],"000000"),".",TEXT(Submittal[[#This Row],[Number]], "00"),".", TEXT(Submittal[[#This Row],[Rev]],"00"))</f>
        <v>221323.03.00</v>
      </c>
      <c r="B395" s="19" t="str">
        <f>Submittal[[#This Row],[Title]]</f>
        <v>SANITARY WASTE INTERCEPTORS (Round)</v>
      </c>
      <c r="C395" s="19" t="str">
        <f>LEFT(Submittal[[#This Row],[Description]],25)</f>
        <v>A. Product Data: For each</v>
      </c>
      <c r="D395" s="19" t="str">
        <f>Submittal[[#This Row],[State]]</f>
        <v>Closed</v>
      </c>
      <c r="E395" s="20">
        <f>Submittal[[#This Row],[Due from Subcontractor]]</f>
        <v>0</v>
      </c>
      <c r="F395" s="20" t="str">
        <f>Submittal[[#This Row],[Type]]</f>
        <v>Product Data</v>
      </c>
      <c r="G395" s="19" t="str">
        <f>Submittal[[#This Row],[Submitter Organization]]</f>
        <v>US Mechanical LLC</v>
      </c>
    </row>
    <row r="396" spans="1:7" hidden="1" x14ac:dyDescent="0.35">
      <c r="A396" s="22" t="str">
        <f>_xlfn.CONCAT(TEXT(Submittal[[#This Row],[Spec Section]],"000000"),".",TEXT(Submittal[[#This Row],[Number]], "00"),".", TEXT(Submittal[[#This Row],[Rev]],"00"))</f>
        <v>221413.01.01</v>
      </c>
      <c r="B396" s="19" t="str">
        <f>Submittal[[#This Row],[Title]]</f>
        <v>STORM DRAINAGE PIPING</v>
      </c>
      <c r="C396" s="19" t="str">
        <f>LEFT(Submittal[[#This Row],[Description]],25)</f>
        <v>Corrected to PVC Solid Wa</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hidden="1" x14ac:dyDescent="0.35">
      <c r="A397" s="22" t="str">
        <f>_xlfn.CONCAT(TEXT(Submittal[[#This Row],[Spec Section]],"000000"),".",TEXT(Submittal[[#This Row],[Number]], "00"),".", TEXT(Submittal[[#This Row],[Rev]],"00"))</f>
        <v>221423.01.00</v>
      </c>
      <c r="B397" s="19" t="str">
        <f>Submittal[[#This Row],[Title]]</f>
        <v>STORM DRAINAGE PIPING SPECIALTIES</v>
      </c>
      <c r="C397" s="19" t="str">
        <f>LEFT(Submittal[[#This Row],[Description]],25)</f>
        <v>A. Product Data:  For eac</v>
      </c>
      <c r="D397" s="19" t="str">
        <f>Submittal[[#This Row],[State]]</f>
        <v>Closed</v>
      </c>
      <c r="E397" s="20">
        <f>Submittal[[#This Row],[Due from Subcontractor]]</f>
        <v>43802</v>
      </c>
      <c r="F397" s="20" t="str">
        <f>Submittal[[#This Row],[Type]]</f>
        <v>Product Data</v>
      </c>
      <c r="G397" s="19" t="str">
        <f>Submittal[[#This Row],[Submitter Organization]]</f>
        <v>US Mechanical LLC</v>
      </c>
    </row>
    <row r="398" spans="1:7" hidden="1" x14ac:dyDescent="0.35">
      <c r="A398" s="22" t="str">
        <f>_xlfn.CONCAT(TEXT(Submittal[[#This Row],[Spec Section]],"000000"),".",TEXT(Submittal[[#This Row],[Number]], "00"),".", TEXT(Submittal[[#This Row],[Rev]],"00"))</f>
        <v>221429.01.00</v>
      </c>
      <c r="B398" s="19" t="str">
        <f>Submittal[[#This Row],[Title]]</f>
        <v>SUMP PUMPS</v>
      </c>
      <c r="C398" s="19" t="str">
        <f>LEFT(Submittal[[#This Row],[Description]],25)</f>
        <v>A. Product Data:  For eac</v>
      </c>
      <c r="D398" s="19" t="str">
        <f>Submittal[[#This Row],[State]]</f>
        <v>Closed</v>
      </c>
      <c r="E398" s="20">
        <f>Submittal[[#This Row],[Due from Subcontractor]]</f>
        <v>43802</v>
      </c>
      <c r="F398" s="20" t="str">
        <f>Submittal[[#This Row],[Type]]</f>
        <v>Product Data</v>
      </c>
      <c r="G398" s="19" t="str">
        <f>Submittal[[#This Row],[Submitter Organization]]</f>
        <v>US Mechanical LLC</v>
      </c>
    </row>
    <row r="399" spans="1:7" hidden="1" x14ac:dyDescent="0.35">
      <c r="A399" s="22" t="str">
        <f>_xlfn.CONCAT(TEXT(Submittal[[#This Row],[Spec Section]],"000000"),".",TEXT(Submittal[[#This Row],[Number]], "00"),".", TEXT(Submittal[[#This Row],[Rev]],"00"))</f>
        <v>221429.04.00</v>
      </c>
      <c r="B399" s="19" t="str">
        <f>Submittal[[#This Row],[Title]]</f>
        <v>SUMP PUMPS (Ground Water)</v>
      </c>
      <c r="C399" s="19" t="str">
        <f>LEFT(Submittal[[#This Row],[Description]],25)</f>
        <v>DeWatering Pipe for Groun</v>
      </c>
      <c r="D399" s="19" t="str">
        <f>Submittal[[#This Row],[State]]</f>
        <v>Closed</v>
      </c>
      <c r="E399" s="20">
        <f>Submittal[[#This Row],[Due from Subcontractor]]</f>
        <v>43838</v>
      </c>
      <c r="F399" s="20" t="str">
        <f>Submittal[[#This Row],[Type]]</f>
        <v>Product Data</v>
      </c>
      <c r="G399" s="19" t="str">
        <f>Submittal[[#This Row],[Submitter Organization]]</f>
        <v>US Mechanical LLC</v>
      </c>
    </row>
    <row r="400" spans="1:7" hidden="1" x14ac:dyDescent="0.35">
      <c r="A400" s="22" t="str">
        <f>_xlfn.CONCAT(TEXT(Submittal[[#This Row],[Spec Section]],"000000"),".",TEXT(Submittal[[#This Row],[Number]], "00"),".", TEXT(Submittal[[#This Row],[Rev]],"00"))</f>
        <v>221429.07.00</v>
      </c>
      <c r="B400" s="19" t="str">
        <f>Submittal[[#This Row],[Title]]</f>
        <v>SUMP PUMPS (Perforated Pipe)</v>
      </c>
      <c r="C400" s="19" t="str">
        <f>LEFT(Submittal[[#This Row],[Description]],25)</f>
        <v xml:space="preserve">Revised De-Watering Pipe </v>
      </c>
      <c r="D400" s="19" t="str">
        <f>Submittal[[#This Row],[State]]</f>
        <v>Closed</v>
      </c>
      <c r="E400" s="20">
        <f>Submittal[[#This Row],[Due from Subcontractor]]</f>
        <v>43851</v>
      </c>
      <c r="F400" s="20" t="str">
        <f>Submittal[[#This Row],[Type]]</f>
        <v>Product Data</v>
      </c>
      <c r="G400" s="19" t="str">
        <f>Submittal[[#This Row],[Submitter Organization]]</f>
        <v>US Mechanical LLC</v>
      </c>
    </row>
    <row r="401" spans="1:7" hidden="1" x14ac:dyDescent="0.35">
      <c r="A401" s="22" t="str">
        <f>_xlfn.CONCAT(TEXT(Submittal[[#This Row],[Spec Section]],"000000"),".",TEXT(Submittal[[#This Row],[Number]], "00"),".", TEXT(Submittal[[#This Row],[Rev]],"00"))</f>
        <v>221429.05.00</v>
      </c>
      <c r="B401" s="19" t="str">
        <f>Submittal[[#This Row],[Title]]</f>
        <v>SUMP PUMPS (Grease Waste)</v>
      </c>
      <c r="C401" s="19" t="str">
        <f>LEFT(Submittal[[#This Row],[Description]],25)</f>
        <v>Sump pump for Grease Wast</v>
      </c>
      <c r="D401" s="19" t="str">
        <f>Submittal[[#This Row],[State]]</f>
        <v>Closed</v>
      </c>
      <c r="E401" s="20">
        <f>Submittal[[#This Row],[Due from Subcontractor]]</f>
        <v>43838</v>
      </c>
      <c r="F401" s="20" t="str">
        <f>Submittal[[#This Row],[Type]]</f>
        <v>Product Data</v>
      </c>
      <c r="G401" s="19" t="str">
        <f>Submittal[[#This Row],[Submitter Organization]]</f>
        <v>US Mechanical LLC</v>
      </c>
    </row>
    <row r="402" spans="1:7" hidden="1" x14ac:dyDescent="0.35">
      <c r="A402" s="22" t="str">
        <f>_xlfn.CONCAT(TEXT(Submittal[[#This Row],[Spec Section]],"000000"),".",TEXT(Submittal[[#This Row],[Number]], "00"),".", TEXT(Submittal[[#This Row],[Rev]],"00"))</f>
        <v>221429.06.00</v>
      </c>
      <c r="B402" s="19" t="str">
        <f>Submittal[[#This Row],[Title]]</f>
        <v>SUMP PUMPS (Water)</v>
      </c>
      <c r="C402" s="19" t="str">
        <f>LEFT(Submittal[[#This Row],[Description]],25)</f>
        <v>Submersible Sump Pumps fo</v>
      </c>
      <c r="D402" s="19" t="str">
        <f>Submittal[[#This Row],[State]]</f>
        <v>Closed</v>
      </c>
      <c r="E402" s="20">
        <f>Submittal[[#This Row],[Due from Subcontractor]]</f>
        <v>43838</v>
      </c>
      <c r="F402" s="20" t="str">
        <f>Submittal[[#This Row],[Type]]</f>
        <v>Product Data</v>
      </c>
      <c r="G402" s="19" t="str">
        <f>Submittal[[#This Row],[Submitter Organization]]</f>
        <v>US Mechanical LLC</v>
      </c>
    </row>
    <row r="403" spans="1:7" hidden="1" x14ac:dyDescent="0.35">
      <c r="A403" s="22" t="str">
        <f>_xlfn.CONCAT(TEXT(Submittal[[#This Row],[Spec Section]],"000000"),".",TEXT(Submittal[[#This Row],[Number]], "00"),".", TEXT(Submittal[[#This Row],[Rev]],"00"))</f>
        <v>224000.01.00</v>
      </c>
      <c r="B403" s="19" t="str">
        <f>Submittal[[#This Row],[Title]]</f>
        <v>PLUMBING FIXTURES</v>
      </c>
      <c r="C403" s="19" t="str">
        <f>LEFT(Submittal[[#This Row],[Description]],25)</f>
        <v>A. Product Data:  For eac</v>
      </c>
      <c r="D403" s="19" t="str">
        <f>Submittal[[#This Row],[State]]</f>
        <v>Closed</v>
      </c>
      <c r="E403" s="20">
        <f>Submittal[[#This Row],[Due from Subcontractor]]</f>
        <v>43802</v>
      </c>
      <c r="F403" s="20" t="str">
        <f>Submittal[[#This Row],[Type]]</f>
        <v>Product Data</v>
      </c>
      <c r="G403" s="19" t="str">
        <f>Submittal[[#This Row],[Submitter Organization]]</f>
        <v>US Mechanical LLC</v>
      </c>
    </row>
    <row r="404" spans="1:7" hidden="1" x14ac:dyDescent="0.35">
      <c r="A404" s="22" t="str">
        <f>_xlfn.CONCAT(TEXT(Submittal[[#This Row],[Spec Section]],"000000"),".",TEXT(Submittal[[#This Row],[Number]], "00"),".", TEXT(Submittal[[#This Row],[Rev]],"00"))</f>
        <v>224000.04.00</v>
      </c>
      <c r="B404" s="19" t="str">
        <f>Submittal[[#This Row],[Title]]</f>
        <v>PLUMBING FIXTURES</v>
      </c>
      <c r="C404" s="19" t="str">
        <f>LEFT(Submittal[[#This Row],[Description]],25)</f>
        <v xml:space="preserve">Additional Item Per P701 </v>
      </c>
      <c r="D404" s="19" t="str">
        <f>Submittal[[#This Row],[State]]</f>
        <v>Closed</v>
      </c>
      <c r="E404" s="20">
        <f>Submittal[[#This Row],[Due from Subcontractor]]</f>
        <v>43893</v>
      </c>
      <c r="F404" s="20" t="str">
        <f>Submittal[[#This Row],[Type]]</f>
        <v>Product Data</v>
      </c>
      <c r="G404" s="19" t="str">
        <f>Submittal[[#This Row],[Submitter Organization]]</f>
        <v>US Mechanical LLC</v>
      </c>
    </row>
    <row r="405" spans="1:7" hidden="1" x14ac:dyDescent="0.35">
      <c r="A405" s="22" t="str">
        <f>_xlfn.CONCAT(TEXT(Submittal[[#This Row],[Spec Section]],"000000"),".",TEXT(Submittal[[#This Row],[Number]], "00"),".", TEXT(Submittal[[#This Row],[Rev]],"00"))</f>
        <v>224000.05.00</v>
      </c>
      <c r="B405" s="19" t="str">
        <f>Submittal[[#This Row],[Title]]</f>
        <v>PLUMBING FIXTURES (CCD_54.4R1)</v>
      </c>
      <c r="C405" s="19" t="str">
        <f>LEFT(Submittal[[#This Row],[Description]],25)</f>
        <v>Zurn Trench Drain substit</v>
      </c>
      <c r="D405" s="19" t="str">
        <f>Submittal[[#This Row],[State]]</f>
        <v>Closed</v>
      </c>
      <c r="E405" s="20">
        <f>Submittal[[#This Row],[Due from Subcontractor]]</f>
        <v>44040</v>
      </c>
      <c r="F405" s="20" t="str">
        <f>Submittal[[#This Row],[Type]]</f>
        <v>Product Data</v>
      </c>
      <c r="G405" s="19" t="str">
        <f>Submittal[[#This Row],[Submitter Organization]]</f>
        <v>US Mechanical LLC</v>
      </c>
    </row>
    <row r="406" spans="1:7" hidden="1" x14ac:dyDescent="0.35">
      <c r="A406" s="22" t="str">
        <f>_xlfn.CONCAT(TEXT(Submittal[[#This Row],[Spec Section]],"000000"),".",TEXT(Submittal[[#This Row],[Number]], "00"),".", TEXT(Submittal[[#This Row],[Rev]],"00"))</f>
        <v>224000.06.00</v>
      </c>
      <c r="B406" s="19" t="str">
        <f>Submittal[[#This Row],[Title]]</f>
        <v>PLUMBING FIXTURES (Moen Faucet)</v>
      </c>
      <c r="C406" s="19" t="str">
        <f>LEFT(Submittal[[#This Row],[Description]],25)</f>
        <v/>
      </c>
      <c r="D406" s="19" t="str">
        <f>Submittal[[#This Row],[State]]</f>
        <v>Closed</v>
      </c>
      <c r="E406" s="20">
        <f>Submittal[[#This Row],[Due from Subcontractor]]</f>
        <v>44188</v>
      </c>
      <c r="F406" s="20" t="str">
        <f>Submittal[[#This Row],[Type]]</f>
        <v>Product Data</v>
      </c>
      <c r="G406" s="19" t="str">
        <f>Submittal[[#This Row],[Submitter Organization]]</f>
        <v>US Mechanical LLC</v>
      </c>
    </row>
    <row r="407" spans="1:7" hidden="1" x14ac:dyDescent="0.35">
      <c r="A407" s="22" t="str">
        <f>_xlfn.CONCAT(TEXT(Submittal[[#This Row],[Spec Section]],"000000"),".",TEXT(Submittal[[#This Row],[Number]], "00"),".", TEXT(Submittal[[#This Row],[Rev]],"00"))</f>
        <v>224500.01.00</v>
      </c>
      <c r="B407" s="19" t="str">
        <f>Submittal[[#This Row],[Title]]</f>
        <v>EMERGENCY PLUMBING FIXTURES</v>
      </c>
      <c r="C407" s="19" t="str">
        <f>LEFT(Submittal[[#This Row],[Description]],25)</f>
        <v>A. Product Data:  For eac</v>
      </c>
      <c r="D407" s="19" t="str">
        <f>Submittal[[#This Row],[State]]</f>
        <v>Closed</v>
      </c>
      <c r="E407" s="20">
        <f>Submittal[[#This Row],[Due from Subcontractor]]</f>
        <v>43802</v>
      </c>
      <c r="F407" s="20" t="str">
        <f>Submittal[[#This Row],[Type]]</f>
        <v>Product Data</v>
      </c>
      <c r="G407" s="19" t="str">
        <f>Submittal[[#This Row],[Submitter Organization]]</f>
        <v>US Mechanical LLC</v>
      </c>
    </row>
    <row r="408" spans="1:7" hidden="1" x14ac:dyDescent="0.35">
      <c r="A408" s="22" t="str">
        <f>_xlfn.CONCAT(TEXT(Submittal[[#This Row],[Spec Section]],"000000"),".",TEXT(Submittal[[#This Row],[Number]], "00"),".", TEXT(Submittal[[#This Row],[Rev]],"00"))</f>
        <v>224716.01.00</v>
      </c>
      <c r="B408" s="19" t="str">
        <f>Submittal[[#This Row],[Title]]</f>
        <v>PRESSURE WATER COOLERS</v>
      </c>
      <c r="C408" s="19" t="str">
        <f>LEFT(Submittal[[#This Row],[Description]],25)</f>
        <v>A. Product Data: For each</v>
      </c>
      <c r="D408" s="19" t="str">
        <f>Submittal[[#This Row],[State]]</f>
        <v>Closed</v>
      </c>
      <c r="E408" s="20">
        <f>Submittal[[#This Row],[Due from Subcontractor]]</f>
        <v>43802</v>
      </c>
      <c r="F408" s="20" t="str">
        <f>Submittal[[#This Row],[Type]]</f>
        <v>Product Data</v>
      </c>
      <c r="G408" s="19" t="str">
        <f>Submittal[[#This Row],[Submitter Organization]]</f>
        <v>US Mechanical LLC</v>
      </c>
    </row>
    <row r="409" spans="1:7" hidden="1" x14ac:dyDescent="0.35">
      <c r="A409" s="22" t="str">
        <f>_xlfn.CONCAT(TEXT(Submittal[[#This Row],[Spec Section]],"000000"),".",TEXT(Submittal[[#This Row],[Number]], "00"),".", TEXT(Submittal[[#This Row],[Rev]],"00"))</f>
        <v>224813.01.00</v>
      </c>
      <c r="B409" s="19" t="str">
        <f>Submittal[[#This Row],[Title]]</f>
        <v>FONT PLUMBING SYSTEM</v>
      </c>
      <c r="C409" s="19" t="str">
        <f>LEFT(Submittal[[#This Row],[Description]],25)</f>
        <v>A. Submit shop drawings f</v>
      </c>
      <c r="D409" s="19" t="str">
        <f>Submittal[[#This Row],[State]]</f>
        <v>Closed</v>
      </c>
      <c r="E409" s="20">
        <f>Submittal[[#This Row],[Due from Subcontractor]]</f>
        <v>43802</v>
      </c>
      <c r="F409" s="20" t="str">
        <f>Submittal[[#This Row],[Type]]</f>
        <v>Shop Drawing</v>
      </c>
      <c r="G409" s="19" t="str">
        <f>Submittal[[#This Row],[Submitter Organization]]</f>
        <v>US Mechanical LLC</v>
      </c>
    </row>
    <row r="410" spans="1:7" hidden="1" x14ac:dyDescent="0.35">
      <c r="A410" s="22" t="str">
        <f>_xlfn.CONCAT(TEXT(Submittal[[#This Row],[Spec Section]],"000000"),".",TEXT(Submittal[[#This Row],[Number]], "00"),".", TEXT(Submittal[[#This Row],[Rev]],"00"))</f>
        <v>226701.01.00</v>
      </c>
      <c r="B410" s="19" t="str">
        <f>Submittal[[#This Row],[Title]]</f>
        <v>DEIONIZED PURE WATER SYSTEM</v>
      </c>
      <c r="C410" s="19" t="str">
        <f>LEFT(Submittal[[#This Row],[Description]],25)</f>
        <v xml:space="preserve">A. Submit product data:  </v>
      </c>
      <c r="D410" s="19" t="str">
        <f>Submittal[[#This Row],[State]]</f>
        <v>Closed</v>
      </c>
      <c r="E410" s="20">
        <f>Submittal[[#This Row],[Due from Subcontractor]]</f>
        <v>43802</v>
      </c>
      <c r="F410" s="20" t="str">
        <f>Submittal[[#This Row],[Type]]</f>
        <v>Product Data</v>
      </c>
      <c r="G410" s="19" t="str">
        <f>Submittal[[#This Row],[Submitter Organization]]</f>
        <v>US Mechanical LLC</v>
      </c>
    </row>
    <row r="411" spans="1:7" hidden="1" x14ac:dyDescent="0.35">
      <c r="A411" s="22" t="str">
        <f>_xlfn.CONCAT(TEXT(Submittal[[#This Row],[Spec Section]],"000000"),".",TEXT(Submittal[[#This Row],[Number]], "00"),".", TEXT(Submittal[[#This Row],[Rev]],"00"))</f>
        <v>226710.02.00</v>
      </c>
      <c r="B411" s="19" t="str">
        <f>Submittal[[#This Row],[Title]]</f>
        <v>PURE WATER PIPING</v>
      </c>
      <c r="C411" s="19" t="str">
        <f>LEFT(Submittal[[#This Row],[Description]],25)</f>
        <v>A. Product Data:  For eac</v>
      </c>
      <c r="D411" s="19" t="str">
        <f>Submittal[[#This Row],[State]]</f>
        <v>Closed</v>
      </c>
      <c r="E411" s="20">
        <f>Submittal[[#This Row],[Due from Subcontractor]]</f>
        <v>43802</v>
      </c>
      <c r="F411" s="20" t="str">
        <f>Submittal[[#This Row],[Type]]</f>
        <v>Product Data</v>
      </c>
      <c r="G411" s="19" t="str">
        <f>Submittal[[#This Row],[Submitter Organization]]</f>
        <v>US Mechanical LLC</v>
      </c>
    </row>
    <row r="412" spans="1:7" hidden="1" x14ac:dyDescent="0.35">
      <c r="A412" s="22" t="str">
        <f>_xlfn.CONCAT(TEXT(Submittal[[#This Row],[Spec Section]],"000000"),".",TEXT(Submittal[[#This Row],[Number]], "00"),".", TEXT(Submittal[[#This Row],[Rev]],"00"))</f>
        <v>226710.01.01</v>
      </c>
      <c r="B412" s="19" t="str">
        <f>Submittal[[#This Row],[Title]]</f>
        <v>PURE WATER PIPING</v>
      </c>
      <c r="C412" s="19" t="str">
        <f>LEFT(Submittal[[#This Row],[Description]],25)</f>
        <v>A. Product Data:  For eac</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hidden="1" x14ac:dyDescent="0.35">
      <c r="A413" s="22" t="str">
        <f>_xlfn.CONCAT(TEXT(Submittal[[#This Row],[Spec Section]],"000000"),".",TEXT(Submittal[[#This Row],[Number]], "00"),".", TEXT(Submittal[[#This Row],[Rev]],"00"))</f>
        <v>230150.01.00</v>
      </c>
      <c r="B413" s="19" t="str">
        <f>Submittal[[#This Row],[Title]]</f>
        <v>TEMPORARY USE OF EQUIPMENT AND SYSTEMS</v>
      </c>
      <c r="C413" s="19" t="str">
        <f>LEFT(Submittal[[#This Row],[Description]],25)</f>
        <v>A. If it is determined by</v>
      </c>
      <c r="D413" s="19" t="str">
        <f>Submittal[[#This Row],[State]]</f>
        <v>Closed</v>
      </c>
      <c r="E413" s="20">
        <f>Submittal[[#This Row],[Due from Subcontractor]]</f>
        <v>43802</v>
      </c>
      <c r="F413" s="20" t="str">
        <f>Submittal[[#This Row],[Type]]</f>
        <v>Submittal Register</v>
      </c>
      <c r="G413" s="19" t="str">
        <f>Submittal[[#This Row],[Submitter Organization]]</f>
        <v>US Mechanical LLC</v>
      </c>
    </row>
    <row r="414" spans="1:7" hidden="1" x14ac:dyDescent="0.35">
      <c r="A414" s="22" t="str">
        <f>_xlfn.CONCAT(TEXT(Submittal[[#This Row],[Spec Section]],"000000"),".",TEXT(Submittal[[#This Row],[Number]], "00"),".", TEXT(Submittal[[#This Row],[Rev]],"00"))</f>
        <v>230500.01.00</v>
      </c>
      <c r="B414" s="19" t="str">
        <f>Submittal[[#This Row],[Title]]</f>
        <v>COMMON WORK RESULTS FOR HVAC</v>
      </c>
      <c r="C414" s="19" t="str">
        <f>LEFT(Submittal[[#This Row],[Description]],25)</f>
        <v>A. Product Data:  For the</v>
      </c>
      <c r="D414" s="19" t="str">
        <f>Submittal[[#This Row],[State]]</f>
        <v>Closed</v>
      </c>
      <c r="E414" s="20">
        <f>Submittal[[#This Row],[Due from Subcontractor]]</f>
        <v>43802</v>
      </c>
      <c r="F414" s="20" t="str">
        <f>Submittal[[#This Row],[Type]]</f>
        <v>Product Data</v>
      </c>
      <c r="G414" s="19" t="str">
        <f>Submittal[[#This Row],[Submitter Organization]]</f>
        <v>US Mechanical LLC</v>
      </c>
    </row>
    <row r="415" spans="1:7" hidden="1" x14ac:dyDescent="0.35">
      <c r="A415" s="22" t="str">
        <f>_xlfn.CONCAT(TEXT(Submittal[[#This Row],[Spec Section]],"000000"),".",TEXT(Submittal[[#This Row],[Number]], "00"),".", TEXT(Submittal[[#This Row],[Rev]],"00"))</f>
        <v>230516.01.00</v>
      </c>
      <c r="B415" s="19" t="str">
        <f>Submittal[[#This Row],[Title]]</f>
        <v>EXPANSION FITTINGS AND LOOPS FOR HVAC PIPING</v>
      </c>
      <c r="C415" s="19" t="str">
        <f>LEFT(Submittal[[#This Row],[Description]],25)</f>
        <v>A. Product Data:  For eac</v>
      </c>
      <c r="D415" s="19" t="str">
        <f>Submittal[[#This Row],[State]]</f>
        <v>Closed</v>
      </c>
      <c r="E415" s="20">
        <f>Submittal[[#This Row],[Due from Subcontractor]]</f>
        <v>43802</v>
      </c>
      <c r="F415" s="20" t="str">
        <f>Submittal[[#This Row],[Type]]</f>
        <v>Product Data</v>
      </c>
      <c r="G415" s="19" t="str">
        <f>Submittal[[#This Row],[Submitter Organization]]</f>
        <v>US Mechanical LLC</v>
      </c>
    </row>
    <row r="416" spans="1:7" hidden="1" x14ac:dyDescent="0.35">
      <c r="A416" s="22" t="str">
        <f>_xlfn.CONCAT(TEXT(Submittal[[#This Row],[Spec Section]],"000000"),".",TEXT(Submittal[[#This Row],[Number]], "00"),".", TEXT(Submittal[[#This Row],[Rev]],"00"))</f>
        <v>230517.01.00</v>
      </c>
      <c r="B416" s="19" t="str">
        <f>Submittal[[#This Row],[Title]]</f>
        <v>SLEEVES AND SLEEVE SEALS FOR HVAC PIPING</v>
      </c>
      <c r="C416" s="19" t="str">
        <f>LEFT(Submittal[[#This Row],[Description]],25)</f>
        <v>A. Product Data:  For eac</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hidden="1" x14ac:dyDescent="0.35">
      <c r="A417" s="22" t="str">
        <f>_xlfn.CONCAT(TEXT(Submittal[[#This Row],[Spec Section]],"000000"),".",TEXT(Submittal[[#This Row],[Number]], "00"),".", TEXT(Submittal[[#This Row],[Rev]],"00"))</f>
        <v>230518.01.00</v>
      </c>
      <c r="B417" s="19" t="str">
        <f>Submittal[[#This Row],[Title]]</f>
        <v>ESCUTCHEONS FOR HVAC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hidden="1" x14ac:dyDescent="0.35">
      <c r="A418" s="22" t="str">
        <f>_xlfn.CONCAT(TEXT(Submittal[[#This Row],[Spec Section]],"000000"),".",TEXT(Submittal[[#This Row],[Number]], "00"),".", TEXT(Submittal[[#This Row],[Rev]],"00"))</f>
        <v>230519.01.00</v>
      </c>
      <c r="B418" s="19" t="str">
        <f>Submittal[[#This Row],[Title]]</f>
        <v>METERS AND GAGES FOR HVAC PIPING</v>
      </c>
      <c r="C418" s="19" t="str">
        <f>LEFT(Submittal[[#This Row],[Description]],25)</f>
        <v>A. Product Data:  For eac</v>
      </c>
      <c r="D418" s="19" t="str">
        <f>Submittal[[#This Row],[State]]</f>
        <v>Closed</v>
      </c>
      <c r="E418" s="20">
        <f>Submittal[[#This Row],[Due from Subcontractor]]</f>
        <v>43802</v>
      </c>
      <c r="F418" s="20" t="str">
        <f>Submittal[[#This Row],[Type]]</f>
        <v>Product Data</v>
      </c>
      <c r="G418" s="19" t="str">
        <f>Submittal[[#This Row],[Submitter Organization]]</f>
        <v>US Mechanical LLC</v>
      </c>
    </row>
    <row r="419" spans="1:7" hidden="1" x14ac:dyDescent="0.35">
      <c r="A419" s="22" t="str">
        <f>_xlfn.CONCAT(TEXT(Submittal[[#This Row],[Spec Section]],"000000"),".",TEXT(Submittal[[#This Row],[Number]], "00"),".", TEXT(Submittal[[#This Row],[Rev]],"00"))</f>
        <v>230523.01.00</v>
      </c>
      <c r="B419" s="19" t="str">
        <f>Submittal[[#This Row],[Title]]</f>
        <v>GENERAL-DUTY VALVES FOR HVAC PIPING</v>
      </c>
      <c r="C419" s="19" t="str">
        <f>LEFT(Submittal[[#This Row],[Description]],25)</f>
        <v>A. Product Data:  For eac</v>
      </c>
      <c r="D419" s="19" t="str">
        <f>Submittal[[#This Row],[State]]</f>
        <v>Closed</v>
      </c>
      <c r="E419" s="20">
        <f>Submittal[[#This Row],[Due from Subcontractor]]</f>
        <v>43802</v>
      </c>
      <c r="F419" s="20" t="str">
        <f>Submittal[[#This Row],[Type]]</f>
        <v>Product Data</v>
      </c>
      <c r="G419" s="19" t="str">
        <f>Submittal[[#This Row],[Submitter Organization]]</f>
        <v>US Mechanical LLC</v>
      </c>
    </row>
    <row r="420" spans="1:7" hidden="1" x14ac:dyDescent="0.35">
      <c r="A420" s="22" t="str">
        <f>_xlfn.CONCAT(TEXT(Submittal[[#This Row],[Spec Section]],"000000"),".",TEXT(Submittal[[#This Row],[Number]], "00"),".", TEXT(Submittal[[#This Row],[Rev]],"00"))</f>
        <v>230529.01.00</v>
      </c>
      <c r="B420" s="19" t="str">
        <f>Submittal[[#This Row],[Title]]</f>
        <v>HANGERS AND SUPPORTS FOR HVAC PIPING AND EQUIP</v>
      </c>
      <c r="C420" s="19" t="str">
        <f>LEFT(Submittal[[#This Row],[Description]],25)</f>
        <v>A. Product Data:  For eac</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hidden="1" x14ac:dyDescent="0.35">
      <c r="A421" s="22" t="str">
        <f>_xlfn.CONCAT(TEXT(Submittal[[#This Row],[Spec Section]],"000000"),".",TEXT(Submittal[[#This Row],[Number]], "00"),".", TEXT(Submittal[[#This Row],[Rev]],"00"))</f>
        <v>230529.03.00</v>
      </c>
      <c r="B421" s="19" t="str">
        <f>Submittal[[#This Row],[Title]]</f>
        <v>HANGERS AND SUPPORTS FOR HVAC PIPING AND EQUIP</v>
      </c>
      <c r="C421" s="19" t="str">
        <f>LEFT(Submittal[[#This Row],[Description]],25)</f>
        <v>Add Additional Anchors
De</v>
      </c>
      <c r="D421" s="19" t="str">
        <f>Submittal[[#This Row],[State]]</f>
        <v>Closed</v>
      </c>
      <c r="E421" s="20">
        <f>Submittal[[#This Row],[Due from Subcontractor]]</f>
        <v>43893</v>
      </c>
      <c r="F421" s="20" t="str">
        <f>Submittal[[#This Row],[Type]]</f>
        <v>Product Data</v>
      </c>
      <c r="G421" s="19" t="str">
        <f>Submittal[[#This Row],[Submitter Organization]]</f>
        <v>US Mechanical LLC</v>
      </c>
    </row>
    <row r="422" spans="1:7" hidden="1" x14ac:dyDescent="0.35">
      <c r="A422" s="22" t="str">
        <f>_xlfn.CONCAT(TEXT(Submittal[[#This Row],[Spec Section]],"000000"),".",TEXT(Submittal[[#This Row],[Number]], "00"),".", TEXT(Submittal[[#This Row],[Rev]],"00"))</f>
        <v>230533.01.00</v>
      </c>
      <c r="B422" s="19" t="str">
        <f>Submittal[[#This Row],[Title]]</f>
        <v>IDENTIFICATION FOR HVAC PIPING AND EQUIPMENT</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hidden="1" x14ac:dyDescent="0.35">
      <c r="A423" s="22" t="str">
        <f>_xlfn.CONCAT(TEXT(Submittal[[#This Row],[Spec Section]],"000000"),".",TEXT(Submittal[[#This Row],[Number]], "00"),".", TEXT(Submittal[[#This Row],[Rev]],"00"))</f>
        <v>230548.01.00</v>
      </c>
      <c r="B423" s="19" t="str">
        <f>Submittal[[#This Row],[Title]]</f>
        <v>Vibration and Seismic Controls For HVAC</v>
      </c>
      <c r="C423" s="19" t="str">
        <f>LEFT(Submittal[[#This Row],[Description]],25)</f>
        <v xml:space="preserve">A. Product Data: For the </v>
      </c>
      <c r="D423" s="19" t="str">
        <f>Submittal[[#This Row],[State]]</f>
        <v>Closed</v>
      </c>
      <c r="E423" s="20">
        <f>Submittal[[#This Row],[Due from Subcontractor]]</f>
        <v>43802</v>
      </c>
      <c r="F423" s="20" t="str">
        <f>Submittal[[#This Row],[Type]]</f>
        <v>Product Data</v>
      </c>
      <c r="G423" s="19" t="str">
        <f>Submittal[[#This Row],[Submitter Organization]]</f>
        <v>US Mechanical LLC</v>
      </c>
    </row>
    <row r="424" spans="1:7" hidden="1" x14ac:dyDescent="0.35">
      <c r="A424" s="22" t="str">
        <f>_xlfn.CONCAT(TEXT(Submittal[[#This Row],[Spec Section]],"000000"),".",TEXT(Submittal[[#This Row],[Number]], "00"),".", TEXT(Submittal[[#This Row],[Rev]],"00"))</f>
        <v>230550.01.00</v>
      </c>
      <c r="B424" s="19" t="str">
        <f>Submittal[[#This Row],[Title]]</f>
        <v>OPERATION AND MAINTENANCE OF HVAC SYSTEMS</v>
      </c>
      <c r="C424" s="19" t="str">
        <f>LEFT(Submittal[[#This Row],[Description]],25)</f>
        <v>A. Submit product data in</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hidden="1" x14ac:dyDescent="0.35">
      <c r="A425" s="22" t="str">
        <f>_xlfn.CONCAT(TEXT(Submittal[[#This Row],[Spec Section]],"000000"),".",TEXT(Submittal[[#This Row],[Number]], "00"),".", TEXT(Submittal[[#This Row],[Rev]],"00"))</f>
        <v>230594.02.00</v>
      </c>
      <c r="B425" s="19" t="str">
        <f>Submittal[[#This Row],[Title]]</f>
        <v>GENERAL TESTING, ADJUSTING, BALANCING AND COM</v>
      </c>
      <c r="C425" s="19" t="str">
        <f>LEFT(Submittal[[#This Row],[Description]],25)</f>
        <v>B. Strategies and Procedu</v>
      </c>
      <c r="D425" s="19" t="str">
        <f>Submittal[[#This Row],[State]]</f>
        <v>Closed</v>
      </c>
      <c r="E425" s="20">
        <f>Submittal[[#This Row],[Due from Subcontractor]]</f>
        <v>43802</v>
      </c>
      <c r="F425" s="20" t="str">
        <f>Submittal[[#This Row],[Type]]</f>
        <v>Submittal Register</v>
      </c>
      <c r="G425" s="19" t="str">
        <f>Submittal[[#This Row],[Submitter Organization]]</f>
        <v>US Mechanical LLC</v>
      </c>
    </row>
    <row r="426" spans="1:7" hidden="1" x14ac:dyDescent="0.35">
      <c r="A426" s="22" t="str">
        <f>_xlfn.CONCAT(TEXT(Submittal[[#This Row],[Spec Section]],"000000"),".",TEXT(Submittal[[#This Row],[Number]], "00"),".", TEXT(Submittal[[#This Row],[Rev]],"00"))</f>
        <v>230713.02.00</v>
      </c>
      <c r="B426" s="19" t="str">
        <f>Submittal[[#This Row],[Title]]</f>
        <v>DUCT INSULATION</v>
      </c>
      <c r="C426" s="19" t="str">
        <f>LEFT(Submittal[[#This Row],[Description]],25)</f>
        <v>B. LEED Submittals:  1. P</v>
      </c>
      <c r="D426" s="19" t="str">
        <f>Submittal[[#This Row],[State]]</f>
        <v>Closed</v>
      </c>
      <c r="E426" s="20">
        <f>Submittal[[#This Row],[Due from Subcontractor]]</f>
        <v>0</v>
      </c>
      <c r="F426" s="20" t="str">
        <f>Submittal[[#This Row],[Type]]</f>
        <v>Submittal Register</v>
      </c>
      <c r="G426" s="19" t="str">
        <f>Submittal[[#This Row],[Submitter Organization]]</f>
        <v>CRSA ARCHITECTURE</v>
      </c>
    </row>
    <row r="427" spans="1:7" hidden="1" x14ac:dyDescent="0.35">
      <c r="A427" s="22" t="str">
        <f>_xlfn.CONCAT(TEXT(Submittal[[#This Row],[Spec Section]],"000000"),".",TEXT(Submittal[[#This Row],[Number]], "00"),".", TEXT(Submittal[[#This Row],[Rev]],"00"))</f>
        <v>230713.01.00</v>
      </c>
      <c r="B427" s="19" t="str">
        <f>Submittal[[#This Row],[Title]]</f>
        <v>DUCT INSULATION</v>
      </c>
      <c r="C427" s="19" t="str">
        <f>LEFT(Submittal[[#This Row],[Description]],25)</f>
        <v>A. Product Data:  For eac</v>
      </c>
      <c r="D427" s="19" t="str">
        <f>Submittal[[#This Row],[State]]</f>
        <v>Closed</v>
      </c>
      <c r="E427" s="20">
        <f>Submittal[[#This Row],[Due from Subcontractor]]</f>
        <v>43802</v>
      </c>
      <c r="F427" s="20" t="str">
        <f>Submittal[[#This Row],[Type]]</f>
        <v>Product Data</v>
      </c>
      <c r="G427" s="19" t="str">
        <f>Submittal[[#This Row],[Submitter Organization]]</f>
        <v>US Mechanical LLC</v>
      </c>
    </row>
    <row r="428" spans="1:7" hidden="1" x14ac:dyDescent="0.35">
      <c r="A428" s="22" t="str">
        <f>_xlfn.CONCAT(TEXT(Submittal[[#This Row],[Spec Section]],"000000"),".",TEXT(Submittal[[#This Row],[Number]], "00"),".", TEXT(Submittal[[#This Row],[Rev]],"00"))</f>
        <v>230716.01.00</v>
      </c>
      <c r="B428" s="19" t="str">
        <f>Submittal[[#This Row],[Title]]</f>
        <v>HVAC EQUIPMENT INSULATION</v>
      </c>
      <c r="C428" s="19" t="str">
        <f>LEFT(Submittal[[#This Row],[Description]],25)</f>
        <v>A. Product Data:  For eac</v>
      </c>
      <c r="D428" s="19" t="str">
        <f>Submittal[[#This Row],[State]]</f>
        <v>Closed</v>
      </c>
      <c r="E428" s="20">
        <f>Submittal[[#This Row],[Due from Subcontractor]]</f>
        <v>43802</v>
      </c>
      <c r="F428" s="20" t="str">
        <f>Submittal[[#This Row],[Type]]</f>
        <v>Product Data</v>
      </c>
      <c r="G428" s="19" t="str">
        <f>Submittal[[#This Row],[Submitter Organization]]</f>
        <v>US Mechanical LLC</v>
      </c>
    </row>
    <row r="429" spans="1:7" hidden="1" x14ac:dyDescent="0.35">
      <c r="A429" s="22" t="str">
        <f>_xlfn.CONCAT(TEXT(Submittal[[#This Row],[Spec Section]],"000000"),".",TEXT(Submittal[[#This Row],[Number]], "00"),".", TEXT(Submittal[[#This Row],[Rev]],"00"))</f>
        <v>230719.01.00</v>
      </c>
      <c r="B429" s="19" t="str">
        <f>Submittal[[#This Row],[Title]]</f>
        <v>HVAC PIPING INSULATION</v>
      </c>
      <c r="C429" s="19" t="str">
        <f>LEFT(Submittal[[#This Row],[Description]],25)</f>
        <v>A. Product Data:  For eac</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hidden="1" x14ac:dyDescent="0.35">
      <c r="A430" s="22" t="str">
        <f>_xlfn.CONCAT(TEXT(Submittal[[#This Row],[Spec Section]],"000000"),".",TEXT(Submittal[[#This Row],[Number]], "00"),".", TEXT(Submittal[[#This Row],[Rev]],"00"))</f>
        <v>231123.01.00</v>
      </c>
      <c r="B430" s="19" t="str">
        <f>Submittal[[#This Row],[Title]]</f>
        <v>FACILITY NATURAL-GAS PIPING</v>
      </c>
      <c r="C430" s="19" t="str">
        <f>LEFT(Submittal[[#This Row],[Description]],25)</f>
        <v>A. Product Data:  For eac</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hidden="1" x14ac:dyDescent="0.35">
      <c r="A431" s="22" t="str">
        <f>_xlfn.CONCAT(TEXT(Submittal[[#This Row],[Spec Section]],"000000"),".",TEXT(Submittal[[#This Row],[Number]], "00"),".", TEXT(Submittal[[#This Row],[Rev]],"00"))</f>
        <v>232113.01.00</v>
      </c>
      <c r="B431" s="19" t="str">
        <f>Submittal[[#This Row],[Title]]</f>
        <v>HYDRONIC PIPING</v>
      </c>
      <c r="C431" s="19" t="str">
        <f>LEFT(Submittal[[#This Row],[Description]],25)</f>
        <v>A. Product Data:  For eac</v>
      </c>
      <c r="D431" s="19" t="str">
        <f>Submittal[[#This Row],[State]]</f>
        <v>Closed</v>
      </c>
      <c r="E431" s="20">
        <f>Submittal[[#This Row],[Due from Subcontractor]]</f>
        <v>43802</v>
      </c>
      <c r="F431" s="20" t="str">
        <f>Submittal[[#This Row],[Type]]</f>
        <v>Product Data</v>
      </c>
      <c r="G431" s="19" t="str">
        <f>Submittal[[#This Row],[Submitter Organization]]</f>
        <v>US Mechanical LLC</v>
      </c>
    </row>
    <row r="432" spans="1:7" hidden="1" x14ac:dyDescent="0.35">
      <c r="A432" s="22" t="str">
        <f>_xlfn.CONCAT(TEXT(Submittal[[#This Row],[Spec Section]],"000000"),".",TEXT(Submittal[[#This Row],[Number]], "00"),".", TEXT(Submittal[[#This Row],[Rev]],"00"))</f>
        <v>232116.01.00</v>
      </c>
      <c r="B432" s="19" t="str">
        <f>Submittal[[#This Row],[Title]]</f>
        <v>HYDRONIC PIPING SPECIALTIES</v>
      </c>
      <c r="C432" s="19" t="str">
        <f>LEFT(Submittal[[#This Row],[Description]],25)</f>
        <v>A. Product Data:  For eac</v>
      </c>
      <c r="D432" s="19" t="str">
        <f>Submittal[[#This Row],[State]]</f>
        <v>Closed</v>
      </c>
      <c r="E432" s="20">
        <f>Submittal[[#This Row],[Due from Subcontractor]]</f>
        <v>43802</v>
      </c>
      <c r="F432" s="20" t="str">
        <f>Submittal[[#This Row],[Type]]</f>
        <v>Product Data</v>
      </c>
      <c r="G432" s="19" t="str">
        <f>Submittal[[#This Row],[Submitter Organization]]</f>
        <v>US Mechanical LLC</v>
      </c>
    </row>
    <row r="433" spans="1:7" hidden="1" x14ac:dyDescent="0.35">
      <c r="A433" s="22" t="str">
        <f>_xlfn.CONCAT(TEXT(Submittal[[#This Row],[Spec Section]],"000000"),".",TEXT(Submittal[[#This Row],[Number]], "00"),".", TEXT(Submittal[[#This Row],[Rev]],"00"))</f>
        <v>232123.05.00</v>
      </c>
      <c r="B433" s="19" t="str">
        <f>Submittal[[#This Row],[Title]]</f>
        <v>HYDRONIC PUMPS</v>
      </c>
      <c r="C433" s="19" t="str">
        <f>LEFT(Submittal[[#This Row],[Description]],25)</f>
        <v>Resubmittal for discontin</v>
      </c>
      <c r="D433" s="19" t="str">
        <f>Submittal[[#This Row],[State]]</f>
        <v>Closed</v>
      </c>
      <c r="E433" s="20">
        <f>Submittal[[#This Row],[Due from Subcontractor]]</f>
        <v>43966</v>
      </c>
      <c r="F433" s="20" t="str">
        <f>Submittal[[#This Row],[Type]]</f>
        <v>Product Data</v>
      </c>
      <c r="G433" s="19" t="str">
        <f>Submittal[[#This Row],[Submitter Organization]]</f>
        <v>US Mechanical LLC</v>
      </c>
    </row>
    <row r="434" spans="1:7" hidden="1" x14ac:dyDescent="0.35">
      <c r="A434" s="22" t="str">
        <f>_xlfn.CONCAT(TEXT(Submittal[[#This Row],[Spec Section]],"000000"),".",TEXT(Submittal[[#This Row],[Number]], "00"),".", TEXT(Submittal[[#This Row],[Rev]],"00"))</f>
        <v>232123.04.00</v>
      </c>
      <c r="B434" s="19" t="str">
        <f>Submittal[[#This Row],[Title]]</f>
        <v>HYDRONIC PUMPS</v>
      </c>
      <c r="C434" s="19" t="str">
        <f>LEFT(Submittal[[#This Row],[Description]],25)</f>
        <v>Revise/Resubmit items fro</v>
      </c>
      <c r="D434" s="19" t="str">
        <f>Submittal[[#This Row],[State]]</f>
        <v>Closed</v>
      </c>
      <c r="E434" s="20">
        <f>Submittal[[#This Row],[Due from Subcontractor]]</f>
        <v>43846</v>
      </c>
      <c r="F434" s="20" t="str">
        <f>Submittal[[#This Row],[Type]]</f>
        <v>Product Data</v>
      </c>
      <c r="G434" s="19" t="str">
        <f>Submittal[[#This Row],[Submitter Organization]]</f>
        <v>US Mechanical LLC</v>
      </c>
    </row>
    <row r="435" spans="1:7" hidden="1" x14ac:dyDescent="0.35">
      <c r="A435" s="22" t="str">
        <f>_xlfn.CONCAT(TEXT(Submittal[[#This Row],[Spec Section]],"000000"),".",TEXT(Submittal[[#This Row],[Number]], "00"),".", TEXT(Submittal[[#This Row],[Rev]],"00"))</f>
        <v>232123.01.00</v>
      </c>
      <c r="B435" s="19" t="str">
        <f>Submittal[[#This Row],[Title]]</f>
        <v>HYDRONIC PUMPS</v>
      </c>
      <c r="C435" s="19" t="str">
        <f>LEFT(Submittal[[#This Row],[Description]],25)</f>
        <v/>
      </c>
      <c r="D435" s="19" t="str">
        <f>Submittal[[#This Row],[State]]</f>
        <v>Closed</v>
      </c>
      <c r="E435" s="20">
        <f>Submittal[[#This Row],[Due from Subcontractor]]</f>
        <v>43803</v>
      </c>
      <c r="F435" s="20" t="str">
        <f>Submittal[[#This Row],[Type]]</f>
        <v>Product Data</v>
      </c>
      <c r="G435" s="19" t="str">
        <f>Submittal[[#This Row],[Submitter Organization]]</f>
        <v>US Mechanical LLC</v>
      </c>
    </row>
    <row r="436" spans="1:7" hidden="1" x14ac:dyDescent="0.35">
      <c r="A436" s="22" t="str">
        <f>_xlfn.CONCAT(TEXT(Submittal[[#This Row],[Spec Section]],"000000"),".",TEXT(Submittal[[#This Row],[Number]], "00"),".", TEXT(Submittal[[#This Row],[Rev]],"00"))</f>
        <v>232123.06.00</v>
      </c>
      <c r="B436" s="19" t="str">
        <f>Submittal[[#This Row],[Title]]</f>
        <v>HYDRONIC PUMPS - CCD 28 R3</v>
      </c>
      <c r="C436" s="19" t="str">
        <f>LEFT(Submittal[[#This Row],[Description]],25)</f>
        <v>Changes associated with C</v>
      </c>
      <c r="D436" s="19" t="str">
        <f>Submittal[[#This Row],[State]]</f>
        <v>Closed</v>
      </c>
      <c r="E436" s="20">
        <f>Submittal[[#This Row],[Due from Subcontractor]]</f>
        <v>44153</v>
      </c>
      <c r="F436" s="20" t="str">
        <f>Submittal[[#This Row],[Type]]</f>
        <v>Product Data</v>
      </c>
      <c r="G436" s="19" t="str">
        <f>Submittal[[#This Row],[Submitter Organization]]</f>
        <v>US Mechanical LLC</v>
      </c>
    </row>
    <row r="437" spans="1:7" hidden="1" x14ac:dyDescent="0.35">
      <c r="A437" s="22" t="str">
        <f>_xlfn.CONCAT(TEXT(Submittal[[#This Row],[Spec Section]],"000000"),".",TEXT(Submittal[[#This Row],[Number]], "00"),".", TEXT(Submittal[[#This Row],[Rev]],"00"))</f>
        <v>232300.02.01</v>
      </c>
      <c r="B437" s="19" t="str">
        <f>Submittal[[#This Row],[Title]]</f>
        <v>REFRIGERANT PIPING</v>
      </c>
      <c r="C437" s="19" t="str">
        <f>LEFT(Submittal[[#This Row],[Description]],25)</f>
        <v xml:space="preserve">CCD 66 LANDSCAPING SHED
</v>
      </c>
      <c r="D437" s="19" t="str">
        <f>Submittal[[#This Row],[State]]</f>
        <v>Closed</v>
      </c>
      <c r="E437" s="20">
        <f>Submittal[[#This Row],[Due from Subcontractor]]</f>
        <v>43802</v>
      </c>
      <c r="F437" s="20" t="str">
        <f>Submittal[[#This Row],[Type]]</f>
        <v>Submittal</v>
      </c>
      <c r="G437" s="19" t="str">
        <f>Submittal[[#This Row],[Submitter Organization]]</f>
        <v>US Mechanical LLC</v>
      </c>
    </row>
    <row r="438" spans="1:7" hidden="1" x14ac:dyDescent="0.35">
      <c r="A438" s="22" t="str">
        <f>_xlfn.CONCAT(TEXT(Submittal[[#This Row],[Spec Section]],"000000"),".",TEXT(Submittal[[#This Row],[Number]], "00"),".", TEXT(Submittal[[#This Row],[Rev]],"00"))</f>
        <v>232513.05.00</v>
      </c>
      <c r="B438" s="19" t="str">
        <f>Submittal[[#This Row],[Title]]</f>
        <v>WATER TREATMENT FOR CLOSED-LOOP HYDRONIC SYSTEMS</v>
      </c>
      <c r="C438" s="19" t="str">
        <f>LEFT(Submittal[[#This Row],[Description]],25)</f>
        <v>A. Product Data:  Include</v>
      </c>
      <c r="D438" s="19" t="str">
        <f>Submittal[[#This Row],[State]]</f>
        <v>Closed</v>
      </c>
      <c r="E438" s="20">
        <f>Submittal[[#This Row],[Due from Subcontractor]]</f>
        <v>43802</v>
      </c>
      <c r="F438" s="20" t="str">
        <f>Submittal[[#This Row],[Type]]</f>
        <v>Product Data</v>
      </c>
      <c r="G438" s="19" t="str">
        <f>Submittal[[#This Row],[Submitter Organization]]</f>
        <v>US Mechanical LLC</v>
      </c>
    </row>
    <row r="439" spans="1:7" hidden="1" x14ac:dyDescent="0.35">
      <c r="A439" s="22" t="str">
        <f>_xlfn.CONCAT(TEXT(Submittal[[#This Row],[Spec Section]],"000000"),".",TEXT(Submittal[[#This Row],[Number]], "00"),".", TEXT(Submittal[[#This Row],[Rev]],"00"))</f>
        <v>232513.04.00</v>
      </c>
      <c r="B439" s="19" t="str">
        <f>Submittal[[#This Row],[Title]]</f>
        <v>WATER TREATMENT FOR CLOSED-LOOP HYDRONIC SYSTEM</v>
      </c>
      <c r="C439" s="19" t="str">
        <f>LEFT(Submittal[[#This Row],[Description]],25)</f>
        <v>B. Water Analysis Provide</v>
      </c>
      <c r="D439" s="19" t="str">
        <f>Submittal[[#This Row],[State]]</f>
        <v>Closed</v>
      </c>
      <c r="E439" s="20">
        <f>Submittal[[#This Row],[Due from Subcontractor]]</f>
        <v>43802</v>
      </c>
      <c r="F439" s="20" t="str">
        <f>Submittal[[#This Row],[Type]]</f>
        <v>Submittal Register</v>
      </c>
      <c r="G439" s="19" t="str">
        <f>Submittal[[#This Row],[Submitter Organization]]</f>
        <v>US Mechanical LLC</v>
      </c>
    </row>
    <row r="440" spans="1:7" hidden="1" x14ac:dyDescent="0.35">
      <c r="A440" s="22" t="str">
        <f>_xlfn.CONCAT(TEXT(Submittal[[#This Row],[Spec Section]],"000000"),".",TEXT(Submittal[[#This Row],[Number]], "00"),".", TEXT(Submittal[[#This Row],[Rev]],"00"))</f>
        <v>232516.04.00</v>
      </c>
      <c r="B440" s="19" t="str">
        <f>Submittal[[#This Row],[Title]]</f>
        <v>WATER TREATMENT FOR OPEN-LOOP HYDRONIC SYSTEMS</v>
      </c>
      <c r="C440" s="19" t="str">
        <f>LEFT(Submittal[[#This Row],[Description]],25)</f>
        <v xml:space="preserve">A. Product Data: Include </v>
      </c>
      <c r="D440" s="19" t="str">
        <f>Submittal[[#This Row],[State]]</f>
        <v>Closed</v>
      </c>
      <c r="E440" s="20">
        <f>Submittal[[#This Row],[Due from Subcontractor]]</f>
        <v>43802</v>
      </c>
      <c r="F440" s="20" t="str">
        <f>Submittal[[#This Row],[Type]]</f>
        <v>Product Data</v>
      </c>
      <c r="G440" s="19" t="str">
        <f>Submittal[[#This Row],[Submitter Organization]]</f>
        <v>US Mechanical LLC</v>
      </c>
    </row>
    <row r="441" spans="1:7" hidden="1" x14ac:dyDescent="0.35">
      <c r="A441" s="22" t="str">
        <f>_xlfn.CONCAT(TEXT(Submittal[[#This Row],[Spec Section]],"000000"),".",TEXT(Submittal[[#This Row],[Number]], "00"),".", TEXT(Submittal[[#This Row],[Rev]],"00"))</f>
        <v>232516.03.00</v>
      </c>
      <c r="B441" s="19" t="str">
        <f>Submittal[[#This Row],[Title]]</f>
        <v>WATER TREATMENT FOR OPEN-LOOP HYDRONIC SYSTEMS</v>
      </c>
      <c r="C441" s="19" t="str">
        <f>LEFT(Submittal[[#This Row],[Description]],25)</f>
        <v>C. Other Informational Su</v>
      </c>
      <c r="D441" s="19" t="str">
        <f>Submittal[[#This Row],[State]]</f>
        <v>Closed</v>
      </c>
      <c r="E441" s="20">
        <f>Submittal[[#This Row],[Due from Subcontractor]]</f>
        <v>43802</v>
      </c>
      <c r="F441" s="20" t="str">
        <f>Submittal[[#This Row],[Type]]</f>
        <v>Submittal Register</v>
      </c>
      <c r="G441" s="19" t="str">
        <f>Submittal[[#This Row],[Submitter Organization]]</f>
        <v>US Mechanical LLC</v>
      </c>
    </row>
    <row r="442" spans="1:7" hidden="1" x14ac:dyDescent="0.35">
      <c r="A442" s="22" t="str">
        <f>_xlfn.CONCAT(TEXT(Submittal[[#This Row],[Spec Section]],"000000"),".",TEXT(Submittal[[#This Row],[Number]], "00"),".", TEXT(Submittal[[#This Row],[Rev]],"00"))</f>
        <v>232533.01.00</v>
      </c>
      <c r="B442" s="19" t="str">
        <f>Submittal[[#This Row],[Title]]</f>
        <v>HVAC MAKEUP-WATER FILTRATION</v>
      </c>
      <c r="C442" s="19" t="str">
        <f>LEFT(Submittal[[#This Row],[Description]],25)</f>
        <v xml:space="preserve">A. Product Data: Include </v>
      </c>
      <c r="D442" s="19" t="str">
        <f>Submittal[[#This Row],[State]]</f>
        <v>Closed</v>
      </c>
      <c r="E442" s="20">
        <f>Submittal[[#This Row],[Due from Subcontractor]]</f>
        <v>43802</v>
      </c>
      <c r="F442" s="20" t="str">
        <f>Submittal[[#This Row],[Type]]</f>
        <v>Product Data</v>
      </c>
      <c r="G442" s="19" t="str">
        <f>Submittal[[#This Row],[Submitter Organization]]</f>
        <v>US Mechanical LLC</v>
      </c>
    </row>
    <row r="443" spans="1:7" hidden="1" x14ac:dyDescent="0.35">
      <c r="A443" s="22" t="str">
        <f>_xlfn.CONCAT(TEXT(Submittal[[#This Row],[Spec Section]],"000000"),".",TEXT(Submittal[[#This Row],[Number]], "00"),".", TEXT(Submittal[[#This Row],[Rev]],"00"))</f>
        <v>232600.01.00</v>
      </c>
      <c r="B443" s="19" t="str">
        <f>Submittal[[#This Row],[Title]]</f>
        <v>CONDENSATE DRAIN PIPING</v>
      </c>
      <c r="C443" s="19" t="str">
        <f>LEFT(Submittal[[#This Row],[Description]],25)</f>
        <v/>
      </c>
      <c r="D443" s="19" t="str">
        <f>Submittal[[#This Row],[State]]</f>
        <v>Closed</v>
      </c>
      <c r="E443" s="20">
        <f>Submittal[[#This Row],[Due from Subcontractor]]</f>
        <v>43846</v>
      </c>
      <c r="F443" s="20" t="str">
        <f>Submittal[[#This Row],[Type]]</f>
        <v>Product Data</v>
      </c>
      <c r="G443" s="19" t="str">
        <f>Submittal[[#This Row],[Submitter Organization]]</f>
        <v>US Mechanical LLC</v>
      </c>
    </row>
    <row r="444" spans="1:7" hidden="1" x14ac:dyDescent="0.35">
      <c r="A444" s="22" t="str">
        <f>_xlfn.CONCAT(TEXT(Submittal[[#This Row],[Spec Section]],"000000"),".",TEXT(Submittal[[#This Row],[Number]], "00"),".", TEXT(Submittal[[#This Row],[Rev]],"00"))</f>
        <v>233001.02.00</v>
      </c>
      <c r="B444" s="19" t="str">
        <f>Submittal[[#This Row],[Title]]</f>
        <v>COMMON DUCT REQUIREMENTS</v>
      </c>
      <c r="C444" s="19" t="str">
        <f>LEFT(Submittal[[#This Row],[Description]],25)</f>
        <v>B. Quality Assurance / Co</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hidden="1" x14ac:dyDescent="0.35">
      <c r="A445" s="22" t="str">
        <f>_xlfn.CONCAT(TEXT(Submittal[[#This Row],[Spec Section]],"000000"),".",TEXT(Submittal[[#This Row],[Number]], "00"),".", TEXT(Submittal[[#This Row],[Rev]],"00"))</f>
        <v>233001.01.00</v>
      </c>
      <c r="B445" s="19" t="str">
        <f>Submittal[[#This Row],[Title]]</f>
        <v>COMMON DUCT REQUIREMENTS</v>
      </c>
      <c r="C445" s="19" t="str">
        <f>LEFT(Submittal[[#This Row],[Description]],25)</f>
        <v>A. Samples:  Sealer and g</v>
      </c>
      <c r="D445" s="19" t="str">
        <f>Submittal[[#This Row],[State]]</f>
        <v>Closed</v>
      </c>
      <c r="E445" s="20">
        <f>Submittal[[#This Row],[Due from Subcontractor]]</f>
        <v>43802</v>
      </c>
      <c r="F445" s="20" t="str">
        <f>Submittal[[#This Row],[Type]]</f>
        <v>Submittal</v>
      </c>
      <c r="G445" s="19" t="str">
        <f>Submittal[[#This Row],[Submitter Organization]]</f>
        <v>US Mechanical LLC</v>
      </c>
    </row>
    <row r="446" spans="1:7" hidden="1" x14ac:dyDescent="0.35">
      <c r="A446" s="22" t="str">
        <f>_xlfn.CONCAT(TEXT(Submittal[[#This Row],[Spec Section]],"000000"),".",TEXT(Submittal[[#This Row],[Number]], "00"),".", TEXT(Submittal[[#This Row],[Rev]],"00"))</f>
        <v>233113.01.00</v>
      </c>
      <c r="B446" s="19" t="str">
        <f>Submittal[[#This Row],[Title]]</f>
        <v>METAL DUCTS</v>
      </c>
      <c r="C446" s="19" t="str">
        <f>LEFT(Submittal[[#This Row],[Description]],25)</f>
        <v>A. Product Data:  For eac</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hidden="1" x14ac:dyDescent="0.35">
      <c r="A447" s="22" t="str">
        <f>_xlfn.CONCAT(TEXT(Submittal[[#This Row],[Spec Section]],"000000"),".",TEXT(Submittal[[#This Row],[Number]], "00"),".", TEXT(Submittal[[#This Row],[Rev]],"00"))</f>
        <v>233113.02.02</v>
      </c>
      <c r="B447" s="19" t="str">
        <f>Submittal[[#This Row],[Title]]</f>
        <v>METAL DUCTS (Level 5)</v>
      </c>
      <c r="C447" s="19" t="str">
        <f>LEFT(Submittal[[#This Row],[Description]],25)</f>
        <v>Historic Level 5 Metal Du</v>
      </c>
      <c r="D447" s="19" t="str">
        <f>Submittal[[#This Row],[State]]</f>
        <v>Closed</v>
      </c>
      <c r="E447" s="20">
        <f>Submittal[[#This Row],[Due from Subcontractor]]</f>
        <v>43802</v>
      </c>
      <c r="F447" s="20" t="str">
        <f>Submittal[[#This Row],[Type]]</f>
        <v>Shop Drawing</v>
      </c>
      <c r="G447" s="19" t="str">
        <f>Submittal[[#This Row],[Submitter Organization]]</f>
        <v>US Mechanical LLC</v>
      </c>
    </row>
    <row r="448" spans="1:7" hidden="1" x14ac:dyDescent="0.35">
      <c r="A448" s="22" t="str">
        <f>_xlfn.CONCAT(TEXT(Submittal[[#This Row],[Spec Section]],"000000"),".",TEXT(Submittal[[#This Row],[Number]], "00"),".", TEXT(Submittal[[#This Row],[Rev]],"00"))</f>
        <v>233113.11.00</v>
      </c>
      <c r="B448" s="19" t="str">
        <f>Submittal[[#This Row],[Title]]</f>
        <v>METAL DUCTS (Annex L0 Shops) - Updated RCP</v>
      </c>
      <c r="C448" s="19" t="str">
        <f>LEFT(Submittal[[#This Row],[Description]],25)</f>
        <v>Annex L0 HVAC Coordinatio</v>
      </c>
      <c r="D448" s="19" t="str">
        <f>Submittal[[#This Row],[State]]</f>
        <v>Closed</v>
      </c>
      <c r="E448" s="20">
        <f>Submittal[[#This Row],[Due from Subcontractor]]</f>
        <v>44187</v>
      </c>
      <c r="F448" s="20" t="str">
        <f>Submittal[[#This Row],[Type]]</f>
        <v>Submittal</v>
      </c>
      <c r="G448" s="19" t="str">
        <f>Submittal[[#This Row],[Submitter Organization]]</f>
        <v>US Mechanical LLC</v>
      </c>
    </row>
    <row r="449" spans="1:7" hidden="1" x14ac:dyDescent="0.35">
      <c r="A449" s="22" t="str">
        <f>_xlfn.CONCAT(TEXT(Submittal[[#This Row],[Spec Section]],"000000"),".",TEXT(Submittal[[#This Row],[Number]], "00"),".", TEXT(Submittal[[#This Row],[Rev]],"00"))</f>
        <v>233113.09.00</v>
      </c>
      <c r="B449" s="19" t="str">
        <f>Submittal[[#This Row],[Title]]</f>
        <v>METAL DUCTS - Historic West Stone Wall Penetration Drawing</v>
      </c>
      <c r="C449" s="19" t="str">
        <f>LEFT(Submittal[[#This Row],[Description]],25)</f>
        <v/>
      </c>
      <c r="D449" s="19" t="str">
        <f>Submittal[[#This Row],[State]]</f>
        <v>Closed</v>
      </c>
      <c r="E449" s="20">
        <f>Submittal[[#This Row],[Due from Subcontractor]]</f>
        <v>44120</v>
      </c>
      <c r="F449" s="20" t="str">
        <f>Submittal[[#This Row],[Type]]</f>
        <v>Submittal</v>
      </c>
      <c r="G449" s="19" t="str">
        <f>Submittal[[#This Row],[Submitter Organization]]</f>
        <v>US Mechanical LLC</v>
      </c>
    </row>
    <row r="450" spans="1:7" hidden="1" x14ac:dyDescent="0.35">
      <c r="A450" s="22" t="str">
        <f>_xlfn.CONCAT(TEXT(Submittal[[#This Row],[Spec Section]],"000000"),".",TEXT(Submittal[[#This Row],[Number]], "00"),".", TEXT(Submittal[[#This Row],[Rev]],"00"))</f>
        <v>233113.13.00</v>
      </c>
      <c r="B450" s="19" t="str">
        <f>Submittal[[#This Row],[Title]]</f>
        <v>Coordinated Ductwork - Historic Lv 0.5 Shop Drawings</v>
      </c>
      <c r="C450" s="19" t="str">
        <f>LEFT(Submittal[[#This Row],[Description]],25)</f>
        <v/>
      </c>
      <c r="D450" s="19" t="str">
        <f>Submittal[[#This Row],[State]]</f>
        <v>Closed</v>
      </c>
      <c r="E450" s="20">
        <f>Submittal[[#This Row],[Due from Subcontractor]]</f>
        <v>44229</v>
      </c>
      <c r="F450" s="20" t="str">
        <f>Submittal[[#This Row],[Type]]</f>
        <v>Submittal</v>
      </c>
      <c r="G450" s="19" t="str">
        <f>Submittal[[#This Row],[Submitter Organization]]</f>
        <v>US Mechanical LLC</v>
      </c>
    </row>
    <row r="451" spans="1:7" hidden="1" x14ac:dyDescent="0.35">
      <c r="A451" s="22" t="str">
        <f>_xlfn.CONCAT(TEXT(Submittal[[#This Row],[Spec Section]],"000000"),".",TEXT(Submittal[[#This Row],[Number]], "00"),".", TEXT(Submittal[[#This Row],[Rev]],"00"))</f>
        <v>233113.14.00</v>
      </c>
      <c r="B451" s="19" t="str">
        <f>Submittal[[#This Row],[Title]]</f>
        <v>Coordinated Ductwork - Historic Lv 2 Shop Drawings</v>
      </c>
      <c r="C451" s="19" t="str">
        <f>LEFT(Submittal[[#This Row],[Description]],25)</f>
        <v/>
      </c>
      <c r="D451" s="19" t="str">
        <f>Submittal[[#This Row],[State]]</f>
        <v>Closed</v>
      </c>
      <c r="E451" s="20">
        <f>Submittal[[#This Row],[Due from Subcontractor]]</f>
        <v>44229</v>
      </c>
      <c r="F451" s="20" t="str">
        <f>Submittal[[#This Row],[Type]]</f>
        <v>Submittal</v>
      </c>
      <c r="G451" s="19" t="str">
        <f>Submittal[[#This Row],[Submitter Organization]]</f>
        <v>US Mechanical LLC</v>
      </c>
    </row>
    <row r="452" spans="1:7" hidden="1" x14ac:dyDescent="0.35">
      <c r="A452" s="22" t="str">
        <f>_xlfn.CONCAT(TEXT(Submittal[[#This Row],[Spec Section]],"000000"),".",TEXT(Submittal[[#This Row],[Number]], "00"),".", TEXT(Submittal[[#This Row],[Rev]],"00"))</f>
        <v>233113.15.00</v>
      </c>
      <c r="B452" s="19" t="str">
        <f>Submittal[[#This Row],[Title]]</f>
        <v>Ductwork Penetrations - Historic Lv 0 Shop Drawings</v>
      </c>
      <c r="C452" s="19" t="str">
        <f>LEFT(Submittal[[#This Row],[Description]],25)</f>
        <v/>
      </c>
      <c r="D452" s="19" t="str">
        <f>Submittal[[#This Row],[State]]</f>
        <v>Closed</v>
      </c>
      <c r="E452" s="20">
        <f>Submittal[[#This Row],[Due from Subcontractor]]</f>
        <v>44229</v>
      </c>
      <c r="F452" s="20" t="str">
        <f>Submittal[[#This Row],[Type]]</f>
        <v>Submittal</v>
      </c>
      <c r="G452" s="19" t="str">
        <f>Submittal[[#This Row],[Submitter Organization]]</f>
        <v>US Mechanical LLC</v>
      </c>
    </row>
    <row r="453" spans="1:7" hidden="1" x14ac:dyDescent="0.35">
      <c r="A453" s="22" t="str">
        <f>_xlfn.CONCAT(TEXT(Submittal[[#This Row],[Spec Section]],"000000"),".",TEXT(Submittal[[#This Row],[Number]], "00"),".", TEXT(Submittal[[#This Row],[Rev]],"00"))</f>
        <v>233113.06.00</v>
      </c>
      <c r="B453" s="19" t="str">
        <f>Submittal[[#This Row],[Title]]</f>
        <v>METAL DUCTS (Annex L0 Shops)</v>
      </c>
      <c r="C453" s="19" t="str">
        <f>LEFT(Submittal[[#This Row],[Description]],25)</f>
        <v>Annex L0 HVAC Coordinatio</v>
      </c>
      <c r="D453" s="19" t="str">
        <f>Submittal[[#This Row],[State]]</f>
        <v>Closed</v>
      </c>
      <c r="E453" s="20">
        <f>Submittal[[#This Row],[Due from Subcontractor]]</f>
        <v>44082</v>
      </c>
      <c r="F453" s="20" t="str">
        <f>Submittal[[#This Row],[Type]]</f>
        <v>Submittal</v>
      </c>
      <c r="G453" s="19" t="str">
        <f>Submittal[[#This Row],[Submitter Organization]]</f>
        <v>US Mechanical LLC</v>
      </c>
    </row>
    <row r="454" spans="1:7" hidden="1" x14ac:dyDescent="0.35">
      <c r="A454" s="22" t="str">
        <f>_xlfn.CONCAT(TEXT(Submittal[[#This Row],[Spec Section]],"000000"),".",TEXT(Submittal[[#This Row],[Number]], "00"),".", TEXT(Submittal[[#This Row],[Rev]],"00"))</f>
        <v>233113.12.00</v>
      </c>
      <c r="B454" s="19" t="str">
        <f>Submittal[[#This Row],[Title]]</f>
        <v>Coordinated Ductwork - Historic Lv 0 Shop Drawings</v>
      </c>
      <c r="C454" s="19" t="str">
        <f>LEFT(Submittal[[#This Row],[Description]],25)</f>
        <v/>
      </c>
      <c r="D454" s="19" t="str">
        <f>Submittal[[#This Row],[State]]</f>
        <v>Closed</v>
      </c>
      <c r="E454" s="20">
        <f>Submittal[[#This Row],[Due from Subcontractor]]</f>
        <v>44229</v>
      </c>
      <c r="F454" s="20" t="str">
        <f>Submittal[[#This Row],[Type]]</f>
        <v>Submittal</v>
      </c>
      <c r="G454" s="19" t="str">
        <f>Submittal[[#This Row],[Submitter Organization]]</f>
        <v>US Mechanical LLC</v>
      </c>
    </row>
    <row r="455" spans="1:7" hidden="1" x14ac:dyDescent="0.35">
      <c r="A455" s="22" t="str">
        <f>_xlfn.CONCAT(TEXT(Submittal[[#This Row],[Spec Section]],"000000"),".",TEXT(Submittal[[#This Row],[Number]], "00"),".", TEXT(Submittal[[#This Row],[Rev]],"00"))</f>
        <v>233113.07.00</v>
      </c>
      <c r="B455" s="19" t="str">
        <f>Submittal[[#This Row],[Title]]</f>
        <v>METAL DUCTS (HVAC RCP Revised CCD_73)</v>
      </c>
      <c r="C455" s="19" t="str">
        <f>LEFT(Submittal[[#This Row],[Description]],25)</f>
        <v>Annex Level 0 HVAC RCP re</v>
      </c>
      <c r="D455" s="19" t="str">
        <f>Submittal[[#This Row],[State]]</f>
        <v>Closed</v>
      </c>
      <c r="E455" s="20">
        <f>Submittal[[#This Row],[Due from Subcontractor]]</f>
        <v>44092</v>
      </c>
      <c r="F455" s="20" t="str">
        <f>Submittal[[#This Row],[Type]]</f>
        <v>Submittal</v>
      </c>
      <c r="G455" s="19" t="str">
        <f>Submittal[[#This Row],[Submitter Organization]]</f>
        <v>US Mechanical LLC</v>
      </c>
    </row>
    <row r="456" spans="1:7" hidden="1" x14ac:dyDescent="0.35">
      <c r="A456" s="22" t="str">
        <f>_xlfn.CONCAT(TEXT(Submittal[[#This Row],[Spec Section]],"000000"),".",TEXT(Submittal[[#This Row],[Number]], "00"),".", TEXT(Submittal[[#This Row],[Rev]],"00"))</f>
        <v>233113.08.00</v>
      </c>
      <c r="B456" s="19" t="str">
        <f>Submittal[[#This Row],[Title]]</f>
        <v>METAL DUCTS (Annex L1 Shops)</v>
      </c>
      <c r="C456" s="19" t="str">
        <f>LEFT(Submittal[[#This Row],[Description]],25)</f>
        <v>Annex L1 HVAC Coordinatio</v>
      </c>
      <c r="D456" s="19" t="str">
        <f>Submittal[[#This Row],[State]]</f>
        <v>Closed</v>
      </c>
      <c r="E456" s="20">
        <f>Submittal[[#This Row],[Due from Subcontractor]]</f>
        <v>44096</v>
      </c>
      <c r="F456" s="20" t="str">
        <f>Submittal[[#This Row],[Type]]</f>
        <v>Submittal</v>
      </c>
      <c r="G456" s="19" t="str">
        <f>Submittal[[#This Row],[Submitter Organization]]</f>
        <v>US Mechanical LLC</v>
      </c>
    </row>
    <row r="457" spans="1:7" hidden="1" x14ac:dyDescent="0.35">
      <c r="A457" s="22" t="str">
        <f>_xlfn.CONCAT(TEXT(Submittal[[#This Row],[Spec Section]],"000000"),".",TEXT(Submittal[[#This Row],[Number]], "00"),".", TEXT(Submittal[[#This Row],[Rev]],"00"))</f>
        <v>233113.04.00</v>
      </c>
      <c r="B457" s="19" t="str">
        <f>Submittal[[#This Row],[Title]]</f>
        <v>METAL DUCTS</v>
      </c>
      <c r="C457" s="19" t="str">
        <f>LEFT(Submittal[[#This Row],[Description]],25)</f>
        <v>Annex L1 HVAC Concrete Pe</v>
      </c>
      <c r="D457" s="19" t="str">
        <f>Submittal[[#This Row],[State]]</f>
        <v>Closed</v>
      </c>
      <c r="E457" s="20">
        <f>Submittal[[#This Row],[Due from Subcontractor]]</f>
        <v>43890</v>
      </c>
      <c r="F457" s="20" t="str">
        <f>Submittal[[#This Row],[Type]]</f>
        <v>Shop Drawing</v>
      </c>
      <c r="G457" s="19" t="str">
        <f>Submittal[[#This Row],[Submitter Organization]]</f>
        <v>US Mechanical LLC</v>
      </c>
    </row>
    <row r="458" spans="1:7" hidden="1" x14ac:dyDescent="0.35">
      <c r="A458" s="22" t="str">
        <f>_xlfn.CONCAT(TEXT(Submittal[[#This Row],[Spec Section]],"000000"),".",TEXT(Submittal[[#This Row],[Number]], "00"),".", TEXT(Submittal[[#This Row],[Rev]],"00"))</f>
        <v>233113.10.01</v>
      </c>
      <c r="B458" s="19" t="str">
        <f>Submittal[[#This Row],[Title]]</f>
        <v>METAL DUCTS (Level 3)</v>
      </c>
      <c r="C458" s="19" t="str">
        <f>LEFT(Submittal[[#This Row],[Description]],25)</f>
        <v>Historic Level 3 Metal Du</v>
      </c>
      <c r="D458" s="19" t="str">
        <f>Submittal[[#This Row],[State]]</f>
        <v>Assigned to Sub</v>
      </c>
      <c r="E458" s="20">
        <f>Submittal[[#This Row],[Due from Subcontractor]]</f>
        <v>44225</v>
      </c>
      <c r="F458" s="20" t="str">
        <f>Submittal[[#This Row],[Type]]</f>
        <v>Shop Drawing</v>
      </c>
      <c r="G458" s="19" t="str">
        <f>Submittal[[#This Row],[Submitter Organization]]</f>
        <v>US Mechanical LLC</v>
      </c>
    </row>
    <row r="459" spans="1:7" hidden="1" x14ac:dyDescent="0.35">
      <c r="A459" s="22" t="str">
        <f>_xlfn.CONCAT(TEXT(Submittal[[#This Row],[Spec Section]],"000000"),".",TEXT(Submittal[[#This Row],[Number]], "00"),".", TEXT(Submittal[[#This Row],[Rev]],"00"))</f>
        <v>233300.02.00</v>
      </c>
      <c r="B459" s="19" t="str">
        <f>Submittal[[#This Row],[Title]]</f>
        <v>AIR DUCT ACCESSORIES</v>
      </c>
      <c r="C459" s="19" t="str">
        <f>LEFT(Submittal[[#This Row],[Description]],25)</f>
        <v>Fire smoke dampers per RF</v>
      </c>
      <c r="D459" s="19" t="str">
        <f>Submittal[[#This Row],[State]]</f>
        <v>Closed</v>
      </c>
      <c r="E459" s="20">
        <f>Submittal[[#This Row],[Due from Subcontractor]]</f>
        <v>43802</v>
      </c>
      <c r="F459" s="20" t="str">
        <f>Submittal[[#This Row],[Type]]</f>
        <v>Submittal</v>
      </c>
      <c r="G459" s="19" t="str">
        <f>Submittal[[#This Row],[Submitter Organization]]</f>
        <v>US Mechanical LLC</v>
      </c>
    </row>
    <row r="460" spans="1:7" hidden="1" x14ac:dyDescent="0.35">
      <c r="A460" s="22" t="str">
        <f>_xlfn.CONCAT(TEXT(Submittal[[#This Row],[Spec Section]],"000000"),".",TEXT(Submittal[[#This Row],[Number]], "00"),".", TEXT(Submittal[[#This Row],[Rev]],"00"))</f>
        <v>233300.01.00</v>
      </c>
      <c r="B460" s="19" t="str">
        <f>Submittal[[#This Row],[Title]]</f>
        <v>AIR DUCT ACCESSORIES</v>
      </c>
      <c r="C460" s="19" t="str">
        <f>LEFT(Submittal[[#This Row],[Description]],25)</f>
        <v>A. Product Data:  For eac</v>
      </c>
      <c r="D460" s="19" t="str">
        <f>Submittal[[#This Row],[State]]</f>
        <v>Closed</v>
      </c>
      <c r="E460" s="20">
        <f>Submittal[[#This Row],[Due from Subcontractor]]</f>
        <v>43802</v>
      </c>
      <c r="F460" s="20" t="str">
        <f>Submittal[[#This Row],[Type]]</f>
        <v>Product Data</v>
      </c>
      <c r="G460" s="19" t="str">
        <f>Submittal[[#This Row],[Submitter Organization]]</f>
        <v>US Mechanical LLC</v>
      </c>
    </row>
    <row r="461" spans="1:7" hidden="1" x14ac:dyDescent="0.35">
      <c r="A461" s="22" t="str">
        <f>_xlfn.CONCAT(TEXT(Submittal[[#This Row],[Spec Section]],"000000"),".",TEXT(Submittal[[#This Row],[Number]], "00"),".", TEXT(Submittal[[#This Row],[Rev]],"00"))</f>
        <v>233413.01.01</v>
      </c>
      <c r="B461" s="19" t="str">
        <f>Submittal[[#This Row],[Title]]</f>
        <v>AXIAL HVAC FANS</v>
      </c>
      <c r="C461" s="19" t="str">
        <f>LEFT(Submittal[[#This Row],[Description]],25)</f>
        <v>A. Product Data: For each</v>
      </c>
      <c r="D461" s="19" t="str">
        <f>Submittal[[#This Row],[State]]</f>
        <v>Closed</v>
      </c>
      <c r="E461" s="20">
        <f>Submittal[[#This Row],[Due from Subcontractor]]</f>
        <v>43847</v>
      </c>
      <c r="F461" s="20" t="str">
        <f>Submittal[[#This Row],[Type]]</f>
        <v>Product Data</v>
      </c>
      <c r="G461" s="19" t="str">
        <f>Submittal[[#This Row],[Submitter Organization]]</f>
        <v>US Mechanical LLC</v>
      </c>
    </row>
    <row r="462" spans="1:7" hidden="1" x14ac:dyDescent="0.35">
      <c r="A462" s="22" t="str">
        <f>_xlfn.CONCAT(TEXT(Submittal[[#This Row],[Spec Section]],"000000"),".",TEXT(Submittal[[#This Row],[Number]], "00"),".", TEXT(Submittal[[#This Row],[Rev]],"00"))</f>
        <v>233423.01.00</v>
      </c>
      <c r="B462" s="19" t="str">
        <f>Submittal[[#This Row],[Title]]</f>
        <v>POWER VENTILATORS</v>
      </c>
      <c r="C462" s="19" t="str">
        <f>LEFT(Submittal[[#This Row],[Description]],25)</f>
        <v>A. Product Data:  For eac</v>
      </c>
      <c r="D462" s="19" t="str">
        <f>Submittal[[#This Row],[State]]</f>
        <v>Closed</v>
      </c>
      <c r="E462" s="20">
        <f>Submittal[[#This Row],[Due from Subcontractor]]</f>
        <v>43802</v>
      </c>
      <c r="F462" s="20" t="str">
        <f>Submittal[[#This Row],[Type]]</f>
        <v>Product Data</v>
      </c>
      <c r="G462" s="19" t="str">
        <f>Submittal[[#This Row],[Submitter Organization]]</f>
        <v>US Mechanical LLC</v>
      </c>
    </row>
    <row r="463" spans="1:7" hidden="1" x14ac:dyDescent="0.35">
      <c r="A463" s="22" t="str">
        <f>_xlfn.CONCAT(TEXT(Submittal[[#This Row],[Spec Section]],"000000"),".",TEXT(Submittal[[#This Row],[Number]], "00"),".", TEXT(Submittal[[#This Row],[Rev]],"00"))</f>
        <v>233423.04.00</v>
      </c>
      <c r="B463" s="19" t="str">
        <f>Submittal[[#This Row],[Title]]</f>
        <v>POWER VENTILATORS (EF-1-02 &amp; EF-1-06 Resubmittal)</v>
      </c>
      <c r="C463" s="19" t="str">
        <f>LEFT(Submittal[[#This Row],[Description]],25)</f>
        <v>EF-1-02 &amp; EF-1-06 Resubmi</v>
      </c>
      <c r="D463" s="19" t="str">
        <f>Submittal[[#This Row],[State]]</f>
        <v>Closed</v>
      </c>
      <c r="E463" s="20">
        <f>Submittal[[#This Row],[Due from Subcontractor]]</f>
        <v>43851</v>
      </c>
      <c r="F463" s="20" t="str">
        <f>Submittal[[#This Row],[Type]]</f>
        <v>Product Data</v>
      </c>
      <c r="G463" s="19" t="str">
        <f>Submittal[[#This Row],[Submitter Organization]]</f>
        <v>US Mechanical LLC</v>
      </c>
    </row>
    <row r="464" spans="1:7" hidden="1" x14ac:dyDescent="0.35">
      <c r="A464" s="22" t="str">
        <f>_xlfn.CONCAT(TEXT(Submittal[[#This Row],[Spec Section]],"000000"),".",TEXT(Submittal[[#This Row],[Number]], "00"),".", TEXT(Submittal[[#This Row],[Rev]],"00"))</f>
        <v>233423.05.00</v>
      </c>
      <c r="B464" s="19" t="str">
        <f>Submittal[[#This Row],[Title]]</f>
        <v>POWER VENTILATORS</v>
      </c>
      <c r="C464" s="19" t="str">
        <f>LEFT(Submittal[[#This Row],[Description]],25)</f>
        <v>Updated submittal items.</v>
      </c>
      <c r="D464" s="19" t="str">
        <f>Submittal[[#This Row],[State]]</f>
        <v>Closed</v>
      </c>
      <c r="E464" s="20">
        <f>Submittal[[#This Row],[Due from Subcontractor]]</f>
        <v>43893</v>
      </c>
      <c r="F464" s="20" t="str">
        <f>Submittal[[#This Row],[Type]]</f>
        <v>Product Data</v>
      </c>
      <c r="G464" s="19" t="str">
        <f>Submittal[[#This Row],[Submitter Organization]]</f>
        <v>US Mechanical LLC</v>
      </c>
    </row>
    <row r="465" spans="1:7" hidden="1" x14ac:dyDescent="0.35">
      <c r="A465" s="22" t="str">
        <f>_xlfn.CONCAT(TEXT(Submittal[[#This Row],[Spec Section]],"000000"),".",TEXT(Submittal[[#This Row],[Number]], "00"),".", TEXT(Submittal[[#This Row],[Rev]],"00"))</f>
        <v>233519.01.00</v>
      </c>
      <c r="B465" s="19" t="str">
        <f>Submittal[[#This Row],[Title]]</f>
        <v>DRYER EXHAUST DUCTS</v>
      </c>
      <c r="C465" s="19" t="str">
        <f>LEFT(Submittal[[#This Row],[Description]],25)</f>
        <v/>
      </c>
      <c r="D465" s="19" t="str">
        <f>Submittal[[#This Row],[State]]</f>
        <v>Closed</v>
      </c>
      <c r="E465" s="20">
        <f>Submittal[[#This Row],[Due from Subcontractor]]</f>
        <v>43802</v>
      </c>
      <c r="F465" s="20" t="str">
        <f>Submittal[[#This Row],[Type]]</f>
        <v>Product Data</v>
      </c>
      <c r="G465" s="19" t="str">
        <f>Submittal[[#This Row],[Submitter Organization]]</f>
        <v>US Mechanical LLC</v>
      </c>
    </row>
    <row r="466" spans="1:7" hidden="1" x14ac:dyDescent="0.35">
      <c r="A466" s="22" t="str">
        <f>_xlfn.CONCAT(TEXT(Submittal[[#This Row],[Spec Section]],"000000"),".",TEXT(Submittal[[#This Row],[Number]], "00"),".", TEXT(Submittal[[#This Row],[Rev]],"00"))</f>
        <v>233519.02.00</v>
      </c>
      <c r="B466" s="19" t="str">
        <f>Submittal[[#This Row],[Title]]</f>
        <v>DRYER EXHAUST DUCTS</v>
      </c>
      <c r="C466" s="19" t="str">
        <f>LEFT(Submittal[[#This Row],[Description]],25)</f>
        <v>Updates Per RFI 141</v>
      </c>
      <c r="D466" s="19" t="str">
        <f>Submittal[[#This Row],[State]]</f>
        <v>Closed</v>
      </c>
      <c r="E466" s="20">
        <f>Submittal[[#This Row],[Due from Subcontractor]]</f>
        <v>43893</v>
      </c>
      <c r="F466" s="20" t="str">
        <f>Submittal[[#This Row],[Type]]</f>
        <v>Product Data</v>
      </c>
      <c r="G466" s="19" t="str">
        <f>Submittal[[#This Row],[Submitter Organization]]</f>
        <v>US Mechanical LLC</v>
      </c>
    </row>
    <row r="467" spans="1:7" hidden="1" x14ac:dyDescent="0.35">
      <c r="A467" s="22" t="str">
        <f>_xlfn.CONCAT(TEXT(Submittal[[#This Row],[Spec Section]],"000000"),".",TEXT(Submittal[[#This Row],[Number]], "00"),".", TEXT(Submittal[[#This Row],[Rev]],"00"))</f>
        <v>233519.03.00</v>
      </c>
      <c r="B467" s="19" t="str">
        <f>Submittal[[#This Row],[Title]]</f>
        <v>DRYER EXHAUST DUCTS - RFI_615</v>
      </c>
      <c r="C467" s="19" t="str">
        <f>LEFT(Submittal[[#This Row],[Description]],25)</f>
        <v>233519_DryerVentDuct_AddS</v>
      </c>
      <c r="D467" s="19" t="str">
        <f>Submittal[[#This Row],[State]]</f>
        <v>Closed</v>
      </c>
      <c r="E467" s="20">
        <f>Submittal[[#This Row],[Due from Subcontractor]]</f>
        <v>44166</v>
      </c>
      <c r="F467" s="20" t="str">
        <f>Submittal[[#This Row],[Type]]</f>
        <v>Product Data</v>
      </c>
      <c r="G467" s="19" t="str">
        <f>Submittal[[#This Row],[Submitter Organization]]</f>
        <v>US Mechanical LLC</v>
      </c>
    </row>
    <row r="468" spans="1:7" hidden="1" x14ac:dyDescent="0.35">
      <c r="A468" s="22" t="str">
        <f>_xlfn.CONCAT(TEXT(Submittal[[#This Row],[Spec Section]],"000000"),".",TEXT(Submittal[[#This Row],[Number]], "00"),".", TEXT(Submittal[[#This Row],[Rev]],"00"))</f>
        <v>233519.04.00</v>
      </c>
      <c r="B468" s="19" t="str">
        <f>Submittal[[#This Row],[Title]]</f>
        <v>DRYER EXHAUST DUCTS - CCD_28R4</v>
      </c>
      <c r="C468" s="19" t="str">
        <f>LEFT(Submittal[[#This Row],[Description]],25)</f>
        <v/>
      </c>
      <c r="D468" s="19" t="str">
        <f>Submittal[[#This Row],[State]]</f>
        <v>Closed</v>
      </c>
      <c r="E468" s="20">
        <f>Submittal[[#This Row],[Due from Subcontractor]]</f>
        <v>44167</v>
      </c>
      <c r="F468" s="20" t="str">
        <f>Submittal[[#This Row],[Type]]</f>
        <v>Product Data</v>
      </c>
      <c r="G468" s="19" t="str">
        <f>Submittal[[#This Row],[Submitter Organization]]</f>
        <v>US Mechanical LLC</v>
      </c>
    </row>
    <row r="469" spans="1:7" hidden="1" x14ac:dyDescent="0.35">
      <c r="A469" s="22" t="str">
        <f>_xlfn.CONCAT(TEXT(Submittal[[#This Row],[Spec Section]],"000000"),".",TEXT(Submittal[[#This Row],[Number]], "00"),".", TEXT(Submittal[[#This Row],[Rev]],"00"))</f>
        <v>233533.01.00</v>
      </c>
      <c r="B469" s="19" t="str">
        <f>Submittal[[#This Row],[Title]]</f>
        <v>LISTED KITCHEN VENTILATION SYSTEM EXHAUST DUCT</v>
      </c>
      <c r="C469" s="19" t="str">
        <f>LEFT(Submittal[[#This Row],[Description]],25)</f>
        <v>A. Product Data: For each</v>
      </c>
      <c r="D469" s="19" t="str">
        <f>Submittal[[#This Row],[State]]</f>
        <v>Closed</v>
      </c>
      <c r="E469" s="20">
        <f>Submittal[[#This Row],[Due from Subcontractor]]</f>
        <v>43802</v>
      </c>
      <c r="F469" s="20" t="str">
        <f>Submittal[[#This Row],[Type]]</f>
        <v>Product Data</v>
      </c>
      <c r="G469" s="19" t="str">
        <f>Submittal[[#This Row],[Submitter Organization]]</f>
        <v>US Mechanical LLC</v>
      </c>
    </row>
    <row r="470" spans="1:7" hidden="1" x14ac:dyDescent="0.35">
      <c r="A470" s="22" t="str">
        <f>_xlfn.CONCAT(TEXT(Submittal[[#This Row],[Spec Section]],"000000"),".",TEXT(Submittal[[#This Row],[Number]], "00"),".", TEXT(Submittal[[#This Row],[Rev]],"00"))</f>
        <v>233600.02.00</v>
      </c>
      <c r="B470" s="19" t="str">
        <f>Submittal[[#This Row],[Title]]</f>
        <v>AIR TERMINAL UNITS</v>
      </c>
      <c r="C470" s="19" t="str">
        <f>LEFT(Submittal[[#This Row],[Description]],25)</f>
        <v>C. Shop Drawings:  For ai</v>
      </c>
      <c r="D470" s="19" t="str">
        <f>Submittal[[#This Row],[State]]</f>
        <v>Closed</v>
      </c>
      <c r="E470" s="20">
        <f>Submittal[[#This Row],[Due from Subcontractor]]</f>
        <v>43802</v>
      </c>
      <c r="F470" s="20" t="str">
        <f>Submittal[[#This Row],[Type]]</f>
        <v>Shop Drawing</v>
      </c>
      <c r="G470" s="19" t="str">
        <f>Submittal[[#This Row],[Submitter Organization]]</f>
        <v>US Mechanical LLC</v>
      </c>
    </row>
    <row r="471" spans="1:7" hidden="1" x14ac:dyDescent="0.35">
      <c r="A471" s="22" t="str">
        <f>_xlfn.CONCAT(TEXT(Submittal[[#This Row],[Spec Section]],"000000"),".",TEXT(Submittal[[#This Row],[Number]], "00"),".", TEXT(Submittal[[#This Row],[Rev]],"00"))</f>
        <v>233600.01.00</v>
      </c>
      <c r="B471" s="19" t="str">
        <f>Submittal[[#This Row],[Title]]</f>
        <v>AIR TERMINAL UNITS</v>
      </c>
      <c r="C471" s="19" t="str">
        <f>LEFT(Submittal[[#This Row],[Description]],25)</f>
        <v>A. Product Data: For each</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hidden="1" x14ac:dyDescent="0.35">
      <c r="A472" s="22" t="str">
        <f>_xlfn.CONCAT(TEXT(Submittal[[#This Row],[Spec Section]],"000000"),".",TEXT(Submittal[[#This Row],[Number]], "00"),".", TEXT(Submittal[[#This Row],[Rev]],"00"))</f>
        <v>233600.04.00</v>
      </c>
      <c r="B472" s="19" t="str">
        <f>Submittal[[#This Row],[Title]]</f>
        <v>AIR TERMINAL UNITS</v>
      </c>
      <c r="C472" s="19" t="str">
        <f>LEFT(Submittal[[#This Row],[Description]],25)</f>
        <v>CCD 38R1
A. Product Data</v>
      </c>
      <c r="D472" s="19" t="str">
        <f>Submittal[[#This Row],[State]]</f>
        <v>Closed</v>
      </c>
      <c r="E472" s="20">
        <f>Submittal[[#This Row],[Due from Subcontractor]]</f>
        <v>43994</v>
      </c>
      <c r="F472" s="20" t="str">
        <f>Submittal[[#This Row],[Type]]</f>
        <v>Submittal</v>
      </c>
      <c r="G472" s="19" t="str">
        <f>Submittal[[#This Row],[Submitter Organization]]</f>
        <v>US Mechanical LLC</v>
      </c>
    </row>
    <row r="473" spans="1:7" hidden="1" x14ac:dyDescent="0.35">
      <c r="A473" s="22" t="str">
        <f>_xlfn.CONCAT(TEXT(Submittal[[#This Row],[Spec Section]],"000000"),".",TEXT(Submittal[[#This Row],[Number]], "00"),".", TEXT(Submittal[[#This Row],[Rev]],"00"))</f>
        <v>233600.05.00</v>
      </c>
      <c r="B473" s="19" t="str">
        <f>Submittal[[#This Row],[Title]]</f>
        <v>AIR TERMINAL UNITS (CCD_54.4)</v>
      </c>
      <c r="C473" s="19" t="str">
        <f>LEFT(Submittal[[#This Row],[Description]],25)</f>
        <v xml:space="preserve">VAV Changes per CCD_54.4
</v>
      </c>
      <c r="D473" s="19" t="str">
        <f>Submittal[[#This Row],[State]]</f>
        <v>Closed</v>
      </c>
      <c r="E473" s="20">
        <f>Submittal[[#This Row],[Due from Subcontractor]]</f>
        <v>44055</v>
      </c>
      <c r="F473" s="20" t="str">
        <f>Submittal[[#This Row],[Type]]</f>
        <v>Submittal</v>
      </c>
      <c r="G473" s="19" t="str">
        <f>Submittal[[#This Row],[Submitter Organization]]</f>
        <v>US Mechanical LLC</v>
      </c>
    </row>
    <row r="474" spans="1:7" hidden="1" x14ac:dyDescent="0.35">
      <c r="A474" s="22" t="str">
        <f>_xlfn.CONCAT(TEXT(Submittal[[#This Row],[Spec Section]],"000000"),".",TEXT(Submittal[[#This Row],[Number]], "00"),".", TEXT(Submittal[[#This Row],[Rev]],"00"))</f>
        <v>233713.01.00</v>
      </c>
      <c r="B474" s="19" t="str">
        <f>Submittal[[#This Row],[Title]]</f>
        <v>DIFFUSERS, REGISTERS, AND GRILLES</v>
      </c>
      <c r="C474" s="19" t="str">
        <f>LEFT(Submittal[[#This Row],[Description]],25)</f>
        <v>A. Product Data:  For eac</v>
      </c>
      <c r="D474" s="19" t="str">
        <f>Submittal[[#This Row],[State]]</f>
        <v>Closed</v>
      </c>
      <c r="E474" s="20">
        <f>Submittal[[#This Row],[Due from Subcontractor]]</f>
        <v>43802</v>
      </c>
      <c r="F474" s="20" t="str">
        <f>Submittal[[#This Row],[Type]]</f>
        <v>Product Data</v>
      </c>
      <c r="G474" s="19" t="str">
        <f>Submittal[[#This Row],[Submitter Organization]]</f>
        <v>US Mechanical LLC</v>
      </c>
    </row>
    <row r="475" spans="1:7" hidden="1" x14ac:dyDescent="0.35">
      <c r="A475" s="22" t="str">
        <f>_xlfn.CONCAT(TEXT(Submittal[[#This Row],[Spec Section]],"000000"),".",TEXT(Submittal[[#This Row],[Number]], "00"),".", TEXT(Submittal[[#This Row],[Rev]],"00"))</f>
        <v>233713.05.00</v>
      </c>
      <c r="B475" s="19" t="str">
        <f>Submittal[[#This Row],[Title]]</f>
        <v>DIFFUSERS, REGISTERS, AND GRILLES</v>
      </c>
      <c r="C475" s="19" t="str">
        <f>LEFT(Submittal[[#This Row],[Description]],25)</f>
        <v>Add - Plenum Submittal fo</v>
      </c>
      <c r="D475" s="19" t="str">
        <f>Submittal[[#This Row],[State]]</f>
        <v>Closed</v>
      </c>
      <c r="E475" s="20">
        <f>Submittal[[#This Row],[Due from Subcontractor]]</f>
        <v>43914</v>
      </c>
      <c r="F475" s="20" t="str">
        <f>Submittal[[#This Row],[Type]]</f>
        <v>Product Data</v>
      </c>
      <c r="G475" s="19" t="str">
        <f>Submittal[[#This Row],[Submitter Organization]]</f>
        <v>US Mechanical LLC</v>
      </c>
    </row>
    <row r="476" spans="1:7" hidden="1" x14ac:dyDescent="0.35">
      <c r="A476" s="22" t="str">
        <f>_xlfn.CONCAT(TEXT(Submittal[[#This Row],[Spec Section]],"000000"),".",TEXT(Submittal[[#This Row],[Number]], "00"),".", TEXT(Submittal[[#This Row],[Rev]],"00"))</f>
        <v>233713.04.00</v>
      </c>
      <c r="B476" s="19" t="str">
        <f>Submittal[[#This Row],[Title]]</f>
        <v>DIFFUSERS, REGISTERS, AND GRILLES</v>
      </c>
      <c r="C476" s="19" t="str">
        <f>LEFT(Submittal[[#This Row],[Description]],25)</f>
        <v>Update to Submittal 1</v>
      </c>
      <c r="D476" s="19" t="str">
        <f>Submittal[[#This Row],[State]]</f>
        <v>Closed</v>
      </c>
      <c r="E476" s="20">
        <f>Submittal[[#This Row],[Due from Subcontractor]]</f>
        <v>43893</v>
      </c>
      <c r="F476" s="20" t="str">
        <f>Submittal[[#This Row],[Type]]</f>
        <v>Product Data</v>
      </c>
      <c r="G476" s="19" t="str">
        <f>Submittal[[#This Row],[Submitter Organization]]</f>
        <v>US Mechanical LLC</v>
      </c>
    </row>
    <row r="477" spans="1:7" hidden="1" x14ac:dyDescent="0.35">
      <c r="A477" s="22" t="str">
        <f>_xlfn.CONCAT(TEXT(Submittal[[#This Row],[Spec Section]],"000000"),".",TEXT(Submittal[[#This Row],[Number]], "00"),".", TEXT(Submittal[[#This Row],[Rev]],"00"))</f>
        <v>233713.03.02</v>
      </c>
      <c r="B477" s="19" t="str">
        <f>Submittal[[#This Row],[Title]]</f>
        <v>DRG (ARCHITECTURAL GRILLES)</v>
      </c>
      <c r="C477" s="19" t="str">
        <f>LEFT(Submittal[[#This Row],[Description]],25)</f>
        <v>A. Product Data:  For eac</v>
      </c>
      <c r="D477" s="19" t="str">
        <f>Submittal[[#This Row],[State]]</f>
        <v>Assigned to Sub</v>
      </c>
      <c r="E477" s="20">
        <f>Submittal[[#This Row],[Due from Subcontractor]]</f>
        <v>44160</v>
      </c>
      <c r="F477" s="20" t="str">
        <f>Submittal[[#This Row],[Type]]</f>
        <v>Product Data</v>
      </c>
      <c r="G477" s="19" t="str">
        <f>Submittal[[#This Row],[Submitter Organization]]</f>
        <v>US Mechanical LLC</v>
      </c>
    </row>
    <row r="478" spans="1:7" hidden="1" x14ac:dyDescent="0.35">
      <c r="A478" s="22" t="str">
        <f>_xlfn.CONCAT(TEXT(Submittal[[#This Row],[Spec Section]],"000000"),".",TEXT(Submittal[[#This Row],[Number]], "00"),".", TEXT(Submittal[[#This Row],[Rev]],"00"))</f>
        <v>233714.03.00</v>
      </c>
      <c r="B478" s="19" t="str">
        <f>Submittal[[#This Row],[Title]]</f>
        <v>FIXED LOUVERS</v>
      </c>
      <c r="C478" s="19" t="str">
        <f>LEFT(Submittal[[#This Row],[Description]],25)</f>
        <v>C. Samples:  For each typ</v>
      </c>
      <c r="D478" s="19" t="str">
        <f>Submittal[[#This Row],[State]]</f>
        <v>Closed</v>
      </c>
      <c r="E478" s="20">
        <f>Submittal[[#This Row],[Due from Subcontractor]]</f>
        <v>43802</v>
      </c>
      <c r="F478" s="20" t="str">
        <f>Submittal[[#This Row],[Type]]</f>
        <v>Submittal</v>
      </c>
      <c r="G478" s="19" t="str">
        <f>Submittal[[#This Row],[Submitter Organization]]</f>
        <v>US Mechanical LLC</v>
      </c>
    </row>
    <row r="479" spans="1:7" hidden="1" x14ac:dyDescent="0.35">
      <c r="A479" s="22" t="str">
        <f>_xlfn.CONCAT(TEXT(Submittal[[#This Row],[Spec Section]],"000000"),".",TEXT(Submittal[[#This Row],[Number]], "00"),".", TEXT(Submittal[[#This Row],[Rev]],"00"))</f>
        <v>233714.01.01</v>
      </c>
      <c r="B479" s="19" t="str">
        <f>Submittal[[#This Row],[Title]]</f>
        <v>FIXED LOUVERS</v>
      </c>
      <c r="C479" s="19" t="str">
        <f>LEFT(Submittal[[#This Row],[Description]],25)</f>
        <v>A. Product Data:  For eac</v>
      </c>
      <c r="D479" s="19" t="str">
        <f>Submittal[[#This Row],[State]]</f>
        <v>Closed</v>
      </c>
      <c r="E479" s="20">
        <f>Submittal[[#This Row],[Due from Subcontractor]]</f>
        <v>43840</v>
      </c>
      <c r="F479" s="20" t="str">
        <f>Submittal[[#This Row],[Type]]</f>
        <v>Product Data</v>
      </c>
      <c r="G479" s="19" t="str">
        <f>Submittal[[#This Row],[Submitter Organization]]</f>
        <v>US Mechanical LLC</v>
      </c>
    </row>
    <row r="480" spans="1:7" hidden="1" x14ac:dyDescent="0.35">
      <c r="A480" s="22" t="str">
        <f>_xlfn.CONCAT(TEXT(Submittal[[#This Row],[Spec Section]],"000000"),".",TEXT(Submittal[[#This Row],[Number]], "00"),".", TEXT(Submittal[[#This Row],[Rev]],"00"))</f>
        <v>233723.01.00</v>
      </c>
      <c r="B480" s="19" t="str">
        <f>Submittal[[#This Row],[Title]]</f>
        <v>HVAC GRAVITY VENTILATORS</v>
      </c>
      <c r="C480" s="19" t="str">
        <f>LEFT(Submittal[[#This Row],[Description]],25)</f>
        <v>A. Product Data:    1. Fo</v>
      </c>
      <c r="D480" s="19" t="str">
        <f>Submittal[[#This Row],[State]]</f>
        <v>Closed</v>
      </c>
      <c r="E480" s="20">
        <f>Submittal[[#This Row],[Due from Subcontractor]]</f>
        <v>43802</v>
      </c>
      <c r="F480" s="20" t="str">
        <f>Submittal[[#This Row],[Type]]</f>
        <v>Product Data</v>
      </c>
      <c r="G480" s="19" t="str">
        <f>Submittal[[#This Row],[Submitter Organization]]</f>
        <v>US Mechanical LLC</v>
      </c>
    </row>
    <row r="481" spans="1:7" hidden="1" x14ac:dyDescent="0.35">
      <c r="A481" s="22" t="str">
        <f>_xlfn.CONCAT(TEXT(Submittal[[#This Row],[Spec Section]],"000000"),".",TEXT(Submittal[[#This Row],[Number]], "00"),".", TEXT(Submittal[[#This Row],[Rev]],"00"))</f>
        <v>235215.01.00</v>
      </c>
      <c r="B481" s="19" t="str">
        <f>Submittal[[#This Row],[Title]]</f>
        <v>FLUES</v>
      </c>
      <c r="C481" s="19" t="str">
        <f>LEFT(Submittal[[#This Row],[Description]],25)</f>
        <v>A. Product Data:  For the</v>
      </c>
      <c r="D481" s="19" t="str">
        <f>Submittal[[#This Row],[State]]</f>
        <v>Closed</v>
      </c>
      <c r="E481" s="20">
        <f>Submittal[[#This Row],[Due from Subcontractor]]</f>
        <v>43802</v>
      </c>
      <c r="F481" s="20" t="str">
        <f>Submittal[[#This Row],[Type]]</f>
        <v>Product Data</v>
      </c>
      <c r="G481" s="19" t="str">
        <f>Submittal[[#This Row],[Submitter Organization]]</f>
        <v>US Mechanical LLC</v>
      </c>
    </row>
    <row r="482" spans="1:7" hidden="1" x14ac:dyDescent="0.35">
      <c r="A482" s="22" t="str">
        <f>_xlfn.CONCAT(TEXT(Submittal[[#This Row],[Spec Section]],"000000"),".",TEXT(Submittal[[#This Row],[Number]], "00"),".", TEXT(Submittal[[#This Row],[Rev]],"00"))</f>
        <v>235216.01.00</v>
      </c>
      <c r="B482" s="19" t="str">
        <f>Submittal[[#This Row],[Title]]</f>
        <v>CONDENSING BOILERS</v>
      </c>
      <c r="C482" s="19" t="str">
        <f>LEFT(Submittal[[#This Row],[Description]],25)</f>
        <v xml:space="preserve">A. Product Data: Include </v>
      </c>
      <c r="D482" s="19" t="str">
        <f>Submittal[[#This Row],[State]]</f>
        <v>Closed</v>
      </c>
      <c r="E482" s="20">
        <f>Submittal[[#This Row],[Due from Subcontractor]]</f>
        <v>43802</v>
      </c>
      <c r="F482" s="20" t="str">
        <f>Submittal[[#This Row],[Type]]</f>
        <v>Product Data</v>
      </c>
      <c r="G482" s="19" t="str">
        <f>Submittal[[#This Row],[Submitter Organization]]</f>
        <v>US Mechanical LLC</v>
      </c>
    </row>
    <row r="483" spans="1:7" hidden="1" x14ac:dyDescent="0.35">
      <c r="A483" s="22" t="str">
        <f>_xlfn.CONCAT(TEXT(Submittal[[#This Row],[Spec Section]],"000000"),".",TEXT(Submittal[[#This Row],[Number]], "00"),".", TEXT(Submittal[[#This Row],[Rev]],"00"))</f>
        <v>235700.01.00</v>
      </c>
      <c r="B483" s="19" t="str">
        <f>Submittal[[#This Row],[Title]]</f>
        <v>HEAT EXCHANGERS FOR HVAC</v>
      </c>
      <c r="C483" s="19" t="str">
        <f>LEFT(Submittal[[#This Row],[Description]],25)</f>
        <v>A. Product Data:  For eac</v>
      </c>
      <c r="D483" s="19" t="str">
        <f>Submittal[[#This Row],[State]]</f>
        <v>Closed</v>
      </c>
      <c r="E483" s="20">
        <f>Submittal[[#This Row],[Due from Subcontractor]]</f>
        <v>43802</v>
      </c>
      <c r="F483" s="20" t="str">
        <f>Submittal[[#This Row],[Type]]</f>
        <v>Product Data</v>
      </c>
      <c r="G483" s="19" t="str">
        <f>Submittal[[#This Row],[Submitter Organization]]</f>
        <v>US Mechanical LLC</v>
      </c>
    </row>
    <row r="484" spans="1:7" hidden="1" x14ac:dyDescent="0.35">
      <c r="A484" s="22" t="str">
        <f>_xlfn.CONCAT(TEXT(Submittal[[#This Row],[Spec Section]],"000000"),".",TEXT(Submittal[[#This Row],[Number]], "00"),".", TEXT(Submittal[[#This Row],[Rev]],"00"))</f>
        <v>236423.01.00</v>
      </c>
      <c r="B484" s="19" t="str">
        <f>Submittal[[#This Row],[Title]]</f>
        <v>AIR COOLED WATER CHILLERS</v>
      </c>
      <c r="C484" s="19" t="str">
        <f>LEFT(Submittal[[#This Row],[Description]],25)</f>
        <v>A. Product Data:  Include</v>
      </c>
      <c r="D484" s="19" t="str">
        <f>Submittal[[#This Row],[State]]</f>
        <v>Closed</v>
      </c>
      <c r="E484" s="20">
        <f>Submittal[[#This Row],[Due from Subcontractor]]</f>
        <v>43802</v>
      </c>
      <c r="F484" s="20" t="str">
        <f>Submittal[[#This Row],[Type]]</f>
        <v>Product Data</v>
      </c>
      <c r="G484" s="19" t="str">
        <f>Submittal[[#This Row],[Submitter Organization]]</f>
        <v>US Mechanical LLC</v>
      </c>
    </row>
    <row r="485" spans="1:7" hidden="1" x14ac:dyDescent="0.35">
      <c r="A485" s="22" t="str">
        <f>_xlfn.CONCAT(TEXT(Submittal[[#This Row],[Spec Section]],"000000"),".",TEXT(Submittal[[#This Row],[Number]], "00"),".", TEXT(Submittal[[#This Row],[Rev]],"00"))</f>
        <v>236500.01.01</v>
      </c>
      <c r="B485" s="19" t="str">
        <f>Submittal[[#This Row],[Title]]</f>
        <v>COOLING TOWERS</v>
      </c>
      <c r="C485" s="19" t="str">
        <f>LEFT(Submittal[[#This Row],[Description]],25)</f>
        <v>A. Shop Drawings:  Comple</v>
      </c>
      <c r="D485" s="19" t="str">
        <f>Submittal[[#This Row],[State]]</f>
        <v>Closed</v>
      </c>
      <c r="E485" s="20">
        <f>Submittal[[#This Row],[Due from Subcontractor]]</f>
        <v>43833</v>
      </c>
      <c r="F485" s="20" t="str">
        <f>Submittal[[#This Row],[Type]]</f>
        <v>Shop Drawing</v>
      </c>
      <c r="G485" s="19" t="str">
        <f>Submittal[[#This Row],[Submitter Organization]]</f>
        <v>US Mechanical LLC</v>
      </c>
    </row>
    <row r="486" spans="1:7" hidden="1" x14ac:dyDescent="0.35">
      <c r="A486" s="22" t="str">
        <f>_xlfn.CONCAT(TEXT(Submittal[[#This Row],[Spec Section]],"000000"),".",TEXT(Submittal[[#This Row],[Number]], "00"),".", TEXT(Submittal[[#This Row],[Rev]],"00"))</f>
        <v>237313.01.00</v>
      </c>
      <c r="B486" s="19" t="str">
        <f>Submittal[[#This Row],[Title]]</f>
        <v>CUSTOM FANWALL AIR-HANDLING UNITS</v>
      </c>
      <c r="C486" s="19" t="str">
        <f>LEFT(Submittal[[#This Row],[Description]],25)</f>
        <v xml:space="preserve">B. Product Data for each </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hidden="1" x14ac:dyDescent="0.35">
      <c r="A487" s="22" t="str">
        <f>_xlfn.CONCAT(TEXT(Submittal[[#This Row],[Spec Section]],"000000"),".",TEXT(Submittal[[#This Row],[Number]], "00"),".", TEXT(Submittal[[#This Row],[Rev]],"00"))</f>
        <v>237313.04.00</v>
      </c>
      <c r="B487" s="19" t="str">
        <f>Submittal[[#This Row],[Title]]</f>
        <v>CUSTOM FANWALL AIR-HANDLING UNITS (Air Filters)</v>
      </c>
      <c r="C487" s="19" t="str">
        <f>LEFT(Submittal[[#This Row],[Description]],25)</f>
        <v xml:space="preserve">B. Product Data for each </v>
      </c>
      <c r="D487" s="19" t="str">
        <f>Submittal[[#This Row],[State]]</f>
        <v>Closed</v>
      </c>
      <c r="E487" s="20">
        <f>Submittal[[#This Row],[Due from Subcontractor]]</f>
        <v>43854</v>
      </c>
      <c r="F487" s="20" t="str">
        <f>Submittal[[#This Row],[Type]]</f>
        <v>Product Data</v>
      </c>
      <c r="G487" s="19" t="str">
        <f>Submittal[[#This Row],[Submitter Organization]]</f>
        <v>US Mechanical LLC</v>
      </c>
    </row>
    <row r="488" spans="1:7" hidden="1" x14ac:dyDescent="0.35">
      <c r="A488" s="22" t="str">
        <f>_xlfn.CONCAT(TEXT(Submittal[[#This Row],[Spec Section]],"000000"),".",TEXT(Submittal[[#This Row],[Number]], "00"),".", TEXT(Submittal[[#This Row],[Rev]],"00"))</f>
        <v>238219.02.00</v>
      </c>
      <c r="B488" s="19" t="str">
        <f>Submittal[[#This Row],[Title]]</f>
        <v>FAN-COIL UNITS</v>
      </c>
      <c r="C488" s="19" t="str">
        <f>LEFT(Submittal[[#This Row],[Description]],25)</f>
        <v/>
      </c>
      <c r="D488" s="19" t="str">
        <f>Submittal[[#This Row],[State]]</f>
        <v>Closed</v>
      </c>
      <c r="E488" s="20">
        <f>Submittal[[#This Row],[Due from Subcontractor]]</f>
        <v>43802</v>
      </c>
      <c r="F488" s="20" t="str">
        <f>Submittal[[#This Row],[Type]]</f>
        <v>Submittal</v>
      </c>
      <c r="G488" s="19" t="str">
        <f>Submittal[[#This Row],[Submitter Organization]]</f>
        <v>US Mechanical LLC</v>
      </c>
    </row>
    <row r="489" spans="1:7" hidden="1" x14ac:dyDescent="0.35">
      <c r="A489" s="22" t="str">
        <f>_xlfn.CONCAT(TEXT(Submittal[[#This Row],[Spec Section]],"000000"),".",TEXT(Submittal[[#This Row],[Number]], "00"),".", TEXT(Submittal[[#This Row],[Rev]],"00"))</f>
        <v>238219.04.00</v>
      </c>
      <c r="B489" s="19" t="str">
        <f>Submittal[[#This Row],[Title]]</f>
        <v>FAN-COIL UNITS</v>
      </c>
      <c r="C489" s="19" t="str">
        <f>LEFT(Submittal[[#This Row],[Description]],25)</f>
        <v>E. Field Test Reports:  W</v>
      </c>
      <c r="D489" s="19" t="str">
        <f>Submittal[[#This Row],[State]]</f>
        <v>Closed</v>
      </c>
      <c r="E489" s="20">
        <f>Submittal[[#This Row],[Due from Subcontractor]]</f>
        <v>44683</v>
      </c>
      <c r="F489" s="20" t="str">
        <f>Submittal[[#This Row],[Type]]</f>
        <v>Report</v>
      </c>
      <c r="G489" s="19" t="str">
        <f>Submittal[[#This Row],[Submitter Organization]]</f>
        <v>US Mechanical LLC</v>
      </c>
    </row>
    <row r="490" spans="1:7" hidden="1" x14ac:dyDescent="0.35">
      <c r="A490" s="22" t="str">
        <f>_xlfn.CONCAT(TEXT(Submittal[[#This Row],[Spec Section]],"000000"),".",TEXT(Submittal[[#This Row],[Number]], "00"),".", TEXT(Submittal[[#This Row],[Rev]],"00"))</f>
        <v>238219.03.00</v>
      </c>
      <c r="B490" s="19" t="str">
        <f>Submittal[[#This Row],[Title]]</f>
        <v>FAN-COIL UNITS</v>
      </c>
      <c r="C490" s="19" t="str">
        <f>LEFT(Submittal[[#This Row],[Description]],25)</f>
        <v>D. Samples for Initial Se</v>
      </c>
      <c r="D490" s="19" t="str">
        <f>Submittal[[#This Row],[State]]</f>
        <v>Closed</v>
      </c>
      <c r="E490" s="20">
        <f>Submittal[[#This Row],[Due from Subcontractor]]</f>
        <v>43802</v>
      </c>
      <c r="F490" s="20" t="str">
        <f>Submittal[[#This Row],[Type]]</f>
        <v>Submittal</v>
      </c>
      <c r="G490" s="19" t="str">
        <f>Submittal[[#This Row],[Submitter Organization]]</f>
        <v>US Mechanical LLC</v>
      </c>
    </row>
    <row r="491" spans="1:7" hidden="1" x14ac:dyDescent="0.35">
      <c r="A491" s="22" t="str">
        <f>_xlfn.CONCAT(TEXT(Submittal[[#This Row],[Spec Section]],"000000"),".",TEXT(Submittal[[#This Row],[Number]], "00"),".", TEXT(Submittal[[#This Row],[Rev]],"00"))</f>
        <v>238219.01.00</v>
      </c>
      <c r="B491" s="19" t="str">
        <f>Submittal[[#This Row],[Title]]</f>
        <v>FAN-COIL UNITS</v>
      </c>
      <c r="C491" s="19" t="str">
        <f>LEFT(Submittal[[#This Row],[Description]],25)</f>
        <v>A. Product Data:  Include</v>
      </c>
      <c r="D491" s="19" t="str">
        <f>Submittal[[#This Row],[State]]</f>
        <v>Closed</v>
      </c>
      <c r="E491" s="20">
        <f>Submittal[[#This Row],[Due from Subcontractor]]</f>
        <v>43802</v>
      </c>
      <c r="F491" s="20" t="str">
        <f>Submittal[[#This Row],[Type]]</f>
        <v>Product Data</v>
      </c>
      <c r="G491" s="19" t="str">
        <f>Submittal[[#This Row],[Submitter Organization]]</f>
        <v>US Mechanical LLC</v>
      </c>
    </row>
    <row r="492" spans="1:7" hidden="1" x14ac:dyDescent="0.35">
      <c r="A492" s="22" t="str">
        <f>_xlfn.CONCAT(TEXT(Submittal[[#This Row],[Spec Section]],"000000"),".",TEXT(Submittal[[#This Row],[Number]], "00"),".", TEXT(Submittal[[#This Row],[Rev]],"00"))</f>
        <v>238219.06.00</v>
      </c>
      <c r="B492" s="19" t="str">
        <f>Submittal[[#This Row],[Title]]</f>
        <v>FAN-COIL UNITS</v>
      </c>
      <c r="C492" s="19" t="str">
        <f>LEFT(Submittal[[#This Row],[Description]],25)</f>
        <v xml:space="preserve">Corrections to submittal </v>
      </c>
      <c r="D492" s="19" t="str">
        <f>Submittal[[#This Row],[State]]</f>
        <v>Closed</v>
      </c>
      <c r="E492" s="20">
        <f>Submittal[[#This Row],[Due from Subcontractor]]</f>
        <v>43893</v>
      </c>
      <c r="F492" s="20" t="str">
        <f>Submittal[[#This Row],[Type]]</f>
        <v>Product Data</v>
      </c>
      <c r="G492" s="19" t="str">
        <f>Submittal[[#This Row],[Submitter Organization]]</f>
        <v>US Mechanical LLC</v>
      </c>
    </row>
    <row r="493" spans="1:7" hidden="1" x14ac:dyDescent="0.35">
      <c r="A493" s="22" t="str">
        <f>_xlfn.CONCAT(TEXT(Submittal[[#This Row],[Spec Section]],"000000"),".",TEXT(Submittal[[#This Row],[Number]], "00"),".", TEXT(Submittal[[#This Row],[Rev]],"00"))</f>
        <v>238240.01.01</v>
      </c>
      <c r="B493" s="19" t="str">
        <f>Submittal[[#This Row],[Title]]</f>
        <v>PROPELLER UNIT HEATERS</v>
      </c>
      <c r="C493" s="19" t="str">
        <f>LEFT(Submittal[[#This Row],[Description]],25)</f>
        <v>A. Product Data: For each</v>
      </c>
      <c r="D493" s="19" t="str">
        <f>Submittal[[#This Row],[State]]</f>
        <v>Closed</v>
      </c>
      <c r="E493" s="20">
        <f>Submittal[[#This Row],[Due from Subcontractor]]</f>
        <v>43802</v>
      </c>
      <c r="F493" s="20" t="str">
        <f>Submittal[[#This Row],[Type]]</f>
        <v>Product Data</v>
      </c>
      <c r="G493" s="19" t="str">
        <f>Submittal[[#This Row],[Submitter Organization]]</f>
        <v>US Mechanical LLC</v>
      </c>
    </row>
    <row r="494" spans="1:7" hidden="1" x14ac:dyDescent="0.35">
      <c r="A494" s="22" t="str">
        <f>_xlfn.CONCAT(TEXT(Submittal[[#This Row],[Spec Section]],"000000"),".",TEXT(Submittal[[#This Row],[Number]], "00"),".", TEXT(Submittal[[#This Row],[Rev]],"00"))</f>
        <v>238414.01.01</v>
      </c>
      <c r="B494" s="19" t="str">
        <f>Submittal[[#This Row],[Title]]</f>
        <v>HUMIDIFIERS</v>
      </c>
      <c r="C494" s="19" t="str">
        <f>LEFT(Submittal[[#This Row],[Description]],25)</f>
        <v>A. Product Data:  Include</v>
      </c>
      <c r="D494" s="19" t="str">
        <f>Submittal[[#This Row],[State]]</f>
        <v>Closed</v>
      </c>
      <c r="E494" s="20">
        <f>Submittal[[#This Row],[Due from Subcontractor]]</f>
        <v>43840</v>
      </c>
      <c r="F494" s="20" t="str">
        <f>Submittal[[#This Row],[Type]]</f>
        <v>Product Data</v>
      </c>
      <c r="G494" s="19" t="str">
        <f>Submittal[[#This Row],[Submitter Organization]]</f>
        <v>US Mechanical LLC</v>
      </c>
    </row>
    <row r="495" spans="1:7" hidden="1" x14ac:dyDescent="0.35">
      <c r="A495" s="22" t="str">
        <f>_xlfn.CONCAT(TEXT(Submittal[[#This Row],[Spec Section]],"000000"),".",TEXT(Submittal[[#This Row],[Number]], "00"),".", TEXT(Submittal[[#This Row],[Rev]],"00"))</f>
        <v>255100.04.00</v>
      </c>
      <c r="B495" s="19" t="str">
        <f>Submittal[[#This Row],[Title]]</f>
        <v>BUILDING ENERGY MANAGEMENT AND TEMPERATURE</v>
      </c>
      <c r="C495" s="19" t="str">
        <f>LEFT(Submittal[[#This Row],[Description]],25)</f>
        <v/>
      </c>
      <c r="D495" s="19" t="str">
        <f>Submittal[[#This Row],[State]]</f>
        <v>Closed</v>
      </c>
      <c r="E495" s="20">
        <f>Submittal[[#This Row],[Due from Subcontractor]]</f>
        <v>43907</v>
      </c>
      <c r="F495" s="20" t="str">
        <f>Submittal[[#This Row],[Type]]</f>
        <v>Product Data</v>
      </c>
      <c r="G495" s="19" t="str">
        <f>Submittal[[#This Row],[Submitter Organization]]</f>
        <v>US Mechanical LLC</v>
      </c>
    </row>
    <row r="496" spans="1:7" hidden="1" x14ac:dyDescent="0.35">
      <c r="A496" s="22" t="str">
        <f>_xlfn.CONCAT(TEXT(Submittal[[#This Row],[Spec Section]],"000000"),".",TEXT(Submittal[[#This Row],[Number]], "00"),".", TEXT(Submittal[[#This Row],[Rev]],"00"))</f>
        <v>255100.03.00</v>
      </c>
      <c r="B496" s="19" t="str">
        <f>Submittal[[#This Row],[Title]]</f>
        <v>BUILDING ENERGY MANAGEMENT AND TEMPERATURE</v>
      </c>
      <c r="C496" s="19" t="str">
        <f>LEFT(Submittal[[#This Row],[Description]],25)</f>
        <v/>
      </c>
      <c r="D496" s="19" t="str">
        <f>Submittal[[#This Row],[State]]</f>
        <v>Closed</v>
      </c>
      <c r="E496" s="20">
        <f>Submittal[[#This Row],[Due from Subcontractor]]</f>
        <v>43867</v>
      </c>
      <c r="F496" s="20" t="str">
        <f>Submittal[[#This Row],[Type]]</f>
        <v>Product Data</v>
      </c>
      <c r="G496" s="19" t="str">
        <f>Submittal[[#This Row],[Submitter Organization]]</f>
        <v>US Mechanical LLC</v>
      </c>
    </row>
    <row r="497" spans="1:7" hidden="1" x14ac:dyDescent="0.35">
      <c r="A497" s="22" t="str">
        <f>_xlfn.CONCAT(TEXT(Submittal[[#This Row],[Spec Section]],"000000"),".",TEXT(Submittal[[#This Row],[Number]], "00"),".", TEXT(Submittal[[#This Row],[Rev]],"00"))</f>
        <v>255100.05.01</v>
      </c>
      <c r="B497" s="19" t="str">
        <f>Submittal[[#This Row],[Title]]</f>
        <v>BUILDING ENERGY MANAGEMENT AND TEMPERATURE</v>
      </c>
      <c r="C497" s="19" t="str">
        <f>LEFT(Submittal[[#This Row],[Description]],25)</f>
        <v>PICV Valves
Including CC</v>
      </c>
      <c r="D497" s="19" t="str">
        <f>Submittal[[#This Row],[State]]</f>
        <v>Closed</v>
      </c>
      <c r="E497" s="20">
        <f>Submittal[[#This Row],[Due from Subcontractor]]</f>
        <v>43935</v>
      </c>
      <c r="F497" s="20" t="str">
        <f>Submittal[[#This Row],[Type]]</f>
        <v>Product Data</v>
      </c>
      <c r="G497" s="19" t="str">
        <f>Submittal[[#This Row],[Submitter Organization]]</f>
        <v>US Mechanical LLC</v>
      </c>
    </row>
    <row r="498" spans="1:7" hidden="1" x14ac:dyDescent="0.35">
      <c r="A498" s="22" t="str">
        <f>_xlfn.CONCAT(TEXT(Submittal[[#This Row],[Spec Section]],"000000"),".",TEXT(Submittal[[#This Row],[Number]], "00"),".", TEXT(Submittal[[#This Row],[Rev]],"00"))</f>
        <v>260000.01.00</v>
      </c>
      <c r="B498" s="19" t="str">
        <f>Submittal[[#This Row],[Title]]</f>
        <v>North Mechanical Electrical Penetrations</v>
      </c>
      <c r="C498" s="19" t="str">
        <f>LEFT(Submittal[[#This Row],[Description]],25)</f>
        <v>Structural Review for Con</v>
      </c>
      <c r="D498" s="19" t="str">
        <f>Submittal[[#This Row],[State]]</f>
        <v>Closed</v>
      </c>
      <c r="E498" s="20">
        <f>Submittal[[#This Row],[Due from Subcontractor]]</f>
        <v>44218</v>
      </c>
      <c r="F498" s="20" t="str">
        <f>Submittal[[#This Row],[Type]]</f>
        <v>Submittal</v>
      </c>
      <c r="G498" s="19" t="str">
        <f>Submittal[[#This Row],[Submitter Organization]]</f>
        <v>Wilkinson Electric Inc</v>
      </c>
    </row>
    <row r="499" spans="1:7" hidden="1" x14ac:dyDescent="0.35">
      <c r="A499" s="22" t="str">
        <f>_xlfn.CONCAT(TEXT(Submittal[[#This Row],[Spec Section]],"000000"),".",TEXT(Submittal[[#This Row],[Number]], "00"),".", TEXT(Submittal[[#This Row],[Rev]],"00"))</f>
        <v>260519.01.00</v>
      </c>
      <c r="B499" s="19" t="str">
        <f>Submittal[[#This Row],[Title]]</f>
        <v>Conductors and Cables</v>
      </c>
      <c r="C499" s="19" t="str">
        <f>LEFT(Submittal[[#This Row],[Description]],25)</f>
        <v>1. (600V and Below)  1. S</v>
      </c>
      <c r="D499" s="19" t="str">
        <f>Submittal[[#This Row],[State]]</f>
        <v>Closed</v>
      </c>
      <c r="E499" s="20">
        <f>Submittal[[#This Row],[Due from Subcontractor]]</f>
        <v>0</v>
      </c>
      <c r="F499" s="20" t="str">
        <f>Submittal[[#This Row],[Type]]</f>
        <v>Product Data</v>
      </c>
      <c r="G499" s="19" t="str">
        <f>Submittal[[#This Row],[Submitter Organization]]</f>
        <v>Wilkinson Electric Inc</v>
      </c>
    </row>
    <row r="500" spans="1:7" hidden="1" x14ac:dyDescent="0.35">
      <c r="A500" s="22" t="str">
        <f>_xlfn.CONCAT(TEXT(Submittal[[#This Row],[Spec Section]],"000000"),".",TEXT(Submittal[[#This Row],[Number]], "00"),".", TEXT(Submittal[[#This Row],[Rev]],"00"))</f>
        <v>260519.02.00</v>
      </c>
      <c r="B500" s="19" t="str">
        <f>Submittal[[#This Row],[Title]]</f>
        <v>Conductors and Cables</v>
      </c>
      <c r="C500" s="19" t="str">
        <f>LEFT(Submittal[[#This Row],[Description]],25)</f>
        <v>Additional Required Items</v>
      </c>
      <c r="D500" s="19" t="str">
        <f>Submittal[[#This Row],[State]]</f>
        <v>Closed</v>
      </c>
      <c r="E500" s="20">
        <f>Submittal[[#This Row],[Due from Subcontractor]]</f>
        <v>43846</v>
      </c>
      <c r="F500" s="20" t="str">
        <f>Submittal[[#This Row],[Type]]</f>
        <v>Product Data</v>
      </c>
      <c r="G500" s="19" t="str">
        <f>Submittal[[#This Row],[Submitter Organization]]</f>
        <v>Wilkinson Electric Inc</v>
      </c>
    </row>
    <row r="501" spans="1:7" hidden="1" x14ac:dyDescent="0.35">
      <c r="A501" s="22" t="str">
        <f>_xlfn.CONCAT(TEXT(Submittal[[#This Row],[Spec Section]],"000000"),".",TEXT(Submittal[[#This Row],[Number]], "00"),".", TEXT(Submittal[[#This Row],[Rev]],"00"))</f>
        <v>260529.01.00</v>
      </c>
      <c r="B501" s="19" t="str">
        <f>Submittal[[#This Row],[Title]]</f>
        <v>Supporting Devices</v>
      </c>
      <c r="C501" s="19" t="str">
        <f>LEFT(Submittal[[#This Row],[Description]],25)</f>
        <v xml:space="preserve">1. Submit manufacturer’s </v>
      </c>
      <c r="D501" s="19" t="str">
        <f>Submittal[[#This Row],[State]]</f>
        <v>Closed</v>
      </c>
      <c r="E501" s="20">
        <f>Submittal[[#This Row],[Due from Subcontractor]]</f>
        <v>0</v>
      </c>
      <c r="F501" s="20" t="str">
        <f>Submittal[[#This Row],[Type]]</f>
        <v>Product Data</v>
      </c>
      <c r="G501" s="19" t="str">
        <f>Submittal[[#This Row],[Submitter Organization]]</f>
        <v>Wilkinson Electric Inc</v>
      </c>
    </row>
    <row r="502" spans="1:7" hidden="1" x14ac:dyDescent="0.35">
      <c r="A502" s="22" t="str">
        <f>_xlfn.CONCAT(TEXT(Submittal[[#This Row],[Spec Section]],"000000"),".",TEXT(Submittal[[#This Row],[Number]], "00"),".", TEXT(Submittal[[#This Row],[Rev]],"00"))</f>
        <v>260532.01.00</v>
      </c>
      <c r="B502" s="19" t="str">
        <f>Submittal[[#This Row],[Title]]</f>
        <v>Conduit Raceway</v>
      </c>
      <c r="C502" s="19" t="str">
        <f>LEFT(Submittal[[#This Row],[Description]],25)</f>
        <v xml:space="preserve">1. Submit manufacturer’s </v>
      </c>
      <c r="D502" s="19" t="str">
        <f>Submittal[[#This Row],[State]]</f>
        <v>Closed</v>
      </c>
      <c r="E502" s="20">
        <f>Submittal[[#This Row],[Due from Subcontractor]]</f>
        <v>0</v>
      </c>
      <c r="F502" s="20" t="str">
        <f>Submittal[[#This Row],[Type]]</f>
        <v>Product Data</v>
      </c>
      <c r="G502" s="19" t="str">
        <f>Submittal[[#This Row],[Submitter Organization]]</f>
        <v>Wilkinson Electric Inc</v>
      </c>
    </row>
    <row r="503" spans="1:7" hidden="1" x14ac:dyDescent="0.35">
      <c r="A503" s="22" t="str">
        <f>_xlfn.CONCAT(TEXT(Submittal[[#This Row],[Spec Section]],"000000"),".",TEXT(Submittal[[#This Row],[Number]], "00"),".", TEXT(Submittal[[#This Row],[Rev]],"00"))</f>
        <v>260532.02.02</v>
      </c>
      <c r="B503" s="19" t="str">
        <f>Submittal[[#This Row],[Title]]</f>
        <v>Conduit Raceway</v>
      </c>
      <c r="C503" s="19" t="str">
        <f>LEFT(Submittal[[#This Row],[Description]],25)</f>
        <v>Additional unspecified it</v>
      </c>
      <c r="D503" s="19" t="str">
        <f>Submittal[[#This Row],[State]]</f>
        <v>Closed</v>
      </c>
      <c r="E503" s="20">
        <f>Submittal[[#This Row],[Due from Subcontractor]]</f>
        <v>43893</v>
      </c>
      <c r="F503" s="20" t="str">
        <f>Submittal[[#This Row],[Type]]</f>
        <v>Product Data</v>
      </c>
      <c r="G503" s="19" t="str">
        <f>Submittal[[#This Row],[Submitter Organization]]</f>
        <v>Wilkinson Electric Inc</v>
      </c>
    </row>
    <row r="504" spans="1:7" hidden="1" x14ac:dyDescent="0.35">
      <c r="A504" s="22" t="str">
        <f>_xlfn.CONCAT(TEXT(Submittal[[#This Row],[Spec Section]],"000000"),".",TEXT(Submittal[[#This Row],[Number]], "00"),".", TEXT(Submittal[[#This Row],[Rev]],"00"))</f>
        <v>260533.01.01</v>
      </c>
      <c r="B504" s="19" t="str">
        <f>Submittal[[#This Row],[Title]]</f>
        <v>Electrical Boxes and Fittings</v>
      </c>
      <c r="C504" s="19" t="str">
        <f>LEFT(Submittal[[#This Row],[Description]],25)</f>
        <v xml:space="preserve">1. Submit manufacturer’s </v>
      </c>
      <c r="D504" s="19" t="str">
        <f>Submittal[[#This Row],[State]]</f>
        <v>Closed</v>
      </c>
      <c r="E504" s="20">
        <f>Submittal[[#This Row],[Due from Subcontractor]]</f>
        <v>43945</v>
      </c>
      <c r="F504" s="20" t="str">
        <f>Submittal[[#This Row],[Type]]</f>
        <v>Product Data</v>
      </c>
      <c r="G504" s="19" t="str">
        <f>Submittal[[#This Row],[Submitter Organization]]</f>
        <v>Wilkinson Electric Inc</v>
      </c>
    </row>
    <row r="505" spans="1:7" hidden="1" x14ac:dyDescent="0.35">
      <c r="A505" s="22" t="str">
        <f>_xlfn.CONCAT(TEXT(Submittal[[#This Row],[Spec Section]],"000000"),".",TEXT(Submittal[[#This Row],[Number]], "00"),".", TEXT(Submittal[[#This Row],[Rev]],"00"))</f>
        <v>260536.01.00</v>
      </c>
      <c r="B505" s="19" t="str">
        <f>Submittal[[#This Row],[Title]]</f>
        <v>Raceway Systems</v>
      </c>
      <c r="C505" s="19" t="str">
        <f>LEFT(Submittal[[#This Row],[Description]],25)</f>
        <v xml:space="preserve">1. Submit manufacturer's </v>
      </c>
      <c r="D505" s="19" t="str">
        <f>Submittal[[#This Row],[State]]</f>
        <v>Closed</v>
      </c>
      <c r="E505" s="20">
        <f>Submittal[[#This Row],[Due from Subcontractor]]</f>
        <v>0</v>
      </c>
      <c r="F505" s="20" t="str">
        <f>Submittal[[#This Row],[Type]]</f>
        <v>Product Data</v>
      </c>
      <c r="G505" s="19" t="str">
        <f>Submittal[[#This Row],[Submitter Organization]]</f>
        <v>Wilkinson Electric Inc</v>
      </c>
    </row>
    <row r="506" spans="1:7" hidden="1" x14ac:dyDescent="0.35">
      <c r="A506" s="22" t="str">
        <f>_xlfn.CONCAT(TEXT(Submittal[[#This Row],[Spec Section]],"000000"),".",TEXT(Submittal[[#This Row],[Number]], "00"),".", TEXT(Submittal[[#This Row],[Rev]],"00"))</f>
        <v>260536.02.00</v>
      </c>
      <c r="B506" s="19" t="str">
        <f>Submittal[[#This Row],[Title]]</f>
        <v>Raceway Systems</v>
      </c>
      <c r="C506" s="19" t="str">
        <f>LEFT(Submittal[[#This Row],[Description]],25)</f>
        <v>2. Submit dimensioned dra</v>
      </c>
      <c r="D506" s="19" t="str">
        <f>Submittal[[#This Row],[State]]</f>
        <v>Closed</v>
      </c>
      <c r="E506" s="20">
        <f>Submittal[[#This Row],[Due from Subcontractor]]</f>
        <v>0</v>
      </c>
      <c r="F506" s="20" t="str">
        <f>Submittal[[#This Row],[Type]]</f>
        <v>Shop Drawing</v>
      </c>
      <c r="G506" s="19" t="str">
        <f>Submittal[[#This Row],[Submitter Organization]]</f>
        <v>Wilkinson Electric Inc</v>
      </c>
    </row>
    <row r="507" spans="1:7" hidden="1" x14ac:dyDescent="0.35">
      <c r="A507" s="22" t="str">
        <f>_xlfn.CONCAT(TEXT(Submittal[[#This Row],[Spec Section]],"000000"),".",TEXT(Submittal[[#This Row],[Number]], "00"),".", TEXT(Submittal[[#This Row],[Rev]],"00"))</f>
        <v>260548.02.00</v>
      </c>
      <c r="B507" s="19" t="str">
        <f>Submittal[[#This Row],[Title]]</f>
        <v>Electrical Seismic Control</v>
      </c>
      <c r="C507" s="19" t="str">
        <f>LEFT(Submittal[[#This Row],[Description]],25)</f>
        <v>1. A single submittal sha</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hidden="1" x14ac:dyDescent="0.35">
      <c r="A508" s="22" t="str">
        <f>_xlfn.CONCAT(TEXT(Submittal[[#This Row],[Spec Section]],"000000"),".",TEXT(Submittal[[#This Row],[Number]], "00"),".", TEXT(Submittal[[#This Row],[Rev]],"00"))</f>
        <v>260548.03.00</v>
      </c>
      <c r="B508" s="19" t="str">
        <f>Submittal[[#This Row],[Title]]</f>
        <v>Electrical Seismic Control</v>
      </c>
      <c r="C508" s="19" t="str">
        <f>LEFT(Submittal[[#This Row],[Description]],25)</f>
        <v xml:space="preserve">2. Submit shop drawings, </v>
      </c>
      <c r="D508" s="19" t="str">
        <f>Submittal[[#This Row],[State]]</f>
        <v>Design Review</v>
      </c>
      <c r="E508" s="20">
        <f>Submittal[[#This Row],[Due from Subcontractor]]</f>
        <v>0</v>
      </c>
      <c r="F508" s="20" t="str">
        <f>Submittal[[#This Row],[Type]]</f>
        <v>Shop Drawing</v>
      </c>
      <c r="G508" s="19" t="str">
        <f>Submittal[[#This Row],[Submitter Organization]]</f>
        <v>Wilkinson Electric Inc</v>
      </c>
    </row>
    <row r="509" spans="1:7" hidden="1" x14ac:dyDescent="0.35">
      <c r="A509" s="22" t="str">
        <f>_xlfn.CONCAT(TEXT(Submittal[[#This Row],[Spec Section]],"000000"),".",TEXT(Submittal[[#This Row],[Number]], "00"),".", TEXT(Submittal[[#This Row],[Rev]],"00"))</f>
        <v>260553.01.00</v>
      </c>
      <c r="B509" s="19" t="str">
        <f>Submittal[[#This Row],[Title]]</f>
        <v>Electrical Identification</v>
      </c>
      <c r="C509" s="19" t="str">
        <f>LEFT(Submittal[[#This Row],[Description]],25)</f>
        <v xml:space="preserve">1. Submit manufacturer’s </v>
      </c>
      <c r="D509" s="19" t="str">
        <f>Submittal[[#This Row],[State]]</f>
        <v>Closed</v>
      </c>
      <c r="E509" s="20">
        <f>Submittal[[#This Row],[Due from Subcontractor]]</f>
        <v>0</v>
      </c>
      <c r="F509" s="20" t="str">
        <f>Submittal[[#This Row],[Type]]</f>
        <v>Product Data</v>
      </c>
      <c r="G509" s="19" t="str">
        <f>Submittal[[#This Row],[Submitter Organization]]</f>
        <v>Wilkinson Electric Inc</v>
      </c>
    </row>
    <row r="510" spans="1:7" hidden="1" x14ac:dyDescent="0.35">
      <c r="A510" s="22" t="str">
        <f>_xlfn.CONCAT(TEXT(Submittal[[#This Row],[Spec Section]],"000000"),".",TEXT(Submittal[[#This Row],[Number]], "00"),".", TEXT(Submittal[[#This Row],[Rev]],"00"))</f>
        <v>260553.02.00</v>
      </c>
      <c r="B510" s="19" t="str">
        <f>Submittal[[#This Row],[Title]]</f>
        <v>Electrical Identification</v>
      </c>
      <c r="C510" s="19" t="str">
        <f>LEFT(Submittal[[#This Row],[Description]],25)</f>
        <v>Additional items requeste</v>
      </c>
      <c r="D510" s="19" t="str">
        <f>Submittal[[#This Row],[State]]</f>
        <v>Closed</v>
      </c>
      <c r="E510" s="20">
        <f>Submittal[[#This Row],[Due from Subcontractor]]</f>
        <v>43846</v>
      </c>
      <c r="F510" s="20" t="str">
        <f>Submittal[[#This Row],[Type]]</f>
        <v>Product Data</v>
      </c>
      <c r="G510" s="19" t="str">
        <f>Submittal[[#This Row],[Submitter Organization]]</f>
        <v>Wilkinson Electric Inc</v>
      </c>
    </row>
    <row r="511" spans="1:7" hidden="1" x14ac:dyDescent="0.35">
      <c r="A511" s="22" t="str">
        <f>_xlfn.CONCAT(TEXT(Submittal[[#This Row],[Spec Section]],"000000"),".",TEXT(Submittal[[#This Row],[Number]], "00"),".", TEXT(Submittal[[#This Row],[Rev]],"00"))</f>
        <v>260561.02.00</v>
      </c>
      <c r="B511" s="19" t="str">
        <f>Submittal[[#This Row],[Title]]</f>
        <v>POWER MODULE PANEL</v>
      </c>
      <c r="C511" s="19" t="str">
        <f>LEFT(Submittal[[#This Row],[Description]],25)</f>
        <v>Product Data:  Provide ma</v>
      </c>
      <c r="D511" s="19" t="str">
        <f>Submittal[[#This Row],[State]]</f>
        <v>Closed</v>
      </c>
      <c r="E511" s="20">
        <f>Submittal[[#This Row],[Due from Subcontractor]]</f>
        <v>43817</v>
      </c>
      <c r="F511" s="20" t="str">
        <f>Submittal[[#This Row],[Type]]</f>
        <v>Product Data</v>
      </c>
      <c r="G511" s="19" t="str">
        <f>Submittal[[#This Row],[Submitter Organization]]</f>
        <v>Wilkinson Electric Inc</v>
      </c>
    </row>
    <row r="512" spans="1:7" hidden="1" x14ac:dyDescent="0.35">
      <c r="A512" s="22" t="str">
        <f>_xlfn.CONCAT(TEXT(Submittal[[#This Row],[Spec Section]],"000000"),".",TEXT(Submittal[[#This Row],[Number]], "00"),".", TEXT(Submittal[[#This Row],[Rev]],"00"))</f>
        <v>260561.01.01</v>
      </c>
      <c r="B512" s="19" t="str">
        <f>Submittal[[#This Row],[Title]]</f>
        <v>POWER MODULE PANEL</v>
      </c>
      <c r="C512" s="19" t="str">
        <f>LEFT(Submittal[[#This Row],[Description]],25)</f>
        <v>A. Submit shop drawings a</v>
      </c>
      <c r="D512" s="19" t="str">
        <f>Submittal[[#This Row],[State]]</f>
        <v>Closed</v>
      </c>
      <c r="E512" s="20">
        <f>Submittal[[#This Row],[Due from Subcontractor]]</f>
        <v>43833</v>
      </c>
      <c r="F512" s="20" t="str">
        <f>Submittal[[#This Row],[Type]]</f>
        <v>Shop Drawing</v>
      </c>
      <c r="G512" s="19" t="str">
        <f>Submittal[[#This Row],[Submitter Organization]]</f>
        <v>Wilkinson Electric Inc</v>
      </c>
    </row>
    <row r="513" spans="1:7" hidden="1" x14ac:dyDescent="0.35">
      <c r="A513" s="22" t="str">
        <f>_xlfn.CONCAT(TEXT(Submittal[[#This Row],[Spec Section]],"000000"),".",TEXT(Submittal[[#This Row],[Number]], "00"),".", TEXT(Submittal[[#This Row],[Rev]],"00"))</f>
        <v>260562.02.00</v>
      </c>
      <c r="B513" s="19" t="str">
        <f>Submittal[[#This Row],[Title]]</f>
        <v>POWER MODULE SWITCHES</v>
      </c>
      <c r="C513" s="19" t="str">
        <f>LEFT(Submittal[[#This Row],[Description]],25)</f>
        <v>B. Product Data:  Provide</v>
      </c>
      <c r="D513" s="19" t="str">
        <f>Submittal[[#This Row],[State]]</f>
        <v>Closed</v>
      </c>
      <c r="E513" s="20">
        <f>Submittal[[#This Row],[Due from Subcontractor]]</f>
        <v>43817</v>
      </c>
      <c r="F513" s="20" t="str">
        <f>Submittal[[#This Row],[Type]]</f>
        <v>Product Data</v>
      </c>
      <c r="G513" s="19" t="str">
        <f>Submittal[[#This Row],[Submitter Organization]]</f>
        <v>Wilkinson Electric Inc</v>
      </c>
    </row>
    <row r="514" spans="1:7" hidden="1" x14ac:dyDescent="0.35">
      <c r="A514" s="22" t="str">
        <f>_xlfn.CONCAT(TEXT(Submittal[[#This Row],[Spec Section]],"000000"),".",TEXT(Submittal[[#This Row],[Number]], "00"),".", TEXT(Submittal[[#This Row],[Rev]],"00"))</f>
        <v>260562.01.01</v>
      </c>
      <c r="B514" s="19" t="str">
        <f>Submittal[[#This Row],[Title]]</f>
        <v>POWER MODULE SWITCHES</v>
      </c>
      <c r="C514" s="19" t="str">
        <f>LEFT(Submittal[[#This Row],[Description]],25)</f>
        <v>A. Submit shop drawings a</v>
      </c>
      <c r="D514" s="19" t="str">
        <f>Submittal[[#This Row],[State]]</f>
        <v>Closed</v>
      </c>
      <c r="E514" s="20">
        <f>Submittal[[#This Row],[Due from Subcontractor]]</f>
        <v>43833</v>
      </c>
      <c r="F514" s="20" t="str">
        <f>Submittal[[#This Row],[Type]]</f>
        <v>Shop Drawing</v>
      </c>
      <c r="G514" s="19" t="str">
        <f>Submittal[[#This Row],[Submitter Organization]]</f>
        <v>Wilkinson Electric Inc</v>
      </c>
    </row>
    <row r="515" spans="1:7" hidden="1" x14ac:dyDescent="0.35">
      <c r="A515" s="22" t="str">
        <f>_xlfn.CONCAT(TEXT(Submittal[[#This Row],[Spec Section]],"000000"),".",TEXT(Submittal[[#This Row],[Number]], "00"),".", TEXT(Submittal[[#This Row],[Rev]],"00"))</f>
        <v>260573.01.02</v>
      </c>
      <c r="B515" s="19" t="str">
        <f>Submittal[[#This Row],[Title]]</f>
        <v>Protective Device Study</v>
      </c>
      <c r="C515" s="19" t="str">
        <f>LEFT(Submittal[[#This Row],[Description]],25)</f>
        <v>1. Submit partial study t</v>
      </c>
      <c r="D515" s="19" t="str">
        <f>Submittal[[#This Row],[State]]</f>
        <v>Closed</v>
      </c>
      <c r="E515" s="20">
        <f>Submittal[[#This Row],[Due from Subcontractor]]</f>
        <v>43945</v>
      </c>
      <c r="F515" s="20" t="str">
        <f>Submittal[[#This Row],[Type]]</f>
        <v>Product Data</v>
      </c>
      <c r="G515" s="19" t="str">
        <f>Submittal[[#This Row],[Submitter Organization]]</f>
        <v>Wilkinson Electric Inc</v>
      </c>
    </row>
    <row r="516" spans="1:7" hidden="1" x14ac:dyDescent="0.35">
      <c r="A516" s="22" t="str">
        <f>_xlfn.CONCAT(TEXT(Submittal[[#This Row],[Spec Section]],"000000"),".",TEXT(Submittal[[#This Row],[Number]], "00"),".", TEXT(Submittal[[#This Row],[Rev]],"00"))</f>
        <v>260573.03.00</v>
      </c>
      <c r="B516" s="19" t="str">
        <f>Submittal[[#This Row],[Title]]</f>
        <v>Protective Device Study</v>
      </c>
      <c r="C516" s="19" t="str">
        <f>LEFT(Submittal[[#This Row],[Description]],25)</f>
        <v>2. Construction Period Su</v>
      </c>
      <c r="D516" s="19" t="str">
        <f>Submittal[[#This Row],[State]]</f>
        <v>Assigned to Sub</v>
      </c>
      <c r="E516" s="20">
        <f>Submittal[[#This Row],[Due from Subcontractor]]</f>
        <v>0</v>
      </c>
      <c r="F516" s="20" t="str">
        <f>Submittal[[#This Row],[Type]]</f>
        <v>Product Data</v>
      </c>
      <c r="G516" s="19" t="str">
        <f>Submittal[[#This Row],[Submitter Organization]]</f>
        <v>Wilkinson Electric Inc</v>
      </c>
    </row>
    <row r="517" spans="1:7" hidden="1" x14ac:dyDescent="0.35">
      <c r="A517" s="22" t="str">
        <f>_xlfn.CONCAT(TEXT(Submittal[[#This Row],[Spec Section]],"000000"),".",TEXT(Submittal[[#This Row],[Number]], "00"),".", TEXT(Submittal[[#This Row],[Rev]],"00"))</f>
        <v>260585.01.00</v>
      </c>
      <c r="B517" s="19" t="str">
        <f>Submittal[[#This Row],[Title]]</f>
        <v>QUICK-CONNECT PANELBOARDS</v>
      </c>
      <c r="C517" s="19" t="str">
        <f>LEFT(Submittal[[#This Row],[Description]],25)</f>
        <v>1. Shop Drawings:  Submit</v>
      </c>
      <c r="D517" s="19" t="str">
        <f>Submittal[[#This Row],[State]]</f>
        <v>Closed</v>
      </c>
      <c r="E517" s="20">
        <f>Submittal[[#This Row],[Due from Subcontractor]]</f>
        <v>43817</v>
      </c>
      <c r="F517" s="20" t="str">
        <f>Submittal[[#This Row],[Type]]</f>
        <v>Shop Drawing</v>
      </c>
      <c r="G517" s="19" t="str">
        <f>Submittal[[#This Row],[Submitter Organization]]</f>
        <v>Wilkinson Electric Inc</v>
      </c>
    </row>
    <row r="518" spans="1:7" hidden="1" x14ac:dyDescent="0.35">
      <c r="A518" s="22" t="str">
        <f>_xlfn.CONCAT(TEXT(Submittal[[#This Row],[Spec Section]],"000000"),".",TEXT(Submittal[[#This Row],[Number]], "00"),".", TEXT(Submittal[[#This Row],[Rev]],"00"))</f>
        <v>260923.02.00</v>
      </c>
      <c r="B518" s="19" t="str">
        <f>Submittal[[#This Row],[Title]]</f>
        <v>Occupancy Sensors</v>
      </c>
      <c r="C518" s="19" t="str">
        <f>LEFT(Submittal[[#This Row],[Description]],25)</f>
        <v>2. Submit scaled drawings</v>
      </c>
      <c r="D518" s="19" t="str">
        <f>Submittal[[#This Row],[State]]</f>
        <v>Closed</v>
      </c>
      <c r="E518" s="20">
        <f>Submittal[[#This Row],[Due from Subcontractor]]</f>
        <v>43817</v>
      </c>
      <c r="F518" s="20" t="str">
        <f>Submittal[[#This Row],[Type]]</f>
        <v>Shop Drawing</v>
      </c>
      <c r="G518" s="19" t="str">
        <f>Submittal[[#This Row],[Submitter Organization]]</f>
        <v>Wilkinson Electric Inc</v>
      </c>
    </row>
    <row r="519" spans="1:7" hidden="1" x14ac:dyDescent="0.35">
      <c r="A519" s="22" t="str">
        <f>_xlfn.CONCAT(TEXT(Submittal[[#This Row],[Spec Section]],"000000"),".",TEXT(Submittal[[#This Row],[Number]], "00"),".", TEXT(Submittal[[#This Row],[Rev]],"00"))</f>
        <v>260923.01.01</v>
      </c>
      <c r="B519" s="19" t="str">
        <f>Submittal[[#This Row],[Title]]</f>
        <v>Occupancy Sensors</v>
      </c>
      <c r="C519" s="19" t="str">
        <f>LEFT(Submittal[[#This Row],[Description]],25)</f>
        <v xml:space="preserve">1. Submit manufacturer's </v>
      </c>
      <c r="D519" s="19" t="str">
        <f>Submittal[[#This Row],[State]]</f>
        <v>Closed</v>
      </c>
      <c r="E519" s="20">
        <f>Submittal[[#This Row],[Due from Subcontractor]]</f>
        <v>43817</v>
      </c>
      <c r="F519" s="20" t="str">
        <f>Submittal[[#This Row],[Type]]</f>
        <v>Product Data</v>
      </c>
      <c r="G519" s="19" t="str">
        <f>Submittal[[#This Row],[Submitter Organization]]</f>
        <v>Wilkinson Electric Inc</v>
      </c>
    </row>
    <row r="520" spans="1:7" hidden="1" x14ac:dyDescent="0.35">
      <c r="A520" s="22" t="str">
        <f>_xlfn.CONCAT(TEXT(Submittal[[#This Row],[Spec Section]],"000000"),".",TEXT(Submittal[[#This Row],[Number]], "00"),".", TEXT(Submittal[[#This Row],[Rev]],"00"))</f>
        <v>260943.02.01</v>
      </c>
      <c r="B520" s="19" t="str">
        <f>Submittal[[#This Row],[Title]]</f>
        <v>Lighting Control Equipment</v>
      </c>
      <c r="C520" s="19" t="str">
        <f>LEFT(Submittal[[#This Row],[Description]],25)</f>
        <v>2. Submit detailed drawin</v>
      </c>
      <c r="D520" s="19" t="str">
        <f>Submittal[[#This Row],[State]]</f>
        <v>Closed</v>
      </c>
      <c r="E520" s="20">
        <f>Submittal[[#This Row],[Due from Subcontractor]]</f>
        <v>43952</v>
      </c>
      <c r="F520" s="20" t="str">
        <f>Submittal[[#This Row],[Type]]</f>
        <v>Shop Drawing</v>
      </c>
      <c r="G520" s="19" t="str">
        <f>Submittal[[#This Row],[Submitter Organization]]</f>
        <v>Wilkinson Electric Inc</v>
      </c>
    </row>
    <row r="521" spans="1:7" hidden="1" x14ac:dyDescent="0.35">
      <c r="A521" s="22" t="str">
        <f>_xlfn.CONCAT(TEXT(Submittal[[#This Row],[Spec Section]],"000000"),".",TEXT(Submittal[[#This Row],[Number]], "00"),".", TEXT(Submittal[[#This Row],[Rev]],"00"))</f>
        <v>260943.01.01</v>
      </c>
      <c r="B521" s="19" t="str">
        <f>Submittal[[#This Row],[Title]]</f>
        <v>Lighting Control Equipment</v>
      </c>
      <c r="C521" s="19" t="str">
        <f>LEFT(Submittal[[#This Row],[Description]],25)</f>
        <v xml:space="preserve">1. Submit manufacturer’s </v>
      </c>
      <c r="D521" s="19" t="str">
        <f>Submittal[[#This Row],[State]]</f>
        <v>Closed</v>
      </c>
      <c r="E521" s="20">
        <f>Submittal[[#This Row],[Due from Subcontractor]]</f>
        <v>43817</v>
      </c>
      <c r="F521" s="20" t="str">
        <f>Submittal[[#This Row],[Type]]</f>
        <v>Product Data</v>
      </c>
      <c r="G521" s="19" t="str">
        <f>Submittal[[#This Row],[Submitter Organization]]</f>
        <v>Wilkinson Electric Inc</v>
      </c>
    </row>
    <row r="522" spans="1:7" hidden="1" x14ac:dyDescent="0.35">
      <c r="A522" s="22" t="str">
        <f>_xlfn.CONCAT(TEXT(Submittal[[#This Row],[Spec Section]],"000000"),".",TEXT(Submittal[[#This Row],[Number]], "00"),".", TEXT(Submittal[[#This Row],[Rev]],"00"))</f>
        <v>262200.02.00</v>
      </c>
      <c r="B522" s="19" t="str">
        <f>Submittal[[#This Row],[Title]]</f>
        <v>Transformers</v>
      </c>
      <c r="C522" s="19" t="str">
        <f>LEFT(Submittal[[#This Row],[Description]],25)</f>
        <v>2. Submit dimensioned dra</v>
      </c>
      <c r="D522" s="19" t="str">
        <f>Submittal[[#This Row],[State]]</f>
        <v>Closed</v>
      </c>
      <c r="E522" s="20">
        <f>Submittal[[#This Row],[Due from Subcontractor]]</f>
        <v>0</v>
      </c>
      <c r="F522" s="20" t="str">
        <f>Submittal[[#This Row],[Type]]</f>
        <v>Shop Drawing</v>
      </c>
      <c r="G522" s="19" t="str">
        <f>Submittal[[#This Row],[Submitter Organization]]</f>
        <v>Wilkinson Electric Inc</v>
      </c>
    </row>
    <row r="523" spans="1:7" hidden="1" x14ac:dyDescent="0.35">
      <c r="A523" s="22" t="str">
        <f>_xlfn.CONCAT(TEXT(Submittal[[#This Row],[Spec Section]],"000000"),".",TEXT(Submittal[[#This Row],[Number]], "00"),".", TEXT(Submittal[[#This Row],[Rev]],"00"))</f>
        <v>262200.01.01</v>
      </c>
      <c r="B523" s="19" t="str">
        <f>Submittal[[#This Row],[Title]]</f>
        <v>Transformers</v>
      </c>
      <c r="C523" s="19" t="str">
        <f>LEFT(Submittal[[#This Row],[Description]],25)</f>
        <v xml:space="preserve">1. Submit manufacturer's </v>
      </c>
      <c r="D523" s="19" t="str">
        <f>Submittal[[#This Row],[State]]</f>
        <v>Closed</v>
      </c>
      <c r="E523" s="20">
        <f>Submittal[[#This Row],[Due from Subcontractor]]</f>
        <v>0</v>
      </c>
      <c r="F523" s="20" t="str">
        <f>Submittal[[#This Row],[Type]]</f>
        <v>Product Data</v>
      </c>
      <c r="G523" s="19" t="str">
        <f>Submittal[[#This Row],[Submitter Organization]]</f>
        <v>Wilkinson Electric Inc</v>
      </c>
    </row>
    <row r="524" spans="1:7" hidden="1" x14ac:dyDescent="0.35">
      <c r="A524" s="22" t="str">
        <f>_xlfn.CONCAT(TEXT(Submittal[[#This Row],[Spec Section]],"000000"),".",TEXT(Submittal[[#This Row],[Number]], "00"),".", TEXT(Submittal[[#This Row],[Rev]],"00"))</f>
        <v>262413.02.00</v>
      </c>
      <c r="B524" s="19" t="str">
        <f>Submittal[[#This Row],[Title]]</f>
        <v>Switchgear and Switchboards</v>
      </c>
      <c r="C524" s="19" t="str">
        <f>LEFT(Submittal[[#This Row],[Description]],25)</f>
        <v>3. Submit dimensioned dra</v>
      </c>
      <c r="D524" s="19" t="str">
        <f>Submittal[[#This Row],[State]]</f>
        <v>Closed</v>
      </c>
      <c r="E524" s="20">
        <f>Submittal[[#This Row],[Due from Subcontractor]]</f>
        <v>0</v>
      </c>
      <c r="F524" s="20" t="str">
        <f>Submittal[[#This Row],[Type]]</f>
        <v>Shop Drawing</v>
      </c>
      <c r="G524" s="19" t="str">
        <f>Submittal[[#This Row],[Submitter Organization]]</f>
        <v>Wilkinson Electric Inc</v>
      </c>
    </row>
    <row r="525" spans="1:7" hidden="1" x14ac:dyDescent="0.35">
      <c r="A525" s="22" t="str">
        <f>_xlfn.CONCAT(TEXT(Submittal[[#This Row],[Spec Section]],"000000"),".",TEXT(Submittal[[#This Row],[Number]], "00"),".", TEXT(Submittal[[#This Row],[Rev]],"00"))</f>
        <v>262413.01.01</v>
      </c>
      <c r="B525" s="19" t="str">
        <f>Submittal[[#This Row],[Title]]</f>
        <v>Switchgear and Switchboards</v>
      </c>
      <c r="C525" s="19" t="str">
        <f>LEFT(Submittal[[#This Row],[Description]],25)</f>
        <v>262413 - Switchgear and S</v>
      </c>
      <c r="D525" s="19" t="str">
        <f>Submittal[[#This Row],[State]]</f>
        <v>Closed</v>
      </c>
      <c r="E525" s="20">
        <f>Submittal[[#This Row],[Due from Subcontractor]]</f>
        <v>0</v>
      </c>
      <c r="F525" s="20" t="str">
        <f>Submittal[[#This Row],[Type]]</f>
        <v>Product Data</v>
      </c>
      <c r="G525" s="19" t="str">
        <f>Submittal[[#This Row],[Submitter Organization]]</f>
        <v>Wilkinson Electric Inc</v>
      </c>
    </row>
    <row r="526" spans="1:7" hidden="1" x14ac:dyDescent="0.35">
      <c r="A526" s="22" t="str">
        <f>_xlfn.CONCAT(TEXT(Submittal[[#This Row],[Spec Section]],"000000"),".",TEXT(Submittal[[#This Row],[Number]], "00"),".", TEXT(Submittal[[#This Row],[Rev]],"00"))</f>
        <v>262416.01.00</v>
      </c>
      <c r="B526" s="19" t="str">
        <f>Submittal[[#This Row],[Title]]</f>
        <v>Panelboards</v>
      </c>
      <c r="C526" s="19" t="str">
        <f>LEFT(Submittal[[#This Row],[Description]],25)</f>
        <v>2. Submit dimensioned dra</v>
      </c>
      <c r="D526" s="19" t="str">
        <f>Submittal[[#This Row],[State]]</f>
        <v>Closed</v>
      </c>
      <c r="E526" s="20">
        <f>Submittal[[#This Row],[Due from Subcontractor]]</f>
        <v>0</v>
      </c>
      <c r="F526" s="20" t="str">
        <f>Submittal[[#This Row],[Type]]</f>
        <v>Shop Drawing</v>
      </c>
      <c r="G526" s="19" t="str">
        <f>Submittal[[#This Row],[Submitter Organization]]</f>
        <v>Wilkinson Electric Inc</v>
      </c>
    </row>
    <row r="527" spans="1:7" hidden="1" x14ac:dyDescent="0.35">
      <c r="A527" s="22" t="str">
        <f>_xlfn.CONCAT(TEXT(Submittal[[#This Row],[Spec Section]],"000000"),".",TEXT(Submittal[[#This Row],[Number]], "00"),".", TEXT(Submittal[[#This Row],[Rev]],"00"))</f>
        <v>262416.02.01</v>
      </c>
      <c r="B527" s="19" t="str">
        <f>Submittal[[#This Row],[Title]]</f>
        <v>Panelboards</v>
      </c>
      <c r="C527" s="19" t="str">
        <f>LEFT(Submittal[[#This Row],[Description]],25)</f>
        <v>3. Submit manufacturer da</v>
      </c>
      <c r="D527" s="19" t="str">
        <f>Submittal[[#This Row],[State]]</f>
        <v>Closed</v>
      </c>
      <c r="E527" s="20">
        <f>Submittal[[#This Row],[Due from Subcontractor]]</f>
        <v>43890</v>
      </c>
      <c r="F527" s="20" t="str">
        <f>Submittal[[#This Row],[Type]]</f>
        <v>Product Data</v>
      </c>
      <c r="G527" s="19" t="str">
        <f>Submittal[[#This Row],[Submitter Organization]]</f>
        <v>Wilkinson Electric Inc</v>
      </c>
    </row>
    <row r="528" spans="1:7" hidden="1" x14ac:dyDescent="0.35">
      <c r="A528" s="22" t="str">
        <f>_xlfn.CONCAT(TEXT(Submittal[[#This Row],[Spec Section]],"000000"),".",TEXT(Submittal[[#This Row],[Number]], "00"),".", TEXT(Submittal[[#This Row],[Rev]],"00"))</f>
        <v>262713.02.00</v>
      </c>
      <c r="B528" s="19" t="str">
        <f>Submittal[[#This Row],[Title]]</f>
        <v>Service Entrance</v>
      </c>
      <c r="C528" s="19" t="str">
        <f>LEFT(Submittal[[#This Row],[Description]],25)</f>
        <v>2. Submit dimensioned lay</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hidden="1" x14ac:dyDescent="0.35">
      <c r="A529" s="22" t="str">
        <f>_xlfn.CONCAT(TEXT(Submittal[[#This Row],[Spec Section]],"000000"),".",TEXT(Submittal[[#This Row],[Number]], "00"),".", TEXT(Submittal[[#This Row],[Rev]],"00"))</f>
        <v>262713.01.01</v>
      </c>
      <c r="B529" s="19" t="str">
        <f>Submittal[[#This Row],[Title]]</f>
        <v>Service Entrance</v>
      </c>
      <c r="C529" s="19" t="str">
        <f>LEFT(Submittal[[#This Row],[Description]],25)</f>
        <v xml:space="preserve">1. Submit manufacturer's </v>
      </c>
      <c r="D529" s="19" t="str">
        <f>Submittal[[#This Row],[State]]</f>
        <v>Closed</v>
      </c>
      <c r="E529" s="20">
        <f>Submittal[[#This Row],[Due from Subcontractor]]</f>
        <v>43890</v>
      </c>
      <c r="F529" s="20" t="str">
        <f>Submittal[[#This Row],[Type]]</f>
        <v>Product Data</v>
      </c>
      <c r="G529" s="19" t="str">
        <f>Submittal[[#This Row],[Submitter Organization]]</f>
        <v>Wilkinson Electric Inc</v>
      </c>
    </row>
    <row r="530" spans="1:7" hidden="1" x14ac:dyDescent="0.35">
      <c r="A530" s="22" t="str">
        <f>_xlfn.CONCAT(TEXT(Submittal[[#This Row],[Spec Section]],"000000"),".",TEXT(Submittal[[#This Row],[Number]], "00"),".", TEXT(Submittal[[#This Row],[Rev]],"00"))</f>
        <v>262726.01.00</v>
      </c>
      <c r="B530" s="19" t="str">
        <f>Submittal[[#This Row],[Title]]</f>
        <v>Wiring Devices</v>
      </c>
      <c r="C530" s="19" t="str">
        <f>LEFT(Submittal[[#This Row],[Description]],25)</f>
        <v xml:space="preserve">1. Submit manufacturer's </v>
      </c>
      <c r="D530" s="19" t="str">
        <f>Submittal[[#This Row],[State]]</f>
        <v>Closed</v>
      </c>
      <c r="E530" s="20">
        <f>Submittal[[#This Row],[Due from Subcontractor]]</f>
        <v>0</v>
      </c>
      <c r="F530" s="20" t="str">
        <f>Submittal[[#This Row],[Type]]</f>
        <v>Submittal</v>
      </c>
      <c r="G530" s="19" t="str">
        <f>Submittal[[#This Row],[Submitter Organization]]</f>
        <v>Wilkinson Electric Inc</v>
      </c>
    </row>
    <row r="531" spans="1:7" hidden="1" x14ac:dyDescent="0.35">
      <c r="A531" s="22" t="str">
        <f>_xlfn.CONCAT(TEXT(Submittal[[#This Row],[Spec Section]],"000000"),".",TEXT(Submittal[[#This Row],[Number]], "00"),".", TEXT(Submittal[[#This Row],[Rev]],"00"))</f>
        <v>262773.02.00</v>
      </c>
      <c r="B531" s="19" t="str">
        <f>Submittal[[#This Row],[Title]]</f>
        <v>CHIME SYSTEM</v>
      </c>
      <c r="C531" s="19" t="str">
        <f>LEFT(Submittal[[#This Row],[Description]],25)</f>
        <v>B. Shop Drawings:  Locati</v>
      </c>
      <c r="D531" s="19" t="str">
        <f>Submittal[[#This Row],[State]]</f>
        <v>Closed</v>
      </c>
      <c r="E531" s="20">
        <f>Submittal[[#This Row],[Due from Subcontractor]]</f>
        <v>43817</v>
      </c>
      <c r="F531" s="20" t="str">
        <f>Submittal[[#This Row],[Type]]</f>
        <v>Shop Drawing</v>
      </c>
      <c r="G531" s="19" t="str">
        <f>Submittal[[#This Row],[Submitter Organization]]</f>
        <v>Wilkinson Electric Inc</v>
      </c>
    </row>
    <row r="532" spans="1:7" hidden="1" x14ac:dyDescent="0.35">
      <c r="A532" s="22" t="str">
        <f>_xlfn.CONCAT(TEXT(Submittal[[#This Row],[Spec Section]],"000000"),".",TEXT(Submittal[[#This Row],[Number]], "00"),".", TEXT(Submittal[[#This Row],[Rev]],"00"))</f>
        <v>262773.01.01</v>
      </c>
      <c r="B532" s="19" t="str">
        <f>Submittal[[#This Row],[Title]]</f>
        <v>CHIME SYSTEM</v>
      </c>
      <c r="C532" s="19" t="str">
        <f>LEFT(Submittal[[#This Row],[Description]],25)</f>
        <v>A. Product Data: For each</v>
      </c>
      <c r="D532" s="19" t="str">
        <f>Submittal[[#This Row],[State]]</f>
        <v>Closed</v>
      </c>
      <c r="E532" s="20">
        <f>Submittal[[#This Row],[Due from Subcontractor]]</f>
        <v>43868</v>
      </c>
      <c r="F532" s="20" t="str">
        <f>Submittal[[#This Row],[Type]]</f>
        <v>Product Data</v>
      </c>
      <c r="G532" s="19" t="str">
        <f>Submittal[[#This Row],[Submitter Organization]]</f>
        <v>Wilkinson Electric Inc</v>
      </c>
    </row>
    <row r="533" spans="1:7" hidden="1" x14ac:dyDescent="0.35">
      <c r="A533" s="22" t="str">
        <f>_xlfn.CONCAT(TEXT(Submittal[[#This Row],[Spec Section]],"000000"),".",TEXT(Submittal[[#This Row],[Number]], "00"),".", TEXT(Submittal[[#This Row],[Rev]],"00"))</f>
        <v>262815.01.00</v>
      </c>
      <c r="B533" s="19" t="str">
        <f>Submittal[[#This Row],[Title]]</f>
        <v>Overcurrent Protective Devices</v>
      </c>
      <c r="C533" s="19" t="str">
        <f>LEFT(Submittal[[#This Row],[Description]],25)</f>
        <v xml:space="preserve">1. Submit manufacturer’s </v>
      </c>
      <c r="D533" s="19" t="str">
        <f>Submittal[[#This Row],[State]]</f>
        <v>Closed</v>
      </c>
      <c r="E533" s="20">
        <f>Submittal[[#This Row],[Due from Subcontractor]]</f>
        <v>0</v>
      </c>
      <c r="F533" s="20" t="str">
        <f>Submittal[[#This Row],[Type]]</f>
        <v>Product Data</v>
      </c>
      <c r="G533" s="19" t="str">
        <f>Submittal[[#This Row],[Submitter Organization]]</f>
        <v>Wilkinson Electric Inc</v>
      </c>
    </row>
    <row r="534" spans="1:7" hidden="1" x14ac:dyDescent="0.35">
      <c r="A534" s="22" t="str">
        <f>_xlfn.CONCAT(TEXT(Submittal[[#This Row],[Spec Section]],"000000"),".",TEXT(Submittal[[#This Row],[Number]], "00"),".", TEXT(Submittal[[#This Row],[Rev]],"00"))</f>
        <v>262815.02.00</v>
      </c>
      <c r="B534" s="19" t="str">
        <f>Submittal[[#This Row],[Title]]</f>
        <v>Overcurrent Protective Devices</v>
      </c>
      <c r="C534" s="19" t="str">
        <f>LEFT(Submittal[[#This Row],[Description]],25)</f>
        <v>3. Submit layout drawings</v>
      </c>
      <c r="D534" s="19" t="str">
        <f>Submittal[[#This Row],[State]]</f>
        <v>Closed</v>
      </c>
      <c r="E534" s="20">
        <f>Submittal[[#This Row],[Due from Subcontractor]]</f>
        <v>0</v>
      </c>
      <c r="F534" s="20" t="str">
        <f>Submittal[[#This Row],[Type]]</f>
        <v>Shop Drawing</v>
      </c>
      <c r="G534" s="19" t="str">
        <f>Submittal[[#This Row],[Submitter Organization]]</f>
        <v>Wilkinson Electric Inc</v>
      </c>
    </row>
    <row r="535" spans="1:7" hidden="1" x14ac:dyDescent="0.35">
      <c r="A535" s="22" t="str">
        <f>_xlfn.CONCAT(TEXT(Submittal[[#This Row],[Spec Section]],"000000"),".",TEXT(Submittal[[#This Row],[Number]], "00"),".", TEXT(Submittal[[#This Row],[Rev]],"00"))</f>
        <v>262816.01.00</v>
      </c>
      <c r="B535" s="19" t="str">
        <f>Submittal[[#This Row],[Title]]</f>
        <v>Motor and Circuit Disconnects</v>
      </c>
      <c r="C535" s="19" t="str">
        <f>LEFT(Submittal[[#This Row],[Description]],25)</f>
        <v xml:space="preserve">1. Submit manufacturer's </v>
      </c>
      <c r="D535" s="19" t="str">
        <f>Submittal[[#This Row],[State]]</f>
        <v>Closed</v>
      </c>
      <c r="E535" s="20">
        <f>Submittal[[#This Row],[Due from Subcontractor]]</f>
        <v>0</v>
      </c>
      <c r="F535" s="20" t="str">
        <f>Submittal[[#This Row],[Type]]</f>
        <v>Product Data</v>
      </c>
      <c r="G535" s="19" t="str">
        <f>Submittal[[#This Row],[Submitter Organization]]</f>
        <v>Wilkinson Electric Inc</v>
      </c>
    </row>
    <row r="536" spans="1:7" hidden="1" x14ac:dyDescent="0.35">
      <c r="A536" s="22" t="str">
        <f>_xlfn.CONCAT(TEXT(Submittal[[#This Row],[Spec Section]],"000000"),".",TEXT(Submittal[[#This Row],[Number]], "00"),".", TEXT(Submittal[[#This Row],[Rev]],"00"))</f>
        <v>262816.02.00</v>
      </c>
      <c r="B536" s="19" t="str">
        <f>Submittal[[#This Row],[Title]]</f>
        <v>Motor and Circuit Disconnects</v>
      </c>
      <c r="C536" s="19" t="str">
        <f>LEFT(Submittal[[#This Row],[Description]],25)</f>
        <v>2. Submit dimensioned dra</v>
      </c>
      <c r="D536" s="19" t="str">
        <f>Submittal[[#This Row],[State]]</f>
        <v>Closed</v>
      </c>
      <c r="E536" s="20">
        <f>Submittal[[#This Row],[Due from Subcontractor]]</f>
        <v>0</v>
      </c>
      <c r="F536" s="20" t="str">
        <f>Submittal[[#This Row],[Type]]</f>
        <v>Shop Drawing</v>
      </c>
      <c r="G536" s="19" t="str">
        <f>Submittal[[#This Row],[Submitter Organization]]</f>
        <v>Wilkinson Electric Inc</v>
      </c>
    </row>
    <row r="537" spans="1:7" hidden="1" x14ac:dyDescent="0.35">
      <c r="A537" s="22" t="str">
        <f>_xlfn.CONCAT(TEXT(Submittal[[#This Row],[Spec Section]],"000000"),".",TEXT(Submittal[[#This Row],[Number]], "00"),".", TEXT(Submittal[[#This Row],[Rev]],"00"))</f>
        <v>262913.01.00</v>
      </c>
      <c r="B537" s="19" t="str">
        <f>Submittal[[#This Row],[Title]]</f>
        <v>Motor Starters</v>
      </c>
      <c r="C537" s="19" t="str">
        <f>LEFT(Submittal[[#This Row],[Description]],25)</f>
        <v xml:space="preserve">1. Submit manufacturer's </v>
      </c>
      <c r="D537" s="19" t="str">
        <f>Submittal[[#This Row],[State]]</f>
        <v>Closed</v>
      </c>
      <c r="E537" s="20">
        <f>Submittal[[#This Row],[Due from Subcontractor]]</f>
        <v>0</v>
      </c>
      <c r="F537" s="20" t="str">
        <f>Submittal[[#This Row],[Type]]</f>
        <v>Product Data</v>
      </c>
      <c r="G537" s="19" t="str">
        <f>Submittal[[#This Row],[Submitter Organization]]</f>
        <v>Wilkinson Electric Inc</v>
      </c>
    </row>
    <row r="538" spans="1:7" hidden="1" x14ac:dyDescent="0.35">
      <c r="A538" s="22" t="str">
        <f>_xlfn.CONCAT(TEXT(Submittal[[#This Row],[Spec Section]],"000000"),".",TEXT(Submittal[[#This Row],[Number]], "00"),".", TEXT(Submittal[[#This Row],[Rev]],"00"))</f>
        <v>262913.02.00</v>
      </c>
      <c r="B538" s="19" t="str">
        <f>Submittal[[#This Row],[Title]]</f>
        <v>Motor Starters</v>
      </c>
      <c r="C538" s="19" t="str">
        <f>LEFT(Submittal[[#This Row],[Description]],25)</f>
        <v>2. Submit dimensioned dra</v>
      </c>
      <c r="D538" s="19" t="str">
        <f>Submittal[[#This Row],[State]]</f>
        <v>Closed</v>
      </c>
      <c r="E538" s="20">
        <f>Submittal[[#This Row],[Due from Subcontractor]]</f>
        <v>0</v>
      </c>
      <c r="F538" s="20" t="str">
        <f>Submittal[[#This Row],[Type]]</f>
        <v>Shop Drawing</v>
      </c>
      <c r="G538" s="19" t="str">
        <f>Submittal[[#This Row],[Submitter Organization]]</f>
        <v>Wilkinson Electric Inc</v>
      </c>
    </row>
    <row r="539" spans="1:7" hidden="1" x14ac:dyDescent="0.35">
      <c r="A539" s="22" t="str">
        <f>_xlfn.CONCAT(TEXT(Submittal[[#This Row],[Spec Section]],"000000"),".",TEXT(Submittal[[#This Row],[Number]], "00"),".", TEXT(Submittal[[#This Row],[Rev]],"00"))</f>
        <v>262923.01.00</v>
      </c>
      <c r="B539" s="19" t="str">
        <f>Submittal[[#This Row],[Title]]</f>
        <v>Variable Frequency Drives</v>
      </c>
      <c r="C539" s="19" t="str">
        <f>LEFT(Submittal[[#This Row],[Description]],25)</f>
        <v xml:space="preserve">1. Submit manufacturer's </v>
      </c>
      <c r="D539" s="19" t="str">
        <f>Submittal[[#This Row],[State]]</f>
        <v>Closed</v>
      </c>
      <c r="E539" s="20">
        <f>Submittal[[#This Row],[Due from Subcontractor]]</f>
        <v>43833</v>
      </c>
      <c r="F539" s="20" t="str">
        <f>Submittal[[#This Row],[Type]]</f>
        <v>Product Data</v>
      </c>
      <c r="G539" s="19" t="str">
        <f>Submittal[[#This Row],[Submitter Organization]]</f>
        <v>US Mechanical LLC</v>
      </c>
    </row>
    <row r="540" spans="1:7" hidden="1" x14ac:dyDescent="0.35">
      <c r="A540" s="22" t="str">
        <f>_xlfn.CONCAT(TEXT(Submittal[[#This Row],[Spec Section]],"000000"),".",TEXT(Submittal[[#This Row],[Number]], "00"),".", TEXT(Submittal[[#This Row],[Rev]],"00"))</f>
        <v>263213.02.00</v>
      </c>
      <c r="B540" s="19" t="str">
        <f>Submittal[[#This Row],[Title]]</f>
        <v>Emergency Electrical Systems</v>
      </c>
      <c r="C540" s="19" t="str">
        <f>LEFT(Submittal[[#This Row],[Description]],25)</f>
        <v>1. Dimensioned drawings o</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hidden="1" x14ac:dyDescent="0.35">
      <c r="A541" s="22" t="str">
        <f>_xlfn.CONCAT(TEXT(Submittal[[#This Row],[Spec Section]],"000000"),".",TEXT(Submittal[[#This Row],[Number]], "00"),".", TEXT(Submittal[[#This Row],[Rev]],"00"))</f>
        <v>263213.03.01</v>
      </c>
      <c r="B541" s="19" t="str">
        <f>Submittal[[#This Row],[Title]]</f>
        <v>Emergency Electrical Systems</v>
      </c>
      <c r="C541" s="19" t="str">
        <f>LEFT(Submittal[[#This Row],[Description]],25)</f>
        <v>2. Manufacturer’s standar</v>
      </c>
      <c r="D541" s="19" t="str">
        <f>Submittal[[#This Row],[State]]</f>
        <v>Closed</v>
      </c>
      <c r="E541" s="20">
        <f>Submittal[[#This Row],[Due from Subcontractor]]</f>
        <v>43854</v>
      </c>
      <c r="F541" s="20" t="str">
        <f>Submittal[[#This Row],[Type]]</f>
        <v>Product Data</v>
      </c>
      <c r="G541" s="19" t="str">
        <f>Submittal[[#This Row],[Submitter Organization]]</f>
        <v>Wilkinson Electric Inc</v>
      </c>
    </row>
    <row r="542" spans="1:7" hidden="1" x14ac:dyDescent="0.35">
      <c r="A542" s="22" t="str">
        <f>_xlfn.CONCAT(TEXT(Submittal[[#This Row],[Spec Section]],"000000"),".",TEXT(Submittal[[#This Row],[Number]], "00"),".", TEXT(Submittal[[#This Row],[Rev]],"00"))</f>
        <v>264113.02.00</v>
      </c>
      <c r="B542" s="19" t="str">
        <f>Submittal[[#This Row],[Title]]</f>
        <v>LIGHTNING PROTECTION FOR  STRUCTURES</v>
      </c>
      <c r="C542" s="19" t="str">
        <f>LEFT(Submittal[[#This Row],[Description]],25)</f>
        <v>B. Shop Drawings:  For ai</v>
      </c>
      <c r="D542" s="19" t="str">
        <f>Submittal[[#This Row],[State]]</f>
        <v>Closed</v>
      </c>
      <c r="E542" s="20">
        <f>Submittal[[#This Row],[Due from Subcontractor]]</f>
        <v>43817</v>
      </c>
      <c r="F542" s="20" t="str">
        <f>Submittal[[#This Row],[Type]]</f>
        <v>Shop Drawing</v>
      </c>
      <c r="G542" s="19" t="str">
        <f>Submittal[[#This Row],[Submitter Organization]]</f>
        <v>Wilkinson Electric Inc</v>
      </c>
    </row>
    <row r="543" spans="1:7" hidden="1" x14ac:dyDescent="0.35">
      <c r="A543" s="22" t="str">
        <f>_xlfn.CONCAT(TEXT(Submittal[[#This Row],[Spec Section]],"000000"),".",TEXT(Submittal[[#This Row],[Number]], "00"),".", TEXT(Submittal[[#This Row],[Rev]],"00"))</f>
        <v>264113.01.00</v>
      </c>
      <c r="B543" s="19" t="str">
        <f>Submittal[[#This Row],[Title]]</f>
        <v>LIGHTNING PROTECTION FOR  STRUCTURES</v>
      </c>
      <c r="C543" s="19" t="str">
        <f>LEFT(Submittal[[#This Row],[Description]],25)</f>
        <v>A. Product Data: For each</v>
      </c>
      <c r="D543" s="19" t="str">
        <f>Submittal[[#This Row],[State]]</f>
        <v>Closed</v>
      </c>
      <c r="E543" s="20">
        <f>Submittal[[#This Row],[Due from Subcontractor]]</f>
        <v>43817</v>
      </c>
      <c r="F543" s="20" t="str">
        <f>Submittal[[#This Row],[Type]]</f>
        <v>Product Data</v>
      </c>
      <c r="G543" s="19" t="str">
        <f>Submittal[[#This Row],[Submitter Organization]]</f>
        <v>Wilkinson Electric Inc</v>
      </c>
    </row>
    <row r="544" spans="1:7" hidden="1" x14ac:dyDescent="0.35">
      <c r="A544" s="22" t="str">
        <f>_xlfn.CONCAT(TEXT(Submittal[[#This Row],[Spec Section]],"000000"),".",TEXT(Submittal[[#This Row],[Number]], "00"),".", TEXT(Submittal[[#This Row],[Rev]],"00"))</f>
        <v>264313.01.00</v>
      </c>
      <c r="B544" s="19" t="str">
        <f>Submittal[[#This Row],[Title]]</f>
        <v>Surge Protective Devices (SPD)</v>
      </c>
      <c r="C544" s="19" t="str">
        <f>LEFT(Submittal[[#This Row],[Description]],25)</f>
        <v xml:space="preserve">1. Submit manufacturer's </v>
      </c>
      <c r="D544" s="19" t="str">
        <f>Submittal[[#This Row],[State]]</f>
        <v>Closed</v>
      </c>
      <c r="E544" s="20">
        <f>Submittal[[#This Row],[Due from Subcontractor]]</f>
        <v>0</v>
      </c>
      <c r="F544" s="20" t="str">
        <f>Submittal[[#This Row],[Type]]</f>
        <v>Product Data</v>
      </c>
      <c r="G544" s="19" t="str">
        <f>Submittal[[#This Row],[Submitter Organization]]</f>
        <v>Wilkinson Electric Inc</v>
      </c>
    </row>
    <row r="545" spans="1:7" hidden="1" x14ac:dyDescent="0.35">
      <c r="A545" s="22" t="str">
        <f>_xlfn.CONCAT(TEXT(Submittal[[#This Row],[Spec Section]],"000000"),".",TEXT(Submittal[[#This Row],[Number]], "00"),".", TEXT(Submittal[[#This Row],[Rev]],"00"))</f>
        <v>264313.02.00</v>
      </c>
      <c r="B545" s="19" t="str">
        <f>Submittal[[#This Row],[Title]]</f>
        <v>Surge Protective Devices (SPD)</v>
      </c>
      <c r="C545" s="19" t="str">
        <f>LEFT(Submittal[[#This Row],[Description]],25)</f>
        <v>2. Submit dimensioned dra</v>
      </c>
      <c r="D545" s="19" t="str">
        <f>Submittal[[#This Row],[State]]</f>
        <v>Closed</v>
      </c>
      <c r="E545" s="20">
        <f>Submittal[[#This Row],[Due from Subcontractor]]</f>
        <v>0</v>
      </c>
      <c r="F545" s="20" t="str">
        <f>Submittal[[#This Row],[Type]]</f>
        <v>Shop Drawing</v>
      </c>
      <c r="G545" s="19" t="str">
        <f>Submittal[[#This Row],[Submitter Organization]]</f>
        <v>Wilkinson Electric Inc</v>
      </c>
    </row>
    <row r="546" spans="1:7" hidden="1" x14ac:dyDescent="0.35">
      <c r="A546" s="22" t="str">
        <f>_xlfn.CONCAT(TEXT(Submittal[[#This Row],[Spec Section]],"000000"),".",TEXT(Submittal[[#This Row],[Number]], "00"),".", TEXT(Submittal[[#This Row],[Rev]],"00"))</f>
        <v>265100.02.00</v>
      </c>
      <c r="B546" s="19" t="str">
        <f>Submittal[[#This Row],[Title]]</f>
        <v>Interior and Exterior Building Lighting</v>
      </c>
      <c r="C546" s="19" t="str">
        <f>LEFT(Submittal[[#This Row],[Description]],25)</f>
        <v>3. Submit dimensioned dra</v>
      </c>
      <c r="D546" s="19" t="str">
        <f>Submittal[[#This Row],[State]]</f>
        <v>Closed</v>
      </c>
      <c r="E546" s="20">
        <f>Submittal[[#This Row],[Due from Subcontractor]]</f>
        <v>43817</v>
      </c>
      <c r="F546" s="20" t="str">
        <f>Submittal[[#This Row],[Type]]</f>
        <v>Shop Drawing</v>
      </c>
      <c r="G546" s="19" t="str">
        <f>Submittal[[#This Row],[Submitter Organization]]</f>
        <v>Wilkinson Electric Inc</v>
      </c>
    </row>
    <row r="547" spans="1:7" hidden="1" x14ac:dyDescent="0.35">
      <c r="A547" s="22" t="str">
        <f>_xlfn.CONCAT(TEXT(Submittal[[#This Row],[Spec Section]],"000000"),".",TEXT(Submittal[[#This Row],[Number]], "00"),".", TEXT(Submittal[[#This Row],[Rev]],"00"))</f>
        <v>265100.03.00</v>
      </c>
      <c r="B547" s="19" t="str">
        <f>Submittal[[#This Row],[Title]]</f>
        <v>Interior and Exterior Building Lighting</v>
      </c>
      <c r="C547" s="19" t="str">
        <f>LEFT(Submittal[[#This Row],[Description]],25)</f>
        <v>4. When applicable submit</v>
      </c>
      <c r="D547" s="19" t="str">
        <f>Submittal[[#This Row],[State]]</f>
        <v>Closed</v>
      </c>
      <c r="E547" s="20">
        <f>Submittal[[#This Row],[Due from Subcontractor]]</f>
        <v>43817</v>
      </c>
      <c r="F547" s="20" t="str">
        <f>Submittal[[#This Row],[Type]]</f>
        <v>Submittal</v>
      </c>
      <c r="G547" s="19" t="str">
        <f>Submittal[[#This Row],[Submitter Organization]]</f>
        <v>Wilkinson Electric Inc</v>
      </c>
    </row>
    <row r="548" spans="1:7" hidden="1" x14ac:dyDescent="0.35">
      <c r="A548" s="22" t="str">
        <f>_xlfn.CONCAT(TEXT(Submittal[[#This Row],[Spec Section]],"000000"),".",TEXT(Submittal[[#This Row],[Number]], "00"),".", TEXT(Submittal[[#This Row],[Rev]],"00"))</f>
        <v>265100.05.01</v>
      </c>
      <c r="B548" s="19" t="str">
        <f>Submittal[[#This Row],[Title]]</f>
        <v>Urgent Can Lights</v>
      </c>
      <c r="C548" s="19" t="str">
        <f>LEFT(Submittal[[#This Row],[Description]],25)</f>
        <v xml:space="preserve">The is a breakout of the </v>
      </c>
      <c r="D548" s="19" t="str">
        <f>Submittal[[#This Row],[State]]</f>
        <v>Closed</v>
      </c>
      <c r="E548" s="20">
        <f>Submittal[[#This Row],[Due from Subcontractor]]</f>
        <v>0</v>
      </c>
      <c r="F548" s="20" t="str">
        <f>Submittal[[#This Row],[Type]]</f>
        <v>Product Data</v>
      </c>
      <c r="G548" s="19" t="str">
        <f>Submittal[[#This Row],[Submitter Organization]]</f>
        <v>Wilkinson Electric Inc</v>
      </c>
    </row>
    <row r="549" spans="1:7" hidden="1" x14ac:dyDescent="0.35">
      <c r="A549" s="22" t="str">
        <f>_xlfn.CONCAT(TEXT(Submittal[[#This Row],[Spec Section]],"000000"),".",TEXT(Submittal[[#This Row],[Number]], "00"),".", TEXT(Submittal[[#This Row],[Rev]],"00"))</f>
        <v>265100.01.02</v>
      </c>
      <c r="B549" s="19" t="str">
        <f>Submittal[[#This Row],[Title]]</f>
        <v>265100 &amp; 265600 Lighting GHID</v>
      </c>
      <c r="C549" s="19" t="str">
        <f>LEFT(Submittal[[#This Row],[Description]],25)</f>
        <v>The Electrical Engineer a</v>
      </c>
      <c r="D549" s="19" t="str">
        <f>Submittal[[#This Row],[State]]</f>
        <v>Closed</v>
      </c>
      <c r="E549" s="20">
        <f>Submittal[[#This Row],[Due from Subcontractor]]</f>
        <v>44188</v>
      </c>
      <c r="F549" s="20" t="str">
        <f>Submittal[[#This Row],[Type]]</f>
        <v>Product Data</v>
      </c>
      <c r="G549" s="19" t="str">
        <f>Submittal[[#This Row],[Submitter Organization]]</f>
        <v>Wilkinson Electric Inc</v>
      </c>
    </row>
    <row r="550" spans="1:7" hidden="1" x14ac:dyDescent="0.35">
      <c r="A550" s="22" t="str">
        <f>_xlfn.CONCAT(TEXT(Submittal[[#This Row],[Spec Section]],"000000"),".",TEXT(Submittal[[#This Row],[Number]], "00"),".", TEXT(Submittal[[#This Row],[Rev]],"00"))</f>
        <v>265100.07.00</v>
      </c>
      <c r="B550" s="19" t="str">
        <f>Submittal[[#This Row],[Title]]</f>
        <v>Deco Lighting (Schonbek Complete) GHID</v>
      </c>
      <c r="C550" s="19" t="str">
        <f>LEFT(Submittal[[#This Row],[Description]],25)</f>
        <v>Schonbek Fixtures complet</v>
      </c>
      <c r="D550" s="19" t="str">
        <f>Submittal[[#This Row],[State]]</f>
        <v>Closed</v>
      </c>
      <c r="E550" s="20">
        <f>Submittal[[#This Row],[Due from Subcontractor]]</f>
        <v>44112</v>
      </c>
      <c r="F550" s="20" t="str">
        <f>Submittal[[#This Row],[Type]]</f>
        <v>Submittal</v>
      </c>
      <c r="G550" s="19" t="str">
        <f>Submittal[[#This Row],[Submitter Organization]]</f>
        <v>Swarovski Lighting Ltd.</v>
      </c>
    </row>
    <row r="551" spans="1:7" hidden="1" x14ac:dyDescent="0.35">
      <c r="A551" s="22" t="str">
        <f>_xlfn.CONCAT(TEXT(Submittal[[#This Row],[Spec Section]],"000000"),".",TEXT(Submittal[[#This Row],[Number]], "00"),".", TEXT(Submittal[[#This Row],[Rev]],"00"))</f>
        <v>265100.08.00</v>
      </c>
      <c r="B551" s="19" t="str">
        <f>Submittal[[#This Row],[Title]]</f>
        <v>Can Lights Resubmittal (AA6D &amp; AA6E)</v>
      </c>
      <c r="C551" s="19" t="str">
        <f>LEFT(Submittal[[#This Row],[Description]],25)</f>
        <v/>
      </c>
      <c r="D551" s="19" t="str">
        <f>Submittal[[#This Row],[State]]</f>
        <v>Closed</v>
      </c>
      <c r="E551" s="20">
        <f>Submittal[[#This Row],[Due from Subcontractor]]</f>
        <v>44164</v>
      </c>
      <c r="F551" s="20" t="str">
        <f>Submittal[[#This Row],[Type]]</f>
        <v>Submittal</v>
      </c>
      <c r="G551" s="19" t="str">
        <f>Submittal[[#This Row],[Submitter Organization]]</f>
        <v>Wilkinson Electric Inc</v>
      </c>
    </row>
    <row r="552" spans="1:7" hidden="1" x14ac:dyDescent="0.35">
      <c r="A552" s="22" t="str">
        <f>_xlfn.CONCAT(TEXT(Submittal[[#This Row],[Spec Section]],"000000"),".",TEXT(Submittal[[#This Row],[Number]], "00"),".", TEXT(Submittal[[#This Row],[Rev]],"00"))</f>
        <v>265100.06.00</v>
      </c>
      <c r="B552" s="19" t="str">
        <f>Submittal[[#This Row],[Title]]</f>
        <v>Deco Lighting (Schonbek B &amp; C Globes) GHID</v>
      </c>
      <c r="C552" s="19" t="str">
        <f>LEFT(Submittal[[#This Row],[Description]],25)</f>
        <v xml:space="preserve">Family C Globe on Family </v>
      </c>
      <c r="D552" s="19" t="str">
        <f>Submittal[[#This Row],[State]]</f>
        <v>Closed</v>
      </c>
      <c r="E552" s="20">
        <f>Submittal[[#This Row],[Due from Subcontractor]]</f>
        <v>44103</v>
      </c>
      <c r="F552" s="20" t="str">
        <f>Submittal[[#This Row],[Type]]</f>
        <v>Shop Drawing</v>
      </c>
      <c r="G552" s="19" t="str">
        <f>Submittal[[#This Row],[Submitter Organization]]</f>
        <v>Swarovski Lighting Ltd.</v>
      </c>
    </row>
    <row r="553" spans="1:7" hidden="1" x14ac:dyDescent="0.35">
      <c r="A553" s="22" t="str">
        <f>_xlfn.CONCAT(TEXT(Submittal[[#This Row],[Spec Section]],"000000"),".",TEXT(Submittal[[#This Row],[Number]], "00"),".", TEXT(Submittal[[#This Row],[Rev]],"00"))</f>
        <v>265100.10.00</v>
      </c>
      <c r="B553" s="19" t="str">
        <f>Submittal[[#This Row],[Title]]</f>
        <v>Back-lit Window Lighting CCD_69R1</v>
      </c>
      <c r="C553" s="19" t="str">
        <f>LEFT(Submittal[[#This Row],[Description]],25)</f>
        <v/>
      </c>
      <c r="D553" s="19" t="str">
        <f>Submittal[[#This Row],[State]]</f>
        <v>Closed</v>
      </c>
      <c r="E553" s="20">
        <f>Submittal[[#This Row],[Due from Subcontractor]]</f>
        <v>44173</v>
      </c>
      <c r="F553" s="20" t="str">
        <f>Submittal[[#This Row],[Type]]</f>
        <v>Submittal</v>
      </c>
      <c r="G553" s="19" t="str">
        <f>Submittal[[#This Row],[Submitter Organization]]</f>
        <v>Wilkinson Electric Inc</v>
      </c>
    </row>
    <row r="554" spans="1:7" hidden="1" x14ac:dyDescent="0.35">
      <c r="A554" s="22" t="str">
        <f>_xlfn.CONCAT(TEXT(Submittal[[#This Row],[Spec Section]],"000000"),".",TEXT(Submittal[[#This Row],[Number]], "00"),".", TEXT(Submittal[[#This Row],[Rev]],"00"))</f>
        <v>265100.09.00</v>
      </c>
      <c r="B554" s="19" t="str">
        <f>Submittal[[#This Row],[Title]]</f>
        <v>Can Light Sample (DR3A)</v>
      </c>
      <c r="C554" s="19" t="str">
        <f>LEFT(Submittal[[#This Row],[Description]],25)</f>
        <v/>
      </c>
      <c r="D554" s="19" t="str">
        <f>Submittal[[#This Row],[State]]</f>
        <v>Design Review</v>
      </c>
      <c r="E554" s="20">
        <f>Submittal[[#This Row],[Due from Subcontractor]]</f>
        <v>44164</v>
      </c>
      <c r="F554" s="20" t="str">
        <f>Submittal[[#This Row],[Type]]</f>
        <v>Submittal</v>
      </c>
      <c r="G554" s="19" t="str">
        <f>Submittal[[#This Row],[Submitter Organization]]</f>
        <v>Wilkinson Electric Inc</v>
      </c>
    </row>
    <row r="555" spans="1:7" hidden="1" x14ac:dyDescent="0.35">
      <c r="A555" s="22" t="str">
        <f>_xlfn.CONCAT(TEXT(Submittal[[#This Row],[Spec Section]],"000000"),".",TEXT(Submittal[[#This Row],[Number]], "00"),".", TEXT(Submittal[[#This Row],[Rev]],"00"))</f>
        <v>265100.11.00</v>
      </c>
      <c r="B555" s="19" t="str">
        <f>Submittal[[#This Row],[Title]]</f>
        <v>Deco Lighting Two-Tone I-1 Pendants</v>
      </c>
      <c r="C555" s="19" t="str">
        <f>LEFT(Submittal[[#This Row],[Description]],25)</f>
        <v/>
      </c>
      <c r="D555" s="19" t="str">
        <f>Submittal[[#This Row],[State]]</f>
        <v>Design Review</v>
      </c>
      <c r="E555" s="20">
        <f>Submittal[[#This Row],[Due from Subcontractor]]</f>
        <v>44216</v>
      </c>
      <c r="F555" s="20" t="str">
        <f>Submittal[[#This Row],[Type]]</f>
        <v>Submittal</v>
      </c>
      <c r="G555" s="19" t="str">
        <f>Submittal[[#This Row],[Submitter Organization]]</f>
        <v>Remains Lighting</v>
      </c>
    </row>
    <row r="556" spans="1:7" hidden="1" x14ac:dyDescent="0.35">
      <c r="A556" s="22" t="str">
        <f>_xlfn.CONCAT(TEXT(Submittal[[#This Row],[Spec Section]],"000000"),".",TEXT(Submittal[[#This Row],[Number]], "00"),".", TEXT(Submittal[[#This Row],[Rev]],"00"))</f>
        <v>265101.01.00</v>
      </c>
      <c r="B556" s="19" t="str">
        <f>Submittal[[#This Row],[Title]]</f>
        <v>CHANDELIERS AND PENDANTS</v>
      </c>
      <c r="C556" s="19" t="str">
        <f>LEFT(Submittal[[#This Row],[Description]],25)</f>
        <v>1. Product Data: For each</v>
      </c>
      <c r="D556" s="19" t="str">
        <f>Submittal[[#This Row],[State]]</f>
        <v>Closed</v>
      </c>
      <c r="E556" s="20">
        <f>Submittal[[#This Row],[Due from Subcontractor]]</f>
        <v>43817</v>
      </c>
      <c r="F556" s="20" t="str">
        <f>Submittal[[#This Row],[Type]]</f>
        <v>Product Data</v>
      </c>
      <c r="G556" s="19" t="str">
        <f>Submittal[[#This Row],[Submitter Organization]]</f>
        <v>Wilkinson Electric Inc</v>
      </c>
    </row>
    <row r="557" spans="1:7" hidden="1" x14ac:dyDescent="0.35">
      <c r="A557" s="22" t="str">
        <f>_xlfn.CONCAT(TEXT(Submittal[[#This Row],[Spec Section]],"000000"),".",TEXT(Submittal[[#This Row],[Number]], "00"),".", TEXT(Submittal[[#This Row],[Rev]],"00"))</f>
        <v>265101.04.00</v>
      </c>
      <c r="B557" s="19" t="str">
        <f>Submittal[[#This Row],[Title]]</f>
        <v>Chandeliers and Pendants - Remains Brass Color</v>
      </c>
      <c r="C557" s="19" t="str">
        <f>LEFT(Submittal[[#This Row],[Description]],25)</f>
        <v>Brass Color Shop Drawing</v>
      </c>
      <c r="D557" s="19" t="str">
        <f>Submittal[[#This Row],[State]]</f>
        <v>Closed</v>
      </c>
      <c r="E557" s="20">
        <f>Submittal[[#This Row],[Due from Subcontractor]]</f>
        <v>44226</v>
      </c>
      <c r="F557" s="20" t="str">
        <f>Submittal[[#This Row],[Type]]</f>
        <v>Shop Drawing</v>
      </c>
      <c r="G557" s="19" t="str">
        <f>Submittal[[#This Row],[Submitter Organization]]</f>
        <v>Remains Lighting</v>
      </c>
    </row>
    <row r="558" spans="1:7" hidden="1" x14ac:dyDescent="0.35">
      <c r="A558" s="22" t="str">
        <f>_xlfn.CONCAT(TEXT(Submittal[[#This Row],[Spec Section]],"000000"),".",TEXT(Submittal[[#This Row],[Number]], "00"),".", TEXT(Submittal[[#This Row],[Rev]],"00"))</f>
        <v>265101.03.00</v>
      </c>
      <c r="B558" s="19" t="str">
        <f>Submittal[[#This Row],[Title]]</f>
        <v>CHANDELIERS AND PENDANTS</v>
      </c>
      <c r="C558" s="19" t="str">
        <f>LEFT(Submittal[[#This Row],[Description]],25)</f>
        <v>C. Mockups: Provide inter</v>
      </c>
      <c r="D558" s="19" t="str">
        <f>Submittal[[#This Row],[State]]</f>
        <v>Assigned to Sub</v>
      </c>
      <c r="E558" s="20">
        <f>Submittal[[#This Row],[Due from Subcontractor]]</f>
        <v>44043</v>
      </c>
      <c r="F558" s="20" t="str">
        <f>Submittal[[#This Row],[Type]]</f>
        <v>Mock-Up</v>
      </c>
      <c r="G558" s="19" t="str">
        <f>Submittal[[#This Row],[Submitter Organization]]</f>
        <v>Wilkinson Electric Inc</v>
      </c>
    </row>
    <row r="559" spans="1:7" hidden="1" x14ac:dyDescent="0.35">
      <c r="A559" s="22" t="str">
        <f>_xlfn.CONCAT(TEXT(Submittal[[#This Row],[Spec Section]],"000000"),".",TEXT(Submittal[[#This Row],[Number]], "00"),".", TEXT(Submittal[[#This Row],[Rev]],"00"))</f>
        <v>265101.02.02</v>
      </c>
      <c r="B559" s="19" t="str">
        <f>Submittal[[#This Row],[Title]]</f>
        <v>Chandeliers and Pendants - Remains</v>
      </c>
      <c r="C559" s="19" t="str">
        <f>LEFT(Submittal[[#This Row],[Description]],25)</f>
        <v>2. Shop Drawings: For non</v>
      </c>
      <c r="D559" s="19" t="str">
        <f>Submittal[[#This Row],[State]]</f>
        <v>Assigned to Sub</v>
      </c>
      <c r="E559" s="20">
        <f>Submittal[[#This Row],[Due from Subcontractor]]</f>
        <v>43817</v>
      </c>
      <c r="F559" s="20" t="str">
        <f>Submittal[[#This Row],[Type]]</f>
        <v>Shop Drawing</v>
      </c>
      <c r="G559" s="19" t="str">
        <f>Submittal[[#This Row],[Submitter Organization]]</f>
        <v>Remains Lighting</v>
      </c>
    </row>
    <row r="560" spans="1:7" hidden="1" x14ac:dyDescent="0.35">
      <c r="A560" s="22" t="str">
        <f>_xlfn.CONCAT(TEXT(Submittal[[#This Row],[Spec Section]],"000000"),".",TEXT(Submittal[[#This Row],[Number]], "00"),".", TEXT(Submittal[[#This Row],[Rev]],"00"))</f>
        <v>265600.02.00</v>
      </c>
      <c r="B560" s="19" t="str">
        <f>Submittal[[#This Row],[Title]]</f>
        <v>Exterior Area Lighting</v>
      </c>
      <c r="C560" s="19" t="str">
        <f>LEFT(Submittal[[#This Row],[Description]],25)</f>
        <v>Samples:
BL42A Bollard
LF</v>
      </c>
      <c r="D560" s="19" t="str">
        <f>Submittal[[#This Row],[State]]</f>
        <v>Closed</v>
      </c>
      <c r="E560" s="20">
        <f>Submittal[[#This Row],[Due from Subcontractor]]</f>
        <v>44001</v>
      </c>
      <c r="F560" s="20" t="str">
        <f>Submittal[[#This Row],[Type]]</f>
        <v>Submittal</v>
      </c>
      <c r="G560" s="19" t="str">
        <f>Submittal[[#This Row],[Submitter Organization]]</f>
        <v>Wilkinson Electric Inc</v>
      </c>
    </row>
    <row r="561" spans="1:7" hidden="1" x14ac:dyDescent="0.35">
      <c r="A561" s="22" t="str">
        <f>_xlfn.CONCAT(TEXT(Submittal[[#This Row],[Spec Section]],"000000"),".",TEXT(Submittal[[#This Row],[Number]], "00"),".", TEXT(Submittal[[#This Row],[Rev]],"00"))</f>
        <v>265600.01.02</v>
      </c>
      <c r="B561" s="19" t="str">
        <f>Submittal[[#This Row],[Title]]</f>
        <v>Exterior Area Lighting</v>
      </c>
      <c r="C561" s="19" t="str">
        <f>LEFT(Submittal[[#This Row],[Description]],25)</f>
        <v xml:space="preserve">1. Submit manufacturer's </v>
      </c>
      <c r="D561" s="19" t="str">
        <f>Submittal[[#This Row],[State]]</f>
        <v>Assigned to Sub</v>
      </c>
      <c r="E561" s="20">
        <f>Submittal[[#This Row],[Due from Subcontractor]]</f>
        <v>0</v>
      </c>
      <c r="F561" s="20" t="str">
        <f>Submittal[[#This Row],[Type]]</f>
        <v>Product Data</v>
      </c>
      <c r="G561" s="19" t="str">
        <f>Submittal[[#This Row],[Submitter Organization]]</f>
        <v>Wilkinson Electric Inc</v>
      </c>
    </row>
    <row r="562" spans="1:7" hidden="1" x14ac:dyDescent="0.35">
      <c r="A562" s="22" t="str">
        <f>_xlfn.CONCAT(TEXT(Submittal[[#This Row],[Spec Section]],"000000"),".",TEXT(Submittal[[#This Row],[Number]], "00"),".", TEXT(Submittal[[#This Row],[Rev]],"00"))</f>
        <v>269330.01.01</v>
      </c>
      <c r="B562" s="19" t="str">
        <f>Submittal[[#This Row],[Title]]</f>
        <v>CENTRAL DIMMING CONTROL</v>
      </c>
      <c r="C562" s="19" t="str">
        <f>LEFT(Submittal[[#This Row],[Description]],25)</f>
        <v>A. Shop Drawings: 1. Incl</v>
      </c>
      <c r="D562" s="19" t="str">
        <f>Submittal[[#This Row],[State]]</f>
        <v>Closed</v>
      </c>
      <c r="E562" s="20">
        <f>Submittal[[#This Row],[Due from Subcontractor]]</f>
        <v>43817</v>
      </c>
      <c r="F562" s="20" t="str">
        <f>Submittal[[#This Row],[Type]]</f>
        <v>Shop Drawing</v>
      </c>
      <c r="G562" s="19" t="str">
        <f>Submittal[[#This Row],[Submitter Organization]]</f>
        <v>Wilkinson Electric Inc</v>
      </c>
    </row>
    <row r="563" spans="1:7" hidden="1" x14ac:dyDescent="0.35">
      <c r="A563" s="22" t="str">
        <f>_xlfn.CONCAT(TEXT(Submittal[[#This Row],[Spec Section]],"000000"),".",TEXT(Submittal[[#This Row],[Number]], "00"),".", TEXT(Submittal[[#This Row],[Rev]],"00"))</f>
        <v>271500.01.00</v>
      </c>
      <c r="B563" s="19" t="str">
        <f>Submittal[[#This Row],[Title]]</f>
        <v>DATA COMMUNICATIONS SYSTEMS</v>
      </c>
      <c r="C563" s="19" t="str">
        <f>LEFT(Submittal[[#This Row],[Description]],25)</f>
        <v>1. Product Data: a. Provi</v>
      </c>
      <c r="D563" s="19" t="str">
        <f>Submittal[[#This Row],[State]]</f>
        <v>Closed</v>
      </c>
      <c r="E563" s="20">
        <f>Submittal[[#This Row],[Due from Subcontractor]]</f>
        <v>43817</v>
      </c>
      <c r="F563" s="20" t="str">
        <f>Submittal[[#This Row],[Type]]</f>
        <v>Product Data</v>
      </c>
      <c r="G563" s="19" t="str">
        <f>Submittal[[#This Row],[Submitter Organization]]</f>
        <v>Wilkinson Electric Inc</v>
      </c>
    </row>
    <row r="564" spans="1:7" hidden="1" x14ac:dyDescent="0.35">
      <c r="A564" s="22" t="str">
        <f>_xlfn.CONCAT(TEXT(Submittal[[#This Row],[Spec Section]],"000000"),".",TEXT(Submittal[[#This Row],[Number]], "00"),".", TEXT(Submittal[[#This Row],[Rev]],"00"))</f>
        <v>271500.02.00</v>
      </c>
      <c r="B564" s="19" t="str">
        <f>Submittal[[#This Row],[Title]]</f>
        <v>DATA COMMUNICATIONS SYSTEMS</v>
      </c>
      <c r="C564" s="19" t="str">
        <f>LEFT(Submittal[[#This Row],[Description]],25)</f>
        <v>2. Shop Drawings: a. Prov</v>
      </c>
      <c r="D564" s="19" t="str">
        <f>Submittal[[#This Row],[State]]</f>
        <v>Closed</v>
      </c>
      <c r="E564" s="20">
        <f>Submittal[[#This Row],[Due from Subcontractor]]</f>
        <v>43833</v>
      </c>
      <c r="F564" s="20" t="str">
        <f>Submittal[[#This Row],[Type]]</f>
        <v>Shop Drawing</v>
      </c>
      <c r="G564" s="19" t="str">
        <f>Submittal[[#This Row],[Submitter Organization]]</f>
        <v>Wilkinson Electric Inc</v>
      </c>
    </row>
    <row r="565" spans="1:7" hidden="1" x14ac:dyDescent="0.35">
      <c r="A565" s="22" t="str">
        <f>_xlfn.CONCAT(TEXT(Submittal[[#This Row],[Spec Section]],"000000"),".",TEXT(Submittal[[#This Row],[Number]], "00"),".", TEXT(Submittal[[#This Row],[Rev]],"00"))</f>
        <v>271500.05.00</v>
      </c>
      <c r="B565" s="19" t="str">
        <f>Submittal[[#This Row],[Title]]</f>
        <v>DATA COMMUNICATIONS SYSTEMS</v>
      </c>
      <c r="C565" s="19" t="str">
        <f>LEFT(Submittal[[#This Row],[Description]],25)</f>
        <v>Please provide the follow</v>
      </c>
      <c r="D565" s="19" t="str">
        <f>Submittal[[#This Row],[State]]</f>
        <v>Closed</v>
      </c>
      <c r="E565" s="20">
        <f>Submittal[[#This Row],[Due from Subcontractor]]</f>
        <v>43867</v>
      </c>
      <c r="F565" s="20" t="str">
        <f>Submittal[[#This Row],[Type]]</f>
        <v>Product Data</v>
      </c>
      <c r="G565" s="19" t="str">
        <f>Submittal[[#This Row],[Submitter Organization]]</f>
        <v>Wilkinson Electric Inc</v>
      </c>
    </row>
    <row r="566" spans="1:7" hidden="1" x14ac:dyDescent="0.35">
      <c r="A566" s="22" t="str">
        <f>_xlfn.CONCAT(TEXT(Submittal[[#This Row],[Spec Section]],"000000"),".",TEXT(Submittal[[#This Row],[Number]], "00"),".", TEXT(Submittal[[#This Row],[Rev]],"00"))</f>
        <v>273216.01.00</v>
      </c>
      <c r="B566" s="19" t="str">
        <f>Submittal[[#This Row],[Title]]</f>
        <v>WIRELESS TRANSCEIVERS RADIO SYSTEM</v>
      </c>
      <c r="C566" s="19" t="str">
        <f>LEFT(Submittal[[#This Row],[Description]],25)</f>
        <v>A. Shop Drawings: 1. Prep</v>
      </c>
      <c r="D566" s="19" t="str">
        <f>Submittal[[#This Row],[State]]</f>
        <v>Closed</v>
      </c>
      <c r="E566" s="20">
        <f>Submittal[[#This Row],[Due from Subcontractor]]</f>
        <v>43817</v>
      </c>
      <c r="F566" s="20" t="str">
        <f>Submittal[[#This Row],[Type]]</f>
        <v>Shop Drawing</v>
      </c>
      <c r="G566" s="19" t="str">
        <f>Submittal[[#This Row],[Submitter Organization]]</f>
        <v>Wilkinson Electric Inc</v>
      </c>
    </row>
    <row r="567" spans="1:7" hidden="1" x14ac:dyDescent="0.35">
      <c r="A567" s="22" t="str">
        <f>_xlfn.CONCAT(TEXT(Submittal[[#This Row],[Spec Section]],"000000"),".",TEXT(Submittal[[#This Row],[Number]], "00"),".", TEXT(Submittal[[#This Row],[Rev]],"00"))</f>
        <v>273216.03.00</v>
      </c>
      <c r="B567" s="19" t="str">
        <f>Submittal[[#This Row],[Title]]</f>
        <v>WIRELESS TRANSCEIVERS RADIO SYSTEM</v>
      </c>
      <c r="C567" s="19" t="str">
        <f>LEFT(Submittal[[#This Row],[Description]],25)</f>
        <v>Other requested items dur</v>
      </c>
      <c r="D567" s="19" t="str">
        <f>Submittal[[#This Row],[State]]</f>
        <v>Closed</v>
      </c>
      <c r="E567" s="20">
        <f>Submittal[[#This Row],[Due from Subcontractor]]</f>
        <v>43866</v>
      </c>
      <c r="F567" s="20" t="str">
        <f>Submittal[[#This Row],[Type]]</f>
        <v>Shop Drawing</v>
      </c>
      <c r="G567" s="19" t="str">
        <f>Submittal[[#This Row],[Submitter Organization]]</f>
        <v>Wilkinson Electric Inc</v>
      </c>
    </row>
    <row r="568" spans="1:7" hidden="1" x14ac:dyDescent="0.35">
      <c r="A568" s="22" t="str">
        <f>_xlfn.CONCAT(TEXT(Submittal[[#This Row],[Spec Section]],"000000"),".",TEXT(Submittal[[#This Row],[Number]], "00"),".", TEXT(Submittal[[#This Row],[Rev]],"00"))</f>
        <v>273244.02.00</v>
      </c>
      <c r="B568" s="19" t="str">
        <f>Submittal[[#This Row],[Title]]</f>
        <v>Two-Way Communication</v>
      </c>
      <c r="C568" s="19" t="str">
        <f>LEFT(Submittal[[#This Row],[Description]],25)</f>
        <v>1. Data sheets on all equ</v>
      </c>
      <c r="D568" s="19" t="str">
        <f>Submittal[[#This Row],[State]]</f>
        <v>Closed</v>
      </c>
      <c r="E568" s="20">
        <f>Submittal[[#This Row],[Due from Subcontractor]]</f>
        <v>43817</v>
      </c>
      <c r="F568" s="20" t="str">
        <f>Submittal[[#This Row],[Type]]</f>
        <v>Product Data</v>
      </c>
      <c r="G568" s="19" t="str">
        <f>Submittal[[#This Row],[Submitter Organization]]</f>
        <v>Wilkinson Electric Inc</v>
      </c>
    </row>
    <row r="569" spans="1:7" hidden="1" x14ac:dyDescent="0.35">
      <c r="A569" s="22" t="str">
        <f>_xlfn.CONCAT(TEXT(Submittal[[#This Row],[Spec Section]],"000000"),".",TEXT(Submittal[[#This Row],[Number]], "00"),".", TEXT(Submittal[[#This Row],[Rev]],"00"))</f>
        <v>273244.03.00</v>
      </c>
      <c r="B569" s="19" t="str">
        <f>Submittal[[#This Row],[Title]]</f>
        <v>Two-Way Communication</v>
      </c>
      <c r="C569" s="19" t="str">
        <f>LEFT(Submittal[[#This Row],[Description]],25)</f>
        <v>3. Submit shop drawings s</v>
      </c>
      <c r="D569" s="19" t="str">
        <f>Submittal[[#This Row],[State]]</f>
        <v>Closed</v>
      </c>
      <c r="E569" s="20">
        <f>Submittal[[#This Row],[Due from Subcontractor]]</f>
        <v>43817</v>
      </c>
      <c r="F569" s="20" t="str">
        <f>Submittal[[#This Row],[Type]]</f>
        <v>Shop Drawing</v>
      </c>
      <c r="G569" s="19" t="str">
        <f>Submittal[[#This Row],[Submitter Organization]]</f>
        <v>Wilkinson Electric Inc</v>
      </c>
    </row>
    <row r="570" spans="1:7" hidden="1" x14ac:dyDescent="0.35">
      <c r="A570" s="22" t="str">
        <f>_xlfn.CONCAT(TEXT(Submittal[[#This Row],[Spec Section]],"000000"),".",TEXT(Submittal[[#This Row],[Number]], "00"),".", TEXT(Submittal[[#This Row],[Rev]],"00"))</f>
        <v>281601.03.00</v>
      </c>
      <c r="B570" s="19" t="str">
        <f>Submittal[[#This Row],[Title]]</f>
        <v>Intrusion Detection System</v>
      </c>
      <c r="C570" s="19" t="str">
        <f>LEFT(Submittal[[#This Row],[Description]],25)</f>
        <v>Submit manufacturer's dat</v>
      </c>
      <c r="D570" s="19" t="str">
        <f>Submittal[[#This Row],[State]]</f>
        <v>Closed</v>
      </c>
      <c r="E570" s="20">
        <f>Submittal[[#This Row],[Due from Subcontractor]]</f>
        <v>0</v>
      </c>
      <c r="F570" s="20" t="str">
        <f>Submittal[[#This Row],[Type]]</f>
        <v>Product Data</v>
      </c>
      <c r="G570" s="19" t="str">
        <f>Submittal[[#This Row],[Submitter Organization]]</f>
        <v>Wilkinson Electric Inc</v>
      </c>
    </row>
    <row r="571" spans="1:7" hidden="1" x14ac:dyDescent="0.35">
      <c r="A571" s="22" t="str">
        <f>_xlfn.CONCAT(TEXT(Submittal[[#This Row],[Spec Section]],"000000"),".",TEXT(Submittal[[#This Row],[Number]], "00"),".", TEXT(Submittal[[#This Row],[Rev]],"00"))</f>
        <v>281601.02.00</v>
      </c>
      <c r="B571" s="19" t="str">
        <f>Submittal[[#This Row],[Title]]</f>
        <v>Intrusion Detection System</v>
      </c>
      <c r="C571" s="19" t="str">
        <f>LEFT(Submittal[[#This Row],[Description]],25)</f>
        <v>A. Shop Drawings: 1. Prep</v>
      </c>
      <c r="D571" s="19" t="str">
        <f>Submittal[[#This Row],[State]]</f>
        <v>Closed</v>
      </c>
      <c r="E571" s="20">
        <f>Submittal[[#This Row],[Due from Subcontractor]]</f>
        <v>43833</v>
      </c>
      <c r="F571" s="20" t="str">
        <f>Submittal[[#This Row],[Type]]</f>
        <v>Shop Drawing</v>
      </c>
      <c r="G571" s="19" t="str">
        <f>Submittal[[#This Row],[Submitter Organization]]</f>
        <v>Wilkinson Electric Inc</v>
      </c>
    </row>
    <row r="572" spans="1:7" hidden="1" x14ac:dyDescent="0.35">
      <c r="A572" s="22" t="str">
        <f>_xlfn.CONCAT(TEXT(Submittal[[#This Row],[Spec Section]],"000000"),".",TEXT(Submittal[[#This Row],[Number]], "00"),".", TEXT(Submittal[[#This Row],[Rev]],"00"))</f>
        <v>282300.02.01</v>
      </c>
      <c r="B572" s="19" t="str">
        <f>Submittal[[#This Row],[Title]]</f>
        <v>VIDEO SURVEILLANCE</v>
      </c>
      <c r="C572" s="19" t="str">
        <f>LEFT(Submittal[[#This Row],[Description]],25)</f>
        <v>C. Shop Drawings:  Prepar</v>
      </c>
      <c r="D572" s="19" t="str">
        <f>Submittal[[#This Row],[State]]</f>
        <v>Closed</v>
      </c>
      <c r="E572" s="20">
        <f>Submittal[[#This Row],[Due from Subcontractor]]</f>
        <v>43896</v>
      </c>
      <c r="F572" s="20" t="str">
        <f>Submittal[[#This Row],[Type]]</f>
        <v>Shop Drawing</v>
      </c>
      <c r="G572" s="19" t="str">
        <f>Submittal[[#This Row],[Submitter Organization]]</f>
        <v>Wilkinson Electric Inc</v>
      </c>
    </row>
    <row r="573" spans="1:7" hidden="1" x14ac:dyDescent="0.35">
      <c r="A573" s="22" t="str">
        <f>_xlfn.CONCAT(TEXT(Submittal[[#This Row],[Spec Section]],"000000"),".",TEXT(Submittal[[#This Row],[Number]], "00"),".", TEXT(Submittal[[#This Row],[Rev]],"00"))</f>
        <v>282300.01.01</v>
      </c>
      <c r="B573" s="19" t="str">
        <f>Submittal[[#This Row],[Title]]</f>
        <v>VIDEO SURVEILLANCE</v>
      </c>
      <c r="C573" s="19" t="str">
        <f>LEFT(Submittal[[#This Row],[Description]],25)</f>
        <v>A. Equipment List:  Inclu</v>
      </c>
      <c r="D573" s="19" t="str">
        <f>Submittal[[#This Row],[State]]</f>
        <v>Closed</v>
      </c>
      <c r="E573" s="20">
        <f>Submittal[[#This Row],[Due from Subcontractor]]</f>
        <v>43861</v>
      </c>
      <c r="F573" s="20" t="str">
        <f>Submittal[[#This Row],[Type]]</f>
        <v>Product Data</v>
      </c>
      <c r="G573" s="19" t="str">
        <f>Submittal[[#This Row],[Submitter Organization]]</f>
        <v>Wilkinson Electric Inc</v>
      </c>
    </row>
    <row r="574" spans="1:7" hidden="1" x14ac:dyDescent="0.35">
      <c r="A574" s="22" t="str">
        <f>_xlfn.CONCAT(TEXT(Submittal[[#This Row],[Spec Section]],"000000"),".",TEXT(Submittal[[#This Row],[Number]], "00"),".", TEXT(Submittal[[#This Row],[Rev]],"00"))</f>
        <v>283111.02.00</v>
      </c>
      <c r="B574" s="19" t="str">
        <f>Submittal[[#This Row],[Title]]</f>
        <v>Fire Alarm and Detection System</v>
      </c>
      <c r="C574" s="19" t="str">
        <f>LEFT(Submittal[[#This Row],[Description]],25)</f>
        <v xml:space="preserve">2. Provide shop drawings </v>
      </c>
      <c r="D574" s="19" t="str">
        <f>Submittal[[#This Row],[State]]</f>
        <v>Closed</v>
      </c>
      <c r="E574" s="20">
        <f>Submittal[[#This Row],[Due from Subcontractor]]</f>
        <v>0</v>
      </c>
      <c r="F574" s="20" t="str">
        <f>Submittal[[#This Row],[Type]]</f>
        <v>Shop Drawing</v>
      </c>
      <c r="G574" s="19" t="str">
        <f>Submittal[[#This Row],[Submitter Organization]]</f>
        <v>Wilkinson Electric Inc</v>
      </c>
    </row>
    <row r="575" spans="1:7" hidden="1" x14ac:dyDescent="0.35">
      <c r="A575" s="22" t="str">
        <f>_xlfn.CONCAT(TEXT(Submittal[[#This Row],[Spec Section]],"000000"),".",TEXT(Submittal[[#This Row],[Number]], "00"),".", TEXT(Submittal[[#This Row],[Rev]],"00"))</f>
        <v>283111.01.01</v>
      </c>
      <c r="B575" s="19" t="str">
        <f>Submittal[[#This Row],[Title]]</f>
        <v>Fire Alarm and Detection System</v>
      </c>
      <c r="C575" s="19" t="str">
        <f>LEFT(Submittal[[#This Row],[Description]],25)</f>
        <v>Rev 1: Includes changes t</v>
      </c>
      <c r="D575" s="19" t="str">
        <f>Submittal[[#This Row],[State]]</f>
        <v>Closed</v>
      </c>
      <c r="E575" s="20">
        <f>Submittal[[#This Row],[Due from Subcontractor]]</f>
        <v>0</v>
      </c>
      <c r="F575" s="20" t="str">
        <f>Submittal[[#This Row],[Type]]</f>
        <v>Product Data</v>
      </c>
      <c r="G575" s="19" t="str">
        <f>Submittal[[#This Row],[Submitter Organization]]</f>
        <v>Wilkinson Electric Inc</v>
      </c>
    </row>
    <row r="576" spans="1:7" hidden="1" x14ac:dyDescent="0.35">
      <c r="A576" s="22" t="str">
        <f>_xlfn.CONCAT(TEXT(Submittal[[#This Row],[Spec Section]],"000000"),".",TEXT(Submittal[[#This Row],[Number]], "00"),".", TEXT(Submittal[[#This Row],[Rev]],"00"))</f>
        <v>283111.05.00</v>
      </c>
      <c r="B576" s="19" t="str">
        <f>Submittal[[#This Row],[Title]]</f>
        <v>Fire Alarm and Detection System</v>
      </c>
      <c r="C576" s="19" t="str">
        <f>LEFT(Submittal[[#This Row],[Description]],25)</f>
        <v>Resubmittal for the Annun</v>
      </c>
      <c r="D576" s="19" t="str">
        <f>Submittal[[#This Row],[State]]</f>
        <v>Closed</v>
      </c>
      <c r="E576" s="20">
        <f>Submittal[[#This Row],[Due from Subcontractor]]</f>
        <v>43866</v>
      </c>
      <c r="F576" s="20" t="str">
        <f>Submittal[[#This Row],[Type]]</f>
        <v>Product Data</v>
      </c>
      <c r="G576" s="19" t="str">
        <f>Submittal[[#This Row],[Submitter Organization]]</f>
        <v>Wilkinson Electric Inc</v>
      </c>
    </row>
    <row r="577" spans="1:7" hidden="1" x14ac:dyDescent="0.35">
      <c r="A577" s="22" t="str">
        <f>_xlfn.CONCAT(TEXT(Submittal[[#This Row],[Spec Section]],"000000"),".",TEXT(Submittal[[#This Row],[Number]], "00"),".", TEXT(Submittal[[#This Row],[Rev]],"00"))</f>
        <v>283111.03.00</v>
      </c>
      <c r="B577" s="19" t="str">
        <f>Submittal[[#This Row],[Title]]</f>
        <v>Fire Alarm and Detection System</v>
      </c>
      <c r="C577" s="19" t="str">
        <f>LEFT(Submittal[[#This Row],[Description]],25)</f>
        <v>8. Submit to State and Lo</v>
      </c>
      <c r="D577" s="19" t="str">
        <f>Submittal[[#This Row],[State]]</f>
        <v>Assigned to Sub</v>
      </c>
      <c r="E577" s="20">
        <f>Submittal[[#This Row],[Due from Subcontractor]]</f>
        <v>0</v>
      </c>
      <c r="F577" s="20" t="str">
        <f>Submittal[[#This Row],[Type]]</f>
        <v>Submittal Certificate</v>
      </c>
      <c r="G577" s="19" t="str">
        <f>Submittal[[#This Row],[Submitter Organization]]</f>
        <v>Wilkinson Electric Inc</v>
      </c>
    </row>
    <row r="578" spans="1:7" hidden="1" x14ac:dyDescent="0.35">
      <c r="A578" s="22" t="str">
        <f>_xlfn.CONCAT(TEXT(Submittal[[#This Row],[Spec Section]],"000000"),".",TEXT(Submittal[[#This Row],[Number]], "00"),".", TEXT(Submittal[[#This Row],[Rev]],"00"))</f>
        <v>283113.01.00</v>
      </c>
      <c r="B578" s="19" t="str">
        <f>Submittal[[#This Row],[Title]]</f>
        <v>Fire Alarm and Detection System</v>
      </c>
      <c r="C578" s="19" t="str">
        <f>LEFT(Submittal[[#This Row],[Description]],25)</f>
        <v>a. Manual Requirements  i</v>
      </c>
      <c r="D578" s="19" t="str">
        <f>Submittal[[#This Row],[State]]</f>
        <v>Assigned to Sub</v>
      </c>
      <c r="E578" s="20">
        <f>Submittal[[#This Row],[Due from Subcontractor]]</f>
        <v>0</v>
      </c>
      <c r="F578" s="20" t="str">
        <f>Submittal[[#This Row],[Type]]</f>
        <v>Product Data</v>
      </c>
      <c r="G578" s="19" t="str">
        <f>Submittal[[#This Row],[Submitter Organization]]</f>
        <v>Wilkinson Electric Inc</v>
      </c>
    </row>
    <row r="579" spans="1:7" hidden="1" x14ac:dyDescent="0.35">
      <c r="A579" s="22" t="str">
        <f>_xlfn.CONCAT(TEXT(Submittal[[#This Row],[Spec Section]],"000000"),".",TEXT(Submittal[[#This Row],[Number]], "00"),".", TEXT(Submittal[[#This Row],[Rev]],"00"))</f>
        <v>312000.02.00</v>
      </c>
      <c r="B579" s="19" t="str">
        <f>Submittal[[#This Row],[Title]]</f>
        <v>EARTH MOVING</v>
      </c>
      <c r="C579" s="19" t="str">
        <f>LEFT(Submittal[[#This Row],[Description]],25)</f>
        <v/>
      </c>
      <c r="D579" s="19" t="str">
        <f>Submittal[[#This Row],[State]]</f>
        <v>Closed</v>
      </c>
      <c r="E579" s="20">
        <f>Submittal[[#This Row],[Due from Subcontractor]]</f>
        <v>0</v>
      </c>
      <c r="F579" s="20" t="str">
        <f>Submittal[[#This Row],[Type]]</f>
        <v>Product Data</v>
      </c>
      <c r="G579" s="19" t="str">
        <f>Submittal[[#This Row],[Submitter Organization]]</f>
        <v>Sunroc Corporation</v>
      </c>
    </row>
    <row r="580" spans="1:7" hidden="1" x14ac:dyDescent="0.35">
      <c r="A580" s="22" t="str">
        <f>_xlfn.CONCAT(TEXT(Submittal[[#This Row],[Spec Section]],"000000"),".",TEXT(Submittal[[#This Row],[Number]], "00"),".", TEXT(Submittal[[#This Row],[Rev]],"00"))</f>
        <v>312000.03.00</v>
      </c>
      <c r="B580" s="19" t="str">
        <f>Submittal[[#This Row],[Title]]</f>
        <v>EARTH MOVING</v>
      </c>
      <c r="C580" s="19" t="str">
        <f>LEFT(Submittal[[#This Row],[Description]],25)</f>
        <v/>
      </c>
      <c r="D580" s="19" t="str">
        <f>Submittal[[#This Row],[State]]</f>
        <v>Closed</v>
      </c>
      <c r="E580" s="20">
        <f>Submittal[[#This Row],[Due from Subcontractor]]</f>
        <v>0</v>
      </c>
      <c r="F580" s="20" t="str">
        <f>Submittal[[#This Row],[Type]]</f>
        <v>Product Data</v>
      </c>
      <c r="G580" s="19" t="str">
        <f>Submittal[[#This Row],[Submitter Organization]]</f>
        <v>Sunroc Corporation</v>
      </c>
    </row>
    <row r="581" spans="1:7" hidden="1" x14ac:dyDescent="0.35">
      <c r="A581" s="22" t="str">
        <f>_xlfn.CONCAT(TEXT(Submittal[[#This Row],[Spec Section]],"000000"),".",TEXT(Submittal[[#This Row],[Number]], "00"),".", TEXT(Submittal[[#This Row],[Rev]],"00"))</f>
        <v>312000.06.00</v>
      </c>
      <c r="B581" s="19" t="str">
        <f>Submittal[[#This Row],[Title]]</f>
        <v>EARTH MOVING</v>
      </c>
      <c r="C581" s="19" t="str">
        <f>LEFT(Submittal[[#This Row],[Description]],25)</f>
        <v>Gradation report for a Pe</v>
      </c>
      <c r="D581" s="19" t="str">
        <f>Submittal[[#This Row],[State]]</f>
        <v>Closed</v>
      </c>
      <c r="E581" s="20">
        <f>Submittal[[#This Row],[Due from Subcontractor]]</f>
        <v>43966</v>
      </c>
      <c r="F581" s="20" t="str">
        <f>Submittal[[#This Row],[Type]]</f>
        <v>Product Data</v>
      </c>
      <c r="G581" s="19" t="str">
        <f>Submittal[[#This Row],[Submitter Organization]]</f>
        <v>Sunroc Corporation</v>
      </c>
    </row>
    <row r="582" spans="1:7" hidden="1" x14ac:dyDescent="0.35">
      <c r="A582" s="22" t="str">
        <f>_xlfn.CONCAT(TEXT(Submittal[[#This Row],[Spec Section]],"000000"),".",TEXT(Submittal[[#This Row],[Number]], "00"),".", TEXT(Submittal[[#This Row],[Rev]],"00"))</f>
        <v>312000.04.00</v>
      </c>
      <c r="B582" s="19" t="str">
        <f>Submittal[[#This Row],[Title]]</f>
        <v>EARTH MOVING</v>
      </c>
      <c r="C582" s="19" t="str">
        <f>LEFT(Submittal[[#This Row],[Description]],25)</f>
        <v xml:space="preserve">Imported structural fill </v>
      </c>
      <c r="D582" s="19" t="str">
        <f>Submittal[[#This Row],[State]]</f>
        <v>Closed</v>
      </c>
      <c r="E582" s="20">
        <f>Submittal[[#This Row],[Due from Subcontractor]]</f>
        <v>43867</v>
      </c>
      <c r="F582" s="20" t="str">
        <f>Submittal[[#This Row],[Type]]</f>
        <v>Product Data</v>
      </c>
      <c r="G582" s="19" t="str">
        <f>Submittal[[#This Row],[Submitter Organization]]</f>
        <v>Sunroc Corporation</v>
      </c>
    </row>
    <row r="583" spans="1:7" hidden="1" x14ac:dyDescent="0.35">
      <c r="A583" s="22" t="str">
        <f>_xlfn.CONCAT(TEXT(Submittal[[#This Row],[Spec Section]],"000000"),".",TEXT(Submittal[[#This Row],[Number]], "00"),".", TEXT(Submittal[[#This Row],[Rev]],"00"))</f>
        <v>312000.05.01</v>
      </c>
      <c r="B583" s="19" t="str">
        <f>Submittal[[#This Row],[Title]]</f>
        <v>Shoring</v>
      </c>
      <c r="C583" s="19" t="str">
        <f>LEFT(Submittal[[#This Row],[Description]],25)</f>
        <v/>
      </c>
      <c r="D583" s="19" t="str">
        <f>Submittal[[#This Row],[State]]</f>
        <v>Closed</v>
      </c>
      <c r="E583" s="20">
        <f>Submittal[[#This Row],[Due from Subcontractor]]</f>
        <v>43921</v>
      </c>
      <c r="F583" s="20" t="str">
        <f>Submittal[[#This Row],[Type]]</f>
        <v>Shop Drawing</v>
      </c>
      <c r="G583" s="19" t="str">
        <f>Submittal[[#This Row],[Submitter Organization]]</f>
        <v>Malcolm Drilling Co Inc</v>
      </c>
    </row>
    <row r="584" spans="1:7" hidden="1" x14ac:dyDescent="0.35">
      <c r="A584" s="22" t="str">
        <f>_xlfn.CONCAT(TEXT(Submittal[[#This Row],[Spec Section]],"000000"),".",TEXT(Submittal[[#This Row],[Number]], "00"),".", TEXT(Submittal[[#This Row],[Rev]],"00"))</f>
        <v>313100.01.00</v>
      </c>
      <c r="B584" s="19" t="str">
        <f>Submittal[[#This Row],[Title]]</f>
        <v>SOIL TREATMENT</v>
      </c>
      <c r="C584" s="19" t="str">
        <f>LEFT(Submittal[[#This Row],[Description]],25)</f>
        <v>A. Submit product data un</v>
      </c>
      <c r="D584" s="19" t="str">
        <f>Submittal[[#This Row],[State]]</f>
        <v>Closed</v>
      </c>
      <c r="E584" s="20">
        <f>Submittal[[#This Row],[Due from Subcontractor]]</f>
        <v>43762</v>
      </c>
      <c r="F584" s="20" t="str">
        <f>Submittal[[#This Row],[Type]]</f>
        <v>Product Data</v>
      </c>
      <c r="G584" s="19" t="str">
        <f>Submittal[[#This Row],[Submitter Organization]]</f>
        <v>Sunroc Corporation</v>
      </c>
    </row>
    <row r="585" spans="1:7" hidden="1" x14ac:dyDescent="0.35">
      <c r="A585" s="22" t="str">
        <f>_xlfn.CONCAT(TEXT(Submittal[[#This Row],[Spec Section]],"000000"),".",TEXT(Submittal[[#This Row],[Number]], "00"),".", TEXT(Submittal[[#This Row],[Rev]],"00"))</f>
        <v>316330.04.02</v>
      </c>
      <c r="B585" s="19" t="str">
        <f>Submittal[[#This Row],[Title]]</f>
        <v>DRILLED MICROPILES</v>
      </c>
      <c r="C585" s="19" t="str">
        <f>LEFT(Submittal[[#This Row],[Description]],25)</f>
        <v>1. Mill Certificates: Sub</v>
      </c>
      <c r="D585" s="19" t="str">
        <f>Submittal[[#This Row],[State]]</f>
        <v>Closed</v>
      </c>
      <c r="E585" s="20">
        <f>Submittal[[#This Row],[Due from Subcontractor]]</f>
        <v>43807</v>
      </c>
      <c r="F585" s="20" t="str">
        <f>Submittal[[#This Row],[Type]]</f>
        <v>Product Data</v>
      </c>
      <c r="G585" s="19" t="str">
        <f>Submittal[[#This Row],[Submitter Organization]]</f>
        <v>Malcolm Drilling Co Inc</v>
      </c>
    </row>
    <row r="586" spans="1:7" hidden="1" x14ac:dyDescent="0.35">
      <c r="A586" s="22" t="str">
        <f>_xlfn.CONCAT(TEXT(Submittal[[#This Row],[Spec Section]],"000000"),".",TEXT(Submittal[[#This Row],[Number]], "00"),".", TEXT(Submittal[[#This Row],[Rev]],"00"))</f>
        <v>316330.03.01</v>
      </c>
      <c r="B586" s="19" t="str">
        <f>Submittal[[#This Row],[Title]]</f>
        <v>DRILLED MICROPILES</v>
      </c>
      <c r="C586" s="19" t="str">
        <f>LEFT(Submittal[[#This Row],[Description]],25)</f>
        <v>3. Micropile Shop Drawing</v>
      </c>
      <c r="D586" s="19" t="str">
        <f>Submittal[[#This Row],[State]]</f>
        <v>Closed</v>
      </c>
      <c r="E586" s="20">
        <f>Submittal[[#This Row],[Due from Subcontractor]]</f>
        <v>43833</v>
      </c>
      <c r="F586" s="20" t="str">
        <f>Submittal[[#This Row],[Type]]</f>
        <v>Shop Drawing</v>
      </c>
      <c r="G586" s="19" t="str">
        <f>Submittal[[#This Row],[Submitter Organization]]</f>
        <v>Malcolm Drilling Co Inc</v>
      </c>
    </row>
    <row r="587" spans="1:7" hidden="1" x14ac:dyDescent="0.35">
      <c r="A587" s="22" t="str">
        <f>_xlfn.CONCAT(TEXT(Submittal[[#This Row],[Spec Section]],"000000"),".",TEXT(Submittal[[#This Row],[Number]], "00"),".", TEXT(Submittal[[#This Row],[Rev]],"00"))</f>
        <v>320000.01.00</v>
      </c>
      <c r="B587" s="19" t="str">
        <f>Submittal[[#This Row],[Title]]</f>
        <v>EXTERIOR IMPROVEMENT - Fountain</v>
      </c>
      <c r="C587" s="19" t="str">
        <f>LEFT(Submittal[[#This Row],[Description]],25)</f>
        <v/>
      </c>
      <c r="D587" s="19" t="str">
        <f>Submittal[[#This Row],[State]]</f>
        <v>Closed</v>
      </c>
      <c r="E587" s="20">
        <f>Submittal[[#This Row],[Due from Subcontractor]]</f>
        <v>44183</v>
      </c>
      <c r="F587" s="20" t="str">
        <f>Submittal[[#This Row],[Type]]</f>
        <v>Submittal</v>
      </c>
      <c r="G587" s="19" t="str">
        <f>Submittal[[#This Row],[Submitter Organization]]</f>
        <v>Artisan Granite, LLC</v>
      </c>
    </row>
    <row r="588" spans="1:7" hidden="1" x14ac:dyDescent="0.35">
      <c r="A588" s="22" t="str">
        <f>_xlfn.CONCAT(TEXT(Submittal[[#This Row],[Spec Section]],"000000"),".",TEXT(Submittal[[#This Row],[Number]], "00"),".", TEXT(Submittal[[#This Row],[Rev]],"00"))</f>
        <v>321216.01.00</v>
      </c>
      <c r="B588" s="19" t="str">
        <f>Submittal[[#This Row],[Title]]</f>
        <v>ASPHALT PAVING</v>
      </c>
      <c r="C588" s="19" t="str">
        <f>LEFT(Submittal[[#This Row],[Description]],25)</f>
        <v>A. General:  Submit the f</v>
      </c>
      <c r="D588" s="19" t="str">
        <f>Submittal[[#This Row],[State]]</f>
        <v>Closed</v>
      </c>
      <c r="E588" s="20">
        <f>Submittal[[#This Row],[Due from Subcontractor]]</f>
        <v>43770</v>
      </c>
      <c r="F588" s="20" t="str">
        <f>Submittal[[#This Row],[Type]]</f>
        <v>Product Data</v>
      </c>
      <c r="G588" s="19" t="str">
        <f>Submittal[[#This Row],[Submitter Organization]]</f>
        <v>Sunroc Corporation</v>
      </c>
    </row>
    <row r="589" spans="1:7" hidden="1" x14ac:dyDescent="0.35">
      <c r="A589" s="22" t="str">
        <f>_xlfn.CONCAT(TEXT(Submittal[[#This Row],[Spec Section]],"000000"),".",TEXT(Submittal[[#This Row],[Number]], "00"),".", TEXT(Submittal[[#This Row],[Rev]],"00"))</f>
        <v>321216.02.02</v>
      </c>
      <c r="B589" s="19" t="str">
        <f>Submittal[[#This Row],[Title]]</f>
        <v>ASPHALT PAVING (Paint)</v>
      </c>
      <c r="C589" s="19" t="str">
        <f>LEFT(Submittal[[#This Row],[Description]],25)</f>
        <v>Clarification from the di</v>
      </c>
      <c r="D589" s="19" t="str">
        <f>Submittal[[#This Row],[State]]</f>
        <v>Closed</v>
      </c>
      <c r="E589" s="20">
        <f>Submittal[[#This Row],[Due from Subcontractor]]</f>
        <v>43762</v>
      </c>
      <c r="F589" s="20" t="str">
        <f>Submittal[[#This Row],[Type]]</f>
        <v>Product Data</v>
      </c>
      <c r="G589" s="19" t="str">
        <f>Submittal[[#This Row],[Submitter Organization]]</f>
        <v>Sunroc Corporation</v>
      </c>
    </row>
    <row r="590" spans="1:7" hidden="1" x14ac:dyDescent="0.35">
      <c r="A590" s="22" t="str">
        <f>_xlfn.CONCAT(TEXT(Submittal[[#This Row],[Spec Section]],"000000"),".",TEXT(Submittal[[#This Row],[Number]], "00"),".", TEXT(Submittal[[#This Row],[Rev]],"00"))</f>
        <v>321313.01.00</v>
      </c>
      <c r="B590" s="19" t="str">
        <f>Submittal[[#This Row],[Title]]</f>
        <v>CONCRETE PAVING</v>
      </c>
      <c r="C590" s="19" t="str">
        <f>LEFT(Submittal[[#This Row],[Description]],25)</f>
        <v>1. Provide samples, manuf</v>
      </c>
      <c r="D590" s="19" t="str">
        <f>Submittal[[#This Row],[State]]</f>
        <v>Closed</v>
      </c>
      <c r="E590" s="20">
        <f>Submittal[[#This Row],[Due from Subcontractor]]</f>
        <v>43804</v>
      </c>
      <c r="F590" s="20" t="str">
        <f>Submittal[[#This Row],[Type]]</f>
        <v>Product Data</v>
      </c>
      <c r="G590" s="19" t="str">
        <f>Submittal[[#This Row],[Submitter Organization]]</f>
        <v>Innovative Concrete LLC</v>
      </c>
    </row>
    <row r="591" spans="1:7" hidden="1" x14ac:dyDescent="0.35">
      <c r="A591" s="22" t="str">
        <f>_xlfn.CONCAT(TEXT(Submittal[[#This Row],[Spec Section]],"000000"),".",TEXT(Submittal[[#This Row],[Number]], "00"),".", TEXT(Submittal[[#This Row],[Rev]],"00"))</f>
        <v>321313.02.00</v>
      </c>
      <c r="B591" s="19" t="str">
        <f>Submittal[[#This Row],[Title]]</f>
        <v>CONCRETE PAVING</v>
      </c>
      <c r="C591" s="19" t="str">
        <f>LEFT(Submittal[[#This Row],[Description]],25)</f>
        <v>Aggregate samples for sid</v>
      </c>
      <c r="D591" s="19" t="str">
        <f>Submittal[[#This Row],[State]]</f>
        <v>Closed</v>
      </c>
      <c r="E591" s="20">
        <f>Submittal[[#This Row],[Due from Subcontractor]]</f>
        <v>43903</v>
      </c>
      <c r="F591" s="20" t="str">
        <f>Submittal[[#This Row],[Type]]</f>
        <v>Submittal</v>
      </c>
      <c r="G591" s="19" t="str">
        <f>Submittal[[#This Row],[Submitter Organization]]</f>
        <v>Innovative Concrete LLC</v>
      </c>
    </row>
    <row r="592" spans="1:7" hidden="1" x14ac:dyDescent="0.35">
      <c r="A592" s="22" t="str">
        <f>_xlfn.CONCAT(TEXT(Submittal[[#This Row],[Spec Section]],"000000"),".",TEXT(Submittal[[#This Row],[Number]], "00"),".", TEXT(Submittal[[#This Row],[Rev]],"00"))</f>
        <v>321313.03.00</v>
      </c>
      <c r="B592" s="19" t="str">
        <f>Submittal[[#This Row],[Title]]</f>
        <v>CONCRETE PAVING</v>
      </c>
      <c r="C592" s="19" t="str">
        <f>LEFT(Submittal[[#This Row],[Description]],25)</f>
        <v>Pea Gravel Mix for Side W</v>
      </c>
      <c r="D592" s="19" t="str">
        <f>Submittal[[#This Row],[State]]</f>
        <v>Closed</v>
      </c>
      <c r="E592" s="20">
        <f>Submittal[[#This Row],[Due from Subcontractor]]</f>
        <v>43911</v>
      </c>
      <c r="F592" s="20" t="str">
        <f>Submittal[[#This Row],[Type]]</f>
        <v>Product Data</v>
      </c>
      <c r="G592" s="19" t="str">
        <f>Submittal[[#This Row],[Submitter Organization]]</f>
        <v>Innovative Concrete LLC</v>
      </c>
    </row>
    <row r="593" spans="1:7" hidden="1" x14ac:dyDescent="0.35">
      <c r="A593" s="22" t="str">
        <f>_xlfn.CONCAT(TEXT(Submittal[[#This Row],[Spec Section]],"000000"),".",TEXT(Submittal[[#This Row],[Number]], "00"),".", TEXT(Submittal[[#This Row],[Rev]],"00"))</f>
        <v>321413.03.00</v>
      </c>
      <c r="B593" s="19" t="str">
        <f>Submittal[[#This Row],[Title]]</f>
        <v>PRECAST CONCRETE UNIT PAVING</v>
      </c>
      <c r="C593" s="19" t="str">
        <f>LEFT(Submittal[[#This Row],[Description]],25)</f>
        <v>C. Samples for Verificati</v>
      </c>
      <c r="D593" s="19" t="str">
        <f>Submittal[[#This Row],[State]]</f>
        <v>Closed</v>
      </c>
      <c r="E593" s="20">
        <f>Submittal[[#This Row],[Due from Subcontractor]]</f>
        <v>43818</v>
      </c>
      <c r="F593" s="20" t="str">
        <f>Submittal[[#This Row],[Type]]</f>
        <v>Submittal</v>
      </c>
      <c r="G593" s="19" t="str">
        <f>Submittal[[#This Row],[Submitter Organization]]</f>
        <v>IMS Masonry Inc.</v>
      </c>
    </row>
    <row r="594" spans="1:7" hidden="1" x14ac:dyDescent="0.35">
      <c r="A594" s="22" t="str">
        <f>_xlfn.CONCAT(TEXT(Submittal[[#This Row],[Spec Section]],"000000"),".",TEXT(Submittal[[#This Row],[Number]], "00"),".", TEXT(Submittal[[#This Row],[Rev]],"00"))</f>
        <v>321413.02.00</v>
      </c>
      <c r="B594" s="19" t="str">
        <f>Submittal[[#This Row],[Title]]</f>
        <v>PRECAST CONCRETE UNIT PAVING</v>
      </c>
      <c r="C594" s="19" t="str">
        <f>LEFT(Submittal[[#This Row],[Description]],25)</f>
        <v>B. Samples for Initial Se</v>
      </c>
      <c r="D594" s="19" t="str">
        <f>Submittal[[#This Row],[State]]</f>
        <v>Closed</v>
      </c>
      <c r="E594" s="20">
        <f>Submittal[[#This Row],[Due from Subcontractor]]</f>
        <v>43818</v>
      </c>
      <c r="F594" s="20" t="str">
        <f>Submittal[[#This Row],[Type]]</f>
        <v>Submittal</v>
      </c>
      <c r="G594" s="19" t="str">
        <f>Submittal[[#This Row],[Submitter Organization]]</f>
        <v>IMS Masonry Inc.</v>
      </c>
    </row>
    <row r="595" spans="1:7" hidden="1" x14ac:dyDescent="0.35">
      <c r="A595" s="22" t="str">
        <f>_xlfn.CONCAT(TEXT(Submittal[[#This Row],[Spec Section]],"000000"),".",TEXT(Submittal[[#This Row],[Number]], "00"),".", TEXT(Submittal[[#This Row],[Rev]],"00"))</f>
        <v>321413.01.01</v>
      </c>
      <c r="B595" s="19" t="str">
        <f>Submittal[[#This Row],[Title]]</f>
        <v>PRECAST CONCRETE UNIT PAVING</v>
      </c>
      <c r="C595" s="19" t="str">
        <f>LEFT(Submittal[[#This Row],[Description]],25)</f>
        <v>A. Product Data:  For the</v>
      </c>
      <c r="D595" s="19" t="str">
        <f>Submittal[[#This Row],[State]]</f>
        <v>Closed</v>
      </c>
      <c r="E595" s="20">
        <f>Submittal[[#This Row],[Due from Subcontractor]]</f>
        <v>43896</v>
      </c>
      <c r="F595" s="20" t="str">
        <f>Submittal[[#This Row],[Type]]</f>
        <v>Product Data</v>
      </c>
      <c r="G595" s="19" t="str">
        <f>Submittal[[#This Row],[Submitter Organization]]</f>
        <v>IMS Masonry Inc.</v>
      </c>
    </row>
    <row r="596" spans="1:7" hidden="1" x14ac:dyDescent="0.35">
      <c r="A596" s="22" t="str">
        <f>_xlfn.CONCAT(TEXT(Submittal[[#This Row],[Spec Section]],"000000"),".",TEXT(Submittal[[#This Row],[Number]], "00"),".", TEXT(Submittal[[#This Row],[Rev]],"00"))</f>
        <v>321413.04.01</v>
      </c>
      <c r="B596" s="19" t="str">
        <f>Submittal[[#This Row],[Title]]</f>
        <v>PRECAST CONCRETE UNIT PAVING (Shop Drawings pt 1)</v>
      </c>
      <c r="C596" s="19" t="str">
        <f>LEFT(Submittal[[#This Row],[Description]],25)</f>
        <v/>
      </c>
      <c r="D596" s="19" t="str">
        <f>Submittal[[#This Row],[State]]</f>
        <v>Closed</v>
      </c>
      <c r="E596" s="20">
        <f>Submittal[[#This Row],[Due from Subcontractor]]</f>
        <v>44025</v>
      </c>
      <c r="F596" s="20" t="str">
        <f>Submittal[[#This Row],[Type]]</f>
        <v>Shop Drawing</v>
      </c>
      <c r="G596" s="19" t="str">
        <f>Submittal[[#This Row],[Submitter Organization]]</f>
        <v>IMS Masonry Inc.</v>
      </c>
    </row>
    <row r="597" spans="1:7" hidden="1" x14ac:dyDescent="0.35">
      <c r="A597" s="22" t="str">
        <f>_xlfn.CONCAT(TEXT(Submittal[[#This Row],[Spec Section]],"000000"),".",TEXT(Submittal[[#This Row],[Number]], "00"),".", TEXT(Submittal[[#This Row],[Rev]],"00"))</f>
        <v>321413.07.00</v>
      </c>
      <c r="B597" s="19" t="str">
        <f>Submittal[[#This Row],[Title]]</f>
        <v>PRECAST CONCRETE UNIT PAVING - Shop Drawings CCD_88</v>
      </c>
      <c r="C597" s="19" t="str">
        <f>LEFT(Submittal[[#This Row],[Description]],25)</f>
        <v xml:space="preserve">Shop Drawings for CCD_88 </v>
      </c>
      <c r="D597" s="19" t="str">
        <f>Submittal[[#This Row],[State]]</f>
        <v>Closed</v>
      </c>
      <c r="E597" s="20">
        <f>Submittal[[#This Row],[Due from Subcontractor]]</f>
        <v>44173</v>
      </c>
      <c r="F597" s="20" t="str">
        <f>Submittal[[#This Row],[Type]]</f>
        <v>Submittal</v>
      </c>
      <c r="G597" s="19" t="str">
        <f>Submittal[[#This Row],[Submitter Organization]]</f>
        <v>IMS Masonry Inc.</v>
      </c>
    </row>
    <row r="598" spans="1:7" hidden="1" x14ac:dyDescent="0.35">
      <c r="A598" s="22" t="str">
        <f>_xlfn.CONCAT(TEXT(Submittal[[#This Row],[Spec Section]],"000000"),".",TEXT(Submittal[[#This Row],[Number]], "00"),".", TEXT(Submittal[[#This Row],[Rev]],"00"))</f>
        <v>321413.05.00</v>
      </c>
      <c r="B598" s="19" t="str">
        <f>Submittal[[#This Row],[Title]]</f>
        <v>PRECAST CONCRETE UNIT PAVING</v>
      </c>
      <c r="C598" s="19" t="str">
        <f>LEFT(Submittal[[#This Row],[Description]],25)</f>
        <v>Mock-up per related submi</v>
      </c>
      <c r="D598" s="19" t="str">
        <f>Submittal[[#This Row],[State]]</f>
        <v>Closed</v>
      </c>
      <c r="E598" s="20">
        <f>Submittal[[#This Row],[Due from Subcontractor]]</f>
        <v>44013</v>
      </c>
      <c r="F598" s="20" t="str">
        <f>Submittal[[#This Row],[Type]]</f>
        <v>Submittal</v>
      </c>
      <c r="G598" s="19" t="str">
        <f>Submittal[[#This Row],[Submitter Organization]]</f>
        <v>IMS Masonry Inc.</v>
      </c>
    </row>
    <row r="599" spans="1:7" hidden="1" x14ac:dyDescent="0.35">
      <c r="A599" s="22" t="str">
        <f>_xlfn.CONCAT(TEXT(Submittal[[#This Row],[Spec Section]],"000000"),".",TEXT(Submittal[[#This Row],[Number]], "00"),".", TEXT(Submittal[[#This Row],[Rev]],"00"))</f>
        <v>321413.06.02</v>
      </c>
      <c r="B599" s="19" t="str">
        <f>Submittal[[#This Row],[Title]]</f>
        <v>PRECAST CONCRETE UNIT PAVING - Shop Drawings</v>
      </c>
      <c r="C599" s="19" t="str">
        <f>LEFT(Submittal[[#This Row],[Description]],25)</f>
        <v>Shop Drawings Complete fr</v>
      </c>
      <c r="D599" s="19" t="str">
        <f>Submittal[[#This Row],[State]]</f>
        <v>Closed</v>
      </c>
      <c r="E599" s="20">
        <f>Submittal[[#This Row],[Due from Subcontractor]]</f>
        <v>44211</v>
      </c>
      <c r="F599" s="20" t="str">
        <f>Submittal[[#This Row],[Type]]</f>
        <v>Submittal</v>
      </c>
      <c r="G599" s="19" t="str">
        <f>Submittal[[#This Row],[Submitter Organization]]</f>
        <v>IMS Masonry Inc.</v>
      </c>
    </row>
    <row r="600" spans="1:7" x14ac:dyDescent="0.35">
      <c r="A600" s="22" t="str">
        <f>_xlfn.CONCAT(TEXT(Submittal[[#This Row],[Spec Section]],"000000"),".",TEXT(Submittal[[#This Row],[Number]], "00"),".", TEXT(Submittal[[#This Row],[Rev]],"00"))</f>
        <v>323119.01.00</v>
      </c>
      <c r="B600" s="19" t="str">
        <f>Submittal[[#This Row],[Title]]</f>
        <v>DECORATIVE METAL FENCES AND GATES</v>
      </c>
      <c r="C600" s="19" t="str">
        <f>LEFT(Submittal[[#This Row],[Description]],25)</f>
        <v>A. Product Data: For each</v>
      </c>
      <c r="D600" s="19" t="str">
        <f>Submittal[[#This Row],[State]]</f>
        <v>Closed</v>
      </c>
      <c r="E600" s="20">
        <f>Submittal[[#This Row],[Due from Subcontractor]]</f>
        <v>0</v>
      </c>
      <c r="F600" s="20" t="str">
        <f>Submittal[[#This Row],[Type]]</f>
        <v>Product Data</v>
      </c>
      <c r="G600" s="19" t="str">
        <f>Submittal[[#This Row],[Submitter Organization]]</f>
        <v>Ducworks Inc.</v>
      </c>
    </row>
    <row r="601" spans="1:7" x14ac:dyDescent="0.35">
      <c r="A601" s="22" t="str">
        <f>_xlfn.CONCAT(TEXT(Submittal[[#This Row],[Spec Section]],"000000"),".",TEXT(Submittal[[#This Row],[Number]], "00"),".", TEXT(Submittal[[#This Row],[Rev]],"00"))</f>
        <v>323119.03.00</v>
      </c>
      <c r="B601" s="19" t="str">
        <f>Submittal[[#This Row],[Title]]</f>
        <v>DECORATIVE METAL FENCES AND GATES</v>
      </c>
      <c r="C601" s="19" t="str">
        <f>LEFT(Submittal[[#This Row],[Description]],25)</f>
        <v>C. Samples: For each fenc</v>
      </c>
      <c r="D601" s="19" t="str">
        <f>Submittal[[#This Row],[State]]</f>
        <v>Assigned to Sub</v>
      </c>
      <c r="E601" s="20">
        <f>Submittal[[#This Row],[Due from Subcontractor]]</f>
        <v>0</v>
      </c>
      <c r="F601" s="20" t="str">
        <f>Submittal[[#This Row],[Type]]</f>
        <v>Submittal</v>
      </c>
      <c r="G601" s="19" t="str">
        <f>Submittal[[#This Row],[Submitter Organization]]</f>
        <v>Ducworks Inc.</v>
      </c>
    </row>
    <row r="602" spans="1:7" x14ac:dyDescent="0.35">
      <c r="A602" s="22" t="str">
        <f>_xlfn.CONCAT(TEXT(Submittal[[#This Row],[Spec Section]],"000000"),".",TEXT(Submittal[[#This Row],[Number]], "00"),".", TEXT(Submittal[[#This Row],[Rev]],"00"))</f>
        <v>323119.05.00</v>
      </c>
      <c r="B602" s="19" t="str">
        <f>Submittal[[#This Row],[Title]]</f>
        <v>DECORATIVE METAL FENCES AND GATES</v>
      </c>
      <c r="C602" s="19" t="str">
        <f>LEFT(Submittal[[#This Row],[Description]],25)</f>
        <v>B. Mockups: Build mockups</v>
      </c>
      <c r="D602" s="19" t="str">
        <f>Submittal[[#This Row],[State]]</f>
        <v>Assigned to Sub</v>
      </c>
      <c r="E602" s="20">
        <f>Submittal[[#This Row],[Due from Subcontractor]]</f>
        <v>0</v>
      </c>
      <c r="F602" s="20" t="str">
        <f>Submittal[[#This Row],[Type]]</f>
        <v>Mock-Up</v>
      </c>
      <c r="G602" s="19" t="str">
        <f>Submittal[[#This Row],[Submitter Organization]]</f>
        <v>Ducworks Inc.</v>
      </c>
    </row>
    <row r="603" spans="1:7" x14ac:dyDescent="0.35">
      <c r="A603" s="22" t="str">
        <f>_xlfn.CONCAT(TEXT(Submittal[[#This Row],[Spec Section]],"000000"),".",TEXT(Submittal[[#This Row],[Number]], "00"),".", TEXT(Submittal[[#This Row],[Rev]],"00"))</f>
        <v>323119.02.02</v>
      </c>
      <c r="B603" s="19" t="str">
        <f>Submittal[[#This Row],[Title]]</f>
        <v>DECORATIVE METAL FENCES AND GATES</v>
      </c>
      <c r="C603" s="19" t="str">
        <f>LEFT(Submittal[[#This Row],[Description]],25)</f>
        <v>B. Shop Drawings: For gat</v>
      </c>
      <c r="D603" s="19" t="str">
        <f>Submittal[[#This Row],[State]]</f>
        <v>Design Review</v>
      </c>
      <c r="E603" s="20">
        <f>Submittal[[#This Row],[Due from Subcontractor]]</f>
        <v>44186</v>
      </c>
      <c r="F603" s="20" t="str">
        <f>Submittal[[#This Row],[Type]]</f>
        <v>Shop Drawing</v>
      </c>
      <c r="G603" s="19" t="str">
        <f>Submittal[[#This Row],[Submitter Organization]]</f>
        <v>Ducworks Inc.</v>
      </c>
    </row>
    <row r="604" spans="1:7" hidden="1" x14ac:dyDescent="0.35">
      <c r="A604" s="22" t="str">
        <f>_xlfn.CONCAT(TEXT(Submittal[[#This Row],[Spec Section]],"000000"),".",TEXT(Submittal[[#This Row],[Number]], "00"),".", TEXT(Submittal[[#This Row],[Rev]],"00"))</f>
        <v>323213.01.00</v>
      </c>
      <c r="B604" s="19" t="str">
        <f>Submittal[[#This Row],[Title]]</f>
        <v>CAST IN PLACE CONCRETE RETAINING WALL</v>
      </c>
      <c r="C604" s="19" t="str">
        <f>LEFT(Submittal[[#This Row],[Description]],25)</f>
        <v>A. Product Data:   Submit</v>
      </c>
      <c r="D604" s="19" t="str">
        <f>Submittal[[#This Row],[State]]</f>
        <v>Closed</v>
      </c>
      <c r="E604" s="20">
        <f>Submittal[[#This Row],[Due from Subcontractor]]</f>
        <v>43804</v>
      </c>
      <c r="F604" s="20" t="str">
        <f>Submittal[[#This Row],[Type]]</f>
        <v>Product Data</v>
      </c>
      <c r="G604" s="19" t="str">
        <f>Submittal[[#This Row],[Submitter Organization]]</f>
        <v>Innovative Concrete LLC</v>
      </c>
    </row>
    <row r="605" spans="1:7" hidden="1" x14ac:dyDescent="0.35">
      <c r="A605" s="22" t="str">
        <f>_xlfn.CONCAT(TEXT(Submittal[[#This Row],[Spec Section]],"000000"),".",TEXT(Submittal[[#This Row],[Number]], "00"),".", TEXT(Submittal[[#This Row],[Rev]],"00"))</f>
        <v>328400.01.01</v>
      </c>
      <c r="B605" s="19" t="str">
        <f>Submittal[[#This Row],[Title]]</f>
        <v>Irrigation System</v>
      </c>
      <c r="C605" s="19" t="str">
        <f>LEFT(Submittal[[#This Row],[Description]],25)</f>
        <v/>
      </c>
      <c r="D605" s="19" t="str">
        <f>Submittal[[#This Row],[State]]</f>
        <v>Closed</v>
      </c>
      <c r="E605" s="20">
        <f>Submittal[[#This Row],[Due from Subcontractor]]</f>
        <v>43826</v>
      </c>
      <c r="F605" s="20" t="str">
        <f>Submittal[[#This Row],[Type]]</f>
        <v>Product Data</v>
      </c>
      <c r="G605" s="19" t="str">
        <f>Submittal[[#This Row],[Submitter Organization]]</f>
        <v>Stratton &amp; Bratt Landscaping</v>
      </c>
    </row>
    <row r="606" spans="1:7" hidden="1" x14ac:dyDescent="0.35">
      <c r="A606" s="22" t="str">
        <f>_xlfn.CONCAT(TEXT(Submittal[[#This Row],[Spec Section]],"000000"),".",TEXT(Submittal[[#This Row],[Number]], "00"),".", TEXT(Submittal[[#This Row],[Rev]],"00"))</f>
        <v>329113.01.00</v>
      </c>
      <c r="B606" s="19" t="str">
        <f>Submittal[[#This Row],[Title]]</f>
        <v>SOIL PREPARATION</v>
      </c>
      <c r="C606" s="19" t="str">
        <f>LEFT(Submittal[[#This Row],[Description]],25)</f>
        <v>A. Product Data:  Product</v>
      </c>
      <c r="D606" s="19" t="str">
        <f>Submittal[[#This Row],[State]]</f>
        <v>Closed</v>
      </c>
      <c r="E606" s="20">
        <f>Submittal[[#This Row],[Due from Subcontractor]]</f>
        <v>43832</v>
      </c>
      <c r="F606" s="20" t="str">
        <f>Submittal[[#This Row],[Type]]</f>
        <v>Product Data</v>
      </c>
      <c r="G606" s="19" t="str">
        <f>Submittal[[#This Row],[Submitter Organization]]</f>
        <v>Stratton &amp; Bratt Landscaping</v>
      </c>
    </row>
    <row r="607" spans="1:7" hidden="1" x14ac:dyDescent="0.35">
      <c r="A607" s="22" t="str">
        <f>_xlfn.CONCAT(TEXT(Submittal[[#This Row],[Spec Section]],"000000"),".",TEXT(Submittal[[#This Row],[Number]], "00"),".", TEXT(Submittal[[#This Row],[Rev]],"00"))</f>
        <v>329113.02.00</v>
      </c>
      <c r="B607" s="19" t="str">
        <f>Submittal[[#This Row],[Title]]</f>
        <v>SOIL PREPARATION</v>
      </c>
      <c r="C607" s="19" t="str">
        <f>LEFT(Submittal[[#This Row],[Description]],25)</f>
        <v>B. Samples:  Sample of so</v>
      </c>
      <c r="D607" s="19" t="str">
        <f>Submittal[[#This Row],[State]]</f>
        <v>Closed</v>
      </c>
      <c r="E607" s="20">
        <f>Submittal[[#This Row],[Due from Subcontractor]]</f>
        <v>43832</v>
      </c>
      <c r="F607" s="20" t="str">
        <f>Submittal[[#This Row],[Type]]</f>
        <v>Submittal</v>
      </c>
      <c r="G607" s="19" t="str">
        <f>Submittal[[#This Row],[Submitter Organization]]</f>
        <v>Stratton &amp; Bratt Landscaping</v>
      </c>
    </row>
    <row r="608" spans="1:7" hidden="1" x14ac:dyDescent="0.35">
      <c r="A608" s="22" t="str">
        <f>_xlfn.CONCAT(TEXT(Submittal[[#This Row],[Spec Section]],"000000"),".",TEXT(Submittal[[#This Row],[Number]], "00"),".", TEXT(Submittal[[#This Row],[Rev]],"00"))</f>
        <v>329113.04.01</v>
      </c>
      <c r="B608" s="19" t="str">
        <f>Submittal[[#This Row],[Title]]</f>
        <v>SOIL PREPARATION (MYCORRHIZAE SUPPLEMENT)</v>
      </c>
      <c r="C608" s="19" t="str">
        <f>LEFT(Submittal[[#This Row],[Description]],25)</f>
        <v>A. Product Data:  Product</v>
      </c>
      <c r="D608" s="19" t="str">
        <f>Submittal[[#This Row],[State]]</f>
        <v>Closed</v>
      </c>
      <c r="E608" s="20">
        <f>Submittal[[#This Row],[Due from Subcontractor]]</f>
        <v>43852</v>
      </c>
      <c r="F608" s="20" t="str">
        <f>Submittal[[#This Row],[Type]]</f>
        <v>Product Data</v>
      </c>
      <c r="G608" s="19" t="str">
        <f>Submittal[[#This Row],[Submitter Organization]]</f>
        <v>Stratton &amp; Bratt Landscaping</v>
      </c>
    </row>
    <row r="609" spans="1:7" hidden="1" x14ac:dyDescent="0.35">
      <c r="A609" s="22" t="str">
        <f>_xlfn.CONCAT(TEXT(Submittal[[#This Row],[Spec Section]],"000000"),".",TEXT(Submittal[[#This Row],[Number]], "00"),".", TEXT(Submittal[[#This Row],[Rev]],"00"))</f>
        <v>329116.02.00</v>
      </c>
      <c r="B609" s="19" t="str">
        <f>Submittal[[#This Row],[Title]]</f>
        <v>MULCHING</v>
      </c>
      <c r="C609" s="19" t="str">
        <f>LEFT(Submittal[[#This Row],[Description]],25)</f>
        <v>A. Product Data: Contract</v>
      </c>
      <c r="D609" s="19" t="str">
        <f>Submittal[[#This Row],[State]]</f>
        <v>Assigned to Sub</v>
      </c>
      <c r="E609" s="20">
        <f>Submittal[[#This Row],[Due from Subcontractor]]</f>
        <v>43946</v>
      </c>
      <c r="F609" s="20" t="str">
        <f>Submittal[[#This Row],[Type]]</f>
        <v>Submittal</v>
      </c>
      <c r="G609" s="19" t="str">
        <f>Submittal[[#This Row],[Submitter Organization]]</f>
        <v>Stratton &amp; Bratt Landscaping</v>
      </c>
    </row>
    <row r="610" spans="1:7" hidden="1" x14ac:dyDescent="0.35">
      <c r="A610" s="22" t="str">
        <f>_xlfn.CONCAT(TEXT(Submittal[[#This Row],[Spec Section]],"000000"),".",TEXT(Submittal[[#This Row],[Number]], "00"),".", TEXT(Submittal[[#This Row],[Rev]],"00"))</f>
        <v>329116.01.02</v>
      </c>
      <c r="B610" s="19" t="str">
        <f>Submittal[[#This Row],[Title]]</f>
        <v>MULCHING</v>
      </c>
      <c r="C610" s="19" t="str">
        <f>LEFT(Submittal[[#This Row],[Description]],25)</f>
        <v>1. Stabilizer: TechniSoil</v>
      </c>
      <c r="D610" s="19" t="str">
        <f>Submittal[[#This Row],[State]]</f>
        <v>Assigned to Sub</v>
      </c>
      <c r="E610" s="20">
        <f>Submittal[[#This Row],[Due from Subcontractor]]</f>
        <v>43997</v>
      </c>
      <c r="F610" s="20" t="str">
        <f>Submittal[[#This Row],[Type]]</f>
        <v>Product Data</v>
      </c>
      <c r="G610" s="19" t="str">
        <f>Submittal[[#This Row],[Submitter Organization]]</f>
        <v>Stratton &amp; Bratt Landscaping</v>
      </c>
    </row>
    <row r="611" spans="1:7" hidden="1" x14ac:dyDescent="0.35">
      <c r="A611" s="22" t="str">
        <f>_xlfn.CONCAT(TEXT(Submittal[[#This Row],[Spec Section]],"000000"),".",TEXT(Submittal[[#This Row],[Number]], "00"),".", TEXT(Submittal[[#This Row],[Rev]],"00"))</f>
        <v>329120.01.00</v>
      </c>
      <c r="B611" s="19" t="str">
        <f>Submittal[[#This Row],[Title]]</f>
        <v>EXCAVATION, GRADING &amp; FILLING</v>
      </c>
      <c r="C611" s="19" t="str">
        <f>LEFT(Submittal[[#This Row],[Description]],25)</f>
        <v>A. Product Data: Contract</v>
      </c>
      <c r="D611" s="19" t="str">
        <f>Submittal[[#This Row],[State]]</f>
        <v>Closed</v>
      </c>
      <c r="E611" s="20">
        <f>Submittal[[#This Row],[Due from Subcontractor]]</f>
        <v>43822</v>
      </c>
      <c r="F611" s="20" t="str">
        <f>Submittal[[#This Row],[Type]]</f>
        <v>Product Data</v>
      </c>
      <c r="G611" s="19" t="str">
        <f>Submittal[[#This Row],[Submitter Organization]]</f>
        <v>Sunroc Corporation</v>
      </c>
    </row>
    <row r="612" spans="1:7" hidden="1" x14ac:dyDescent="0.35">
      <c r="A612" s="22" t="str">
        <f>_xlfn.CONCAT(TEXT(Submittal[[#This Row],[Spec Section]],"000000"),".",TEXT(Submittal[[#This Row],[Number]], "00"),".", TEXT(Submittal[[#This Row],[Rev]],"00"))</f>
        <v>329223.01.00</v>
      </c>
      <c r="B612" s="19" t="str">
        <f>Submittal[[#This Row],[Title]]</f>
        <v>SODDING</v>
      </c>
      <c r="C612" s="19" t="str">
        <f>LEFT(Submittal[[#This Row],[Description]],25)</f>
        <v>A. Quality Assurance / Co</v>
      </c>
      <c r="D612" s="19" t="str">
        <f>Submittal[[#This Row],[State]]</f>
        <v>Closed</v>
      </c>
      <c r="E612" s="20">
        <f>Submittal[[#This Row],[Due from Subcontractor]]</f>
        <v>43832</v>
      </c>
      <c r="F612" s="20" t="str">
        <f>Submittal[[#This Row],[Type]]</f>
        <v>Product Data</v>
      </c>
      <c r="G612" s="19" t="str">
        <f>Submittal[[#This Row],[Submitter Organization]]</f>
        <v>Stratton &amp; Bratt Landscaping</v>
      </c>
    </row>
    <row r="613" spans="1:7" hidden="1" x14ac:dyDescent="0.35">
      <c r="A613" s="22" t="str">
        <f>_xlfn.CONCAT(TEXT(Submittal[[#This Row],[Spec Section]],"000000"),".",TEXT(Submittal[[#This Row],[Number]], "00"),".", TEXT(Submittal[[#This Row],[Rev]],"00"))</f>
        <v>329300.05.00</v>
      </c>
      <c r="B613" s="19" t="str">
        <f>Submittal[[#This Row],[Title]]</f>
        <v>Boulders</v>
      </c>
      <c r="C613" s="19" t="str">
        <f>LEFT(Submittal[[#This Row],[Description]],25)</f>
        <v/>
      </c>
      <c r="D613" s="19" t="str">
        <f>Submittal[[#This Row],[State]]</f>
        <v>Closed</v>
      </c>
      <c r="E613" s="20">
        <f>Submittal[[#This Row],[Due from Subcontractor]]</f>
        <v>43952</v>
      </c>
      <c r="F613" s="20" t="str">
        <f>Submittal[[#This Row],[Type]]</f>
        <v>Submittal</v>
      </c>
      <c r="G613" s="19" t="str">
        <f>Submittal[[#This Row],[Submitter Organization]]</f>
        <v>Stratton &amp; Bratt Landscaping</v>
      </c>
    </row>
    <row r="614" spans="1:7" hidden="1" x14ac:dyDescent="0.35">
      <c r="A614" s="22" t="str">
        <f>_xlfn.CONCAT(TEXT(Submittal[[#This Row],[Spec Section]],"000000"),".",TEXT(Submittal[[#This Row],[Number]], "00"),".", TEXT(Submittal[[#This Row],[Rev]],"00"))</f>
        <v>329300.04.00</v>
      </c>
      <c r="B614" s="19" t="str">
        <f>Submittal[[#This Row],[Title]]</f>
        <v>PLANTS</v>
      </c>
      <c r="C614" s="19" t="str">
        <f>LEFT(Submittal[[#This Row],[Description]],25)</f>
        <v>3.B. Planting: 
3.C. Supp</v>
      </c>
      <c r="D614" s="19" t="str">
        <f>Submittal[[#This Row],[State]]</f>
        <v>Closed</v>
      </c>
      <c r="E614" s="20">
        <f>Submittal[[#This Row],[Due from Subcontractor]]</f>
        <v>43827</v>
      </c>
      <c r="F614" s="20" t="str">
        <f>Submittal[[#This Row],[Type]]</f>
        <v>Product Data</v>
      </c>
      <c r="G614" s="19" t="str">
        <f>Submittal[[#This Row],[Submitter Organization]]</f>
        <v>Stratton &amp; Bratt Landscaping</v>
      </c>
    </row>
    <row r="615" spans="1:7" hidden="1" x14ac:dyDescent="0.35">
      <c r="A615" s="22" t="str">
        <f>_xlfn.CONCAT(TEXT(Submittal[[#This Row],[Spec Section]],"000000"),".",TEXT(Submittal[[#This Row],[Number]], "00"),".", TEXT(Submittal[[#This Row],[Rev]],"00"))</f>
        <v>329300.01.00</v>
      </c>
      <c r="B615" s="19" t="str">
        <f>Submittal[[#This Row],[Title]]</f>
        <v>PLANTS</v>
      </c>
      <c r="C615" s="19" t="str">
        <f>LEFT(Submittal[[#This Row],[Description]],25)</f>
        <v>A. Samples:  Top dressing</v>
      </c>
      <c r="D615" s="19" t="str">
        <f>Submittal[[#This Row],[State]]</f>
        <v>Assigned to Sub</v>
      </c>
      <c r="E615" s="20">
        <f>Submittal[[#This Row],[Due from Subcontractor]]</f>
        <v>43833</v>
      </c>
      <c r="F615" s="20" t="str">
        <f>Submittal[[#This Row],[Type]]</f>
        <v>Submittal</v>
      </c>
      <c r="G615" s="19" t="str">
        <f>Submittal[[#This Row],[Submitter Organization]]</f>
        <v>Stratton &amp; Bratt Landscaping</v>
      </c>
    </row>
    <row r="616" spans="1:7" hidden="1" x14ac:dyDescent="0.35">
      <c r="A616" s="22" t="str">
        <f>_xlfn.CONCAT(TEXT(Submittal[[#This Row],[Spec Section]],"000000"),".",TEXT(Submittal[[#This Row],[Number]], "00"),".", TEXT(Submittal[[#This Row],[Rev]],"00"))</f>
        <v>329300.02.00</v>
      </c>
      <c r="B616" s="19" t="str">
        <f>Submittal[[#This Row],[Title]]</f>
        <v>PLANTS</v>
      </c>
      <c r="C616" s="19" t="str">
        <f>LEFT(Submittal[[#This Row],[Description]],25)</f>
        <v>B. Photos: Provide photos</v>
      </c>
      <c r="D616" s="19" t="str">
        <f>Submittal[[#This Row],[State]]</f>
        <v>Assigned to Sub</v>
      </c>
      <c r="E616" s="20">
        <f>Submittal[[#This Row],[Due from Subcontractor]]</f>
        <v>43833</v>
      </c>
      <c r="F616" s="20" t="str">
        <f>Submittal[[#This Row],[Type]]</f>
        <v>Product Data</v>
      </c>
      <c r="G616" s="19" t="str">
        <f>Submittal[[#This Row],[Submitter Organization]]</f>
        <v>Stratton &amp; Bratt Landscaping</v>
      </c>
    </row>
    <row r="617" spans="1:7" hidden="1" x14ac:dyDescent="0.35">
      <c r="A617" s="22" t="str">
        <f>_xlfn.CONCAT(TEXT(Submittal[[#This Row],[Spec Section]],"000000"),".",TEXT(Submittal[[#This Row],[Number]], "00"),".", TEXT(Submittal[[#This Row],[Rev]],"00"))</f>
        <v>330000.01.00</v>
      </c>
      <c r="B617" s="19" t="str">
        <f>Submittal[[#This Row],[Title]]</f>
        <v>UTILITIES (Offsite)</v>
      </c>
      <c r="C617" s="19" t="str">
        <f>LEFT(Submittal[[#This Row],[Description]],25)</f>
        <v>A. General:  Submit the f</v>
      </c>
      <c r="D617" s="19" t="str">
        <f>Submittal[[#This Row],[State]]</f>
        <v>Closed</v>
      </c>
      <c r="E617" s="20">
        <f>Submittal[[#This Row],[Due from Subcontractor]]</f>
        <v>43770</v>
      </c>
      <c r="F617" s="20" t="str">
        <f>Submittal[[#This Row],[Type]]</f>
        <v>Submittal Register</v>
      </c>
      <c r="G617" s="19" t="str">
        <f>Submittal[[#This Row],[Submitter Organization]]</f>
        <v>Sunroc Corporation</v>
      </c>
    </row>
    <row r="618" spans="1:7" hidden="1" x14ac:dyDescent="0.35">
      <c r="A618" s="22" t="str">
        <f>_xlfn.CONCAT(TEXT(Submittal[[#This Row],[Spec Section]],"000000"),".",TEXT(Submittal[[#This Row],[Number]], "00"),".", TEXT(Submittal[[#This Row],[Rev]],"00"))</f>
        <v>330000.02.00</v>
      </c>
      <c r="B618" s="19" t="str">
        <f>Submittal[[#This Row],[Title]]</f>
        <v>UTILITIES (Onsite)</v>
      </c>
      <c r="C618" s="19" t="str">
        <f>LEFT(Submittal[[#This Row],[Description]],25)</f>
        <v>A. General:  Submit the f</v>
      </c>
      <c r="D618" s="19" t="str">
        <f>Submittal[[#This Row],[State]]</f>
        <v>Closed</v>
      </c>
      <c r="E618" s="20">
        <f>Submittal[[#This Row],[Due from Subcontractor]]</f>
        <v>43810</v>
      </c>
      <c r="F618" s="20" t="str">
        <f>Submittal[[#This Row],[Type]]</f>
        <v>Submittal Register</v>
      </c>
      <c r="G618" s="19" t="str">
        <f>Submittal[[#This Row],[Submitter Organization]]</f>
        <v>Sunroc Corporation</v>
      </c>
    </row>
    <row r="619" spans="1:7" hidden="1" x14ac:dyDescent="0.35">
      <c r="A619" s="22" t="str">
        <f>_xlfn.CONCAT(TEXT(Submittal[[#This Row],[Spec Section]],"000000"),".",TEXT(Submittal[[#This Row],[Number]], "00"),".", TEXT(Submittal[[#This Row],[Rev]],"00"))</f>
        <v>334600.01.00</v>
      </c>
      <c r="B619" s="19" t="str">
        <f>Submittal[[#This Row],[Title]]</f>
        <v>SUBDRAINAGE (Offsite)</v>
      </c>
      <c r="C619" s="19" t="str">
        <f>LEFT(Submittal[[#This Row],[Description]],25)</f>
        <v>A. General:  Submit the f</v>
      </c>
      <c r="D619" s="19" t="str">
        <f>Submittal[[#This Row],[State]]</f>
        <v>Closed</v>
      </c>
      <c r="E619" s="20">
        <f>Submittal[[#This Row],[Due from Subcontractor]]</f>
        <v>43770</v>
      </c>
      <c r="F619" s="20" t="str">
        <f>Submittal[[#This Row],[Type]]</f>
        <v>Product Data</v>
      </c>
      <c r="G619" s="19" t="str">
        <f>Submittal[[#This Row],[Submitter Organization]]</f>
        <v>Sunroc Corporation</v>
      </c>
    </row>
  </sheetData>
  <conditionalFormatting sqref="A2:G619">
    <cfRule type="expression" dxfId="16" priority="1" stopIfTrue="1">
      <formula>OR($D2="Closed", $D2="Design Review")</formula>
    </cfRule>
    <cfRule type="expression" dxfId="15" priority="2">
      <formula>$E2&lt;NOW()</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0"/>
  <sheetViews>
    <sheetView topLeftCell="F308" workbookViewId="0">
      <selection activeCell="G271" sqref="G271:G350"/>
    </sheetView>
  </sheetViews>
  <sheetFormatPr defaultRowHeight="14.5" x14ac:dyDescent="0.35"/>
  <cols>
    <col min="1" max="1" width="10.1796875" bestFit="1" customWidth="1"/>
    <col min="2" max="2" width="10.7265625" bestFit="1" customWidth="1"/>
    <col min="3" max="3" width="6.36328125" bestFit="1" customWidth="1"/>
    <col min="4" max="4" width="13.90625" bestFit="1" customWidth="1"/>
    <col min="5" max="5" width="9.54296875" bestFit="1" customWidth="1"/>
    <col min="6" max="6" width="33.54296875" bestFit="1" customWidth="1"/>
    <col min="7" max="7" width="18.6328125" bestFit="1" customWidth="1"/>
    <col min="8" max="8" width="70.1796875" bestFit="1" customWidth="1"/>
    <col min="9" max="9" width="80.7265625" bestFit="1" customWidth="1"/>
    <col min="10" max="10" width="12" bestFit="1" customWidth="1"/>
    <col min="11" max="11" width="15.54296875" bestFit="1" customWidth="1"/>
    <col min="12" max="12" width="14.453125" bestFit="1" customWidth="1"/>
    <col min="13" max="13" width="21.81640625" bestFit="1" customWidth="1"/>
    <col min="14" max="14" width="18.81640625" bestFit="1" customWidth="1"/>
    <col min="15" max="15" width="36.26953125" bestFit="1" customWidth="1"/>
    <col min="16" max="16" width="11" bestFit="1" customWidth="1"/>
    <col min="17" max="17" width="16.1796875" bestFit="1" customWidth="1"/>
    <col min="18" max="18" width="36.26953125" bestFit="1" customWidth="1"/>
    <col min="19" max="19" width="20.1796875" bestFit="1" customWidth="1"/>
    <col min="20" max="20" width="24.6328125" bestFit="1" customWidth="1"/>
    <col min="21" max="21" width="19.453125" bestFit="1" customWidth="1"/>
    <col min="22" max="22" width="25.08984375" bestFit="1" customWidth="1"/>
    <col min="23" max="23" width="11.54296875" bestFit="1" customWidth="1"/>
    <col min="24" max="24" width="21.26953125" bestFit="1" customWidth="1"/>
    <col min="25" max="25" width="23.7265625" bestFit="1" customWidth="1"/>
    <col min="26" max="26" width="25.6328125" bestFit="1" customWidth="1"/>
    <col min="27" max="27" width="14.54296875" bestFit="1" customWidth="1"/>
    <col min="28" max="28" width="20.1796875" bestFit="1" customWidth="1"/>
    <col min="29" max="29" width="15.54296875" bestFit="1" customWidth="1"/>
    <col min="30" max="30" width="19.1796875" bestFit="1" customWidth="1"/>
    <col min="31" max="31" width="15.08984375" bestFit="1" customWidth="1"/>
    <col min="32" max="32" width="20.7265625" bestFit="1" customWidth="1"/>
    <col min="33" max="33" width="11.81640625" bestFit="1" customWidth="1"/>
    <col min="34" max="34" width="14.26953125" bestFit="1" customWidth="1"/>
    <col min="35" max="35" width="48.08984375" bestFit="1" customWidth="1"/>
    <col min="36" max="36" width="58.453125" bestFit="1" customWidth="1"/>
    <col min="37" max="37" width="8"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1369</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1369</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10</v>
      </c>
      <c r="B4" s="5"/>
      <c r="C4">
        <v>0</v>
      </c>
      <c r="D4" s="5" t="s">
        <v>44</v>
      </c>
      <c r="E4" s="5" t="s">
        <v>45</v>
      </c>
      <c r="F4" s="5" t="s">
        <v>52</v>
      </c>
      <c r="G4" s="5" t="s">
        <v>46</v>
      </c>
      <c r="H4" s="5" t="s">
        <v>1369</v>
      </c>
      <c r="I4" s="5"/>
      <c r="J4" s="5"/>
      <c r="K4" s="5"/>
      <c r="L4" s="5" t="s">
        <v>53</v>
      </c>
      <c r="M4" s="5" t="s">
        <v>54</v>
      </c>
      <c r="N4" s="5"/>
      <c r="O4" s="5"/>
      <c r="P4" s="6"/>
      <c r="Q4" s="5" t="s">
        <v>55</v>
      </c>
      <c r="R4" s="5" t="s">
        <v>56</v>
      </c>
      <c r="S4" s="5" t="s">
        <v>57</v>
      </c>
      <c r="T4" s="5" t="s">
        <v>58</v>
      </c>
      <c r="U4" s="5" t="s">
        <v>59</v>
      </c>
      <c r="V4" s="5"/>
      <c r="W4">
        <v>0</v>
      </c>
      <c r="X4" s="5"/>
      <c r="Y4" s="6">
        <v>44167</v>
      </c>
      <c r="Z4" s="6">
        <v>44169</v>
      </c>
      <c r="AA4" s="6">
        <v>44170</v>
      </c>
      <c r="AB4" s="6">
        <v>44160</v>
      </c>
      <c r="AC4" s="6"/>
      <c r="AD4" s="6">
        <v>44160</v>
      </c>
      <c r="AE4" s="6">
        <v>44175</v>
      </c>
      <c r="AF4" s="5"/>
      <c r="AG4" s="6">
        <v>44176</v>
      </c>
      <c r="AH4" s="6">
        <v>44160</v>
      </c>
      <c r="AI4" s="5"/>
      <c r="AJ4" s="5"/>
      <c r="AK4">
        <v>2</v>
      </c>
    </row>
    <row r="5" spans="1:37" x14ac:dyDescent="0.35">
      <c r="A5">
        <v>8</v>
      </c>
      <c r="B5" s="5"/>
      <c r="C5">
        <v>0</v>
      </c>
      <c r="D5" s="5" t="s">
        <v>44</v>
      </c>
      <c r="E5" s="5" t="s">
        <v>60</v>
      </c>
      <c r="F5" s="5"/>
      <c r="G5" s="5" t="s">
        <v>46</v>
      </c>
      <c r="H5" s="5" t="s">
        <v>1369</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v>
      </c>
      <c r="B6" s="5"/>
      <c r="C6">
        <v>0</v>
      </c>
      <c r="D6" s="5" t="s">
        <v>44</v>
      </c>
      <c r="E6" s="5" t="s">
        <v>45</v>
      </c>
      <c r="F6" s="5"/>
      <c r="G6" s="5" t="s">
        <v>64</v>
      </c>
      <c r="H6" s="5" t="s">
        <v>1369</v>
      </c>
      <c r="I6" s="5"/>
      <c r="J6" s="5"/>
      <c r="K6" s="5"/>
      <c r="L6" s="5" t="s">
        <v>53</v>
      </c>
      <c r="M6" s="5" t="s">
        <v>54</v>
      </c>
      <c r="N6" s="5"/>
      <c r="O6" s="5"/>
      <c r="P6" s="6"/>
      <c r="Q6" s="5" t="s">
        <v>55</v>
      </c>
      <c r="R6" s="5" t="s">
        <v>56</v>
      </c>
      <c r="S6" s="5" t="s">
        <v>65</v>
      </c>
      <c r="T6" s="5" t="s">
        <v>58</v>
      </c>
      <c r="U6" s="5" t="s">
        <v>59</v>
      </c>
      <c r="V6" s="5"/>
      <c r="W6">
        <v>0</v>
      </c>
      <c r="X6" s="5"/>
      <c r="Y6" s="6">
        <v>43966</v>
      </c>
      <c r="Z6" s="6">
        <v>43960</v>
      </c>
      <c r="AA6" s="6">
        <v>43978</v>
      </c>
      <c r="AB6" s="6"/>
      <c r="AC6" s="6">
        <v>43958</v>
      </c>
      <c r="AD6" s="6">
        <v>43958</v>
      </c>
      <c r="AE6" s="6">
        <v>43987</v>
      </c>
      <c r="AF6" s="5"/>
      <c r="AG6" s="6">
        <v>43991</v>
      </c>
      <c r="AH6" s="6">
        <v>43958</v>
      </c>
      <c r="AI6" s="5"/>
      <c r="AJ6" s="5"/>
      <c r="AK6">
        <v>4</v>
      </c>
    </row>
    <row r="7" spans="1:37" x14ac:dyDescent="0.35">
      <c r="A7">
        <v>2</v>
      </c>
      <c r="B7" s="5"/>
      <c r="C7">
        <v>1</v>
      </c>
      <c r="D7" s="5" t="s">
        <v>44</v>
      </c>
      <c r="E7" s="5" t="s">
        <v>60</v>
      </c>
      <c r="F7" s="5"/>
      <c r="G7" s="5" t="s">
        <v>46</v>
      </c>
      <c r="H7" s="5" t="s">
        <v>1369</v>
      </c>
      <c r="I7" s="5" t="s">
        <v>66</v>
      </c>
      <c r="J7" s="5"/>
      <c r="K7" s="5"/>
      <c r="L7" s="5" t="s">
        <v>53</v>
      </c>
      <c r="M7" s="5" t="s">
        <v>67</v>
      </c>
      <c r="N7" s="5"/>
      <c r="O7" s="5"/>
      <c r="P7" s="6"/>
      <c r="Q7" s="5" t="s">
        <v>68</v>
      </c>
      <c r="R7" s="5" t="s">
        <v>58</v>
      </c>
      <c r="S7" s="5" t="s">
        <v>65</v>
      </c>
      <c r="T7" s="5" t="s">
        <v>58</v>
      </c>
      <c r="U7" s="5" t="s">
        <v>69</v>
      </c>
      <c r="V7" s="5"/>
      <c r="W7">
        <v>0</v>
      </c>
      <c r="X7" s="5"/>
      <c r="Y7" s="6">
        <v>44014</v>
      </c>
      <c r="Z7" s="6">
        <v>44049</v>
      </c>
      <c r="AA7" s="6">
        <v>44057</v>
      </c>
      <c r="AB7" s="6">
        <v>44047</v>
      </c>
      <c r="AC7" s="6">
        <v>44047</v>
      </c>
      <c r="AD7" s="6">
        <v>44047</v>
      </c>
      <c r="AE7" s="6">
        <v>44067</v>
      </c>
      <c r="AF7" s="5"/>
      <c r="AG7" s="6">
        <v>44067</v>
      </c>
      <c r="AH7" s="6">
        <v>44047</v>
      </c>
      <c r="AI7" s="5"/>
      <c r="AJ7" s="5"/>
      <c r="AK7">
        <v>5</v>
      </c>
    </row>
    <row r="8" spans="1:37" x14ac:dyDescent="0.35">
      <c r="A8">
        <v>7</v>
      </c>
      <c r="B8" s="5"/>
      <c r="C8">
        <v>0</v>
      </c>
      <c r="D8" s="5" t="s">
        <v>44</v>
      </c>
      <c r="E8" s="5" t="s">
        <v>60</v>
      </c>
      <c r="F8" s="5"/>
      <c r="G8" s="5" t="s">
        <v>46</v>
      </c>
      <c r="H8" s="5" t="s">
        <v>1369</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4</v>
      </c>
      <c r="B9" s="5"/>
      <c r="C9">
        <v>1</v>
      </c>
      <c r="D9" s="5" t="s">
        <v>44</v>
      </c>
      <c r="E9" s="5" t="s">
        <v>60</v>
      </c>
      <c r="F9" s="5" t="s">
        <v>73</v>
      </c>
      <c r="G9" s="5" t="s">
        <v>46</v>
      </c>
      <c r="H9" s="5" t="s">
        <v>1369</v>
      </c>
      <c r="I9" s="5"/>
      <c r="J9" s="5"/>
      <c r="K9" s="5"/>
      <c r="L9" s="5" t="s">
        <v>53</v>
      </c>
      <c r="M9" s="5" t="s">
        <v>67</v>
      </c>
      <c r="N9" s="5"/>
      <c r="O9" s="5"/>
      <c r="P9" s="6"/>
      <c r="Q9" s="5" t="s">
        <v>55</v>
      </c>
      <c r="R9" s="5" t="s">
        <v>56</v>
      </c>
      <c r="S9" s="5" t="s">
        <v>65</v>
      </c>
      <c r="T9" s="5" t="s">
        <v>58</v>
      </c>
      <c r="U9" s="5" t="s">
        <v>59</v>
      </c>
      <c r="V9" s="5"/>
      <c r="W9">
        <v>0</v>
      </c>
      <c r="X9" s="5"/>
      <c r="Y9" s="6">
        <v>44026</v>
      </c>
      <c r="Z9" s="6">
        <v>44020</v>
      </c>
      <c r="AA9" s="6">
        <v>44189</v>
      </c>
      <c r="AB9" s="6"/>
      <c r="AC9" s="6"/>
      <c r="AD9" s="6">
        <v>44180</v>
      </c>
      <c r="AE9" s="6">
        <v>44182</v>
      </c>
      <c r="AF9" s="5"/>
      <c r="AG9" s="6">
        <v>44183</v>
      </c>
      <c r="AH9" s="6">
        <v>44180</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1369</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1038</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13</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14</v>
      </c>
    </row>
    <row r="16" spans="1:37" x14ac:dyDescent="0.35">
      <c r="A16">
        <v>2</v>
      </c>
      <c r="B16" s="5"/>
      <c r="C16">
        <v>0</v>
      </c>
      <c r="D16" s="5" t="s">
        <v>98</v>
      </c>
      <c r="E16" s="5" t="s">
        <v>92</v>
      </c>
      <c r="F16" s="5"/>
      <c r="G16" s="5" t="s">
        <v>64</v>
      </c>
      <c r="H16" s="5" t="s">
        <v>99</v>
      </c>
      <c r="I16" s="5" t="s">
        <v>1039</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16</v>
      </c>
    </row>
    <row r="17" spans="1:37" x14ac:dyDescent="0.35">
      <c r="A17">
        <v>1</v>
      </c>
      <c r="B17" s="5"/>
      <c r="C17">
        <v>1</v>
      </c>
      <c r="D17" s="5" t="s">
        <v>98</v>
      </c>
      <c r="E17" s="5" t="s">
        <v>60</v>
      </c>
      <c r="F17" s="5"/>
      <c r="G17" s="5" t="s">
        <v>86</v>
      </c>
      <c r="H17" s="5" t="s">
        <v>99</v>
      </c>
      <c r="I17" s="5" t="s">
        <v>1215</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17</v>
      </c>
    </row>
    <row r="19" spans="1:37" x14ac:dyDescent="0.35">
      <c r="A19">
        <v>1</v>
      </c>
      <c r="B19" s="5"/>
      <c r="C19">
        <v>0</v>
      </c>
      <c r="D19" s="5" t="s">
        <v>104</v>
      </c>
      <c r="E19" s="5" t="s">
        <v>92</v>
      </c>
      <c r="F19" s="5"/>
      <c r="G19" s="5" t="s">
        <v>86</v>
      </c>
      <c r="H19" s="5" t="s">
        <v>105</v>
      </c>
      <c r="I19" s="5" t="s">
        <v>1040</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1041</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1184</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1184</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1042</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26</v>
      </c>
    </row>
    <row r="24" spans="1:37" x14ac:dyDescent="0.35">
      <c r="A24">
        <v>2</v>
      </c>
      <c r="B24" s="5"/>
      <c r="C24">
        <v>0</v>
      </c>
      <c r="D24" s="5" t="s">
        <v>111</v>
      </c>
      <c r="E24" s="5" t="s">
        <v>60</v>
      </c>
      <c r="F24" s="5"/>
      <c r="G24" s="5" t="s">
        <v>64</v>
      </c>
      <c r="H24" s="5" t="s">
        <v>118</v>
      </c>
      <c r="I24" s="5" t="s">
        <v>1163</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27</v>
      </c>
    </row>
    <row r="25" spans="1:37" x14ac:dyDescent="0.35">
      <c r="A25">
        <v>4</v>
      </c>
      <c r="B25" s="5"/>
      <c r="C25">
        <v>0</v>
      </c>
      <c r="D25" s="5" t="s">
        <v>111</v>
      </c>
      <c r="E25" s="5" t="s">
        <v>60</v>
      </c>
      <c r="F25" s="5"/>
      <c r="G25" s="5" t="s">
        <v>64</v>
      </c>
      <c r="H25" s="5" t="s">
        <v>130</v>
      </c>
      <c r="I25" s="5" t="s">
        <v>1163</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35</v>
      </c>
    </row>
    <row r="26" spans="1:37" x14ac:dyDescent="0.35">
      <c r="A26">
        <v>10</v>
      </c>
      <c r="B26" s="5"/>
      <c r="C26">
        <v>0</v>
      </c>
      <c r="D26" s="5" t="s">
        <v>111</v>
      </c>
      <c r="E26" s="5" t="s">
        <v>60</v>
      </c>
      <c r="F26" s="5"/>
      <c r="G26" s="5" t="s">
        <v>46</v>
      </c>
      <c r="H26" s="5" t="s">
        <v>113</v>
      </c>
      <c r="I26" s="5"/>
      <c r="J26" s="5"/>
      <c r="K26" s="5"/>
      <c r="L26" s="5" t="s">
        <v>53</v>
      </c>
      <c r="M26" s="5" t="s">
        <v>54</v>
      </c>
      <c r="N26" s="5"/>
      <c r="O26" s="5"/>
      <c r="P26" s="6"/>
      <c r="Q26" s="5" t="s">
        <v>106</v>
      </c>
      <c r="R26" s="5" t="s">
        <v>107</v>
      </c>
      <c r="S26" s="5" t="s">
        <v>51</v>
      </c>
      <c r="T26" s="5"/>
      <c r="U26" s="5" t="s">
        <v>81</v>
      </c>
      <c r="V26" s="5"/>
      <c r="W26">
        <v>0</v>
      </c>
      <c r="X26" s="5"/>
      <c r="Y26" s="6">
        <v>43998</v>
      </c>
      <c r="Z26" s="6">
        <v>43992</v>
      </c>
      <c r="AA26" s="6">
        <v>44002</v>
      </c>
      <c r="AB26" s="6">
        <v>43990</v>
      </c>
      <c r="AC26" s="6">
        <v>43990</v>
      </c>
      <c r="AD26" s="6"/>
      <c r="AE26" s="6">
        <v>43991</v>
      </c>
      <c r="AF26" s="5"/>
      <c r="AG26" s="6">
        <v>43991</v>
      </c>
      <c r="AH26" s="6">
        <v>43990</v>
      </c>
      <c r="AI26" s="5"/>
      <c r="AJ26" s="5"/>
      <c r="AK26">
        <v>23</v>
      </c>
    </row>
    <row r="27" spans="1:37" x14ac:dyDescent="0.35">
      <c r="A27">
        <v>6</v>
      </c>
      <c r="B27" s="5"/>
      <c r="C27">
        <v>1</v>
      </c>
      <c r="D27" s="5" t="s">
        <v>111</v>
      </c>
      <c r="E27" s="5" t="s">
        <v>60</v>
      </c>
      <c r="F27" s="5"/>
      <c r="G27" s="5" t="s">
        <v>64</v>
      </c>
      <c r="H27" s="5" t="s">
        <v>116</v>
      </c>
      <c r="I27" s="5" t="s">
        <v>1163</v>
      </c>
      <c r="J27" s="5"/>
      <c r="K27" s="5"/>
      <c r="L27" s="5" t="s">
        <v>53</v>
      </c>
      <c r="M27" s="5" t="s">
        <v>54</v>
      </c>
      <c r="N27" s="5"/>
      <c r="O27" s="5"/>
      <c r="P27" s="6"/>
      <c r="Q27" s="5" t="s">
        <v>106</v>
      </c>
      <c r="R27" s="5" t="s">
        <v>107</v>
      </c>
      <c r="S27" s="5" t="s">
        <v>51</v>
      </c>
      <c r="T27" s="5"/>
      <c r="U27" s="5" t="s">
        <v>81</v>
      </c>
      <c r="V27" s="5"/>
      <c r="X27" s="5"/>
      <c r="Y27" s="6">
        <v>43945</v>
      </c>
      <c r="Z27" s="6">
        <v>44003</v>
      </c>
      <c r="AA27" s="6">
        <v>44032</v>
      </c>
      <c r="AB27" s="6">
        <v>43937</v>
      </c>
      <c r="AC27" s="6">
        <v>44001</v>
      </c>
      <c r="AD27" s="6">
        <v>44022</v>
      </c>
      <c r="AE27" s="6">
        <v>44022</v>
      </c>
      <c r="AF27" s="5"/>
      <c r="AG27" s="6">
        <v>44022</v>
      </c>
      <c r="AH27" s="6">
        <v>43937</v>
      </c>
      <c r="AI27" s="5" t="s">
        <v>59</v>
      </c>
      <c r="AJ27" s="5"/>
      <c r="AK27">
        <v>25</v>
      </c>
    </row>
    <row r="28" spans="1:37" x14ac:dyDescent="0.35">
      <c r="A28">
        <v>11</v>
      </c>
      <c r="B28" s="5"/>
      <c r="C28">
        <v>0</v>
      </c>
      <c r="D28" s="5" t="s">
        <v>111</v>
      </c>
      <c r="E28" s="5" t="s">
        <v>45</v>
      </c>
      <c r="F28" s="5"/>
      <c r="G28" s="5" t="s">
        <v>64</v>
      </c>
      <c r="H28" s="5" t="s">
        <v>119</v>
      </c>
      <c r="I28" s="5" t="s">
        <v>1163</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28</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29</v>
      </c>
    </row>
    <row r="30" spans="1:37" x14ac:dyDescent="0.35">
      <c r="A30">
        <v>8</v>
      </c>
      <c r="B30" s="5"/>
      <c r="C30">
        <v>0</v>
      </c>
      <c r="D30" s="5" t="s">
        <v>111</v>
      </c>
      <c r="E30" s="5" t="s">
        <v>60</v>
      </c>
      <c r="F30" s="5"/>
      <c r="G30" s="5" t="s">
        <v>64</v>
      </c>
      <c r="H30" s="5" t="s">
        <v>129</v>
      </c>
      <c r="I30" s="5" t="s">
        <v>1163</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34</v>
      </c>
    </row>
    <row r="31" spans="1:37" x14ac:dyDescent="0.35">
      <c r="A31">
        <v>5</v>
      </c>
      <c r="B31" s="5"/>
      <c r="C31">
        <v>1</v>
      </c>
      <c r="D31" s="5" t="s">
        <v>111</v>
      </c>
      <c r="E31" s="5" t="s">
        <v>60</v>
      </c>
      <c r="F31" s="5"/>
      <c r="G31" s="5" t="s">
        <v>64</v>
      </c>
      <c r="H31" s="5" t="s">
        <v>133</v>
      </c>
      <c r="I31" s="5" t="s">
        <v>1163</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38</v>
      </c>
    </row>
    <row r="32" spans="1:37" x14ac:dyDescent="0.35">
      <c r="A32">
        <v>9</v>
      </c>
      <c r="B32" s="5"/>
      <c r="C32">
        <v>0</v>
      </c>
      <c r="D32" s="5" t="s">
        <v>111</v>
      </c>
      <c r="E32" s="5" t="s">
        <v>60</v>
      </c>
      <c r="F32" s="5"/>
      <c r="G32" s="5" t="s">
        <v>64</v>
      </c>
      <c r="H32" s="5" t="s">
        <v>137</v>
      </c>
      <c r="I32" s="5" t="s">
        <v>1163</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41</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1163</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24</v>
      </c>
    </row>
    <row r="35" spans="1:37" x14ac:dyDescent="0.35">
      <c r="A35">
        <v>16</v>
      </c>
      <c r="B35" s="5"/>
      <c r="C35">
        <v>0</v>
      </c>
      <c r="D35" s="5" t="s">
        <v>111</v>
      </c>
      <c r="E35" s="5" t="s">
        <v>45</v>
      </c>
      <c r="F35" s="5" t="s">
        <v>52</v>
      </c>
      <c r="G35" s="5" t="s">
        <v>46</v>
      </c>
      <c r="H35" s="5" t="s">
        <v>121</v>
      </c>
      <c r="I35" s="5"/>
      <c r="J35" s="5"/>
      <c r="K35" s="5"/>
      <c r="L35" s="5" t="s">
        <v>53</v>
      </c>
      <c r="M35" s="5" t="s">
        <v>67</v>
      </c>
      <c r="N35" s="5"/>
      <c r="O35" s="5"/>
      <c r="P35" s="6"/>
      <c r="Q35" s="5" t="s">
        <v>122</v>
      </c>
      <c r="R35" s="5" t="s">
        <v>107</v>
      </c>
      <c r="S35" s="5" t="s">
        <v>65</v>
      </c>
      <c r="T35" s="5" t="s">
        <v>58</v>
      </c>
      <c r="U35" s="5" t="s">
        <v>81</v>
      </c>
      <c r="V35" s="5"/>
      <c r="W35">
        <v>0</v>
      </c>
      <c r="X35" s="5"/>
      <c r="Y35" s="6">
        <v>44149</v>
      </c>
      <c r="Z35" s="6">
        <v>44151</v>
      </c>
      <c r="AA35" s="6">
        <v>44158</v>
      </c>
      <c r="AB35" s="6">
        <v>44141</v>
      </c>
      <c r="AC35" s="6">
        <v>44141</v>
      </c>
      <c r="AD35" s="6">
        <v>44148</v>
      </c>
      <c r="AE35" s="6">
        <v>44159</v>
      </c>
      <c r="AF35" s="5"/>
      <c r="AG35" s="6">
        <v>44168</v>
      </c>
      <c r="AH35" s="6">
        <v>44141</v>
      </c>
      <c r="AI35" s="5"/>
      <c r="AJ35" s="5"/>
      <c r="AK35">
        <v>30</v>
      </c>
    </row>
    <row r="36" spans="1:37" x14ac:dyDescent="0.35">
      <c r="A36">
        <v>17</v>
      </c>
      <c r="B36" s="5"/>
      <c r="C36">
        <v>0</v>
      </c>
      <c r="D36" s="5" t="s">
        <v>111</v>
      </c>
      <c r="E36" s="5" t="s">
        <v>45</v>
      </c>
      <c r="F36" s="5" t="s">
        <v>52</v>
      </c>
      <c r="G36" s="5" t="s">
        <v>46</v>
      </c>
      <c r="H36" s="5" t="s">
        <v>123</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31</v>
      </c>
    </row>
    <row r="37" spans="1:37" x14ac:dyDescent="0.35">
      <c r="A37">
        <v>21</v>
      </c>
      <c r="B37" s="5"/>
      <c r="C37">
        <v>0</v>
      </c>
      <c r="D37" s="5" t="s">
        <v>111</v>
      </c>
      <c r="E37" s="5" t="s">
        <v>45</v>
      </c>
      <c r="F37" s="5"/>
      <c r="G37" s="5" t="s">
        <v>46</v>
      </c>
      <c r="H37" s="5" t="s">
        <v>124</v>
      </c>
      <c r="I37" s="5"/>
      <c r="J37" s="5"/>
      <c r="K37" s="5"/>
      <c r="L37" s="5" t="s">
        <v>53</v>
      </c>
      <c r="M37" s="5" t="s">
        <v>67</v>
      </c>
      <c r="N37" s="5"/>
      <c r="O37" s="5"/>
      <c r="P37" s="6"/>
      <c r="Q37" s="5" t="s">
        <v>125</v>
      </c>
      <c r="R37" s="5" t="s">
        <v>126</v>
      </c>
      <c r="S37" s="5" t="s">
        <v>65</v>
      </c>
      <c r="T37" s="5" t="s">
        <v>58</v>
      </c>
      <c r="U37" s="5" t="s">
        <v>81</v>
      </c>
      <c r="V37" s="5"/>
      <c r="W37">
        <v>0</v>
      </c>
      <c r="X37" s="5"/>
      <c r="Y37" s="6">
        <v>44216</v>
      </c>
      <c r="Z37" s="6">
        <v>44218</v>
      </c>
      <c r="AA37" s="6">
        <v>44218</v>
      </c>
      <c r="AB37" s="6"/>
      <c r="AC37" s="6">
        <v>44208</v>
      </c>
      <c r="AD37" s="6">
        <v>44208</v>
      </c>
      <c r="AE37" s="6">
        <v>44211</v>
      </c>
      <c r="AF37" s="5"/>
      <c r="AG37" s="6">
        <v>44236</v>
      </c>
      <c r="AH37" s="6">
        <v>44208</v>
      </c>
      <c r="AI37" s="5"/>
      <c r="AJ37" s="5"/>
      <c r="AK37">
        <v>32</v>
      </c>
    </row>
    <row r="38" spans="1:37" x14ac:dyDescent="0.35">
      <c r="A38">
        <v>18</v>
      </c>
      <c r="B38" s="5"/>
      <c r="C38">
        <v>1</v>
      </c>
      <c r="D38" s="5" t="s">
        <v>111</v>
      </c>
      <c r="E38" s="5" t="s">
        <v>60</v>
      </c>
      <c r="F38" s="5" t="s">
        <v>52</v>
      </c>
      <c r="G38" s="5" t="s">
        <v>46</v>
      </c>
      <c r="H38" s="5" t="s">
        <v>128</v>
      </c>
      <c r="I38" s="5"/>
      <c r="J38" s="5"/>
      <c r="K38" s="5"/>
      <c r="L38" s="5" t="s">
        <v>53</v>
      </c>
      <c r="M38" s="5" t="s">
        <v>67</v>
      </c>
      <c r="N38" s="5"/>
      <c r="O38" s="5"/>
      <c r="P38" s="6"/>
      <c r="Q38" s="5" t="s">
        <v>122</v>
      </c>
      <c r="R38" s="5" t="s">
        <v>107</v>
      </c>
      <c r="S38" s="5" t="s">
        <v>65</v>
      </c>
      <c r="T38" s="5" t="s">
        <v>58</v>
      </c>
      <c r="U38" s="5" t="s">
        <v>59</v>
      </c>
      <c r="V38" s="5"/>
      <c r="W38">
        <v>0</v>
      </c>
      <c r="X38" s="5"/>
      <c r="Y38" s="6">
        <v>44149</v>
      </c>
      <c r="Z38" s="6">
        <v>44151</v>
      </c>
      <c r="AA38" s="6">
        <v>44178</v>
      </c>
      <c r="AB38" s="6"/>
      <c r="AC38" s="6">
        <v>44168</v>
      </c>
      <c r="AD38" s="6">
        <v>44168</v>
      </c>
      <c r="AE38" s="6">
        <v>44175</v>
      </c>
      <c r="AF38" s="5"/>
      <c r="AG38" s="6">
        <v>44175</v>
      </c>
      <c r="AH38" s="6">
        <v>44168</v>
      </c>
      <c r="AI38" s="5"/>
      <c r="AJ38" s="5"/>
      <c r="AK38">
        <v>33</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36</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37</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39</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40</v>
      </c>
    </row>
    <row r="43" spans="1:37" x14ac:dyDescent="0.35">
      <c r="A43">
        <v>2</v>
      </c>
      <c r="B43" s="5"/>
      <c r="C43">
        <v>0</v>
      </c>
      <c r="D43" s="5" t="s">
        <v>139</v>
      </c>
      <c r="E43" s="5" t="s">
        <v>92</v>
      </c>
      <c r="F43" s="5"/>
      <c r="G43" s="5" t="s">
        <v>86</v>
      </c>
      <c r="H43" s="5" t="s">
        <v>143</v>
      </c>
      <c r="I43" s="5" t="s">
        <v>1043</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43</v>
      </c>
    </row>
    <row r="44" spans="1:37" x14ac:dyDescent="0.35">
      <c r="A44">
        <v>3</v>
      </c>
      <c r="B44" s="5"/>
      <c r="C44">
        <v>0</v>
      </c>
      <c r="D44" s="5" t="s">
        <v>139</v>
      </c>
      <c r="E44" s="5" t="s">
        <v>92</v>
      </c>
      <c r="F44" s="5"/>
      <c r="G44" s="5" t="s">
        <v>64</v>
      </c>
      <c r="H44" s="5" t="s">
        <v>143</v>
      </c>
      <c r="I44" s="5" t="s">
        <v>1044</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46</v>
      </c>
    </row>
    <row r="45" spans="1:37" x14ac:dyDescent="0.35">
      <c r="A45">
        <v>1</v>
      </c>
      <c r="B45" s="5"/>
      <c r="C45">
        <v>0</v>
      </c>
      <c r="D45" s="5" t="s">
        <v>139</v>
      </c>
      <c r="E45" s="5" t="s">
        <v>92</v>
      </c>
      <c r="F45" s="5" t="s">
        <v>146</v>
      </c>
      <c r="G45" s="5" t="s">
        <v>147</v>
      </c>
      <c r="H45" s="5" t="s">
        <v>148</v>
      </c>
      <c r="I45" s="5" t="s">
        <v>1145</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47</v>
      </c>
    </row>
    <row r="46" spans="1:37" x14ac:dyDescent="0.35">
      <c r="A46">
        <v>5</v>
      </c>
      <c r="B46" s="5"/>
      <c r="C46">
        <v>0</v>
      </c>
      <c r="D46" s="5" t="s">
        <v>139</v>
      </c>
      <c r="E46" s="5" t="s">
        <v>92</v>
      </c>
      <c r="F46" s="5"/>
      <c r="G46" s="5" t="s">
        <v>86</v>
      </c>
      <c r="H46" s="5" t="s">
        <v>143</v>
      </c>
      <c r="I46" s="5" t="s">
        <v>144</v>
      </c>
      <c r="J46" s="5"/>
      <c r="K46" s="5"/>
      <c r="L46" s="5" t="s">
        <v>53</v>
      </c>
      <c r="M46" s="5" t="s">
        <v>67</v>
      </c>
      <c r="N46" s="5"/>
      <c r="O46" s="5"/>
      <c r="P46" s="6"/>
      <c r="Q46" s="5" t="s">
        <v>106</v>
      </c>
      <c r="R46" s="5" t="s">
        <v>107</v>
      </c>
      <c r="S46" s="5" t="s">
        <v>51</v>
      </c>
      <c r="T46" s="5"/>
      <c r="U46" s="5" t="s">
        <v>59</v>
      </c>
      <c r="V46" s="5"/>
      <c r="X46" s="5"/>
      <c r="Y46" s="6">
        <v>43846</v>
      </c>
      <c r="Z46" s="6">
        <v>43849</v>
      </c>
      <c r="AA46" s="6">
        <v>43864</v>
      </c>
      <c r="AB46" s="6">
        <v>43838</v>
      </c>
      <c r="AC46" s="6">
        <v>43847</v>
      </c>
      <c r="AD46" s="6">
        <v>43854</v>
      </c>
      <c r="AE46" s="6">
        <v>43864</v>
      </c>
      <c r="AF46" s="5"/>
      <c r="AG46" s="6">
        <v>43866</v>
      </c>
      <c r="AH46" s="6">
        <v>43838</v>
      </c>
      <c r="AI46" s="5"/>
      <c r="AJ46" s="5"/>
      <c r="AK46">
        <v>44</v>
      </c>
    </row>
    <row r="47" spans="1:37" x14ac:dyDescent="0.35">
      <c r="A47">
        <v>7</v>
      </c>
      <c r="B47" s="5"/>
      <c r="C47">
        <v>0</v>
      </c>
      <c r="D47" s="5" t="s">
        <v>139</v>
      </c>
      <c r="E47" s="5" t="s">
        <v>60</v>
      </c>
      <c r="F47" s="5"/>
      <c r="G47" s="5" t="s">
        <v>46</v>
      </c>
      <c r="H47" s="5" t="s">
        <v>140</v>
      </c>
      <c r="I47" s="5" t="s">
        <v>141</v>
      </c>
      <c r="J47" s="5"/>
      <c r="K47" s="5"/>
      <c r="L47" s="5" t="s">
        <v>53</v>
      </c>
      <c r="M47" s="5" t="s">
        <v>54</v>
      </c>
      <c r="N47" s="5"/>
      <c r="O47" s="5"/>
      <c r="P47" s="6"/>
      <c r="Q47" s="5" t="s">
        <v>142</v>
      </c>
      <c r="R47" s="5" t="s">
        <v>107</v>
      </c>
      <c r="S47" s="5" t="s">
        <v>57</v>
      </c>
      <c r="T47" s="5" t="s">
        <v>58</v>
      </c>
      <c r="U47" s="5" t="s">
        <v>81</v>
      </c>
      <c r="V47" s="5"/>
      <c r="W47">
        <v>0</v>
      </c>
      <c r="X47" s="5"/>
      <c r="Y47" s="6">
        <v>44159</v>
      </c>
      <c r="Z47" s="6">
        <v>44161</v>
      </c>
      <c r="AA47" s="6">
        <v>44161</v>
      </c>
      <c r="AB47" s="6">
        <v>44151</v>
      </c>
      <c r="AC47" s="6"/>
      <c r="AD47" s="6">
        <v>44151</v>
      </c>
      <c r="AE47" s="6">
        <v>44159</v>
      </c>
      <c r="AF47" s="5"/>
      <c r="AG47" s="6">
        <v>44175</v>
      </c>
      <c r="AH47" s="6">
        <v>44151</v>
      </c>
      <c r="AI47" s="5"/>
      <c r="AJ47" s="5"/>
      <c r="AK47">
        <v>42</v>
      </c>
    </row>
    <row r="48" spans="1:37" x14ac:dyDescent="0.35">
      <c r="A48">
        <v>6</v>
      </c>
      <c r="B48" s="5"/>
      <c r="C48">
        <v>0</v>
      </c>
      <c r="D48" s="5" t="s">
        <v>139</v>
      </c>
      <c r="E48" s="5" t="s">
        <v>45</v>
      </c>
      <c r="F48" s="5"/>
      <c r="G48" s="5" t="s">
        <v>46</v>
      </c>
      <c r="H48" s="5" t="s">
        <v>145</v>
      </c>
      <c r="I48" s="5"/>
      <c r="J48" s="5"/>
      <c r="K48" s="5"/>
      <c r="L48" s="5" t="s">
        <v>53</v>
      </c>
      <c r="M48" s="5" t="s">
        <v>67</v>
      </c>
      <c r="N48" s="5"/>
      <c r="O48" s="5"/>
      <c r="P48" s="6"/>
      <c r="Q48" s="5" t="s">
        <v>122</v>
      </c>
      <c r="R48" s="5" t="s">
        <v>107</v>
      </c>
      <c r="S48" s="5" t="s">
        <v>65</v>
      </c>
      <c r="T48" s="5" t="s">
        <v>58</v>
      </c>
      <c r="U48" s="5" t="s">
        <v>81</v>
      </c>
      <c r="V48" s="5"/>
      <c r="W48">
        <v>0</v>
      </c>
      <c r="X48" s="5"/>
      <c r="Y48" s="6">
        <v>44149</v>
      </c>
      <c r="Z48" s="6">
        <v>44151</v>
      </c>
      <c r="AA48" s="6">
        <v>44158</v>
      </c>
      <c r="AB48" s="6">
        <v>44141</v>
      </c>
      <c r="AC48" s="6">
        <v>44141</v>
      </c>
      <c r="AD48" s="6">
        <v>44148</v>
      </c>
      <c r="AE48" s="6">
        <v>44159</v>
      </c>
      <c r="AF48" s="5"/>
      <c r="AG48" s="6">
        <v>44168</v>
      </c>
      <c r="AH48" s="6">
        <v>44141</v>
      </c>
      <c r="AI48" s="5"/>
      <c r="AJ48" s="5"/>
      <c r="AK48">
        <v>45</v>
      </c>
    </row>
    <row r="49" spans="1:37" x14ac:dyDescent="0.35">
      <c r="A49">
        <v>1</v>
      </c>
      <c r="B49" s="5"/>
      <c r="C49">
        <v>0</v>
      </c>
      <c r="D49" s="5" t="s">
        <v>149</v>
      </c>
      <c r="E49" s="5" t="s">
        <v>92</v>
      </c>
      <c r="F49" s="5"/>
      <c r="G49" s="5" t="s">
        <v>86</v>
      </c>
      <c r="H49" s="5" t="s">
        <v>150</v>
      </c>
      <c r="I49" s="5" t="s">
        <v>1142</v>
      </c>
      <c r="J49" s="5"/>
      <c r="K49" s="5"/>
      <c r="L49" s="5" t="s">
        <v>53</v>
      </c>
      <c r="M49" s="5" t="s">
        <v>78</v>
      </c>
      <c r="N49" s="5"/>
      <c r="O49" s="5"/>
      <c r="P49" s="6"/>
      <c r="Q49" s="5" t="s">
        <v>106</v>
      </c>
      <c r="R49" s="5" t="s">
        <v>107</v>
      </c>
      <c r="S49" s="5" t="s">
        <v>51</v>
      </c>
      <c r="T49" s="5"/>
      <c r="U49" s="5" t="s">
        <v>151</v>
      </c>
      <c r="V49" s="5" t="s">
        <v>152</v>
      </c>
      <c r="X49" s="5"/>
      <c r="Y49" s="6">
        <v>43804</v>
      </c>
      <c r="Z49" s="6"/>
      <c r="AA49" s="6">
        <v>43847</v>
      </c>
      <c r="AB49" s="6">
        <v>43818</v>
      </c>
      <c r="AC49" s="6">
        <v>43830</v>
      </c>
      <c r="AD49" s="6">
        <v>43836</v>
      </c>
      <c r="AE49" s="6">
        <v>43843</v>
      </c>
      <c r="AF49" s="5"/>
      <c r="AG49" s="6">
        <v>43843</v>
      </c>
      <c r="AH49" s="6">
        <v>43817</v>
      </c>
      <c r="AI49" s="5"/>
      <c r="AJ49" s="5"/>
      <c r="AK49">
        <v>48</v>
      </c>
    </row>
    <row r="50" spans="1:37" x14ac:dyDescent="0.35">
      <c r="A50">
        <v>1</v>
      </c>
      <c r="B50" s="5"/>
      <c r="C50">
        <v>0</v>
      </c>
      <c r="D50" s="5" t="s">
        <v>153</v>
      </c>
      <c r="E50" s="5" t="s">
        <v>92</v>
      </c>
      <c r="F50" s="5"/>
      <c r="G50" s="5" t="s">
        <v>86</v>
      </c>
      <c r="H50" s="5" t="s">
        <v>154</v>
      </c>
      <c r="I50" s="5" t="s">
        <v>1045</v>
      </c>
      <c r="J50" s="5"/>
      <c r="K50" s="5"/>
      <c r="L50" s="5" t="s">
        <v>53</v>
      </c>
      <c r="M50" s="5" t="s">
        <v>67</v>
      </c>
      <c r="N50" s="5"/>
      <c r="O50" s="5"/>
      <c r="P50" s="6"/>
      <c r="Q50" s="5" t="s">
        <v>106</v>
      </c>
      <c r="R50" s="5" t="s">
        <v>107</v>
      </c>
      <c r="S50" s="5" t="s">
        <v>51</v>
      </c>
      <c r="T50" s="5"/>
      <c r="U50" s="5" t="s">
        <v>59</v>
      </c>
      <c r="V50" s="5"/>
      <c r="X50" s="5"/>
      <c r="Y50" s="6">
        <v>43804</v>
      </c>
      <c r="Z50" s="6"/>
      <c r="AA50" s="6">
        <v>43858</v>
      </c>
      <c r="AB50" s="6">
        <v>43818</v>
      </c>
      <c r="AC50" s="6">
        <v>43843</v>
      </c>
      <c r="AD50" s="6">
        <v>43843</v>
      </c>
      <c r="AE50" s="6">
        <v>43859</v>
      </c>
      <c r="AF50" s="5"/>
      <c r="AG50" s="6">
        <v>43859</v>
      </c>
      <c r="AH50" s="6">
        <v>43817</v>
      </c>
      <c r="AI50" s="5"/>
      <c r="AJ50" s="5"/>
      <c r="AK50">
        <v>49</v>
      </c>
    </row>
    <row r="51" spans="1:37" x14ac:dyDescent="0.35">
      <c r="A51">
        <v>8</v>
      </c>
      <c r="B51" s="5"/>
      <c r="C51">
        <v>0</v>
      </c>
      <c r="D51" s="5" t="s">
        <v>155</v>
      </c>
      <c r="E51" s="5" t="s">
        <v>92</v>
      </c>
      <c r="F51" s="5" t="s">
        <v>146</v>
      </c>
      <c r="G51" s="5" t="s">
        <v>147</v>
      </c>
      <c r="H51" s="5" t="s">
        <v>165</v>
      </c>
      <c r="I51" s="5" t="s">
        <v>1146</v>
      </c>
      <c r="J51" s="5"/>
      <c r="K51" s="5"/>
      <c r="L51" s="5" t="s">
        <v>53</v>
      </c>
      <c r="M51" s="5" t="s">
        <v>102</v>
      </c>
      <c r="N51" s="5"/>
      <c r="O51" s="5"/>
      <c r="P51" s="6"/>
      <c r="Q51" s="5" t="s">
        <v>158</v>
      </c>
      <c r="R51" s="5" t="s">
        <v>159</v>
      </c>
      <c r="S51" s="5" t="s">
        <v>51</v>
      </c>
      <c r="T51" s="5"/>
      <c r="U51" s="5"/>
      <c r="V51" s="5"/>
      <c r="X51" s="5"/>
      <c r="Y51" s="6">
        <v>43804</v>
      </c>
      <c r="Z51" s="6"/>
      <c r="AA51" s="6"/>
      <c r="AB51" s="6">
        <v>43818</v>
      </c>
      <c r="AC51" s="6">
        <v>43832</v>
      </c>
      <c r="AD51" s="6"/>
      <c r="AE51" s="6"/>
      <c r="AF51" s="5"/>
      <c r="AG51" s="6">
        <v>43832</v>
      </c>
      <c r="AH51" s="6">
        <v>43817</v>
      </c>
      <c r="AI51" s="5"/>
      <c r="AJ51" s="5"/>
      <c r="AK51">
        <v>57</v>
      </c>
    </row>
    <row r="52" spans="1:37" x14ac:dyDescent="0.35">
      <c r="A52">
        <v>1</v>
      </c>
      <c r="B52" s="5"/>
      <c r="C52">
        <v>0</v>
      </c>
      <c r="D52" s="5" t="s">
        <v>155</v>
      </c>
      <c r="E52" s="5" t="s">
        <v>92</v>
      </c>
      <c r="F52" s="5"/>
      <c r="G52" s="5" t="s">
        <v>86</v>
      </c>
      <c r="H52" s="5" t="s">
        <v>156</v>
      </c>
      <c r="I52" s="5" t="s">
        <v>1073</v>
      </c>
      <c r="J52" s="5"/>
      <c r="K52" s="5"/>
      <c r="L52" s="5" t="s">
        <v>53</v>
      </c>
      <c r="M52" s="5" t="s">
        <v>157</v>
      </c>
      <c r="N52" s="5"/>
      <c r="O52" s="5"/>
      <c r="P52" s="6"/>
      <c r="Q52" s="5" t="s">
        <v>158</v>
      </c>
      <c r="R52" s="5" t="s">
        <v>159</v>
      </c>
      <c r="S52" s="5" t="s">
        <v>51</v>
      </c>
      <c r="T52" s="5"/>
      <c r="U52" s="5" t="s">
        <v>59</v>
      </c>
      <c r="V52" s="5"/>
      <c r="X52" s="5"/>
      <c r="Y52" s="6"/>
      <c r="Z52" s="6"/>
      <c r="AA52" s="6"/>
      <c r="AB52" s="6">
        <v>43745</v>
      </c>
      <c r="AC52" s="6">
        <v>43756</v>
      </c>
      <c r="AD52" s="6">
        <v>43763</v>
      </c>
      <c r="AE52" s="6">
        <v>43766</v>
      </c>
      <c r="AF52" s="5"/>
      <c r="AG52" s="6">
        <v>43766</v>
      </c>
      <c r="AH52" s="6">
        <v>43718</v>
      </c>
      <c r="AI52" s="5"/>
      <c r="AJ52" s="5"/>
      <c r="AK52">
        <v>50</v>
      </c>
    </row>
    <row r="53" spans="1:37" x14ac:dyDescent="0.35">
      <c r="A53">
        <v>4</v>
      </c>
      <c r="B53" s="5"/>
      <c r="C53">
        <v>0</v>
      </c>
      <c r="D53" s="5" t="s">
        <v>155</v>
      </c>
      <c r="E53" s="5" t="s">
        <v>92</v>
      </c>
      <c r="F53" s="5"/>
      <c r="G53" s="5" t="s">
        <v>64</v>
      </c>
      <c r="H53" s="5" t="s">
        <v>156</v>
      </c>
      <c r="I53" s="5" t="s">
        <v>1216</v>
      </c>
      <c r="J53" s="5"/>
      <c r="K53" s="5"/>
      <c r="L53" s="5" t="s">
        <v>53</v>
      </c>
      <c r="M53" s="5" t="s">
        <v>157</v>
      </c>
      <c r="N53" s="5"/>
      <c r="O53" s="5"/>
      <c r="P53" s="6"/>
      <c r="Q53" s="5" t="s">
        <v>158</v>
      </c>
      <c r="R53" s="5" t="s">
        <v>159</v>
      </c>
      <c r="S53" s="5" t="s">
        <v>51</v>
      </c>
      <c r="T53" s="5"/>
      <c r="U53" s="5" t="s">
        <v>59</v>
      </c>
      <c r="V53" s="5"/>
      <c r="X53" s="5"/>
      <c r="Y53" s="6"/>
      <c r="Z53" s="6"/>
      <c r="AA53" s="6"/>
      <c r="AB53" s="6">
        <v>43745</v>
      </c>
      <c r="AC53" s="6">
        <v>43753</v>
      </c>
      <c r="AD53" s="6">
        <v>43763</v>
      </c>
      <c r="AE53" s="6">
        <v>43766</v>
      </c>
      <c r="AF53" s="5"/>
      <c r="AG53" s="6">
        <v>43766</v>
      </c>
      <c r="AH53" s="6">
        <v>43718</v>
      </c>
      <c r="AI53" s="5"/>
      <c r="AJ53" s="5"/>
      <c r="AK53">
        <v>51</v>
      </c>
    </row>
    <row r="54" spans="1:37" x14ac:dyDescent="0.35">
      <c r="A54">
        <v>5</v>
      </c>
      <c r="B54" s="5"/>
      <c r="C54">
        <v>0</v>
      </c>
      <c r="D54" s="5" t="s">
        <v>155</v>
      </c>
      <c r="E54" s="5" t="s">
        <v>92</v>
      </c>
      <c r="F54" s="5"/>
      <c r="G54" s="5" t="s">
        <v>160</v>
      </c>
      <c r="H54" s="5" t="s">
        <v>156</v>
      </c>
      <c r="I54" s="5" t="s">
        <v>1217</v>
      </c>
      <c r="J54" s="5"/>
      <c r="K54" s="5"/>
      <c r="L54" s="5" t="s">
        <v>53</v>
      </c>
      <c r="M54" s="5" t="s">
        <v>157</v>
      </c>
      <c r="N54" s="5"/>
      <c r="O54" s="5"/>
      <c r="P54" s="6"/>
      <c r="Q54" s="5" t="s">
        <v>158</v>
      </c>
      <c r="R54" s="5" t="s">
        <v>159</v>
      </c>
      <c r="S54" s="5" t="s">
        <v>51</v>
      </c>
      <c r="T54" s="5"/>
      <c r="U54" s="5" t="s">
        <v>59</v>
      </c>
      <c r="V54" s="5"/>
      <c r="X54" s="5"/>
      <c r="Y54" s="6"/>
      <c r="Z54" s="6"/>
      <c r="AA54" s="6"/>
      <c r="AB54" s="6">
        <v>43753</v>
      </c>
      <c r="AC54" s="6">
        <v>43753</v>
      </c>
      <c r="AD54" s="6">
        <v>43763</v>
      </c>
      <c r="AE54" s="6">
        <v>43766</v>
      </c>
      <c r="AF54" s="5"/>
      <c r="AG54" s="6">
        <v>43766</v>
      </c>
      <c r="AH54" s="6">
        <v>43718</v>
      </c>
      <c r="AI54" s="5"/>
      <c r="AJ54" s="5"/>
      <c r="AK54">
        <v>52</v>
      </c>
    </row>
    <row r="55" spans="1:37" x14ac:dyDescent="0.35">
      <c r="A55">
        <v>2</v>
      </c>
      <c r="B55" s="5"/>
      <c r="C55">
        <v>0</v>
      </c>
      <c r="D55" s="5" t="s">
        <v>155</v>
      </c>
      <c r="E55" s="5" t="s">
        <v>92</v>
      </c>
      <c r="F55" s="5"/>
      <c r="G55" s="5" t="s">
        <v>160</v>
      </c>
      <c r="H55" s="5" t="s">
        <v>156</v>
      </c>
      <c r="I55" s="5" t="s">
        <v>1218</v>
      </c>
      <c r="J55" s="5"/>
      <c r="K55" s="5"/>
      <c r="L55" s="5" t="s">
        <v>53</v>
      </c>
      <c r="M55" s="5" t="s">
        <v>161</v>
      </c>
      <c r="N55" s="5"/>
      <c r="O55" s="5"/>
      <c r="P55" s="6"/>
      <c r="Q55" s="5" t="s">
        <v>158</v>
      </c>
      <c r="R55" s="5" t="s">
        <v>159</v>
      </c>
      <c r="S55" s="5" t="s">
        <v>51</v>
      </c>
      <c r="T55" s="5"/>
      <c r="U55" s="5" t="s">
        <v>59</v>
      </c>
      <c r="V55" s="5"/>
      <c r="X55" s="5"/>
      <c r="Y55" s="6"/>
      <c r="Z55" s="6"/>
      <c r="AA55" s="6">
        <v>43770</v>
      </c>
      <c r="AB55" s="6">
        <v>43745</v>
      </c>
      <c r="AC55" s="6">
        <v>43754</v>
      </c>
      <c r="AD55" s="6">
        <v>43759</v>
      </c>
      <c r="AE55" s="6">
        <v>43766</v>
      </c>
      <c r="AF55" s="5"/>
      <c r="AG55" s="6">
        <v>43766</v>
      </c>
      <c r="AH55" s="6">
        <v>43718</v>
      </c>
      <c r="AI55" s="5" t="s">
        <v>162</v>
      </c>
      <c r="AJ55" s="5" t="s">
        <v>81</v>
      </c>
      <c r="AK55">
        <v>53</v>
      </c>
    </row>
    <row r="56" spans="1:37" x14ac:dyDescent="0.35">
      <c r="A56">
        <v>6</v>
      </c>
      <c r="B56" s="5"/>
      <c r="C56">
        <v>0</v>
      </c>
      <c r="D56" s="5" t="s">
        <v>155</v>
      </c>
      <c r="E56" s="5" t="s">
        <v>92</v>
      </c>
      <c r="F56" s="5"/>
      <c r="G56" s="5" t="s">
        <v>160</v>
      </c>
      <c r="H56" s="5" t="s">
        <v>156</v>
      </c>
      <c r="I56" s="5" t="s">
        <v>1219</v>
      </c>
      <c r="J56" s="5"/>
      <c r="K56" s="5"/>
      <c r="L56" s="5" t="s">
        <v>53</v>
      </c>
      <c r="M56" s="5" t="s">
        <v>161</v>
      </c>
      <c r="N56" s="5"/>
      <c r="O56" s="5"/>
      <c r="P56" s="6"/>
      <c r="Q56" s="5" t="s">
        <v>158</v>
      </c>
      <c r="R56" s="5" t="s">
        <v>159</v>
      </c>
      <c r="S56" s="5" t="s">
        <v>51</v>
      </c>
      <c r="T56" s="5"/>
      <c r="U56" s="5" t="s">
        <v>59</v>
      </c>
      <c r="V56" s="5"/>
      <c r="X56" s="5"/>
      <c r="Y56" s="6"/>
      <c r="Z56" s="6"/>
      <c r="AA56" s="6">
        <v>43767</v>
      </c>
      <c r="AB56" s="6">
        <v>43745</v>
      </c>
      <c r="AC56" s="6">
        <v>43746</v>
      </c>
      <c r="AD56" s="6">
        <v>43753</v>
      </c>
      <c r="AE56" s="6">
        <v>43766</v>
      </c>
      <c r="AF56" s="5"/>
      <c r="AG56" s="6">
        <v>43766</v>
      </c>
      <c r="AH56" s="6">
        <v>43718</v>
      </c>
      <c r="AI56" s="5"/>
      <c r="AJ56" s="5" t="s">
        <v>81</v>
      </c>
      <c r="AK56">
        <v>54</v>
      </c>
    </row>
    <row r="57" spans="1:37" x14ac:dyDescent="0.35">
      <c r="A57">
        <v>7</v>
      </c>
      <c r="B57" s="5"/>
      <c r="C57">
        <v>0</v>
      </c>
      <c r="D57" s="5" t="s">
        <v>155</v>
      </c>
      <c r="E57" s="5" t="s">
        <v>92</v>
      </c>
      <c r="F57" s="5"/>
      <c r="G57" s="5" t="s">
        <v>163</v>
      </c>
      <c r="H57" s="5" t="s">
        <v>156</v>
      </c>
      <c r="I57" s="5" t="s">
        <v>1220</v>
      </c>
      <c r="J57" s="5"/>
      <c r="K57" s="5"/>
      <c r="L57" s="5" t="s">
        <v>53</v>
      </c>
      <c r="M57" s="5" t="s">
        <v>161</v>
      </c>
      <c r="N57" s="5"/>
      <c r="O57" s="5"/>
      <c r="P57" s="6"/>
      <c r="Q57" s="5" t="s">
        <v>158</v>
      </c>
      <c r="R57" s="5" t="s">
        <v>159</v>
      </c>
      <c r="S57" s="5" t="s">
        <v>51</v>
      </c>
      <c r="T57" s="5"/>
      <c r="U57" s="5" t="s">
        <v>59</v>
      </c>
      <c r="V57" s="5"/>
      <c r="X57" s="5"/>
      <c r="Y57" s="6"/>
      <c r="Z57" s="6"/>
      <c r="AA57" s="6">
        <v>43767</v>
      </c>
      <c r="AB57" s="6">
        <v>43745</v>
      </c>
      <c r="AC57" s="6">
        <v>43746</v>
      </c>
      <c r="AD57" s="6">
        <v>43753</v>
      </c>
      <c r="AE57" s="6">
        <v>43766</v>
      </c>
      <c r="AF57" s="5"/>
      <c r="AG57" s="6">
        <v>43766</v>
      </c>
      <c r="AH57" s="6">
        <v>43718</v>
      </c>
      <c r="AI57" s="5"/>
      <c r="AJ57" s="5" t="s">
        <v>81</v>
      </c>
      <c r="AK57">
        <v>55</v>
      </c>
    </row>
    <row r="58" spans="1:37" x14ac:dyDescent="0.35">
      <c r="A58">
        <v>3</v>
      </c>
      <c r="B58" s="5"/>
      <c r="C58">
        <v>0</v>
      </c>
      <c r="D58" s="5" t="s">
        <v>155</v>
      </c>
      <c r="E58" s="5" t="s">
        <v>60</v>
      </c>
      <c r="F58" s="5"/>
      <c r="G58" s="5" t="s">
        <v>64</v>
      </c>
      <c r="H58" s="5" t="s">
        <v>156</v>
      </c>
      <c r="I58" s="5" t="s">
        <v>1221</v>
      </c>
      <c r="J58" s="5"/>
      <c r="K58" s="5"/>
      <c r="L58" s="5" t="s">
        <v>53</v>
      </c>
      <c r="M58" s="5" t="s">
        <v>78</v>
      </c>
      <c r="N58" s="5"/>
      <c r="O58" s="5"/>
      <c r="P58" s="6"/>
      <c r="Q58" s="5" t="s">
        <v>158</v>
      </c>
      <c r="R58" s="5" t="s">
        <v>159</v>
      </c>
      <c r="S58" s="5" t="s">
        <v>51</v>
      </c>
      <c r="T58" s="5"/>
      <c r="U58" s="5" t="s">
        <v>59</v>
      </c>
      <c r="V58" s="5"/>
      <c r="X58" s="5"/>
      <c r="Y58" s="6"/>
      <c r="Z58" s="6"/>
      <c r="AA58" s="6">
        <v>43767</v>
      </c>
      <c r="AB58" s="6">
        <v>43745</v>
      </c>
      <c r="AC58" s="6">
        <v>43745</v>
      </c>
      <c r="AD58" s="6">
        <v>43899</v>
      </c>
      <c r="AE58" s="6">
        <v>43908</v>
      </c>
      <c r="AF58" s="5"/>
      <c r="AG58" s="6">
        <v>43915</v>
      </c>
      <c r="AH58" s="6">
        <v>43718</v>
      </c>
      <c r="AI58" s="5"/>
      <c r="AJ58" s="5" t="s">
        <v>81</v>
      </c>
      <c r="AK58">
        <v>56</v>
      </c>
    </row>
    <row r="59" spans="1:37" x14ac:dyDescent="0.35">
      <c r="A59">
        <v>3</v>
      </c>
      <c r="B59" s="5"/>
      <c r="C59">
        <v>1</v>
      </c>
      <c r="D59" s="5" t="s">
        <v>166</v>
      </c>
      <c r="E59" s="5" t="s">
        <v>60</v>
      </c>
      <c r="F59" s="5"/>
      <c r="G59" s="5" t="s">
        <v>64</v>
      </c>
      <c r="H59" s="5" t="s">
        <v>171</v>
      </c>
      <c r="I59" s="5" t="s">
        <v>1265</v>
      </c>
      <c r="J59" s="5"/>
      <c r="K59" s="5"/>
      <c r="L59" s="5" t="s">
        <v>53</v>
      </c>
      <c r="M59" s="5" t="s">
        <v>54</v>
      </c>
      <c r="N59" s="5"/>
      <c r="O59" s="5"/>
      <c r="P59" s="6"/>
      <c r="Q59" s="5" t="s">
        <v>168</v>
      </c>
      <c r="R59" s="5" t="s">
        <v>169</v>
      </c>
      <c r="S59" s="5" t="s">
        <v>51</v>
      </c>
      <c r="T59" s="5"/>
      <c r="U59" s="5" t="s">
        <v>59</v>
      </c>
      <c r="V59" s="5"/>
      <c r="X59" s="5"/>
      <c r="Y59" s="6">
        <v>43815</v>
      </c>
      <c r="Z59" s="6">
        <v>44182</v>
      </c>
      <c r="AA59" s="6">
        <v>44192</v>
      </c>
      <c r="AB59" s="6"/>
      <c r="AC59" s="6"/>
      <c r="AD59" s="6">
        <v>44182</v>
      </c>
      <c r="AE59" s="6">
        <v>44187</v>
      </c>
      <c r="AF59" s="5"/>
      <c r="AG59" s="6">
        <v>44187</v>
      </c>
      <c r="AH59" s="6">
        <v>44182</v>
      </c>
      <c r="AI59" s="5"/>
      <c r="AJ59" s="5"/>
      <c r="AK59">
        <v>61</v>
      </c>
    </row>
    <row r="60" spans="1:37" x14ac:dyDescent="0.35">
      <c r="A60">
        <v>1</v>
      </c>
      <c r="B60" s="5"/>
      <c r="C60">
        <v>0</v>
      </c>
      <c r="D60" s="5" t="s">
        <v>166</v>
      </c>
      <c r="E60" s="5" t="s">
        <v>92</v>
      </c>
      <c r="F60" s="5" t="s">
        <v>146</v>
      </c>
      <c r="G60" s="5" t="s">
        <v>147</v>
      </c>
      <c r="H60" s="5" t="s">
        <v>167</v>
      </c>
      <c r="I60" s="5" t="s">
        <v>1280</v>
      </c>
      <c r="J60" s="5"/>
      <c r="K60" s="5"/>
      <c r="L60" s="5" t="s">
        <v>48</v>
      </c>
      <c r="M60" s="5"/>
      <c r="N60" s="5" t="s">
        <v>168</v>
      </c>
      <c r="O60" s="5" t="s">
        <v>169</v>
      </c>
      <c r="P60" s="6">
        <v>43815</v>
      </c>
      <c r="Q60" s="5" t="s">
        <v>168</v>
      </c>
      <c r="R60" s="5" t="s">
        <v>169</v>
      </c>
      <c r="S60" s="5" t="s">
        <v>51</v>
      </c>
      <c r="T60" s="5"/>
      <c r="U60" s="5"/>
      <c r="V60" s="5"/>
      <c r="X60" s="5"/>
      <c r="Y60" s="6">
        <v>43815</v>
      </c>
      <c r="Z60" s="6"/>
      <c r="AA60" s="6"/>
      <c r="AB60" s="6">
        <v>43818</v>
      </c>
      <c r="AC60" s="6"/>
      <c r="AD60" s="6"/>
      <c r="AE60" s="6"/>
      <c r="AF60" s="5"/>
      <c r="AG60" s="6"/>
      <c r="AH60" s="6">
        <v>43817</v>
      </c>
      <c r="AI60" s="5"/>
      <c r="AJ60" s="5"/>
      <c r="AK60">
        <v>58</v>
      </c>
    </row>
    <row r="61" spans="1:37" x14ac:dyDescent="0.35">
      <c r="A61">
        <v>2</v>
      </c>
      <c r="B61" s="5"/>
      <c r="C61">
        <v>0</v>
      </c>
      <c r="D61" s="5" t="s">
        <v>166</v>
      </c>
      <c r="E61" s="5" t="s">
        <v>92</v>
      </c>
      <c r="F61" s="5"/>
      <c r="G61" s="5" t="s">
        <v>86</v>
      </c>
      <c r="H61" s="5" t="s">
        <v>171</v>
      </c>
      <c r="I61" s="5" t="s">
        <v>1281</v>
      </c>
      <c r="J61" s="5"/>
      <c r="K61" s="5"/>
      <c r="L61" s="5" t="s">
        <v>48</v>
      </c>
      <c r="M61" s="5"/>
      <c r="N61" s="5" t="s">
        <v>168</v>
      </c>
      <c r="O61" s="5" t="s">
        <v>169</v>
      </c>
      <c r="P61" s="6">
        <v>43815</v>
      </c>
      <c r="Q61" s="5" t="s">
        <v>168</v>
      </c>
      <c r="R61" s="5" t="s">
        <v>169</v>
      </c>
      <c r="S61" s="5" t="s">
        <v>51</v>
      </c>
      <c r="T61" s="5"/>
      <c r="U61" s="5"/>
      <c r="V61" s="5"/>
      <c r="X61" s="5"/>
      <c r="Y61" s="6">
        <v>43815</v>
      </c>
      <c r="Z61" s="6"/>
      <c r="AA61" s="6"/>
      <c r="AB61" s="6">
        <v>43818</v>
      </c>
      <c r="AC61" s="6"/>
      <c r="AD61" s="6"/>
      <c r="AE61" s="6"/>
      <c r="AF61" s="5"/>
      <c r="AG61" s="6"/>
      <c r="AH61" s="6">
        <v>43817</v>
      </c>
      <c r="AI61" s="5"/>
      <c r="AJ61" s="5"/>
      <c r="AK61">
        <v>59</v>
      </c>
    </row>
    <row r="62" spans="1:37" x14ac:dyDescent="0.35">
      <c r="A62">
        <v>4</v>
      </c>
      <c r="B62" s="5"/>
      <c r="C62">
        <v>0</v>
      </c>
      <c r="D62" s="5" t="s">
        <v>166</v>
      </c>
      <c r="E62" s="5" t="s">
        <v>92</v>
      </c>
      <c r="F62" s="5" t="s">
        <v>73</v>
      </c>
      <c r="G62" s="5" t="s">
        <v>46</v>
      </c>
      <c r="H62" s="5" t="s">
        <v>171</v>
      </c>
      <c r="I62" s="5" t="s">
        <v>1282</v>
      </c>
      <c r="J62" s="5"/>
      <c r="K62" s="5"/>
      <c r="L62" s="5" t="s">
        <v>48</v>
      </c>
      <c r="M62" s="5"/>
      <c r="N62" s="5" t="s">
        <v>172</v>
      </c>
      <c r="O62" s="5" t="s">
        <v>173</v>
      </c>
      <c r="P62" s="6">
        <v>43815</v>
      </c>
      <c r="Q62" s="5" t="s">
        <v>172</v>
      </c>
      <c r="R62" s="5" t="s">
        <v>173</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1</v>
      </c>
      <c r="B63" s="5"/>
      <c r="C63">
        <v>0</v>
      </c>
      <c r="D63" s="5" t="s">
        <v>174</v>
      </c>
      <c r="E63" s="5" t="s">
        <v>92</v>
      </c>
      <c r="F63" s="5"/>
      <c r="G63" s="5" t="s">
        <v>86</v>
      </c>
      <c r="H63" s="5" t="s">
        <v>175</v>
      </c>
      <c r="I63" s="5" t="s">
        <v>1174</v>
      </c>
      <c r="J63" s="5"/>
      <c r="K63" s="5"/>
      <c r="L63" s="5" t="s">
        <v>176</v>
      </c>
      <c r="M63" s="5"/>
      <c r="N63" s="5"/>
      <c r="O63" s="5"/>
      <c r="P63" s="6"/>
      <c r="Q63" s="5" t="s">
        <v>51</v>
      </c>
      <c r="R63" s="5"/>
      <c r="S63" s="5" t="s">
        <v>51</v>
      </c>
      <c r="T63" s="5"/>
      <c r="U63" s="5"/>
      <c r="V63" s="5"/>
      <c r="X63" s="5"/>
      <c r="Y63" s="6">
        <v>43804</v>
      </c>
      <c r="Z63" s="6"/>
      <c r="AA63" s="6"/>
      <c r="AB63" s="6">
        <v>43818</v>
      </c>
      <c r="AC63" s="6">
        <v>43829</v>
      </c>
      <c r="AD63" s="6"/>
      <c r="AE63" s="6"/>
      <c r="AF63" s="5"/>
      <c r="AG63" s="6"/>
      <c r="AH63" s="6">
        <v>43817</v>
      </c>
      <c r="AI63" s="5"/>
      <c r="AJ63" s="5"/>
      <c r="AK63">
        <v>62</v>
      </c>
    </row>
    <row r="64" spans="1:37" x14ac:dyDescent="0.35">
      <c r="A64">
        <v>2</v>
      </c>
      <c r="B64" s="5"/>
      <c r="C64">
        <v>0</v>
      </c>
      <c r="D64" s="5" t="s">
        <v>174</v>
      </c>
      <c r="E64" s="5" t="s">
        <v>92</v>
      </c>
      <c r="F64" s="5"/>
      <c r="G64" s="5" t="s">
        <v>64</v>
      </c>
      <c r="H64" s="5" t="s">
        <v>175</v>
      </c>
      <c r="I64" s="5" t="s">
        <v>1175</v>
      </c>
      <c r="J64" s="5"/>
      <c r="K64" s="5"/>
      <c r="L64" s="5" t="s">
        <v>176</v>
      </c>
      <c r="M64" s="5"/>
      <c r="N64" s="5"/>
      <c r="O64" s="5"/>
      <c r="P64" s="6"/>
      <c r="Q64" s="5" t="s">
        <v>51</v>
      </c>
      <c r="R64" s="5"/>
      <c r="S64" s="5" t="s">
        <v>51</v>
      </c>
      <c r="T64" s="5"/>
      <c r="U64" s="5"/>
      <c r="V64" s="5"/>
      <c r="X64" s="5"/>
      <c r="Y64" s="6">
        <v>43804</v>
      </c>
      <c r="Z64" s="6"/>
      <c r="AA64" s="6"/>
      <c r="AB64" s="6">
        <v>43818</v>
      </c>
      <c r="AC64" s="6">
        <v>43829</v>
      </c>
      <c r="AD64" s="6"/>
      <c r="AE64" s="6"/>
      <c r="AF64" s="5"/>
      <c r="AG64" s="6"/>
      <c r="AH64" s="6">
        <v>43817</v>
      </c>
      <c r="AI64" s="5"/>
      <c r="AJ64" s="5"/>
      <c r="AK64">
        <v>63</v>
      </c>
    </row>
    <row r="65" spans="1:37" x14ac:dyDescent="0.35">
      <c r="A65">
        <v>1</v>
      </c>
      <c r="B65" s="5"/>
      <c r="C65">
        <v>0</v>
      </c>
      <c r="D65" s="5" t="s">
        <v>177</v>
      </c>
      <c r="E65" s="5" t="s">
        <v>92</v>
      </c>
      <c r="F65" s="5"/>
      <c r="G65" s="5" t="s">
        <v>86</v>
      </c>
      <c r="H65" s="5" t="s">
        <v>178</v>
      </c>
      <c r="I65" s="5" t="s">
        <v>179</v>
      </c>
      <c r="J65" s="5"/>
      <c r="K65" s="5"/>
      <c r="L65" s="5" t="s">
        <v>53</v>
      </c>
      <c r="M65" s="5" t="s">
        <v>67</v>
      </c>
      <c r="N65" s="5"/>
      <c r="O65" s="5"/>
      <c r="P65" s="6"/>
      <c r="Q65" s="5" t="s">
        <v>180</v>
      </c>
      <c r="R65" s="5" t="s">
        <v>181</v>
      </c>
      <c r="S65" s="5" t="s">
        <v>51</v>
      </c>
      <c r="T65" s="5"/>
      <c r="U65" s="5" t="s">
        <v>59</v>
      </c>
      <c r="V65" s="5"/>
      <c r="X65" s="5"/>
      <c r="Y65" s="6">
        <v>43815</v>
      </c>
      <c r="Z65" s="6"/>
      <c r="AA65" s="6">
        <v>43854</v>
      </c>
      <c r="AB65" s="6">
        <v>43818</v>
      </c>
      <c r="AC65" s="6">
        <v>43836</v>
      </c>
      <c r="AD65" s="6">
        <v>43839</v>
      </c>
      <c r="AE65" s="6">
        <v>43840</v>
      </c>
      <c r="AF65" s="5"/>
      <c r="AG65" s="6">
        <v>43843</v>
      </c>
      <c r="AH65" s="6">
        <v>43817</v>
      </c>
      <c r="AI65" s="5"/>
      <c r="AJ65" s="5"/>
      <c r="AK65">
        <v>64</v>
      </c>
    </row>
    <row r="66" spans="1:37" x14ac:dyDescent="0.35">
      <c r="A66">
        <v>2</v>
      </c>
      <c r="B66" s="5"/>
      <c r="C66">
        <v>0</v>
      </c>
      <c r="D66" s="5" t="s">
        <v>177</v>
      </c>
      <c r="E66" s="5" t="s">
        <v>92</v>
      </c>
      <c r="F66" s="5"/>
      <c r="G66" s="5" t="s">
        <v>64</v>
      </c>
      <c r="H66" s="5" t="s">
        <v>178</v>
      </c>
      <c r="I66" s="5" t="s">
        <v>1046</v>
      </c>
      <c r="J66" s="5"/>
      <c r="K66" s="5"/>
      <c r="L66" s="5" t="s">
        <v>53</v>
      </c>
      <c r="M66" s="5" t="s">
        <v>102</v>
      </c>
      <c r="N66" s="5"/>
      <c r="O66" s="5"/>
      <c r="P66" s="6"/>
      <c r="Q66" s="5" t="s">
        <v>180</v>
      </c>
      <c r="R66" s="5" t="s">
        <v>181</v>
      </c>
      <c r="S66" s="5" t="s">
        <v>51</v>
      </c>
      <c r="T66" s="5"/>
      <c r="U66" s="5"/>
      <c r="V66" s="5"/>
      <c r="X66" s="5"/>
      <c r="Y66" s="6">
        <v>43815</v>
      </c>
      <c r="Z66" s="6"/>
      <c r="AA66" s="6"/>
      <c r="AB66" s="6">
        <v>43818</v>
      </c>
      <c r="AC66" s="6"/>
      <c r="AD66" s="6"/>
      <c r="AE66" s="6"/>
      <c r="AF66" s="5"/>
      <c r="AG66" s="6">
        <v>44041</v>
      </c>
      <c r="AH66" s="6">
        <v>43817</v>
      </c>
      <c r="AI66" s="5"/>
      <c r="AJ66" s="5"/>
      <c r="AK66">
        <v>66</v>
      </c>
    </row>
    <row r="67" spans="1:37" x14ac:dyDescent="0.35">
      <c r="A67">
        <v>3</v>
      </c>
      <c r="B67" s="5"/>
      <c r="C67">
        <v>0</v>
      </c>
      <c r="D67" s="5" t="s">
        <v>177</v>
      </c>
      <c r="E67" s="5" t="s">
        <v>60</v>
      </c>
      <c r="F67" s="5"/>
      <c r="G67" s="5" t="s">
        <v>86</v>
      </c>
      <c r="H67" s="5" t="s">
        <v>178</v>
      </c>
      <c r="I67" s="5" t="s">
        <v>182</v>
      </c>
      <c r="J67" s="5"/>
      <c r="K67" s="5"/>
      <c r="L67" s="5" t="s">
        <v>53</v>
      </c>
      <c r="M67" s="5" t="s">
        <v>67</v>
      </c>
      <c r="N67" s="5"/>
      <c r="O67" s="5"/>
      <c r="P67" s="6"/>
      <c r="Q67" s="5" t="s">
        <v>180</v>
      </c>
      <c r="R67" s="5" t="s">
        <v>181</v>
      </c>
      <c r="S67" s="5" t="s">
        <v>65</v>
      </c>
      <c r="T67" s="5" t="s">
        <v>58</v>
      </c>
      <c r="U67" s="5" t="s">
        <v>59</v>
      </c>
      <c r="V67" s="5"/>
      <c r="X67" s="5"/>
      <c r="Y67" s="6">
        <v>43944</v>
      </c>
      <c r="Z67" s="6">
        <v>43938</v>
      </c>
      <c r="AA67" s="6">
        <v>43946</v>
      </c>
      <c r="AB67" s="6">
        <v>43818</v>
      </c>
      <c r="AC67" s="6">
        <v>43936</v>
      </c>
      <c r="AD67" s="6">
        <v>43936</v>
      </c>
      <c r="AE67" s="6">
        <v>43949</v>
      </c>
      <c r="AF67" s="5"/>
      <c r="AG67" s="6">
        <v>43951</v>
      </c>
      <c r="AH67" s="6">
        <v>43936</v>
      </c>
      <c r="AI67" s="5"/>
      <c r="AJ67" s="5"/>
      <c r="AK67">
        <v>65</v>
      </c>
    </row>
    <row r="68" spans="1:37" x14ac:dyDescent="0.35">
      <c r="A68">
        <v>2</v>
      </c>
      <c r="B68" s="5"/>
      <c r="C68">
        <v>0</v>
      </c>
      <c r="D68" s="5" t="s">
        <v>184</v>
      </c>
      <c r="E68" s="5" t="s">
        <v>92</v>
      </c>
      <c r="F68" s="5"/>
      <c r="G68" s="5" t="s">
        <v>86</v>
      </c>
      <c r="H68" s="5" t="s">
        <v>185</v>
      </c>
      <c r="I68" s="5" t="s">
        <v>192</v>
      </c>
      <c r="J68" s="5"/>
      <c r="K68" s="5"/>
      <c r="L68" s="5" t="s">
        <v>53</v>
      </c>
      <c r="M68" s="5" t="s">
        <v>78</v>
      </c>
      <c r="N68" s="5"/>
      <c r="O68" s="5"/>
      <c r="P68" s="6"/>
      <c r="Q68" s="5" t="s">
        <v>186</v>
      </c>
      <c r="R68" s="5" t="s">
        <v>187</v>
      </c>
      <c r="S68" s="5" t="s">
        <v>51</v>
      </c>
      <c r="T68" s="5"/>
      <c r="U68" s="5" t="s">
        <v>191</v>
      </c>
      <c r="V68" s="5"/>
      <c r="X68" s="5"/>
      <c r="Y68" s="6">
        <v>43815</v>
      </c>
      <c r="Z68" s="6"/>
      <c r="AA68" s="6">
        <v>44022</v>
      </c>
      <c r="AB68" s="6">
        <v>44006</v>
      </c>
      <c r="AC68" s="6">
        <v>44006</v>
      </c>
      <c r="AD68" s="6">
        <v>44006</v>
      </c>
      <c r="AE68" s="6">
        <v>44047</v>
      </c>
      <c r="AF68" s="5"/>
      <c r="AG68" s="6">
        <v>44054</v>
      </c>
      <c r="AH68" s="6">
        <v>43817</v>
      </c>
      <c r="AI68" s="5"/>
      <c r="AJ68" s="5"/>
      <c r="AK68">
        <v>69</v>
      </c>
    </row>
    <row r="69" spans="1:37" x14ac:dyDescent="0.35">
      <c r="A69">
        <v>4</v>
      </c>
      <c r="B69" s="5"/>
      <c r="C69">
        <v>1</v>
      </c>
      <c r="D69" s="5" t="s">
        <v>184</v>
      </c>
      <c r="E69" s="5" t="s">
        <v>92</v>
      </c>
      <c r="F69" s="5"/>
      <c r="G69" s="5" t="s">
        <v>46</v>
      </c>
      <c r="H69" s="5" t="s">
        <v>185</v>
      </c>
      <c r="I69" s="5" t="s">
        <v>193</v>
      </c>
      <c r="J69" s="5"/>
      <c r="K69" s="5"/>
      <c r="L69" s="5" t="s">
        <v>53</v>
      </c>
      <c r="M69" s="5" t="s">
        <v>102</v>
      </c>
      <c r="N69" s="5"/>
      <c r="O69" s="5"/>
      <c r="P69" s="6"/>
      <c r="Q69" s="5" t="s">
        <v>186</v>
      </c>
      <c r="R69" s="5" t="s">
        <v>187</v>
      </c>
      <c r="S69" s="5" t="s">
        <v>51</v>
      </c>
      <c r="T69" s="5"/>
      <c r="U69" s="5" t="s">
        <v>191</v>
      </c>
      <c r="V69" s="5"/>
      <c r="X69" s="5"/>
      <c r="Y69" s="6">
        <v>44077</v>
      </c>
      <c r="Z69" s="6">
        <v>44008</v>
      </c>
      <c r="AA69" s="6">
        <v>44022</v>
      </c>
      <c r="AB69" s="6">
        <v>44070</v>
      </c>
      <c r="AC69" s="6">
        <v>44120</v>
      </c>
      <c r="AD69" s="6"/>
      <c r="AE69" s="6"/>
      <c r="AF69" s="5"/>
      <c r="AG69" s="6">
        <v>44132</v>
      </c>
      <c r="AH69" s="6">
        <v>44070</v>
      </c>
      <c r="AI69" s="5"/>
      <c r="AJ69" s="5"/>
      <c r="AK69">
        <v>70</v>
      </c>
    </row>
    <row r="70" spans="1:37" x14ac:dyDescent="0.35">
      <c r="A70">
        <v>3</v>
      </c>
      <c r="B70" s="5"/>
      <c r="C70">
        <v>0</v>
      </c>
      <c r="D70" s="5" t="s">
        <v>184</v>
      </c>
      <c r="E70" s="5" t="s">
        <v>92</v>
      </c>
      <c r="F70" s="5" t="s">
        <v>146</v>
      </c>
      <c r="G70" s="5" t="s">
        <v>147</v>
      </c>
      <c r="H70" s="5" t="s">
        <v>185</v>
      </c>
      <c r="I70" s="5" t="s">
        <v>1267</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67</v>
      </c>
    </row>
    <row r="71" spans="1:37" x14ac:dyDescent="0.35">
      <c r="A71">
        <v>1</v>
      </c>
      <c r="B71" s="5"/>
      <c r="C71">
        <v>1</v>
      </c>
      <c r="D71" s="5" t="s">
        <v>184</v>
      </c>
      <c r="E71" s="5" t="s">
        <v>60</v>
      </c>
      <c r="F71" s="5" t="s">
        <v>73</v>
      </c>
      <c r="G71" s="5" t="s">
        <v>46</v>
      </c>
      <c r="H71" s="5" t="s">
        <v>188</v>
      </c>
      <c r="I71" s="5" t="s">
        <v>189</v>
      </c>
      <c r="J71" s="5"/>
      <c r="K71" s="5"/>
      <c r="L71" s="5" t="s">
        <v>190</v>
      </c>
      <c r="M71" s="5"/>
      <c r="N71" s="5" t="s">
        <v>191</v>
      </c>
      <c r="O71" s="5"/>
      <c r="P71" s="6">
        <v>44180</v>
      </c>
      <c r="Q71" s="5" t="s">
        <v>186</v>
      </c>
      <c r="R71" s="5" t="s">
        <v>187</v>
      </c>
      <c r="S71" s="5" t="s">
        <v>51</v>
      </c>
      <c r="T71" s="5"/>
      <c r="U71" s="5" t="s">
        <v>191</v>
      </c>
      <c r="V71" s="5"/>
      <c r="X71" s="5"/>
      <c r="Y71" s="6">
        <v>43815</v>
      </c>
      <c r="Z71" s="6"/>
      <c r="AA71" s="6">
        <v>44180</v>
      </c>
      <c r="AB71" s="6">
        <v>44196</v>
      </c>
      <c r="AC71" s="6">
        <v>44223</v>
      </c>
      <c r="AD71" s="6">
        <v>44236</v>
      </c>
      <c r="AE71" s="6"/>
      <c r="AF71" s="5"/>
      <c r="AG71" s="6"/>
      <c r="AH71" s="6">
        <v>44196</v>
      </c>
      <c r="AI71" s="5"/>
      <c r="AJ71" s="5"/>
      <c r="AK71">
        <v>68</v>
      </c>
    </row>
    <row r="72" spans="1:37" x14ac:dyDescent="0.35">
      <c r="A72">
        <v>1</v>
      </c>
      <c r="B72" s="5"/>
      <c r="C72">
        <v>0</v>
      </c>
      <c r="D72" s="5" t="s">
        <v>194</v>
      </c>
      <c r="E72" s="5" t="s">
        <v>60</v>
      </c>
      <c r="F72" s="5"/>
      <c r="G72" s="5" t="s">
        <v>86</v>
      </c>
      <c r="H72" s="5" t="s">
        <v>195</v>
      </c>
      <c r="I72" s="5"/>
      <c r="J72" s="5"/>
      <c r="K72" s="5"/>
      <c r="L72" s="5" t="s">
        <v>53</v>
      </c>
      <c r="M72" s="5" t="s">
        <v>78</v>
      </c>
      <c r="N72" s="5"/>
      <c r="O72" s="5"/>
      <c r="P72" s="6"/>
      <c r="Q72" s="5" t="s">
        <v>65</v>
      </c>
      <c r="R72" s="5" t="s">
        <v>58</v>
      </c>
      <c r="S72" s="5" t="s">
        <v>51</v>
      </c>
      <c r="T72" s="5"/>
      <c r="U72" s="5" t="s">
        <v>59</v>
      </c>
      <c r="V72" s="5"/>
      <c r="W72">
        <v>0</v>
      </c>
      <c r="X72" s="5"/>
      <c r="Y72" s="6"/>
      <c r="Z72" s="6"/>
      <c r="AA72" s="6">
        <v>43829</v>
      </c>
      <c r="AB72" s="6"/>
      <c r="AC72" s="6"/>
      <c r="AD72" s="6">
        <v>43829</v>
      </c>
      <c r="AE72" s="6">
        <v>43829</v>
      </c>
      <c r="AF72" s="5"/>
      <c r="AG72" s="6">
        <v>43830</v>
      </c>
      <c r="AH72" s="6">
        <v>43829</v>
      </c>
      <c r="AI72" s="5"/>
      <c r="AJ72" s="5"/>
      <c r="AK72">
        <v>72</v>
      </c>
    </row>
    <row r="73" spans="1:37" x14ac:dyDescent="0.35">
      <c r="A73">
        <v>2</v>
      </c>
      <c r="B73" s="5"/>
      <c r="C73">
        <v>0</v>
      </c>
      <c r="D73" s="5" t="s">
        <v>194</v>
      </c>
      <c r="E73" s="5" t="s">
        <v>45</v>
      </c>
      <c r="F73" s="5"/>
      <c r="G73" s="5" t="s">
        <v>86</v>
      </c>
      <c r="H73" s="5" t="s">
        <v>195</v>
      </c>
      <c r="I73" s="5" t="s">
        <v>196</v>
      </c>
      <c r="J73" s="5"/>
      <c r="K73" s="5"/>
      <c r="L73" s="5" t="s">
        <v>53</v>
      </c>
      <c r="M73" s="5" t="s">
        <v>67</v>
      </c>
      <c r="N73" s="5"/>
      <c r="O73" s="5"/>
      <c r="P73" s="6"/>
      <c r="Q73" s="5" t="s">
        <v>65</v>
      </c>
      <c r="R73" s="5" t="s">
        <v>58</v>
      </c>
      <c r="S73" s="5" t="s">
        <v>51</v>
      </c>
      <c r="T73" s="5"/>
      <c r="U73" s="5" t="s">
        <v>59</v>
      </c>
      <c r="V73" s="5"/>
      <c r="W73">
        <v>0</v>
      </c>
      <c r="X73" s="5"/>
      <c r="Y73" s="6">
        <v>43838</v>
      </c>
      <c r="Z73" s="6">
        <v>43832</v>
      </c>
      <c r="AA73" s="6">
        <v>43840</v>
      </c>
      <c r="AB73" s="6">
        <v>43830</v>
      </c>
      <c r="AC73" s="6">
        <v>43830</v>
      </c>
      <c r="AD73" s="6">
        <v>43830</v>
      </c>
      <c r="AE73" s="6">
        <v>43836</v>
      </c>
      <c r="AF73" s="5"/>
      <c r="AG73" s="6">
        <v>43836</v>
      </c>
      <c r="AH73" s="6">
        <v>43830</v>
      </c>
      <c r="AI73" s="5"/>
      <c r="AJ73" s="5"/>
      <c r="AK73">
        <v>71</v>
      </c>
    </row>
    <row r="74" spans="1:37" x14ac:dyDescent="0.35">
      <c r="A74">
        <v>2</v>
      </c>
      <c r="B74" s="5"/>
      <c r="C74">
        <v>0</v>
      </c>
      <c r="D74" s="5" t="s">
        <v>197</v>
      </c>
      <c r="E74" s="5" t="s">
        <v>92</v>
      </c>
      <c r="F74" s="5"/>
      <c r="G74" s="5" t="s">
        <v>64</v>
      </c>
      <c r="H74" s="5" t="s">
        <v>198</v>
      </c>
      <c r="I74" s="5" t="s">
        <v>1047</v>
      </c>
      <c r="J74" s="5"/>
      <c r="K74" s="5"/>
      <c r="L74" s="5" t="s">
        <v>53</v>
      </c>
      <c r="M74" s="5" t="s">
        <v>54</v>
      </c>
      <c r="N74" s="5"/>
      <c r="O74" s="5"/>
      <c r="P74" s="6"/>
      <c r="Q74" s="5" t="s">
        <v>199</v>
      </c>
      <c r="R74" s="5" t="s">
        <v>200</v>
      </c>
      <c r="S74" s="5" t="s">
        <v>51</v>
      </c>
      <c r="T74" s="5"/>
      <c r="U74" s="5" t="s">
        <v>59</v>
      </c>
      <c r="V74" s="5"/>
      <c r="X74" s="5"/>
      <c r="Y74" s="6">
        <v>43815</v>
      </c>
      <c r="Z74" s="6"/>
      <c r="AA74" s="6">
        <v>43832</v>
      </c>
      <c r="AB74" s="6">
        <v>43818</v>
      </c>
      <c r="AC74" s="6">
        <v>43819</v>
      </c>
      <c r="AD74" s="6">
        <v>43819</v>
      </c>
      <c r="AE74" s="6">
        <v>43832</v>
      </c>
      <c r="AF74" s="5"/>
      <c r="AG74" s="6">
        <v>43832</v>
      </c>
      <c r="AH74" s="6">
        <v>43817</v>
      </c>
      <c r="AI74" s="5"/>
      <c r="AJ74" s="5"/>
      <c r="AK74">
        <v>78</v>
      </c>
    </row>
    <row r="75" spans="1:37" x14ac:dyDescent="0.35">
      <c r="A75">
        <v>6</v>
      </c>
      <c r="B75" s="5"/>
      <c r="C75">
        <v>0</v>
      </c>
      <c r="D75" s="5" t="s">
        <v>197</v>
      </c>
      <c r="E75" s="5" t="s">
        <v>60</v>
      </c>
      <c r="F75" s="5"/>
      <c r="G75" s="5" t="s">
        <v>64</v>
      </c>
      <c r="H75" s="5" t="s">
        <v>211</v>
      </c>
      <c r="I75" s="5"/>
      <c r="J75" s="5"/>
      <c r="K75" s="5"/>
      <c r="L75" s="5" t="s">
        <v>53</v>
      </c>
      <c r="M75" s="5" t="s">
        <v>67</v>
      </c>
      <c r="N75" s="5"/>
      <c r="O75" s="5"/>
      <c r="P75" s="6"/>
      <c r="Q75" s="5" t="s">
        <v>199</v>
      </c>
      <c r="R75" s="5" t="s">
        <v>200</v>
      </c>
      <c r="S75" s="5" t="s">
        <v>57</v>
      </c>
      <c r="T75" s="5" t="s">
        <v>58</v>
      </c>
      <c r="U75" s="5" t="s">
        <v>59</v>
      </c>
      <c r="V75" s="5"/>
      <c r="W75">
        <v>0</v>
      </c>
      <c r="X75" s="5"/>
      <c r="Y75" s="6">
        <v>43914</v>
      </c>
      <c r="Z75" s="6">
        <v>43916</v>
      </c>
      <c r="AA75" s="6">
        <v>43916</v>
      </c>
      <c r="AB75" s="6">
        <v>43906</v>
      </c>
      <c r="AC75" s="6"/>
      <c r="AD75" s="6">
        <v>43906</v>
      </c>
      <c r="AE75" s="6">
        <v>43913</v>
      </c>
      <c r="AF75" s="5"/>
      <c r="AG75" s="6">
        <v>43922</v>
      </c>
      <c r="AH75" s="6">
        <v>43906</v>
      </c>
      <c r="AI75" s="5"/>
      <c r="AJ75" s="5" t="s">
        <v>81</v>
      </c>
      <c r="AK75">
        <v>80</v>
      </c>
    </row>
    <row r="76" spans="1:37" x14ac:dyDescent="0.35">
      <c r="A76">
        <v>4</v>
      </c>
      <c r="B76" s="5"/>
      <c r="C76">
        <v>0</v>
      </c>
      <c r="D76" s="5" t="s">
        <v>197</v>
      </c>
      <c r="E76" s="5" t="s">
        <v>60</v>
      </c>
      <c r="F76" s="5"/>
      <c r="G76" s="5" t="s">
        <v>64</v>
      </c>
      <c r="H76" s="5" t="s">
        <v>204</v>
      </c>
      <c r="I76" s="5" t="s">
        <v>205</v>
      </c>
      <c r="J76" s="5"/>
      <c r="K76" s="5"/>
      <c r="L76" s="5" t="s">
        <v>53</v>
      </c>
      <c r="M76" s="5" t="s">
        <v>54</v>
      </c>
      <c r="N76" s="5"/>
      <c r="O76" s="5"/>
      <c r="P76" s="6"/>
      <c r="Q76" s="5" t="s">
        <v>199</v>
      </c>
      <c r="R76" s="5" t="s">
        <v>200</v>
      </c>
      <c r="S76" s="5" t="s">
        <v>51</v>
      </c>
      <c r="T76" s="5"/>
      <c r="U76" s="5" t="s">
        <v>59</v>
      </c>
      <c r="V76" s="5"/>
      <c r="X76" s="5"/>
      <c r="Y76" s="6">
        <v>43862</v>
      </c>
      <c r="Z76" s="6">
        <v>43856</v>
      </c>
      <c r="AA76" s="6">
        <v>43864</v>
      </c>
      <c r="AB76" s="6">
        <v>43854</v>
      </c>
      <c r="AC76" s="6">
        <v>43854</v>
      </c>
      <c r="AD76" s="6">
        <v>43854</v>
      </c>
      <c r="AE76" s="6">
        <v>43864</v>
      </c>
      <c r="AF76" s="5"/>
      <c r="AG76" s="6">
        <v>43865</v>
      </c>
      <c r="AH76" s="6">
        <v>43854</v>
      </c>
      <c r="AI76" s="5"/>
      <c r="AJ76" s="5"/>
      <c r="AK76">
        <v>76</v>
      </c>
    </row>
    <row r="77" spans="1:37" x14ac:dyDescent="0.35">
      <c r="A77">
        <v>5</v>
      </c>
      <c r="B77" s="5"/>
      <c r="C77">
        <v>0</v>
      </c>
      <c r="D77" s="5" t="s">
        <v>197</v>
      </c>
      <c r="E77" s="5" t="s">
        <v>60</v>
      </c>
      <c r="F77" s="5"/>
      <c r="G77" s="5" t="s">
        <v>64</v>
      </c>
      <c r="H77" s="5" t="s">
        <v>209</v>
      </c>
      <c r="I77" s="5" t="s">
        <v>212</v>
      </c>
      <c r="J77" s="5"/>
      <c r="K77" s="5"/>
      <c r="L77" s="5" t="s">
        <v>53</v>
      </c>
      <c r="M77" s="5" t="s">
        <v>67</v>
      </c>
      <c r="N77" s="5"/>
      <c r="O77" s="5"/>
      <c r="P77" s="6"/>
      <c r="Q77" s="5" t="s">
        <v>199</v>
      </c>
      <c r="R77" s="5" t="s">
        <v>200</v>
      </c>
      <c r="S77" s="5" t="s">
        <v>51</v>
      </c>
      <c r="T77" s="5"/>
      <c r="U77" s="5" t="s">
        <v>59</v>
      </c>
      <c r="V77" s="5"/>
      <c r="X77" s="5"/>
      <c r="Y77" s="6">
        <v>43867</v>
      </c>
      <c r="Z77" s="6">
        <v>43861</v>
      </c>
      <c r="AA77" s="6">
        <v>43868</v>
      </c>
      <c r="AB77" s="6">
        <v>43859</v>
      </c>
      <c r="AC77" s="6">
        <v>43859</v>
      </c>
      <c r="AD77" s="6">
        <v>43859</v>
      </c>
      <c r="AE77" s="6">
        <v>43859</v>
      </c>
      <c r="AF77" s="5"/>
      <c r="AG77" s="6">
        <v>43859</v>
      </c>
      <c r="AH77" s="6">
        <v>43859</v>
      </c>
      <c r="AI77" s="5"/>
      <c r="AJ77" s="5"/>
      <c r="AK77">
        <v>81</v>
      </c>
    </row>
    <row r="78" spans="1:37" x14ac:dyDescent="0.35">
      <c r="A78">
        <v>12</v>
      </c>
      <c r="B78" s="5"/>
      <c r="C78">
        <v>0</v>
      </c>
      <c r="D78" s="5" t="s">
        <v>197</v>
      </c>
      <c r="E78" s="5" t="s">
        <v>60</v>
      </c>
      <c r="F78" s="5"/>
      <c r="G78" s="5" t="s">
        <v>46</v>
      </c>
      <c r="H78" s="5" t="s">
        <v>215</v>
      </c>
      <c r="I78" s="5"/>
      <c r="J78" s="5"/>
      <c r="K78" s="5"/>
      <c r="L78" s="5" t="s">
        <v>53</v>
      </c>
      <c r="M78" s="5" t="s">
        <v>67</v>
      </c>
      <c r="N78" s="5"/>
      <c r="O78" s="5"/>
      <c r="P78" s="6"/>
      <c r="Q78" s="5" t="s">
        <v>199</v>
      </c>
      <c r="R78" s="5" t="s">
        <v>200</v>
      </c>
      <c r="S78" s="5" t="s">
        <v>51</v>
      </c>
      <c r="T78" s="5"/>
      <c r="U78" s="5" t="s">
        <v>81</v>
      </c>
      <c r="V78" s="5"/>
      <c r="W78">
        <v>0</v>
      </c>
      <c r="X78" s="5"/>
      <c r="Y78" s="6">
        <v>44196</v>
      </c>
      <c r="Z78" s="6">
        <v>44196</v>
      </c>
      <c r="AA78" s="6">
        <v>44206</v>
      </c>
      <c r="AB78" s="6">
        <v>44196</v>
      </c>
      <c r="AC78" s="6"/>
      <c r="AD78" s="6">
        <v>44196</v>
      </c>
      <c r="AE78" s="6">
        <v>44196</v>
      </c>
      <c r="AF78" s="5"/>
      <c r="AG78" s="6">
        <v>44200</v>
      </c>
      <c r="AH78" s="6">
        <v>44196</v>
      </c>
      <c r="AI78" s="5"/>
      <c r="AJ78" s="5"/>
      <c r="AK78">
        <v>83</v>
      </c>
    </row>
    <row r="79" spans="1:37" x14ac:dyDescent="0.35">
      <c r="A79">
        <v>7</v>
      </c>
      <c r="B79" s="5"/>
      <c r="C79">
        <v>0</v>
      </c>
      <c r="D79" s="5" t="s">
        <v>197</v>
      </c>
      <c r="E79" s="5" t="s">
        <v>60</v>
      </c>
      <c r="F79" s="5"/>
      <c r="G79" s="5" t="s">
        <v>64</v>
      </c>
      <c r="H79" s="5" t="s">
        <v>206</v>
      </c>
      <c r="I79" s="5" t="s">
        <v>207</v>
      </c>
      <c r="J79" s="5"/>
      <c r="K79" s="5"/>
      <c r="L79" s="5" t="s">
        <v>53</v>
      </c>
      <c r="M79" s="5" t="s">
        <v>54</v>
      </c>
      <c r="N79" s="5"/>
      <c r="O79" s="5"/>
      <c r="P79" s="6"/>
      <c r="Q79" s="5" t="s">
        <v>199</v>
      </c>
      <c r="R79" s="5" t="s">
        <v>200</v>
      </c>
      <c r="S79" s="5" t="s">
        <v>65</v>
      </c>
      <c r="T79" s="5" t="s">
        <v>58</v>
      </c>
      <c r="U79" s="5" t="s">
        <v>59</v>
      </c>
      <c r="V79" s="5"/>
      <c r="X79" s="5"/>
      <c r="Y79" s="6">
        <v>43930</v>
      </c>
      <c r="Z79" s="6">
        <v>43924</v>
      </c>
      <c r="AA79" s="6">
        <v>43940</v>
      </c>
      <c r="AB79" s="6">
        <v>43854</v>
      </c>
      <c r="AC79" s="6">
        <v>43922</v>
      </c>
      <c r="AD79" s="6">
        <v>43930</v>
      </c>
      <c r="AE79" s="6">
        <v>43930</v>
      </c>
      <c r="AF79" s="5"/>
      <c r="AG79" s="6">
        <v>43937</v>
      </c>
      <c r="AH79" s="6">
        <v>43922</v>
      </c>
      <c r="AI79" s="5"/>
      <c r="AJ79" s="5"/>
      <c r="AK79">
        <v>77</v>
      </c>
    </row>
    <row r="80" spans="1:37" x14ac:dyDescent="0.35">
      <c r="A80">
        <v>8</v>
      </c>
      <c r="B80" s="5"/>
      <c r="C80">
        <v>0</v>
      </c>
      <c r="D80" s="5" t="s">
        <v>197</v>
      </c>
      <c r="E80" s="5" t="s">
        <v>60</v>
      </c>
      <c r="F80" s="5"/>
      <c r="G80" s="5" t="s">
        <v>64</v>
      </c>
      <c r="H80" s="5" t="s">
        <v>209</v>
      </c>
      <c r="I80" s="5" t="s">
        <v>210</v>
      </c>
      <c r="J80" s="5"/>
      <c r="K80" s="5"/>
      <c r="L80" s="5" t="s">
        <v>53</v>
      </c>
      <c r="M80" s="5" t="s">
        <v>67</v>
      </c>
      <c r="N80" s="5"/>
      <c r="O80" s="5"/>
      <c r="P80" s="6"/>
      <c r="Q80" s="5" t="s">
        <v>199</v>
      </c>
      <c r="R80" s="5" t="s">
        <v>200</v>
      </c>
      <c r="S80" s="5" t="s">
        <v>65</v>
      </c>
      <c r="T80" s="5" t="s">
        <v>58</v>
      </c>
      <c r="U80" s="5" t="s">
        <v>59</v>
      </c>
      <c r="V80" s="5"/>
      <c r="X80" s="5"/>
      <c r="Y80" s="6">
        <v>43943</v>
      </c>
      <c r="Z80" s="6">
        <v>43937</v>
      </c>
      <c r="AA80" s="6">
        <v>43945</v>
      </c>
      <c r="AB80" s="6">
        <v>43859</v>
      </c>
      <c r="AC80" s="6">
        <v>43935</v>
      </c>
      <c r="AD80" s="6">
        <v>43935</v>
      </c>
      <c r="AE80" s="6">
        <v>43936</v>
      </c>
      <c r="AF80" s="5"/>
      <c r="AG80" s="6">
        <v>43937</v>
      </c>
      <c r="AH80" s="6">
        <v>43935</v>
      </c>
      <c r="AI80" s="5"/>
      <c r="AJ80" s="5"/>
      <c r="AK80">
        <v>79</v>
      </c>
    </row>
    <row r="81" spans="1:37" x14ac:dyDescent="0.35">
      <c r="A81">
        <v>9</v>
      </c>
      <c r="B81" s="5"/>
      <c r="C81">
        <v>0</v>
      </c>
      <c r="D81" s="5" t="s">
        <v>197</v>
      </c>
      <c r="E81" s="5" t="s">
        <v>92</v>
      </c>
      <c r="F81" s="5"/>
      <c r="G81" s="5" t="s">
        <v>64</v>
      </c>
      <c r="H81" s="5" t="s">
        <v>198</v>
      </c>
      <c r="I81" s="5" t="s">
        <v>214</v>
      </c>
      <c r="J81" s="5"/>
      <c r="K81" s="5"/>
      <c r="L81" s="5" t="s">
        <v>53</v>
      </c>
      <c r="M81" s="5" t="s">
        <v>67</v>
      </c>
      <c r="N81" s="5"/>
      <c r="O81" s="5"/>
      <c r="P81" s="6"/>
      <c r="Q81" s="5" t="s">
        <v>199</v>
      </c>
      <c r="R81" s="5" t="s">
        <v>200</v>
      </c>
      <c r="S81" s="5" t="s">
        <v>65</v>
      </c>
      <c r="T81" s="5" t="s">
        <v>58</v>
      </c>
      <c r="U81" s="5" t="s">
        <v>59</v>
      </c>
      <c r="V81" s="5"/>
      <c r="X81" s="5"/>
      <c r="Y81" s="6">
        <v>43967</v>
      </c>
      <c r="Z81" s="6">
        <v>43961</v>
      </c>
      <c r="AA81" s="6">
        <v>43979</v>
      </c>
      <c r="AB81" s="6">
        <v>43818</v>
      </c>
      <c r="AC81" s="6">
        <v>43959</v>
      </c>
      <c r="AD81" s="6">
        <v>43959</v>
      </c>
      <c r="AE81" s="6">
        <v>43959</v>
      </c>
      <c r="AF81" s="5"/>
      <c r="AG81" s="6">
        <v>43962</v>
      </c>
      <c r="AH81" s="6">
        <v>43959</v>
      </c>
      <c r="AI81" s="5"/>
      <c r="AJ81" s="5"/>
      <c r="AK81">
        <v>82</v>
      </c>
    </row>
    <row r="82" spans="1:37" x14ac:dyDescent="0.35">
      <c r="A82">
        <v>10</v>
      </c>
      <c r="B82" s="5"/>
      <c r="C82">
        <v>0</v>
      </c>
      <c r="D82" s="5" t="s">
        <v>197</v>
      </c>
      <c r="E82" s="5" t="s">
        <v>60</v>
      </c>
      <c r="F82" s="5" t="s">
        <v>52</v>
      </c>
      <c r="G82" s="5" t="s">
        <v>46</v>
      </c>
      <c r="H82" s="5" t="s">
        <v>217</v>
      </c>
      <c r="I82" s="5" t="s">
        <v>218</v>
      </c>
      <c r="J82" s="5"/>
      <c r="K82" s="5"/>
      <c r="L82" s="5" t="s">
        <v>53</v>
      </c>
      <c r="M82" s="5" t="s">
        <v>78</v>
      </c>
      <c r="N82" s="5"/>
      <c r="O82" s="5"/>
      <c r="P82" s="6"/>
      <c r="Q82" s="5" t="s">
        <v>199</v>
      </c>
      <c r="R82" s="5" t="s">
        <v>200</v>
      </c>
      <c r="S82" s="5" t="s">
        <v>65</v>
      </c>
      <c r="T82" s="5" t="s">
        <v>58</v>
      </c>
      <c r="U82" s="5" t="s">
        <v>81</v>
      </c>
      <c r="V82" s="5"/>
      <c r="X82" s="5"/>
      <c r="Y82" s="6">
        <v>44110</v>
      </c>
      <c r="Z82" s="6">
        <v>44112</v>
      </c>
      <c r="AA82" s="6">
        <v>44112</v>
      </c>
      <c r="AB82" s="6">
        <v>44102</v>
      </c>
      <c r="AC82" s="6">
        <v>44102</v>
      </c>
      <c r="AD82" s="6">
        <v>44102</v>
      </c>
      <c r="AE82" s="6">
        <v>44104</v>
      </c>
      <c r="AF82" s="5"/>
      <c r="AG82" s="6">
        <v>44105</v>
      </c>
      <c r="AH82" s="6">
        <v>44102</v>
      </c>
      <c r="AI82" s="5" t="s">
        <v>59</v>
      </c>
      <c r="AJ82" s="5"/>
      <c r="AK82">
        <v>84</v>
      </c>
    </row>
    <row r="83" spans="1:37" x14ac:dyDescent="0.35">
      <c r="A83">
        <v>1</v>
      </c>
      <c r="B83" s="5"/>
      <c r="C83">
        <v>0</v>
      </c>
      <c r="D83" s="5" t="s">
        <v>197</v>
      </c>
      <c r="E83" s="5" t="s">
        <v>92</v>
      </c>
      <c r="F83" s="5"/>
      <c r="G83" s="5" t="s">
        <v>86</v>
      </c>
      <c r="H83" s="5" t="s">
        <v>198</v>
      </c>
      <c r="I83" s="5" t="s">
        <v>1283</v>
      </c>
      <c r="J83" s="5"/>
      <c r="K83" s="5"/>
      <c r="L83" s="5" t="s">
        <v>48</v>
      </c>
      <c r="M83" s="5"/>
      <c r="N83" s="5" t="s">
        <v>199</v>
      </c>
      <c r="O83" s="5" t="s">
        <v>200</v>
      </c>
      <c r="P83" s="6">
        <v>43815</v>
      </c>
      <c r="Q83" s="5" t="s">
        <v>199</v>
      </c>
      <c r="R83" s="5" t="s">
        <v>200</v>
      </c>
      <c r="S83" s="5" t="s">
        <v>51</v>
      </c>
      <c r="T83" s="5"/>
      <c r="U83" s="5"/>
      <c r="V83" s="5"/>
      <c r="X83" s="5"/>
      <c r="Y83" s="6">
        <v>43815</v>
      </c>
      <c r="Z83" s="6"/>
      <c r="AA83" s="6"/>
      <c r="AB83" s="6">
        <v>43818</v>
      </c>
      <c r="AC83" s="6">
        <v>43852</v>
      </c>
      <c r="AD83" s="6"/>
      <c r="AE83" s="6"/>
      <c r="AF83" s="5"/>
      <c r="AG83" s="6"/>
      <c r="AH83" s="6">
        <v>43817</v>
      </c>
      <c r="AI83" s="5"/>
      <c r="AJ83" s="5"/>
      <c r="AK83">
        <v>73</v>
      </c>
    </row>
    <row r="84" spans="1:37" x14ac:dyDescent="0.35">
      <c r="A84">
        <v>11</v>
      </c>
      <c r="B84" s="5"/>
      <c r="C84">
        <v>0</v>
      </c>
      <c r="D84" s="5" t="s">
        <v>197</v>
      </c>
      <c r="E84" s="5" t="s">
        <v>60</v>
      </c>
      <c r="F84" s="5"/>
      <c r="G84" s="5" t="s">
        <v>46</v>
      </c>
      <c r="H84" s="5" t="s">
        <v>202</v>
      </c>
      <c r="I84" s="5"/>
      <c r="J84" s="5"/>
      <c r="K84" s="5"/>
      <c r="L84" s="5" t="s">
        <v>48</v>
      </c>
      <c r="M84" s="5"/>
      <c r="N84" s="5" t="s">
        <v>199</v>
      </c>
      <c r="O84" s="5" t="s">
        <v>200</v>
      </c>
      <c r="P84" s="6">
        <v>44166</v>
      </c>
      <c r="Q84" s="5" t="s">
        <v>199</v>
      </c>
      <c r="R84" s="5" t="s">
        <v>200</v>
      </c>
      <c r="S84" s="5" t="s">
        <v>57</v>
      </c>
      <c r="T84" s="5" t="s">
        <v>58</v>
      </c>
      <c r="U84" s="5" t="s">
        <v>81</v>
      </c>
      <c r="V84" s="5"/>
      <c r="W84">
        <v>0</v>
      </c>
      <c r="X84" s="5"/>
      <c r="Y84" s="6">
        <v>44166</v>
      </c>
      <c r="Z84" s="6">
        <v>44168</v>
      </c>
      <c r="AA84" s="6">
        <v>44178</v>
      </c>
      <c r="AB84" s="6">
        <v>44158</v>
      </c>
      <c r="AC84" s="6"/>
      <c r="AD84" s="6"/>
      <c r="AE84" s="6"/>
      <c r="AF84" s="5"/>
      <c r="AG84" s="6"/>
      <c r="AH84" s="6">
        <v>44158</v>
      </c>
      <c r="AI84" s="5"/>
      <c r="AJ84" s="5"/>
      <c r="AK84">
        <v>74</v>
      </c>
    </row>
    <row r="85" spans="1:37" x14ac:dyDescent="0.35">
      <c r="A85">
        <v>13</v>
      </c>
      <c r="B85" s="5"/>
      <c r="C85">
        <v>0</v>
      </c>
      <c r="D85" s="5" t="s">
        <v>197</v>
      </c>
      <c r="E85" s="5" t="s">
        <v>60</v>
      </c>
      <c r="F85" s="5"/>
      <c r="G85" s="5" t="s">
        <v>46</v>
      </c>
      <c r="H85" s="5" t="s">
        <v>203</v>
      </c>
      <c r="I85" s="5"/>
      <c r="J85" s="5"/>
      <c r="K85" s="5"/>
      <c r="L85" s="5" t="s">
        <v>190</v>
      </c>
      <c r="M85" s="5"/>
      <c r="N85" s="5" t="s">
        <v>81</v>
      </c>
      <c r="O85" s="5"/>
      <c r="P85" s="6">
        <v>44248</v>
      </c>
      <c r="Q85" s="5" t="s">
        <v>199</v>
      </c>
      <c r="R85" s="5" t="s">
        <v>200</v>
      </c>
      <c r="S85" s="5" t="s">
        <v>57</v>
      </c>
      <c r="T85" s="5" t="s">
        <v>58</v>
      </c>
      <c r="U85" s="5" t="s">
        <v>81</v>
      </c>
      <c r="V85" s="5"/>
      <c r="W85">
        <v>0</v>
      </c>
      <c r="X85" s="5"/>
      <c r="Y85" s="6">
        <v>44246</v>
      </c>
      <c r="Z85" s="6">
        <v>44248</v>
      </c>
      <c r="AA85" s="6">
        <v>44248</v>
      </c>
      <c r="AB85" s="6">
        <v>44238</v>
      </c>
      <c r="AC85" s="6">
        <v>44238</v>
      </c>
      <c r="AD85" s="6">
        <v>44238</v>
      </c>
      <c r="AE85" s="6"/>
      <c r="AF85" s="5"/>
      <c r="AG85" s="6"/>
      <c r="AH85" s="6">
        <v>44238</v>
      </c>
      <c r="AI85" s="5"/>
      <c r="AJ85" s="5"/>
      <c r="AK85">
        <v>75</v>
      </c>
    </row>
    <row r="86" spans="1:37" x14ac:dyDescent="0.35">
      <c r="A86">
        <v>2</v>
      </c>
      <c r="B86" s="5"/>
      <c r="C86">
        <v>1</v>
      </c>
      <c r="D86" s="5" t="s">
        <v>220</v>
      </c>
      <c r="E86" s="5" t="s">
        <v>60</v>
      </c>
      <c r="F86" s="5"/>
      <c r="G86" s="5" t="s">
        <v>64</v>
      </c>
      <c r="H86" s="5" t="s">
        <v>221</v>
      </c>
      <c r="I86" s="5" t="s">
        <v>1222</v>
      </c>
      <c r="J86" s="5"/>
      <c r="K86" s="5"/>
      <c r="L86" s="5" t="s">
        <v>53</v>
      </c>
      <c r="M86" s="5" t="s">
        <v>67</v>
      </c>
      <c r="N86" s="5"/>
      <c r="O86" s="5"/>
      <c r="P86" s="6"/>
      <c r="Q86" s="5" t="s">
        <v>199</v>
      </c>
      <c r="R86" s="5" t="s">
        <v>200</v>
      </c>
      <c r="S86" s="5" t="s">
        <v>51</v>
      </c>
      <c r="T86" s="5"/>
      <c r="U86" s="5" t="s">
        <v>59</v>
      </c>
      <c r="V86" s="5"/>
      <c r="X86" s="5"/>
      <c r="Y86" s="6">
        <v>43815</v>
      </c>
      <c r="Z86" s="6"/>
      <c r="AA86" s="6">
        <v>43917</v>
      </c>
      <c r="AB86" s="6"/>
      <c r="AC86" s="6">
        <v>43913</v>
      </c>
      <c r="AD86" s="6">
        <v>43913</v>
      </c>
      <c r="AE86" s="6">
        <v>43917</v>
      </c>
      <c r="AF86" s="5"/>
      <c r="AG86" s="6">
        <v>43920</v>
      </c>
      <c r="AH86" s="6">
        <v>43913</v>
      </c>
      <c r="AI86" s="5"/>
      <c r="AJ86" s="5" t="s">
        <v>81</v>
      </c>
      <c r="AK86">
        <v>86</v>
      </c>
    </row>
    <row r="87" spans="1:37" x14ac:dyDescent="0.35">
      <c r="A87">
        <v>1</v>
      </c>
      <c r="B87" s="5"/>
      <c r="C87">
        <v>0</v>
      </c>
      <c r="D87" s="5" t="s">
        <v>220</v>
      </c>
      <c r="E87" s="5" t="s">
        <v>92</v>
      </c>
      <c r="F87" s="5"/>
      <c r="G87" s="5" t="s">
        <v>86</v>
      </c>
      <c r="H87" s="5" t="s">
        <v>221</v>
      </c>
      <c r="I87" s="5" t="s">
        <v>1284</v>
      </c>
      <c r="J87" s="5"/>
      <c r="K87" s="5"/>
      <c r="L87" s="5" t="s">
        <v>48</v>
      </c>
      <c r="M87" s="5"/>
      <c r="N87" s="5" t="s">
        <v>199</v>
      </c>
      <c r="O87" s="5" t="s">
        <v>200</v>
      </c>
      <c r="P87" s="6">
        <v>43815</v>
      </c>
      <c r="Q87" s="5" t="s">
        <v>199</v>
      </c>
      <c r="R87" s="5" t="s">
        <v>200</v>
      </c>
      <c r="S87" s="5" t="s">
        <v>51</v>
      </c>
      <c r="T87" s="5"/>
      <c r="U87" s="5" t="s">
        <v>59</v>
      </c>
      <c r="V87" s="5"/>
      <c r="X87" s="5"/>
      <c r="Y87" s="6">
        <v>43815</v>
      </c>
      <c r="Z87" s="6"/>
      <c r="AA87" s="6">
        <v>43836</v>
      </c>
      <c r="AB87" s="6">
        <v>43819</v>
      </c>
      <c r="AC87" s="6">
        <v>43818</v>
      </c>
      <c r="AD87" s="6">
        <v>43819</v>
      </c>
      <c r="AE87" s="6"/>
      <c r="AF87" s="5"/>
      <c r="AG87" s="6"/>
      <c r="AH87" s="6">
        <v>43817</v>
      </c>
      <c r="AI87" s="5"/>
      <c r="AJ87" s="5"/>
      <c r="AK87">
        <v>85</v>
      </c>
    </row>
    <row r="88" spans="1:37" x14ac:dyDescent="0.35">
      <c r="A88">
        <v>1</v>
      </c>
      <c r="B88" s="5"/>
      <c r="C88">
        <v>0</v>
      </c>
      <c r="D88" s="5" t="s">
        <v>223</v>
      </c>
      <c r="E88" s="5" t="s">
        <v>92</v>
      </c>
      <c r="F88" s="5"/>
      <c r="G88" s="5" t="s">
        <v>86</v>
      </c>
      <c r="H88" s="5" t="s">
        <v>224</v>
      </c>
      <c r="I88" s="5" t="s">
        <v>1048</v>
      </c>
      <c r="J88" s="5"/>
      <c r="K88" s="5"/>
      <c r="L88" s="5" t="s">
        <v>53</v>
      </c>
      <c r="M88" s="5" t="s">
        <v>78</v>
      </c>
      <c r="N88" s="5"/>
      <c r="O88" s="5"/>
      <c r="P88" s="6"/>
      <c r="Q88" s="5" t="s">
        <v>199</v>
      </c>
      <c r="R88" s="5" t="s">
        <v>200</v>
      </c>
      <c r="S88" s="5" t="s">
        <v>51</v>
      </c>
      <c r="T88" s="5"/>
      <c r="U88" s="5" t="s">
        <v>81</v>
      </c>
      <c r="V88" s="5"/>
      <c r="X88" s="5"/>
      <c r="Y88" s="6">
        <v>43815</v>
      </c>
      <c r="Z88" s="6"/>
      <c r="AA88" s="6">
        <v>43836</v>
      </c>
      <c r="AB88" s="6">
        <v>43818</v>
      </c>
      <c r="AC88" s="6">
        <v>43818</v>
      </c>
      <c r="AD88" s="6">
        <v>43819</v>
      </c>
      <c r="AE88" s="6">
        <v>43832</v>
      </c>
      <c r="AF88" s="5"/>
      <c r="AG88" s="6">
        <v>43836</v>
      </c>
      <c r="AH88" s="6">
        <v>43817</v>
      </c>
      <c r="AI88" s="5"/>
      <c r="AJ88" s="5"/>
      <c r="AK88">
        <v>88</v>
      </c>
    </row>
    <row r="89" spans="1:37" x14ac:dyDescent="0.35">
      <c r="A89">
        <v>2</v>
      </c>
      <c r="B89" s="5"/>
      <c r="C89">
        <v>1</v>
      </c>
      <c r="D89" s="5" t="s">
        <v>223</v>
      </c>
      <c r="E89" s="5" t="s">
        <v>60</v>
      </c>
      <c r="F89" s="5"/>
      <c r="G89" s="5" t="s">
        <v>64</v>
      </c>
      <c r="H89" s="5" t="s">
        <v>224</v>
      </c>
      <c r="I89" s="5" t="s">
        <v>1260</v>
      </c>
      <c r="J89" s="5"/>
      <c r="K89" s="5"/>
      <c r="L89" s="5" t="s">
        <v>53</v>
      </c>
      <c r="M89" s="5" t="s">
        <v>54</v>
      </c>
      <c r="N89" s="5"/>
      <c r="O89" s="5"/>
      <c r="P89" s="6"/>
      <c r="Q89" s="5" t="s">
        <v>199</v>
      </c>
      <c r="R89" s="5" t="s">
        <v>200</v>
      </c>
      <c r="S89" s="5" t="s">
        <v>51</v>
      </c>
      <c r="T89" s="5"/>
      <c r="U89" s="5" t="s">
        <v>59</v>
      </c>
      <c r="V89" s="5"/>
      <c r="X89" s="5"/>
      <c r="Y89" s="6">
        <v>43815</v>
      </c>
      <c r="Z89" s="6">
        <v>43915</v>
      </c>
      <c r="AA89" s="6">
        <v>43917</v>
      </c>
      <c r="AB89" s="6"/>
      <c r="AC89" s="6">
        <v>43913</v>
      </c>
      <c r="AD89" s="6">
        <v>43913</v>
      </c>
      <c r="AE89" s="6">
        <v>43917</v>
      </c>
      <c r="AF89" s="5"/>
      <c r="AG89" s="6">
        <v>43920</v>
      </c>
      <c r="AH89" s="6">
        <v>43913</v>
      </c>
      <c r="AI89" s="5"/>
      <c r="AJ89" s="5" t="s">
        <v>81</v>
      </c>
      <c r="AK89">
        <v>87</v>
      </c>
    </row>
    <row r="90" spans="1:37" x14ac:dyDescent="0.35">
      <c r="A90">
        <v>1</v>
      </c>
      <c r="B90" s="5"/>
      <c r="C90">
        <v>0</v>
      </c>
      <c r="D90" s="5" t="s">
        <v>225</v>
      </c>
      <c r="E90" s="5" t="s">
        <v>92</v>
      </c>
      <c r="F90" s="5"/>
      <c r="G90" s="5" t="s">
        <v>86</v>
      </c>
      <c r="H90" s="5" t="s">
        <v>226</v>
      </c>
      <c r="I90" s="5" t="s">
        <v>1049</v>
      </c>
      <c r="J90" s="5"/>
      <c r="K90" s="5"/>
      <c r="L90" s="5" t="s">
        <v>53</v>
      </c>
      <c r="M90" s="5" t="s">
        <v>67</v>
      </c>
      <c r="N90" s="5"/>
      <c r="O90" s="5"/>
      <c r="P90" s="6"/>
      <c r="Q90" s="5" t="s">
        <v>168</v>
      </c>
      <c r="R90" s="5" t="s">
        <v>169</v>
      </c>
      <c r="S90" s="5" t="s">
        <v>51</v>
      </c>
      <c r="T90" s="5"/>
      <c r="U90" s="5" t="s">
        <v>59</v>
      </c>
      <c r="V90" s="5"/>
      <c r="X90" s="5"/>
      <c r="Y90" s="6">
        <v>43815</v>
      </c>
      <c r="Z90" s="6"/>
      <c r="AA90" s="6">
        <v>43938</v>
      </c>
      <c r="AB90" s="6">
        <v>43818</v>
      </c>
      <c r="AC90" s="6">
        <v>43913</v>
      </c>
      <c r="AD90" s="6">
        <v>43922</v>
      </c>
      <c r="AE90" s="6">
        <v>43936</v>
      </c>
      <c r="AF90" s="5"/>
      <c r="AG90" s="6">
        <v>43937</v>
      </c>
      <c r="AH90" s="6">
        <v>43817</v>
      </c>
      <c r="AI90" s="5"/>
      <c r="AJ90" s="5"/>
      <c r="AK90">
        <v>89</v>
      </c>
    </row>
    <row r="91" spans="1:37" x14ac:dyDescent="0.35">
      <c r="A91">
        <v>2</v>
      </c>
      <c r="B91" s="5"/>
      <c r="C91">
        <v>0</v>
      </c>
      <c r="D91" s="5" t="s">
        <v>225</v>
      </c>
      <c r="E91" s="5" t="s">
        <v>92</v>
      </c>
      <c r="F91" s="5"/>
      <c r="G91" s="5" t="s">
        <v>64</v>
      </c>
      <c r="H91" s="5" t="s">
        <v>226</v>
      </c>
      <c r="I91" s="5" t="s">
        <v>1050</v>
      </c>
      <c r="J91" s="5"/>
      <c r="K91" s="5"/>
      <c r="L91" s="5" t="s">
        <v>53</v>
      </c>
      <c r="M91" s="5" t="s">
        <v>102</v>
      </c>
      <c r="N91" s="5"/>
      <c r="O91" s="5"/>
      <c r="P91" s="6"/>
      <c r="Q91" s="5" t="s">
        <v>168</v>
      </c>
      <c r="R91" s="5" t="s">
        <v>169</v>
      </c>
      <c r="S91" s="5" t="s">
        <v>51</v>
      </c>
      <c r="T91" s="5"/>
      <c r="U91" s="5" t="s">
        <v>59</v>
      </c>
      <c r="V91" s="5"/>
      <c r="X91" s="5"/>
      <c r="Y91" s="6">
        <v>43815</v>
      </c>
      <c r="Z91" s="6"/>
      <c r="AA91" s="6">
        <v>43896</v>
      </c>
      <c r="AB91" s="6">
        <v>43818</v>
      </c>
      <c r="AC91" s="6">
        <v>43872</v>
      </c>
      <c r="AD91" s="6">
        <v>43885</v>
      </c>
      <c r="AE91" s="6"/>
      <c r="AF91" s="5"/>
      <c r="AG91" s="6">
        <v>43885</v>
      </c>
      <c r="AH91" s="6">
        <v>43817</v>
      </c>
      <c r="AI91" s="5"/>
      <c r="AJ91" s="5"/>
      <c r="AK91">
        <v>90</v>
      </c>
    </row>
    <row r="92" spans="1:37" x14ac:dyDescent="0.35">
      <c r="A92">
        <v>1</v>
      </c>
      <c r="B92" s="5"/>
      <c r="C92">
        <v>0</v>
      </c>
      <c r="D92" s="5" t="s">
        <v>227</v>
      </c>
      <c r="E92" s="5" t="s">
        <v>92</v>
      </c>
      <c r="F92" s="5"/>
      <c r="G92" s="5" t="s">
        <v>86</v>
      </c>
      <c r="H92" s="5" t="s">
        <v>228</v>
      </c>
      <c r="I92" s="5" t="s">
        <v>1285</v>
      </c>
      <c r="J92" s="5"/>
      <c r="K92" s="5"/>
      <c r="L92" s="5" t="s">
        <v>48</v>
      </c>
      <c r="M92" s="5"/>
      <c r="N92" s="5" t="s">
        <v>199</v>
      </c>
      <c r="O92" s="5" t="s">
        <v>200</v>
      </c>
      <c r="P92" s="6">
        <v>43815</v>
      </c>
      <c r="Q92" s="5" t="s">
        <v>199</v>
      </c>
      <c r="R92" s="5" t="s">
        <v>200</v>
      </c>
      <c r="S92" s="5" t="s">
        <v>51</v>
      </c>
      <c r="T92" s="5"/>
      <c r="U92" s="5"/>
      <c r="V92" s="5"/>
      <c r="X92" s="5"/>
      <c r="Y92" s="6">
        <v>43815</v>
      </c>
      <c r="Z92" s="6"/>
      <c r="AA92" s="6"/>
      <c r="AB92" s="6">
        <v>43818</v>
      </c>
      <c r="AC92" s="6"/>
      <c r="AD92" s="6"/>
      <c r="AE92" s="6"/>
      <c r="AF92" s="5"/>
      <c r="AG92" s="6"/>
      <c r="AH92" s="6">
        <v>43817</v>
      </c>
      <c r="AI92" s="5"/>
      <c r="AJ92" s="5"/>
      <c r="AK92">
        <v>91</v>
      </c>
    </row>
    <row r="93" spans="1:37" x14ac:dyDescent="0.35">
      <c r="A93">
        <v>2</v>
      </c>
      <c r="B93" s="5"/>
      <c r="C93">
        <v>0</v>
      </c>
      <c r="D93" s="5" t="s">
        <v>227</v>
      </c>
      <c r="E93" s="5" t="s">
        <v>92</v>
      </c>
      <c r="F93" s="5"/>
      <c r="G93" s="5" t="s">
        <v>64</v>
      </c>
      <c r="H93" s="5" t="s">
        <v>228</v>
      </c>
      <c r="I93" s="5" t="s">
        <v>1286</v>
      </c>
      <c r="J93" s="5"/>
      <c r="K93" s="5"/>
      <c r="L93" s="5" t="s">
        <v>48</v>
      </c>
      <c r="M93" s="5"/>
      <c r="N93" s="5" t="s">
        <v>199</v>
      </c>
      <c r="O93" s="5" t="s">
        <v>200</v>
      </c>
      <c r="P93" s="6">
        <v>43815</v>
      </c>
      <c r="Q93" s="5" t="s">
        <v>199</v>
      </c>
      <c r="R93" s="5" t="s">
        <v>200</v>
      </c>
      <c r="S93" s="5" t="s">
        <v>51</v>
      </c>
      <c r="T93" s="5"/>
      <c r="U93" s="5"/>
      <c r="V93" s="5"/>
      <c r="X93" s="5"/>
      <c r="Y93" s="6">
        <v>43815</v>
      </c>
      <c r="Z93" s="6"/>
      <c r="AA93" s="6"/>
      <c r="AB93" s="6">
        <v>43818</v>
      </c>
      <c r="AC93" s="6"/>
      <c r="AD93" s="6"/>
      <c r="AE93" s="6"/>
      <c r="AF93" s="5"/>
      <c r="AG93" s="6"/>
      <c r="AH93" s="6">
        <v>43817</v>
      </c>
      <c r="AI93" s="5"/>
      <c r="AJ93" s="5"/>
      <c r="AK93">
        <v>92</v>
      </c>
    </row>
    <row r="94" spans="1:37" x14ac:dyDescent="0.35">
      <c r="A94">
        <v>2</v>
      </c>
      <c r="B94" s="5"/>
      <c r="C94">
        <v>0</v>
      </c>
      <c r="D94" s="5" t="s">
        <v>229</v>
      </c>
      <c r="E94" s="5" t="s">
        <v>60</v>
      </c>
      <c r="F94" s="5"/>
      <c r="G94" s="5" t="s">
        <v>64</v>
      </c>
      <c r="H94" s="5" t="s">
        <v>230</v>
      </c>
      <c r="I94" s="5" t="s">
        <v>1164</v>
      </c>
      <c r="J94" s="5"/>
      <c r="K94" s="5"/>
      <c r="L94" s="5" t="s">
        <v>53</v>
      </c>
      <c r="M94" s="5" t="s">
        <v>54</v>
      </c>
      <c r="N94" s="5"/>
      <c r="O94" s="5"/>
      <c r="P94" s="6"/>
      <c r="Q94" s="5" t="s">
        <v>199</v>
      </c>
      <c r="R94" s="5" t="s">
        <v>200</v>
      </c>
      <c r="S94" s="5" t="s">
        <v>51</v>
      </c>
      <c r="T94" s="5"/>
      <c r="U94" s="5" t="s">
        <v>59</v>
      </c>
      <c r="V94" s="5"/>
      <c r="X94" s="5"/>
      <c r="Y94" s="6">
        <v>43815</v>
      </c>
      <c r="Z94" s="6"/>
      <c r="AA94" s="6">
        <v>44061</v>
      </c>
      <c r="AB94" s="6">
        <v>43818</v>
      </c>
      <c r="AC94" s="6">
        <v>44045</v>
      </c>
      <c r="AD94" s="6">
        <v>44054</v>
      </c>
      <c r="AE94" s="6">
        <v>44060</v>
      </c>
      <c r="AF94" s="5"/>
      <c r="AG94" s="6">
        <v>44060</v>
      </c>
      <c r="AH94" s="6">
        <v>43817</v>
      </c>
      <c r="AI94" s="5"/>
      <c r="AJ94" s="5"/>
      <c r="AK94">
        <v>95</v>
      </c>
    </row>
    <row r="95" spans="1:37" x14ac:dyDescent="0.35">
      <c r="A95">
        <v>1</v>
      </c>
      <c r="B95" s="5"/>
      <c r="C95">
        <v>0</v>
      </c>
      <c r="D95" s="5" t="s">
        <v>229</v>
      </c>
      <c r="E95" s="5" t="s">
        <v>92</v>
      </c>
      <c r="F95" s="5"/>
      <c r="G95" s="5" t="s">
        <v>86</v>
      </c>
      <c r="H95" s="5" t="s">
        <v>230</v>
      </c>
      <c r="I95" s="5" t="s">
        <v>1287</v>
      </c>
      <c r="J95" s="5"/>
      <c r="K95" s="5"/>
      <c r="L95" s="5" t="s">
        <v>48</v>
      </c>
      <c r="M95" s="5"/>
      <c r="N95" s="5" t="s">
        <v>199</v>
      </c>
      <c r="O95" s="5" t="s">
        <v>200</v>
      </c>
      <c r="P95" s="6">
        <v>43815</v>
      </c>
      <c r="Q95" s="5" t="s">
        <v>199</v>
      </c>
      <c r="R95" s="5" t="s">
        <v>200</v>
      </c>
      <c r="S95" s="5" t="s">
        <v>51</v>
      </c>
      <c r="T95" s="5"/>
      <c r="U95" s="5"/>
      <c r="V95" s="5"/>
      <c r="X95" s="5"/>
      <c r="Y95" s="6">
        <v>43815</v>
      </c>
      <c r="Z95" s="6"/>
      <c r="AA95" s="6"/>
      <c r="AB95" s="6">
        <v>43818</v>
      </c>
      <c r="AC95" s="6"/>
      <c r="AD95" s="6"/>
      <c r="AE95" s="6"/>
      <c r="AF95" s="5"/>
      <c r="AG95" s="6"/>
      <c r="AH95" s="6">
        <v>43817</v>
      </c>
      <c r="AI95" s="5"/>
      <c r="AJ95" s="5"/>
      <c r="AK95">
        <v>93</v>
      </c>
    </row>
    <row r="96" spans="1:37" x14ac:dyDescent="0.35">
      <c r="A96">
        <v>3</v>
      </c>
      <c r="B96" s="5"/>
      <c r="C96">
        <v>0</v>
      </c>
      <c r="D96" s="5" t="s">
        <v>229</v>
      </c>
      <c r="E96" s="5" t="s">
        <v>92</v>
      </c>
      <c r="F96" s="5" t="s">
        <v>73</v>
      </c>
      <c r="G96" s="5" t="s">
        <v>46</v>
      </c>
      <c r="H96" s="5" t="s">
        <v>230</v>
      </c>
      <c r="I96" s="5" t="s">
        <v>1288</v>
      </c>
      <c r="J96" s="5"/>
      <c r="K96" s="5"/>
      <c r="L96" s="5" t="s">
        <v>48</v>
      </c>
      <c r="M96" s="5"/>
      <c r="N96" s="5" t="s">
        <v>199</v>
      </c>
      <c r="O96" s="5" t="s">
        <v>200</v>
      </c>
      <c r="P96" s="6">
        <v>43815</v>
      </c>
      <c r="Q96" s="5" t="s">
        <v>199</v>
      </c>
      <c r="R96" s="5" t="s">
        <v>200</v>
      </c>
      <c r="S96" s="5" t="s">
        <v>51</v>
      </c>
      <c r="T96" s="5"/>
      <c r="U96" s="5"/>
      <c r="V96" s="5"/>
      <c r="X96" s="5"/>
      <c r="Y96" s="6">
        <v>43815</v>
      </c>
      <c r="Z96" s="6"/>
      <c r="AA96" s="6"/>
      <c r="AB96" s="6">
        <v>43818</v>
      </c>
      <c r="AC96" s="6"/>
      <c r="AD96" s="6"/>
      <c r="AE96" s="6"/>
      <c r="AF96" s="5"/>
      <c r="AG96" s="6"/>
      <c r="AH96" s="6">
        <v>43817</v>
      </c>
      <c r="AI96" s="5"/>
      <c r="AJ96" s="5"/>
      <c r="AK96">
        <v>94</v>
      </c>
    </row>
    <row r="97" spans="1:37" x14ac:dyDescent="0.35">
      <c r="A97">
        <v>1</v>
      </c>
      <c r="B97" s="5"/>
      <c r="C97">
        <v>0</v>
      </c>
      <c r="D97" s="5" t="s">
        <v>231</v>
      </c>
      <c r="E97" s="5" t="s">
        <v>92</v>
      </c>
      <c r="F97" s="5"/>
      <c r="G97" s="5" t="s">
        <v>86</v>
      </c>
      <c r="H97" s="5" t="s">
        <v>232</v>
      </c>
      <c r="I97" s="5" t="s">
        <v>1051</v>
      </c>
      <c r="J97" s="5"/>
      <c r="K97" s="5"/>
      <c r="L97" s="5" t="s">
        <v>53</v>
      </c>
      <c r="M97" s="5" t="s">
        <v>102</v>
      </c>
      <c r="N97" s="5"/>
      <c r="O97" s="5"/>
      <c r="P97" s="6"/>
      <c r="Q97" s="5" t="s">
        <v>199</v>
      </c>
      <c r="R97" s="5" t="s">
        <v>200</v>
      </c>
      <c r="S97" s="5" t="s">
        <v>51</v>
      </c>
      <c r="T97" s="5"/>
      <c r="U97" s="5"/>
      <c r="V97" s="5"/>
      <c r="X97" s="5"/>
      <c r="Y97" s="6">
        <v>43815</v>
      </c>
      <c r="Z97" s="6"/>
      <c r="AA97" s="6"/>
      <c r="AB97" s="6">
        <v>43818</v>
      </c>
      <c r="AC97" s="6"/>
      <c r="AD97" s="6"/>
      <c r="AE97" s="6"/>
      <c r="AF97" s="5"/>
      <c r="AG97" s="6">
        <v>44041</v>
      </c>
      <c r="AH97" s="6">
        <v>43817</v>
      </c>
      <c r="AI97" s="5"/>
      <c r="AJ97" s="5"/>
      <c r="AK97">
        <v>96</v>
      </c>
    </row>
    <row r="98" spans="1:37" x14ac:dyDescent="0.35">
      <c r="A98">
        <v>2</v>
      </c>
      <c r="B98" s="5"/>
      <c r="C98">
        <v>0</v>
      </c>
      <c r="D98" s="5" t="s">
        <v>231</v>
      </c>
      <c r="E98" s="5" t="s">
        <v>92</v>
      </c>
      <c r="F98" s="5"/>
      <c r="G98" s="5" t="s">
        <v>64</v>
      </c>
      <c r="H98" s="5" t="s">
        <v>232</v>
      </c>
      <c r="I98" s="5" t="s">
        <v>1052</v>
      </c>
      <c r="J98" s="5"/>
      <c r="K98" s="5"/>
      <c r="L98" s="5" t="s">
        <v>53</v>
      </c>
      <c r="M98" s="5" t="s">
        <v>102</v>
      </c>
      <c r="N98" s="5"/>
      <c r="O98" s="5"/>
      <c r="P98" s="6"/>
      <c r="Q98" s="5" t="s">
        <v>199</v>
      </c>
      <c r="R98" s="5" t="s">
        <v>200</v>
      </c>
      <c r="S98" s="5" t="s">
        <v>51</v>
      </c>
      <c r="T98" s="5"/>
      <c r="U98" s="5"/>
      <c r="V98" s="5"/>
      <c r="X98" s="5"/>
      <c r="Y98" s="6">
        <v>43815</v>
      </c>
      <c r="Z98" s="6"/>
      <c r="AA98" s="6"/>
      <c r="AB98" s="6">
        <v>43818</v>
      </c>
      <c r="AC98" s="6"/>
      <c r="AD98" s="6"/>
      <c r="AE98" s="6"/>
      <c r="AF98" s="5"/>
      <c r="AG98" s="6">
        <v>44041</v>
      </c>
      <c r="AH98" s="6">
        <v>43817</v>
      </c>
      <c r="AI98" s="5"/>
      <c r="AJ98" s="5"/>
      <c r="AK98">
        <v>97</v>
      </c>
    </row>
    <row r="99" spans="1:37" x14ac:dyDescent="0.35">
      <c r="A99">
        <v>1</v>
      </c>
      <c r="B99" s="5"/>
      <c r="C99">
        <v>0</v>
      </c>
      <c r="D99" s="5" t="s">
        <v>233</v>
      </c>
      <c r="E99" s="5" t="s">
        <v>92</v>
      </c>
      <c r="F99" s="5"/>
      <c r="G99" s="5" t="s">
        <v>86</v>
      </c>
      <c r="H99" s="5" t="s">
        <v>234</v>
      </c>
      <c r="I99" s="5" t="s">
        <v>1053</v>
      </c>
      <c r="J99" s="5"/>
      <c r="K99" s="5"/>
      <c r="L99" s="5" t="s">
        <v>53</v>
      </c>
      <c r="M99" s="5" t="s">
        <v>102</v>
      </c>
      <c r="N99" s="5"/>
      <c r="O99" s="5"/>
      <c r="P99" s="6"/>
      <c r="Q99" s="5" t="s">
        <v>199</v>
      </c>
      <c r="R99" s="5" t="s">
        <v>200</v>
      </c>
      <c r="S99" s="5" t="s">
        <v>51</v>
      </c>
      <c r="T99" s="5"/>
      <c r="U99" s="5"/>
      <c r="V99" s="5"/>
      <c r="X99" s="5"/>
      <c r="Y99" s="6">
        <v>43815</v>
      </c>
      <c r="Z99" s="6"/>
      <c r="AA99" s="6"/>
      <c r="AB99" s="6">
        <v>43818</v>
      </c>
      <c r="AC99" s="6"/>
      <c r="AD99" s="6"/>
      <c r="AE99" s="6"/>
      <c r="AF99" s="5"/>
      <c r="AG99" s="6">
        <v>44041</v>
      </c>
      <c r="AH99" s="6">
        <v>43817</v>
      </c>
      <c r="AI99" s="5"/>
      <c r="AJ99" s="5"/>
      <c r="AK99">
        <v>99</v>
      </c>
    </row>
    <row r="100" spans="1:37" x14ac:dyDescent="0.35">
      <c r="A100">
        <v>2</v>
      </c>
      <c r="B100" s="5"/>
      <c r="C100">
        <v>0</v>
      </c>
      <c r="D100" s="5" t="s">
        <v>233</v>
      </c>
      <c r="E100" s="5" t="s">
        <v>92</v>
      </c>
      <c r="F100" s="5"/>
      <c r="G100" s="5" t="s">
        <v>64</v>
      </c>
      <c r="H100" s="5" t="s">
        <v>234</v>
      </c>
      <c r="I100" s="5" t="s">
        <v>1054</v>
      </c>
      <c r="J100" s="5"/>
      <c r="K100" s="5"/>
      <c r="L100" s="5" t="s">
        <v>53</v>
      </c>
      <c r="M100" s="5" t="s">
        <v>102</v>
      </c>
      <c r="N100" s="5"/>
      <c r="O100" s="5"/>
      <c r="P100" s="6"/>
      <c r="Q100" s="5" t="s">
        <v>199</v>
      </c>
      <c r="R100" s="5" t="s">
        <v>200</v>
      </c>
      <c r="S100" s="5" t="s">
        <v>51</v>
      </c>
      <c r="T100" s="5"/>
      <c r="U100" s="5"/>
      <c r="V100" s="5"/>
      <c r="X100" s="5"/>
      <c r="Y100" s="6">
        <v>43815</v>
      </c>
      <c r="Z100" s="6"/>
      <c r="AA100" s="6"/>
      <c r="AB100" s="6">
        <v>43818</v>
      </c>
      <c r="AC100" s="6"/>
      <c r="AD100" s="6"/>
      <c r="AE100" s="6"/>
      <c r="AF100" s="5"/>
      <c r="AG100" s="6">
        <v>44041</v>
      </c>
      <c r="AH100" s="6">
        <v>43817</v>
      </c>
      <c r="AI100" s="5"/>
      <c r="AJ100" s="5"/>
      <c r="AK100">
        <v>100</v>
      </c>
    </row>
    <row r="101" spans="1:37" x14ac:dyDescent="0.35">
      <c r="A101">
        <v>3</v>
      </c>
      <c r="B101" s="5"/>
      <c r="C101">
        <v>0</v>
      </c>
      <c r="D101" s="5" t="s">
        <v>233</v>
      </c>
      <c r="E101" s="5" t="s">
        <v>92</v>
      </c>
      <c r="F101" s="5" t="s">
        <v>73</v>
      </c>
      <c r="G101" s="5" t="s">
        <v>46</v>
      </c>
      <c r="H101" s="5" t="s">
        <v>234</v>
      </c>
      <c r="I101" s="5" t="s">
        <v>1289</v>
      </c>
      <c r="J101" s="5"/>
      <c r="K101" s="5"/>
      <c r="L101" s="5" t="s">
        <v>48</v>
      </c>
      <c r="M101" s="5"/>
      <c r="N101" s="5" t="s">
        <v>199</v>
      </c>
      <c r="O101" s="5" t="s">
        <v>200</v>
      </c>
      <c r="P101" s="6">
        <v>43815</v>
      </c>
      <c r="Q101" s="5" t="s">
        <v>199</v>
      </c>
      <c r="R101" s="5" t="s">
        <v>200</v>
      </c>
      <c r="S101" s="5" t="s">
        <v>51</v>
      </c>
      <c r="T101" s="5"/>
      <c r="U101" s="5"/>
      <c r="V101" s="5"/>
      <c r="X101" s="5"/>
      <c r="Y101" s="6">
        <v>43815</v>
      </c>
      <c r="Z101" s="6"/>
      <c r="AA101" s="6"/>
      <c r="AB101" s="6">
        <v>43818</v>
      </c>
      <c r="AC101" s="6"/>
      <c r="AD101" s="6"/>
      <c r="AE101" s="6"/>
      <c r="AF101" s="5"/>
      <c r="AG101" s="6"/>
      <c r="AH101" s="6">
        <v>43817</v>
      </c>
      <c r="AI101" s="5"/>
      <c r="AJ101" s="5"/>
      <c r="AK101">
        <v>98</v>
      </c>
    </row>
    <row r="102" spans="1:37" x14ac:dyDescent="0.35">
      <c r="A102">
        <v>1</v>
      </c>
      <c r="B102" s="5"/>
      <c r="C102">
        <v>0</v>
      </c>
      <c r="D102" s="5" t="s">
        <v>235</v>
      </c>
      <c r="E102" s="5" t="s">
        <v>92</v>
      </c>
      <c r="F102" s="5"/>
      <c r="G102" s="5" t="s">
        <v>86</v>
      </c>
      <c r="H102" s="5" t="s">
        <v>236</v>
      </c>
      <c r="I102" s="5" t="s">
        <v>1290</v>
      </c>
      <c r="J102" s="5"/>
      <c r="K102" s="5"/>
      <c r="L102" s="5" t="s">
        <v>48</v>
      </c>
      <c r="M102" s="5"/>
      <c r="N102" s="5" t="s">
        <v>199</v>
      </c>
      <c r="O102" s="5" t="s">
        <v>200</v>
      </c>
      <c r="P102" s="6">
        <v>43815</v>
      </c>
      <c r="Q102" s="5" t="s">
        <v>199</v>
      </c>
      <c r="R102" s="5" t="s">
        <v>200</v>
      </c>
      <c r="S102" s="5" t="s">
        <v>51</v>
      </c>
      <c r="T102" s="5"/>
      <c r="U102" s="5"/>
      <c r="V102" s="5"/>
      <c r="X102" s="5"/>
      <c r="Y102" s="6">
        <v>43815</v>
      </c>
      <c r="Z102" s="6"/>
      <c r="AA102" s="6"/>
      <c r="AB102" s="6">
        <v>43818</v>
      </c>
      <c r="AC102" s="6"/>
      <c r="AD102" s="6"/>
      <c r="AE102" s="6"/>
      <c r="AF102" s="5"/>
      <c r="AG102" s="6"/>
      <c r="AH102" s="6">
        <v>43817</v>
      </c>
      <c r="AI102" s="5"/>
      <c r="AJ102" s="5"/>
      <c r="AK102">
        <v>101</v>
      </c>
    </row>
    <row r="103" spans="1:37" x14ac:dyDescent="0.35">
      <c r="A103">
        <v>2</v>
      </c>
      <c r="B103" s="5"/>
      <c r="C103">
        <v>0</v>
      </c>
      <c r="D103" s="5" t="s">
        <v>235</v>
      </c>
      <c r="E103" s="5" t="s">
        <v>92</v>
      </c>
      <c r="F103" s="5"/>
      <c r="G103" s="5" t="s">
        <v>64</v>
      </c>
      <c r="H103" s="5" t="s">
        <v>236</v>
      </c>
      <c r="I103" s="5" t="s">
        <v>1291</v>
      </c>
      <c r="J103" s="5"/>
      <c r="K103" s="5"/>
      <c r="L103" s="5" t="s">
        <v>48</v>
      </c>
      <c r="M103" s="5"/>
      <c r="N103" s="5" t="s">
        <v>199</v>
      </c>
      <c r="O103" s="5" t="s">
        <v>200</v>
      </c>
      <c r="P103" s="6">
        <v>43815</v>
      </c>
      <c r="Q103" s="5" t="s">
        <v>199</v>
      </c>
      <c r="R103" s="5" t="s">
        <v>200</v>
      </c>
      <c r="S103" s="5" t="s">
        <v>51</v>
      </c>
      <c r="T103" s="5"/>
      <c r="U103" s="5"/>
      <c r="V103" s="5"/>
      <c r="X103" s="5"/>
      <c r="Y103" s="6">
        <v>43815</v>
      </c>
      <c r="Z103" s="6"/>
      <c r="AA103" s="6"/>
      <c r="AB103" s="6">
        <v>43818</v>
      </c>
      <c r="AC103" s="6"/>
      <c r="AD103" s="6"/>
      <c r="AE103" s="6"/>
      <c r="AF103" s="5"/>
      <c r="AG103" s="6"/>
      <c r="AH103" s="6">
        <v>43817</v>
      </c>
      <c r="AI103" s="5"/>
      <c r="AJ103" s="5"/>
      <c r="AK103">
        <v>102</v>
      </c>
    </row>
    <row r="104" spans="1:37" x14ac:dyDescent="0.35">
      <c r="A104">
        <v>3</v>
      </c>
      <c r="B104" s="5"/>
      <c r="C104">
        <v>0</v>
      </c>
      <c r="D104" s="5" t="s">
        <v>237</v>
      </c>
      <c r="E104" s="5" t="s">
        <v>92</v>
      </c>
      <c r="F104" s="5"/>
      <c r="G104" s="5" t="s">
        <v>64</v>
      </c>
      <c r="H104" s="5" t="s">
        <v>239</v>
      </c>
      <c r="I104" s="5" t="s">
        <v>1055</v>
      </c>
      <c r="J104" s="5"/>
      <c r="K104" s="5"/>
      <c r="L104" s="5" t="s">
        <v>53</v>
      </c>
      <c r="M104" s="5" t="s">
        <v>78</v>
      </c>
      <c r="N104" s="5"/>
      <c r="O104" s="5"/>
      <c r="P104" s="6"/>
      <c r="Q104" s="5" t="s">
        <v>240</v>
      </c>
      <c r="R104" s="5" t="s">
        <v>241</v>
      </c>
      <c r="S104" s="5" t="s">
        <v>51</v>
      </c>
      <c r="T104" s="5"/>
      <c r="U104" s="5" t="s">
        <v>59</v>
      </c>
      <c r="V104" s="5"/>
      <c r="X104" s="5"/>
      <c r="Y104" s="6">
        <v>43846</v>
      </c>
      <c r="Z104" s="6"/>
      <c r="AA104" s="6"/>
      <c r="AB104" s="6">
        <v>43818</v>
      </c>
      <c r="AC104" s="6"/>
      <c r="AD104" s="6">
        <v>44118</v>
      </c>
      <c r="AE104" s="6">
        <v>44168</v>
      </c>
      <c r="AF104" s="5"/>
      <c r="AG104" s="6">
        <v>44172</v>
      </c>
      <c r="AH104" s="6">
        <v>43817</v>
      </c>
      <c r="AI104" s="5"/>
      <c r="AJ104" s="5"/>
      <c r="AK104">
        <v>106</v>
      </c>
    </row>
    <row r="105" spans="1:37" x14ac:dyDescent="0.35">
      <c r="A105">
        <v>1</v>
      </c>
      <c r="B105" s="5"/>
      <c r="C105">
        <v>0</v>
      </c>
      <c r="D105" s="5" t="s">
        <v>237</v>
      </c>
      <c r="E105" s="5" t="s">
        <v>92</v>
      </c>
      <c r="F105" s="5" t="s">
        <v>146</v>
      </c>
      <c r="G105" s="5" t="s">
        <v>147</v>
      </c>
      <c r="H105" s="5" t="s">
        <v>238</v>
      </c>
      <c r="I105" s="5" t="s">
        <v>1176</v>
      </c>
      <c r="J105" s="5"/>
      <c r="K105" s="5"/>
      <c r="L105" s="5" t="s">
        <v>176</v>
      </c>
      <c r="M105" s="5"/>
      <c r="N105" s="5"/>
      <c r="O105" s="5"/>
      <c r="P105" s="6"/>
      <c r="Q105" s="5"/>
      <c r="R105" s="5"/>
      <c r="S105" s="5" t="s">
        <v>51</v>
      </c>
      <c r="T105" s="5"/>
      <c r="U105" s="5"/>
      <c r="V105" s="5"/>
      <c r="X105" s="5"/>
      <c r="Y105" s="6">
        <v>43846</v>
      </c>
      <c r="Z105" s="6"/>
      <c r="AA105" s="6"/>
      <c r="AB105" s="6">
        <v>43818</v>
      </c>
      <c r="AC105" s="6"/>
      <c r="AD105" s="6"/>
      <c r="AE105" s="6"/>
      <c r="AF105" s="5"/>
      <c r="AG105" s="6"/>
      <c r="AH105" s="6">
        <v>43817</v>
      </c>
      <c r="AI105" s="5"/>
      <c r="AJ105" s="5"/>
      <c r="AK105">
        <v>103</v>
      </c>
    </row>
    <row r="106" spans="1:37" x14ac:dyDescent="0.35">
      <c r="A106">
        <v>2</v>
      </c>
      <c r="B106" s="5"/>
      <c r="C106">
        <v>0</v>
      </c>
      <c r="D106" s="5" t="s">
        <v>237</v>
      </c>
      <c r="E106" s="5" t="s">
        <v>92</v>
      </c>
      <c r="F106" s="5"/>
      <c r="G106" s="5" t="s">
        <v>86</v>
      </c>
      <c r="H106" s="5" t="s">
        <v>238</v>
      </c>
      <c r="I106" s="5" t="s">
        <v>1177</v>
      </c>
      <c r="J106" s="5"/>
      <c r="K106" s="5"/>
      <c r="L106" s="5" t="s">
        <v>176</v>
      </c>
      <c r="M106" s="5"/>
      <c r="N106" s="5"/>
      <c r="O106" s="5"/>
      <c r="P106" s="6"/>
      <c r="Q106" s="5"/>
      <c r="R106" s="5"/>
      <c r="S106" s="5" t="s">
        <v>51</v>
      </c>
      <c r="T106" s="5"/>
      <c r="U106" s="5"/>
      <c r="V106" s="5"/>
      <c r="X106" s="5"/>
      <c r="Y106" s="6">
        <v>43846</v>
      </c>
      <c r="Z106" s="6"/>
      <c r="AA106" s="6"/>
      <c r="AB106" s="6">
        <v>43818</v>
      </c>
      <c r="AC106" s="6"/>
      <c r="AD106" s="6"/>
      <c r="AE106" s="6"/>
      <c r="AF106" s="5"/>
      <c r="AG106" s="6"/>
      <c r="AH106" s="6">
        <v>43817</v>
      </c>
      <c r="AI106" s="5"/>
      <c r="AJ106" s="5"/>
      <c r="AK106">
        <v>104</v>
      </c>
    </row>
    <row r="107" spans="1:37" x14ac:dyDescent="0.35">
      <c r="A107">
        <v>4</v>
      </c>
      <c r="B107" s="5"/>
      <c r="C107">
        <v>0</v>
      </c>
      <c r="D107" s="5" t="s">
        <v>237</v>
      </c>
      <c r="E107" s="5" t="s">
        <v>92</v>
      </c>
      <c r="F107" s="5" t="s">
        <v>73</v>
      </c>
      <c r="G107" s="5" t="s">
        <v>46</v>
      </c>
      <c r="H107" s="5" t="s">
        <v>238</v>
      </c>
      <c r="I107" s="5" t="s">
        <v>1178</v>
      </c>
      <c r="J107" s="5"/>
      <c r="K107" s="5"/>
      <c r="L107" s="5" t="s">
        <v>176</v>
      </c>
      <c r="M107" s="5"/>
      <c r="N107" s="5"/>
      <c r="O107" s="5"/>
      <c r="P107" s="6"/>
      <c r="Q107" s="5"/>
      <c r="R107" s="5"/>
      <c r="S107" s="5" t="s">
        <v>51</v>
      </c>
      <c r="T107" s="5"/>
      <c r="U107" s="5"/>
      <c r="V107" s="5"/>
      <c r="X107" s="5"/>
      <c r="Y107" s="6">
        <v>43846</v>
      </c>
      <c r="Z107" s="6"/>
      <c r="AA107" s="6"/>
      <c r="AB107" s="6">
        <v>43818</v>
      </c>
      <c r="AC107" s="6"/>
      <c r="AD107" s="6"/>
      <c r="AE107" s="6"/>
      <c r="AF107" s="5"/>
      <c r="AG107" s="6"/>
      <c r="AH107" s="6">
        <v>43817</v>
      </c>
      <c r="AI107" s="5"/>
      <c r="AJ107" s="5"/>
      <c r="AK107">
        <v>105</v>
      </c>
    </row>
    <row r="108" spans="1:37" x14ac:dyDescent="0.35">
      <c r="A108">
        <v>1</v>
      </c>
      <c r="B108" s="5"/>
      <c r="C108">
        <v>0</v>
      </c>
      <c r="D108" s="5" t="s">
        <v>242</v>
      </c>
      <c r="E108" s="5" t="s">
        <v>92</v>
      </c>
      <c r="F108" s="5"/>
      <c r="G108" s="5" t="s">
        <v>86</v>
      </c>
      <c r="H108" s="5" t="s">
        <v>243</v>
      </c>
      <c r="I108" s="5" t="s">
        <v>1179</v>
      </c>
      <c r="J108" s="5"/>
      <c r="K108" s="5"/>
      <c r="L108" s="5" t="s">
        <v>176</v>
      </c>
      <c r="M108" s="5"/>
      <c r="N108" s="5"/>
      <c r="O108" s="5"/>
      <c r="P108" s="6"/>
      <c r="Q108" s="5"/>
      <c r="R108" s="5"/>
      <c r="S108" s="5" t="s">
        <v>51</v>
      </c>
      <c r="T108" s="5"/>
      <c r="U108" s="5"/>
      <c r="V108" s="5"/>
      <c r="X108" s="5"/>
      <c r="Y108" s="6">
        <v>43846</v>
      </c>
      <c r="Z108" s="6"/>
      <c r="AA108" s="6"/>
      <c r="AB108" s="6">
        <v>43818</v>
      </c>
      <c r="AC108" s="6"/>
      <c r="AD108" s="6"/>
      <c r="AE108" s="6"/>
      <c r="AF108" s="5"/>
      <c r="AG108" s="6"/>
      <c r="AH108" s="6">
        <v>43817</v>
      </c>
      <c r="AI108" s="5"/>
      <c r="AJ108" s="5"/>
      <c r="AK108">
        <v>107</v>
      </c>
    </row>
    <row r="109" spans="1:37" x14ac:dyDescent="0.35">
      <c r="A109">
        <v>2</v>
      </c>
      <c r="B109" s="5"/>
      <c r="C109">
        <v>0</v>
      </c>
      <c r="D109" s="5" t="s">
        <v>242</v>
      </c>
      <c r="E109" s="5" t="s">
        <v>92</v>
      </c>
      <c r="F109" s="5"/>
      <c r="G109" s="5" t="s">
        <v>64</v>
      </c>
      <c r="H109" s="5" t="s">
        <v>243</v>
      </c>
      <c r="I109" s="5" t="s">
        <v>1180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108</v>
      </c>
    </row>
    <row r="110" spans="1:37" x14ac:dyDescent="0.35">
      <c r="A110">
        <v>3</v>
      </c>
      <c r="B110" s="5"/>
      <c r="C110">
        <v>0</v>
      </c>
      <c r="D110" s="5" t="s">
        <v>242</v>
      </c>
      <c r="E110" s="5" t="s">
        <v>92</v>
      </c>
      <c r="F110" s="5" t="s">
        <v>73</v>
      </c>
      <c r="G110" s="5" t="s">
        <v>46</v>
      </c>
      <c r="H110" s="5" t="s">
        <v>243</v>
      </c>
      <c r="I110" s="5" t="s">
        <v>1181</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109</v>
      </c>
    </row>
    <row r="111" spans="1:37" x14ac:dyDescent="0.35">
      <c r="A111">
        <v>1</v>
      </c>
      <c r="B111" s="5"/>
      <c r="C111">
        <v>0</v>
      </c>
      <c r="D111" s="5" t="s">
        <v>244</v>
      </c>
      <c r="E111" s="5" t="s">
        <v>92</v>
      </c>
      <c r="F111" s="5" t="s">
        <v>146</v>
      </c>
      <c r="G111" s="5" t="s">
        <v>147</v>
      </c>
      <c r="H111" s="5" t="s">
        <v>245</v>
      </c>
      <c r="I111" s="5" t="s">
        <v>1292</v>
      </c>
      <c r="J111" s="5"/>
      <c r="K111" s="5"/>
      <c r="L111" s="5" t="s">
        <v>48</v>
      </c>
      <c r="M111" s="5"/>
      <c r="N111" s="5" t="s">
        <v>240</v>
      </c>
      <c r="O111" s="5" t="s">
        <v>241</v>
      </c>
      <c r="P111" s="6">
        <v>43846</v>
      </c>
      <c r="Q111" s="5" t="s">
        <v>240</v>
      </c>
      <c r="R111" s="5" t="s">
        <v>241</v>
      </c>
      <c r="S111" s="5" t="s">
        <v>51</v>
      </c>
      <c r="T111" s="5"/>
      <c r="U111" s="5"/>
      <c r="V111" s="5"/>
      <c r="X111" s="5"/>
      <c r="Y111" s="6">
        <v>43846</v>
      </c>
      <c r="Z111" s="6"/>
      <c r="AA111" s="6"/>
      <c r="AB111" s="6">
        <v>43818</v>
      </c>
      <c r="AC111" s="6"/>
      <c r="AD111" s="6"/>
      <c r="AE111" s="6"/>
      <c r="AF111" s="5"/>
      <c r="AG111" s="6"/>
      <c r="AH111" s="6">
        <v>43817</v>
      </c>
      <c r="AI111" s="5"/>
      <c r="AJ111" s="5"/>
      <c r="AK111">
        <v>110</v>
      </c>
    </row>
    <row r="112" spans="1:37" x14ac:dyDescent="0.35">
      <c r="A112">
        <v>2</v>
      </c>
      <c r="B112" s="5"/>
      <c r="C112">
        <v>0</v>
      </c>
      <c r="D112" s="5" t="s">
        <v>244</v>
      </c>
      <c r="E112" s="5" t="s">
        <v>92</v>
      </c>
      <c r="F112" s="5"/>
      <c r="G112" s="5" t="s">
        <v>86</v>
      </c>
      <c r="H112" s="5" t="s">
        <v>245</v>
      </c>
      <c r="I112" s="5" t="s">
        <v>1293</v>
      </c>
      <c r="J112" s="5"/>
      <c r="K112" s="5"/>
      <c r="L112" s="5" t="s">
        <v>48</v>
      </c>
      <c r="M112" s="5"/>
      <c r="N112" s="5" t="s">
        <v>240</v>
      </c>
      <c r="O112" s="5" t="s">
        <v>241</v>
      </c>
      <c r="P112" s="6">
        <v>43846</v>
      </c>
      <c r="Q112" s="5" t="s">
        <v>240</v>
      </c>
      <c r="R112" s="5" t="s">
        <v>241</v>
      </c>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3</v>
      </c>
      <c r="B113" s="5"/>
      <c r="C113">
        <v>0</v>
      </c>
      <c r="D113" s="5" t="s">
        <v>244</v>
      </c>
      <c r="E113" s="5" t="s">
        <v>92</v>
      </c>
      <c r="F113" s="5"/>
      <c r="G113" s="5" t="s">
        <v>64</v>
      </c>
      <c r="H113" s="5" t="s">
        <v>245</v>
      </c>
      <c r="I113" s="5" t="s">
        <v>1294</v>
      </c>
      <c r="J113" s="5"/>
      <c r="K113" s="5"/>
      <c r="L113" s="5" t="s">
        <v>48</v>
      </c>
      <c r="M113" s="5"/>
      <c r="N113" s="5" t="s">
        <v>240</v>
      </c>
      <c r="O113" s="5" t="s">
        <v>241</v>
      </c>
      <c r="P113" s="6">
        <v>43846</v>
      </c>
      <c r="Q113" s="5" t="s">
        <v>240</v>
      </c>
      <c r="R113" s="5" t="s">
        <v>241</v>
      </c>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4</v>
      </c>
      <c r="B114" s="5"/>
      <c r="C114">
        <v>0</v>
      </c>
      <c r="D114" s="5" t="s">
        <v>244</v>
      </c>
      <c r="E114" s="5" t="s">
        <v>92</v>
      </c>
      <c r="F114" s="5" t="s">
        <v>73</v>
      </c>
      <c r="G114" s="5" t="s">
        <v>46</v>
      </c>
      <c r="H114" s="5" t="s">
        <v>245</v>
      </c>
      <c r="I114" s="5" t="s">
        <v>1295</v>
      </c>
      <c r="J114" s="5"/>
      <c r="K114" s="5"/>
      <c r="L114" s="5" t="s">
        <v>48</v>
      </c>
      <c r="M114" s="5"/>
      <c r="N114" s="5" t="s">
        <v>240</v>
      </c>
      <c r="O114" s="5" t="s">
        <v>241</v>
      </c>
      <c r="P114" s="6">
        <v>43846</v>
      </c>
      <c r="Q114" s="5" t="s">
        <v>240</v>
      </c>
      <c r="R114" s="5" t="s">
        <v>241</v>
      </c>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1</v>
      </c>
      <c r="B115" s="5"/>
      <c r="C115">
        <v>0</v>
      </c>
      <c r="D115" s="5" t="s">
        <v>246</v>
      </c>
      <c r="E115" s="5" t="s">
        <v>92</v>
      </c>
      <c r="F115" s="5"/>
      <c r="G115" s="5" t="s">
        <v>86</v>
      </c>
      <c r="H115" s="5" t="s">
        <v>247</v>
      </c>
      <c r="I115" s="5" t="s">
        <v>1296</v>
      </c>
      <c r="J115" s="5"/>
      <c r="K115" s="5"/>
      <c r="L115" s="5" t="s">
        <v>48</v>
      </c>
      <c r="M115" s="5"/>
      <c r="N115" s="5" t="s">
        <v>51</v>
      </c>
      <c r="O115" s="5"/>
      <c r="P115" s="6">
        <v>44196</v>
      </c>
      <c r="Q115" s="5" t="s">
        <v>51</v>
      </c>
      <c r="R115" s="5"/>
      <c r="S115" s="5" t="s">
        <v>51</v>
      </c>
      <c r="T115" s="5"/>
      <c r="U115" s="5"/>
      <c r="V115" s="5"/>
      <c r="X115" s="5"/>
      <c r="Y115" s="6">
        <v>44196</v>
      </c>
      <c r="Z115" s="6"/>
      <c r="AA115" s="6"/>
      <c r="AB115" s="6">
        <v>44165</v>
      </c>
      <c r="AC115" s="6"/>
      <c r="AD115" s="6"/>
      <c r="AE115" s="6"/>
      <c r="AF115" s="5"/>
      <c r="AG115" s="6"/>
      <c r="AH115" s="6">
        <v>43817</v>
      </c>
      <c r="AI115" s="5"/>
      <c r="AJ115" s="5"/>
      <c r="AK115">
        <v>114</v>
      </c>
    </row>
    <row r="116" spans="1:37" x14ac:dyDescent="0.35">
      <c r="A116">
        <v>2</v>
      </c>
      <c r="B116" s="5"/>
      <c r="C116">
        <v>0</v>
      </c>
      <c r="D116" s="5" t="s">
        <v>246</v>
      </c>
      <c r="E116" s="5" t="s">
        <v>92</v>
      </c>
      <c r="F116" s="5"/>
      <c r="G116" s="5" t="s">
        <v>64</v>
      </c>
      <c r="H116" s="5" t="s">
        <v>247</v>
      </c>
      <c r="I116" s="5" t="s">
        <v>1297</v>
      </c>
      <c r="J116" s="5"/>
      <c r="K116" s="5"/>
      <c r="L116" s="5" t="s">
        <v>48</v>
      </c>
      <c r="M116" s="5"/>
      <c r="N116" s="5" t="s">
        <v>51</v>
      </c>
      <c r="O116" s="5"/>
      <c r="P116" s="6">
        <v>44196</v>
      </c>
      <c r="Q116" s="5" t="s">
        <v>51</v>
      </c>
      <c r="R116" s="5"/>
      <c r="S116" s="5" t="s">
        <v>51</v>
      </c>
      <c r="T116" s="5"/>
      <c r="U116" s="5"/>
      <c r="V116" s="5"/>
      <c r="X116" s="5"/>
      <c r="Y116" s="6">
        <v>44196</v>
      </c>
      <c r="Z116" s="6"/>
      <c r="AA116" s="6"/>
      <c r="AB116" s="6">
        <v>44165</v>
      </c>
      <c r="AC116" s="6"/>
      <c r="AD116" s="6"/>
      <c r="AE116" s="6"/>
      <c r="AF116" s="5"/>
      <c r="AG116" s="6"/>
      <c r="AH116" s="6">
        <v>43817</v>
      </c>
      <c r="AI116" s="5"/>
      <c r="AJ116" s="5"/>
      <c r="AK116">
        <v>115</v>
      </c>
    </row>
    <row r="117" spans="1:37" x14ac:dyDescent="0.35">
      <c r="A117">
        <v>1</v>
      </c>
      <c r="B117" s="5"/>
      <c r="C117">
        <v>0</v>
      </c>
      <c r="D117" s="5" t="s">
        <v>248</v>
      </c>
      <c r="E117" s="5" t="s">
        <v>92</v>
      </c>
      <c r="F117" s="5"/>
      <c r="G117" s="5" t="s">
        <v>86</v>
      </c>
      <c r="H117" s="5" t="s">
        <v>249</v>
      </c>
      <c r="I117" s="5" t="s">
        <v>1298</v>
      </c>
      <c r="J117" s="5"/>
      <c r="K117" s="5"/>
      <c r="L117" s="5" t="s">
        <v>48</v>
      </c>
      <c r="M117" s="5"/>
      <c r="N117" s="5" t="s">
        <v>51</v>
      </c>
      <c r="O117" s="5"/>
      <c r="P117" s="6">
        <v>44196</v>
      </c>
      <c r="Q117" s="5" t="s">
        <v>51</v>
      </c>
      <c r="R117" s="5"/>
      <c r="S117" s="5" t="s">
        <v>51</v>
      </c>
      <c r="T117" s="5"/>
      <c r="U117" s="5"/>
      <c r="V117" s="5"/>
      <c r="X117" s="5"/>
      <c r="Y117" s="6">
        <v>44196</v>
      </c>
      <c r="Z117" s="6"/>
      <c r="AA117" s="6"/>
      <c r="AB117" s="6">
        <v>44165</v>
      </c>
      <c r="AC117" s="6"/>
      <c r="AD117" s="6"/>
      <c r="AE117" s="6"/>
      <c r="AF117" s="5"/>
      <c r="AG117" s="6"/>
      <c r="AH117" s="6">
        <v>43817</v>
      </c>
      <c r="AI117" s="5"/>
      <c r="AJ117" s="5"/>
      <c r="AK117">
        <v>116</v>
      </c>
    </row>
    <row r="118" spans="1:37" x14ac:dyDescent="0.35">
      <c r="A118">
        <v>2</v>
      </c>
      <c r="B118" s="5"/>
      <c r="C118">
        <v>0</v>
      </c>
      <c r="D118" s="5" t="s">
        <v>248</v>
      </c>
      <c r="E118" s="5" t="s">
        <v>92</v>
      </c>
      <c r="F118" s="5"/>
      <c r="G118" s="5" t="s">
        <v>64</v>
      </c>
      <c r="H118" s="5" t="s">
        <v>249</v>
      </c>
      <c r="I118" s="5" t="s">
        <v>1299</v>
      </c>
      <c r="J118" s="5"/>
      <c r="K118" s="5"/>
      <c r="L118" s="5" t="s">
        <v>48</v>
      </c>
      <c r="M118" s="5"/>
      <c r="N118" s="5" t="s">
        <v>51</v>
      </c>
      <c r="O118" s="5"/>
      <c r="P118" s="6">
        <v>44196</v>
      </c>
      <c r="Q118" s="5" t="s">
        <v>51</v>
      </c>
      <c r="R118" s="5"/>
      <c r="S118" s="5" t="s">
        <v>51</v>
      </c>
      <c r="T118" s="5"/>
      <c r="U118" s="5"/>
      <c r="V118" s="5"/>
      <c r="X118" s="5"/>
      <c r="Y118" s="6">
        <v>44196</v>
      </c>
      <c r="Z118" s="6"/>
      <c r="AA118" s="6"/>
      <c r="AB118" s="6">
        <v>44165</v>
      </c>
      <c r="AC118" s="6"/>
      <c r="AD118" s="6"/>
      <c r="AE118" s="6"/>
      <c r="AF118" s="5"/>
      <c r="AG118" s="6"/>
      <c r="AH118" s="6">
        <v>43817</v>
      </c>
      <c r="AI118" s="5"/>
      <c r="AJ118" s="5"/>
      <c r="AK118">
        <v>117</v>
      </c>
    </row>
    <row r="119" spans="1:37" x14ac:dyDescent="0.35">
      <c r="A119">
        <v>4</v>
      </c>
      <c r="B119" s="5"/>
      <c r="C119">
        <v>0</v>
      </c>
      <c r="D119" s="5" t="s">
        <v>250</v>
      </c>
      <c r="E119" s="5" t="s">
        <v>45</v>
      </c>
      <c r="F119" s="5" t="s">
        <v>146</v>
      </c>
      <c r="G119" s="5" t="s">
        <v>147</v>
      </c>
      <c r="H119" s="5" t="s">
        <v>268</v>
      </c>
      <c r="I119" s="5" t="s">
        <v>1165</v>
      </c>
      <c r="J119" s="5"/>
      <c r="K119" s="5"/>
      <c r="L119" s="5" t="s">
        <v>53</v>
      </c>
      <c r="M119" s="5" t="s">
        <v>67</v>
      </c>
      <c r="N119" s="5"/>
      <c r="O119" s="5"/>
      <c r="P119" s="6"/>
      <c r="Q119" s="5" t="s">
        <v>252</v>
      </c>
      <c r="R119" s="5" t="s">
        <v>253</v>
      </c>
      <c r="S119" s="5" t="s">
        <v>51</v>
      </c>
      <c r="T119" s="5"/>
      <c r="U119" s="5" t="s">
        <v>59</v>
      </c>
      <c r="V119" s="5"/>
      <c r="X119" s="5"/>
      <c r="Y119" s="6">
        <v>43815</v>
      </c>
      <c r="Z119" s="6"/>
      <c r="AA119" s="6"/>
      <c r="AB119" s="6">
        <v>43818</v>
      </c>
      <c r="AC119" s="6"/>
      <c r="AD119" s="6">
        <v>44146</v>
      </c>
      <c r="AE119" s="6">
        <v>44158</v>
      </c>
      <c r="AF119" s="5"/>
      <c r="AG119" s="6">
        <v>44165</v>
      </c>
      <c r="AH119" s="6">
        <v>43817</v>
      </c>
      <c r="AI119" s="5"/>
      <c r="AJ119" s="5"/>
      <c r="AK119">
        <v>129</v>
      </c>
    </row>
    <row r="120" spans="1:37" x14ac:dyDescent="0.35">
      <c r="A120">
        <v>2</v>
      </c>
      <c r="B120" s="5"/>
      <c r="C120">
        <v>0</v>
      </c>
      <c r="D120" s="5" t="s">
        <v>250</v>
      </c>
      <c r="E120" s="5" t="s">
        <v>92</v>
      </c>
      <c r="F120" s="5"/>
      <c r="G120" s="5" t="s">
        <v>46</v>
      </c>
      <c r="H120" s="5" t="s">
        <v>267</v>
      </c>
      <c r="I120" s="5" t="s">
        <v>255</v>
      </c>
      <c r="J120" s="5"/>
      <c r="K120" s="5"/>
      <c r="L120" s="5" t="s">
        <v>53</v>
      </c>
      <c r="M120" s="5" t="s">
        <v>54</v>
      </c>
      <c r="N120" s="5"/>
      <c r="O120" s="5"/>
      <c r="P120" s="6"/>
      <c r="Q120" s="5" t="s">
        <v>252</v>
      </c>
      <c r="R120" s="5" t="s">
        <v>253</v>
      </c>
      <c r="S120" s="5" t="s">
        <v>51</v>
      </c>
      <c r="T120" s="5"/>
      <c r="U120" s="5" t="s">
        <v>59</v>
      </c>
      <c r="V120" s="5"/>
      <c r="X120" s="5"/>
      <c r="Y120" s="6">
        <v>43815</v>
      </c>
      <c r="Z120" s="6"/>
      <c r="AA120" s="6">
        <v>43982</v>
      </c>
      <c r="AB120" s="6">
        <v>43818</v>
      </c>
      <c r="AC120" s="6">
        <v>43922</v>
      </c>
      <c r="AD120" s="6">
        <v>43949</v>
      </c>
      <c r="AE120" s="6">
        <v>44063</v>
      </c>
      <c r="AF120" s="5"/>
      <c r="AG120" s="6">
        <v>44063</v>
      </c>
      <c r="AH120" s="6">
        <v>43817</v>
      </c>
      <c r="AI120" s="5"/>
      <c r="AJ120" s="5" t="s">
        <v>259</v>
      </c>
      <c r="AK120">
        <v>128</v>
      </c>
    </row>
    <row r="121" spans="1:37" x14ac:dyDescent="0.35">
      <c r="A121">
        <v>6</v>
      </c>
      <c r="B121" s="5"/>
      <c r="C121">
        <v>0</v>
      </c>
      <c r="D121" s="5" t="s">
        <v>250</v>
      </c>
      <c r="E121" s="5" t="s">
        <v>92</v>
      </c>
      <c r="F121" s="5"/>
      <c r="G121" s="5" t="s">
        <v>46</v>
      </c>
      <c r="H121" s="5" t="s">
        <v>263</v>
      </c>
      <c r="I121" s="5" t="s">
        <v>255</v>
      </c>
      <c r="J121" s="5"/>
      <c r="K121" s="5"/>
      <c r="L121" s="5" t="s">
        <v>53</v>
      </c>
      <c r="M121" s="5" t="s">
        <v>54</v>
      </c>
      <c r="N121" s="5"/>
      <c r="O121" s="5"/>
      <c r="P121" s="6"/>
      <c r="Q121" s="5" t="s">
        <v>252</v>
      </c>
      <c r="R121" s="5" t="s">
        <v>253</v>
      </c>
      <c r="S121" s="5" t="s">
        <v>65</v>
      </c>
      <c r="T121" s="5" t="s">
        <v>58</v>
      </c>
      <c r="U121" s="5" t="s">
        <v>59</v>
      </c>
      <c r="V121" s="5"/>
      <c r="X121" s="5"/>
      <c r="Y121" s="6">
        <v>43924</v>
      </c>
      <c r="Z121" s="6">
        <v>43945</v>
      </c>
      <c r="AA121" s="6">
        <v>43982</v>
      </c>
      <c r="AB121" s="6">
        <v>43916</v>
      </c>
      <c r="AC121" s="6">
        <v>43943</v>
      </c>
      <c r="AD121" s="6">
        <v>43949</v>
      </c>
      <c r="AE121" s="6">
        <v>44063</v>
      </c>
      <c r="AF121" s="5"/>
      <c r="AG121" s="6">
        <v>44063</v>
      </c>
      <c r="AH121" s="6">
        <v>43916</v>
      </c>
      <c r="AI121" s="5"/>
      <c r="AJ121" s="5" t="s">
        <v>259</v>
      </c>
      <c r="AK121">
        <v>124</v>
      </c>
    </row>
    <row r="122" spans="1:37" x14ac:dyDescent="0.35">
      <c r="A122">
        <v>12</v>
      </c>
      <c r="B122" s="5"/>
      <c r="C122">
        <v>0</v>
      </c>
      <c r="D122" s="5" t="s">
        <v>250</v>
      </c>
      <c r="E122" s="5" t="s">
        <v>92</v>
      </c>
      <c r="F122" s="5"/>
      <c r="G122" s="5" t="s">
        <v>46</v>
      </c>
      <c r="H122" s="5" t="s">
        <v>254</v>
      </c>
      <c r="I122" s="5" t="s">
        <v>255</v>
      </c>
      <c r="J122" s="5"/>
      <c r="K122" s="5"/>
      <c r="L122" s="5" t="s">
        <v>53</v>
      </c>
      <c r="M122" s="5"/>
      <c r="N122" s="5"/>
      <c r="O122" s="5"/>
      <c r="P122" s="6"/>
      <c r="Q122" s="5" t="s">
        <v>252</v>
      </c>
      <c r="R122" s="5" t="s">
        <v>253</v>
      </c>
      <c r="S122" s="5" t="s">
        <v>65</v>
      </c>
      <c r="T122" s="5" t="s">
        <v>58</v>
      </c>
      <c r="U122" s="5" t="s">
        <v>59</v>
      </c>
      <c r="V122" s="5"/>
      <c r="X122" s="5"/>
      <c r="Y122" s="6">
        <v>43946</v>
      </c>
      <c r="Z122" s="6">
        <v>43948</v>
      </c>
      <c r="AA122" s="6">
        <v>44142</v>
      </c>
      <c r="AB122" s="6">
        <v>43938</v>
      </c>
      <c r="AC122" s="6">
        <v>44111</v>
      </c>
      <c r="AD122" s="6">
        <v>44132</v>
      </c>
      <c r="AE122" s="6">
        <v>44167</v>
      </c>
      <c r="AF122" s="5"/>
      <c r="AG122" s="6">
        <v>44167</v>
      </c>
      <c r="AH122" s="6">
        <v>43938</v>
      </c>
      <c r="AI122" s="5"/>
      <c r="AJ122" s="5"/>
      <c r="AK122">
        <v>119</v>
      </c>
    </row>
    <row r="123" spans="1:37" x14ac:dyDescent="0.35">
      <c r="A123">
        <v>7</v>
      </c>
      <c r="B123" s="5"/>
      <c r="C123">
        <v>0</v>
      </c>
      <c r="D123" s="5" t="s">
        <v>250</v>
      </c>
      <c r="E123" s="5" t="s">
        <v>92</v>
      </c>
      <c r="F123" s="5"/>
      <c r="G123" s="5" t="s">
        <v>46</v>
      </c>
      <c r="H123" s="5" t="s">
        <v>264</v>
      </c>
      <c r="I123" s="5" t="s">
        <v>255</v>
      </c>
      <c r="J123" s="5"/>
      <c r="K123" s="5"/>
      <c r="L123" s="5" t="s">
        <v>53</v>
      </c>
      <c r="M123" s="5" t="s">
        <v>54</v>
      </c>
      <c r="N123" s="5"/>
      <c r="O123" s="5"/>
      <c r="P123" s="6"/>
      <c r="Q123" s="5" t="s">
        <v>252</v>
      </c>
      <c r="R123" s="5" t="s">
        <v>253</v>
      </c>
      <c r="S123" s="5" t="s">
        <v>65</v>
      </c>
      <c r="T123" s="5" t="s">
        <v>58</v>
      </c>
      <c r="U123" s="5" t="s">
        <v>59</v>
      </c>
      <c r="V123" s="5"/>
      <c r="X123" s="5"/>
      <c r="Y123" s="6">
        <v>43924</v>
      </c>
      <c r="Z123" s="6">
        <v>43964</v>
      </c>
      <c r="AA123" s="6">
        <v>43982</v>
      </c>
      <c r="AB123" s="6">
        <v>43916</v>
      </c>
      <c r="AC123" s="6">
        <v>43962</v>
      </c>
      <c r="AD123" s="6">
        <v>43963</v>
      </c>
      <c r="AE123" s="6">
        <v>44063</v>
      </c>
      <c r="AF123" s="5"/>
      <c r="AG123" s="6">
        <v>44063</v>
      </c>
      <c r="AH123" s="6">
        <v>43916</v>
      </c>
      <c r="AI123" s="5"/>
      <c r="AJ123" s="5"/>
      <c r="AK123">
        <v>125</v>
      </c>
    </row>
    <row r="124" spans="1:37" x14ac:dyDescent="0.35">
      <c r="A124">
        <v>9</v>
      </c>
      <c r="B124" s="5"/>
      <c r="C124">
        <v>0</v>
      </c>
      <c r="D124" s="5" t="s">
        <v>250</v>
      </c>
      <c r="E124" s="5" t="s">
        <v>92</v>
      </c>
      <c r="F124" s="5"/>
      <c r="G124" s="5" t="s">
        <v>46</v>
      </c>
      <c r="H124" s="5" t="s">
        <v>265</v>
      </c>
      <c r="I124" s="5" t="s">
        <v>255</v>
      </c>
      <c r="J124" s="5"/>
      <c r="K124" s="5"/>
      <c r="L124" s="5" t="s">
        <v>53</v>
      </c>
      <c r="M124" s="5" t="s">
        <v>54</v>
      </c>
      <c r="N124" s="5"/>
      <c r="O124" s="5"/>
      <c r="P124" s="6"/>
      <c r="Q124" s="5" t="s">
        <v>252</v>
      </c>
      <c r="R124" s="5" t="s">
        <v>253</v>
      </c>
      <c r="S124" s="5" t="s">
        <v>65</v>
      </c>
      <c r="T124" s="5" t="s">
        <v>58</v>
      </c>
      <c r="U124" s="5" t="s">
        <v>59</v>
      </c>
      <c r="V124" s="5"/>
      <c r="X124" s="5"/>
      <c r="Y124" s="6">
        <v>43946</v>
      </c>
      <c r="Z124" s="6">
        <v>43981</v>
      </c>
      <c r="AA124" s="6">
        <v>44021</v>
      </c>
      <c r="AB124" s="6">
        <v>43938</v>
      </c>
      <c r="AC124" s="6">
        <v>43979</v>
      </c>
      <c r="AD124" s="6">
        <v>44005</v>
      </c>
      <c r="AE124" s="6">
        <v>44068</v>
      </c>
      <c r="AF124" s="5"/>
      <c r="AG124" s="6">
        <v>44069</v>
      </c>
      <c r="AH124" s="6">
        <v>43938</v>
      </c>
      <c r="AI124" s="5"/>
      <c r="AJ124" s="5"/>
      <c r="AK124">
        <v>126</v>
      </c>
    </row>
    <row r="125" spans="1:37" x14ac:dyDescent="0.35">
      <c r="A125">
        <v>10</v>
      </c>
      <c r="B125" s="5"/>
      <c r="C125">
        <v>0</v>
      </c>
      <c r="D125" s="5" t="s">
        <v>250</v>
      </c>
      <c r="E125" s="5" t="s">
        <v>92</v>
      </c>
      <c r="F125" s="5"/>
      <c r="G125" s="5" t="s">
        <v>46</v>
      </c>
      <c r="H125" s="5" t="s">
        <v>266</v>
      </c>
      <c r="I125" s="5" t="s">
        <v>255</v>
      </c>
      <c r="J125" s="5"/>
      <c r="K125" s="5"/>
      <c r="L125" s="5" t="s">
        <v>53</v>
      </c>
      <c r="M125" s="5" t="s">
        <v>54</v>
      </c>
      <c r="N125" s="5"/>
      <c r="O125" s="5"/>
      <c r="P125" s="6"/>
      <c r="Q125" s="5" t="s">
        <v>252</v>
      </c>
      <c r="R125" s="5" t="s">
        <v>253</v>
      </c>
      <c r="S125" s="5" t="s">
        <v>65</v>
      </c>
      <c r="T125" s="5" t="s">
        <v>58</v>
      </c>
      <c r="U125" s="5" t="s">
        <v>59</v>
      </c>
      <c r="V125" s="5"/>
      <c r="X125" s="5"/>
      <c r="Y125" s="6">
        <v>43946</v>
      </c>
      <c r="Z125" s="6">
        <v>44016</v>
      </c>
      <c r="AA125" s="6">
        <v>44035</v>
      </c>
      <c r="AB125" s="6">
        <v>43938</v>
      </c>
      <c r="AC125" s="6">
        <v>44014</v>
      </c>
      <c r="AD125" s="6">
        <v>44021</v>
      </c>
      <c r="AE125" s="6">
        <v>44090</v>
      </c>
      <c r="AF125" s="5"/>
      <c r="AG125" s="6">
        <v>44092</v>
      </c>
      <c r="AH125" s="6">
        <v>43938</v>
      </c>
      <c r="AI125" s="5"/>
      <c r="AJ125" s="5"/>
      <c r="AK125">
        <v>127</v>
      </c>
    </row>
    <row r="126" spans="1:37" x14ac:dyDescent="0.35">
      <c r="A126">
        <v>16</v>
      </c>
      <c r="B126" s="5"/>
      <c r="C126">
        <v>0</v>
      </c>
      <c r="D126" s="5" t="s">
        <v>250</v>
      </c>
      <c r="E126" s="5" t="s">
        <v>92</v>
      </c>
      <c r="F126" s="5"/>
      <c r="G126" s="5" t="s">
        <v>46</v>
      </c>
      <c r="H126" s="5" t="s">
        <v>269</v>
      </c>
      <c r="I126" s="5" t="s">
        <v>270</v>
      </c>
      <c r="J126" s="5"/>
      <c r="K126" s="5"/>
      <c r="L126" s="5" t="s">
        <v>53</v>
      </c>
      <c r="M126" s="5" t="s">
        <v>67</v>
      </c>
      <c r="N126" s="5"/>
      <c r="O126" s="5"/>
      <c r="P126" s="6"/>
      <c r="Q126" s="5" t="s">
        <v>252</v>
      </c>
      <c r="R126" s="5" t="s">
        <v>253</v>
      </c>
      <c r="S126" s="5" t="s">
        <v>65</v>
      </c>
      <c r="T126" s="5" t="s">
        <v>58</v>
      </c>
      <c r="U126" s="5" t="s">
        <v>59</v>
      </c>
      <c r="V126" s="5"/>
      <c r="X126" s="5"/>
      <c r="Y126" s="6">
        <v>44164</v>
      </c>
      <c r="Z126" s="6">
        <v>44166</v>
      </c>
      <c r="AA126" s="6">
        <v>44182</v>
      </c>
      <c r="AB126" s="6">
        <v>44157</v>
      </c>
      <c r="AC126" s="6">
        <v>44168</v>
      </c>
      <c r="AD126" s="6">
        <v>44172</v>
      </c>
      <c r="AE126" s="6">
        <v>44180</v>
      </c>
      <c r="AF126" s="5"/>
      <c r="AG126" s="6">
        <v>44183</v>
      </c>
      <c r="AH126" s="6">
        <v>44157</v>
      </c>
      <c r="AI126" s="5"/>
      <c r="AJ126" s="5"/>
      <c r="AK126">
        <v>130</v>
      </c>
    </row>
    <row r="127" spans="1:37" x14ac:dyDescent="0.35">
      <c r="A127">
        <v>11</v>
      </c>
      <c r="B127" s="5"/>
      <c r="C127">
        <v>0</v>
      </c>
      <c r="D127" s="5" t="s">
        <v>250</v>
      </c>
      <c r="E127" s="5" t="s">
        <v>92</v>
      </c>
      <c r="F127" s="5"/>
      <c r="G127" s="5" t="s">
        <v>46</v>
      </c>
      <c r="H127" s="5" t="s">
        <v>271</v>
      </c>
      <c r="I127" s="5" t="s">
        <v>255</v>
      </c>
      <c r="J127" s="5"/>
      <c r="K127" s="5"/>
      <c r="L127" s="5" t="s">
        <v>53</v>
      </c>
      <c r="M127" s="5" t="s">
        <v>78</v>
      </c>
      <c r="N127" s="5"/>
      <c r="O127" s="5"/>
      <c r="P127" s="6"/>
      <c r="Q127" s="5" t="s">
        <v>252</v>
      </c>
      <c r="R127" s="5" t="s">
        <v>253</v>
      </c>
      <c r="S127" s="5" t="s">
        <v>65</v>
      </c>
      <c r="T127" s="5" t="s">
        <v>58</v>
      </c>
      <c r="U127" s="5" t="s">
        <v>59</v>
      </c>
      <c r="V127" s="5"/>
      <c r="X127" s="5"/>
      <c r="Y127" s="6">
        <v>43946</v>
      </c>
      <c r="Z127" s="6">
        <v>44055</v>
      </c>
      <c r="AA127" s="6">
        <v>44135</v>
      </c>
      <c r="AB127" s="6">
        <v>44054</v>
      </c>
      <c r="AC127" s="6">
        <v>44104</v>
      </c>
      <c r="AD127" s="6">
        <v>44119</v>
      </c>
      <c r="AE127" s="6">
        <v>44167</v>
      </c>
      <c r="AF127" s="5"/>
      <c r="AG127" s="6">
        <v>44167</v>
      </c>
      <c r="AH127" s="6">
        <v>43938</v>
      </c>
      <c r="AI127" s="5"/>
      <c r="AJ127" s="5"/>
      <c r="AK127">
        <v>131</v>
      </c>
    </row>
    <row r="128" spans="1:37" x14ac:dyDescent="0.35">
      <c r="A128">
        <v>13</v>
      </c>
      <c r="B128" s="5"/>
      <c r="C128">
        <v>0</v>
      </c>
      <c r="D128" s="5" t="s">
        <v>250</v>
      </c>
      <c r="E128" s="5" t="s">
        <v>92</v>
      </c>
      <c r="F128" s="5"/>
      <c r="G128" s="5" t="s">
        <v>46</v>
      </c>
      <c r="H128" s="5" t="s">
        <v>272</v>
      </c>
      <c r="I128" s="5" t="s">
        <v>255</v>
      </c>
      <c r="J128" s="5"/>
      <c r="K128" s="5"/>
      <c r="L128" s="5" t="s">
        <v>53</v>
      </c>
      <c r="M128" s="5" t="s">
        <v>78</v>
      </c>
      <c r="N128" s="5"/>
      <c r="O128" s="5"/>
      <c r="P128" s="6"/>
      <c r="Q128" s="5" t="s">
        <v>252</v>
      </c>
      <c r="R128" s="5" t="s">
        <v>253</v>
      </c>
      <c r="S128" s="5" t="s">
        <v>65</v>
      </c>
      <c r="T128" s="5" t="s">
        <v>58</v>
      </c>
      <c r="U128" s="5" t="s">
        <v>59</v>
      </c>
      <c r="V128" s="5"/>
      <c r="X128" s="5"/>
      <c r="Y128" s="6">
        <v>43946</v>
      </c>
      <c r="Z128" s="6">
        <v>43948</v>
      </c>
      <c r="AA128" s="6">
        <v>44142</v>
      </c>
      <c r="AB128" s="6">
        <v>43938</v>
      </c>
      <c r="AC128" s="6">
        <v>44128</v>
      </c>
      <c r="AD128" s="6">
        <v>44132</v>
      </c>
      <c r="AE128" s="6">
        <v>44167</v>
      </c>
      <c r="AF128" s="5"/>
      <c r="AG128" s="6">
        <v>44167</v>
      </c>
      <c r="AH128" s="6">
        <v>43938</v>
      </c>
      <c r="AI128" s="5"/>
      <c r="AJ128" s="5"/>
      <c r="AK128">
        <v>132</v>
      </c>
    </row>
    <row r="129" spans="1:37" x14ac:dyDescent="0.35">
      <c r="A129">
        <v>15</v>
      </c>
      <c r="B129" s="5"/>
      <c r="C129">
        <v>0</v>
      </c>
      <c r="D129" s="5" t="s">
        <v>250</v>
      </c>
      <c r="E129" s="5" t="s">
        <v>92</v>
      </c>
      <c r="F129" s="5"/>
      <c r="G129" s="5" t="s">
        <v>46</v>
      </c>
      <c r="H129" s="5" t="s">
        <v>273</v>
      </c>
      <c r="I129" s="5" t="s">
        <v>255</v>
      </c>
      <c r="J129" s="5"/>
      <c r="K129" s="5"/>
      <c r="L129" s="5" t="s">
        <v>53</v>
      </c>
      <c r="M129" s="5" t="s">
        <v>78</v>
      </c>
      <c r="N129" s="5"/>
      <c r="O129" s="5"/>
      <c r="P129" s="6"/>
      <c r="Q129" s="5" t="s">
        <v>252</v>
      </c>
      <c r="R129" s="5" t="s">
        <v>253</v>
      </c>
      <c r="S129" s="5" t="s">
        <v>65</v>
      </c>
      <c r="T129" s="5" t="s">
        <v>58</v>
      </c>
      <c r="U129" s="5" t="s">
        <v>59</v>
      </c>
      <c r="V129" s="5"/>
      <c r="X129" s="5"/>
      <c r="Y129" s="6">
        <v>44164</v>
      </c>
      <c r="Z129" s="6">
        <v>44166</v>
      </c>
      <c r="AA129" s="6">
        <v>44168</v>
      </c>
      <c r="AB129" s="6">
        <v>44157</v>
      </c>
      <c r="AC129" s="6">
        <v>44158</v>
      </c>
      <c r="AD129" s="6">
        <v>44158</v>
      </c>
      <c r="AE129" s="6">
        <v>44167</v>
      </c>
      <c r="AF129" s="5"/>
      <c r="AG129" s="6">
        <v>44167</v>
      </c>
      <c r="AH129" s="6">
        <v>44157</v>
      </c>
      <c r="AI129" s="5"/>
      <c r="AJ129" s="5"/>
      <c r="AK129">
        <v>133</v>
      </c>
    </row>
    <row r="130" spans="1:37" x14ac:dyDescent="0.35">
      <c r="A130">
        <v>8</v>
      </c>
      <c r="B130" s="5"/>
      <c r="C130">
        <v>0</v>
      </c>
      <c r="D130" s="5" t="s">
        <v>250</v>
      </c>
      <c r="E130" s="5" t="s">
        <v>60</v>
      </c>
      <c r="F130" s="5"/>
      <c r="G130" s="5" t="s">
        <v>46</v>
      </c>
      <c r="H130" s="5" t="s">
        <v>274</v>
      </c>
      <c r="I130" s="5" t="s">
        <v>255</v>
      </c>
      <c r="J130" s="5"/>
      <c r="K130" s="5"/>
      <c r="L130" s="5" t="s">
        <v>53</v>
      </c>
      <c r="M130" s="5" t="s">
        <v>102</v>
      </c>
      <c r="N130" s="5"/>
      <c r="O130" s="5"/>
      <c r="P130" s="6"/>
      <c r="Q130" s="5" t="s">
        <v>252</v>
      </c>
      <c r="R130" s="5" t="s">
        <v>253</v>
      </c>
      <c r="S130" s="5" t="s">
        <v>65</v>
      </c>
      <c r="T130" s="5" t="s">
        <v>58</v>
      </c>
      <c r="U130" s="5" t="s">
        <v>259</v>
      </c>
      <c r="V130" s="5"/>
      <c r="X130" s="5"/>
      <c r="Y130" s="6">
        <v>43946</v>
      </c>
      <c r="Z130" s="6">
        <v>43964</v>
      </c>
      <c r="AA130" s="6">
        <v>43982</v>
      </c>
      <c r="AB130" s="6">
        <v>43938</v>
      </c>
      <c r="AC130" s="6">
        <v>43962</v>
      </c>
      <c r="AD130" s="6">
        <v>43963</v>
      </c>
      <c r="AE130" s="6">
        <v>44203</v>
      </c>
      <c r="AF130" s="5"/>
      <c r="AG130" s="6">
        <v>44203</v>
      </c>
      <c r="AH130" s="6">
        <v>43938</v>
      </c>
      <c r="AI130" s="5"/>
      <c r="AJ130" s="5"/>
      <c r="AK130">
        <v>134</v>
      </c>
    </row>
    <row r="131" spans="1:37" x14ac:dyDescent="0.35">
      <c r="A131">
        <v>17</v>
      </c>
      <c r="B131" s="5"/>
      <c r="C131">
        <v>0</v>
      </c>
      <c r="D131" s="5" t="s">
        <v>250</v>
      </c>
      <c r="E131" s="5" t="s">
        <v>92</v>
      </c>
      <c r="F131" s="5"/>
      <c r="G131" s="5" t="s">
        <v>46</v>
      </c>
      <c r="H131" s="5" t="s">
        <v>256</v>
      </c>
      <c r="I131" s="5" t="s">
        <v>255</v>
      </c>
      <c r="J131" s="5"/>
      <c r="K131" s="5"/>
      <c r="L131" s="5" t="s">
        <v>190</v>
      </c>
      <c r="M131" s="5"/>
      <c r="N131" s="5" t="s">
        <v>59</v>
      </c>
      <c r="O131" s="5"/>
      <c r="P131" s="6">
        <v>44176</v>
      </c>
      <c r="Q131" s="5" t="s">
        <v>252</v>
      </c>
      <c r="R131" s="5" t="s">
        <v>253</v>
      </c>
      <c r="S131" s="5" t="s">
        <v>65</v>
      </c>
      <c r="T131" s="5" t="s">
        <v>58</v>
      </c>
      <c r="U131" s="5" t="s">
        <v>59</v>
      </c>
      <c r="V131" s="5"/>
      <c r="X131" s="5"/>
      <c r="Y131" s="6">
        <v>44164</v>
      </c>
      <c r="Z131" s="6">
        <v>44166</v>
      </c>
      <c r="AA131" s="6">
        <v>44246</v>
      </c>
      <c r="AB131" s="6">
        <v>44157</v>
      </c>
      <c r="AC131" s="6">
        <v>44175</v>
      </c>
      <c r="AD131" s="6">
        <v>44236</v>
      </c>
      <c r="AE131" s="6">
        <v>44063</v>
      </c>
      <c r="AF131" s="5"/>
      <c r="AG131" s="6">
        <v>44063</v>
      </c>
      <c r="AH131" s="6">
        <v>44157</v>
      </c>
      <c r="AI131" s="5"/>
      <c r="AJ131" s="5"/>
      <c r="AK131">
        <v>120</v>
      </c>
    </row>
    <row r="132" spans="1:37" x14ac:dyDescent="0.35">
      <c r="A132">
        <v>18</v>
      </c>
      <c r="B132" s="5"/>
      <c r="C132">
        <v>0</v>
      </c>
      <c r="D132" s="5" t="s">
        <v>250</v>
      </c>
      <c r="E132" s="5" t="s">
        <v>92</v>
      </c>
      <c r="F132" s="5"/>
      <c r="G132" s="5" t="s">
        <v>46</v>
      </c>
      <c r="H132" s="5" t="s">
        <v>257</v>
      </c>
      <c r="I132" s="5" t="s">
        <v>258</v>
      </c>
      <c r="J132" s="5"/>
      <c r="K132" s="5"/>
      <c r="L132" s="5" t="s">
        <v>190</v>
      </c>
      <c r="M132" s="5"/>
      <c r="N132" s="5" t="s">
        <v>259</v>
      </c>
      <c r="O132" s="5"/>
      <c r="P132" s="6">
        <v>44211</v>
      </c>
      <c r="Q132" s="5" t="s">
        <v>252</v>
      </c>
      <c r="R132" s="5" t="s">
        <v>253</v>
      </c>
      <c r="S132" s="5" t="s">
        <v>65</v>
      </c>
      <c r="T132" s="5" t="s">
        <v>58</v>
      </c>
      <c r="U132" s="5" t="s">
        <v>259</v>
      </c>
      <c r="V132" s="5"/>
      <c r="X132" s="5"/>
      <c r="Y132" s="6">
        <v>44164</v>
      </c>
      <c r="Z132" s="6">
        <v>44166</v>
      </c>
      <c r="AA132" s="6">
        <v>44214</v>
      </c>
      <c r="AB132" s="6">
        <v>44157</v>
      </c>
      <c r="AC132" s="6">
        <v>44196</v>
      </c>
      <c r="AD132" s="6">
        <v>44204</v>
      </c>
      <c r="AE132" s="6">
        <v>44063</v>
      </c>
      <c r="AF132" s="5"/>
      <c r="AG132" s="6">
        <v>44063</v>
      </c>
      <c r="AH132" s="6">
        <v>44157</v>
      </c>
      <c r="AI132" s="5"/>
      <c r="AJ132" s="5"/>
      <c r="AK132">
        <v>121</v>
      </c>
    </row>
    <row r="133" spans="1:37" x14ac:dyDescent="0.35">
      <c r="A133">
        <v>19</v>
      </c>
      <c r="B133" s="5"/>
      <c r="C133">
        <v>0</v>
      </c>
      <c r="D133" s="5" t="s">
        <v>250</v>
      </c>
      <c r="E133" s="5" t="s">
        <v>45</v>
      </c>
      <c r="F133" s="5"/>
      <c r="G133" s="5" t="s">
        <v>46</v>
      </c>
      <c r="H133" s="5" t="s">
        <v>261</v>
      </c>
      <c r="I133" s="5"/>
      <c r="J133" s="5"/>
      <c r="K133" s="5"/>
      <c r="L133" s="5" t="s">
        <v>190</v>
      </c>
      <c r="M133" s="5"/>
      <c r="N133" s="5" t="s">
        <v>259</v>
      </c>
      <c r="O133" s="5"/>
      <c r="P133" s="6">
        <v>44224</v>
      </c>
      <c r="Q133" s="5" t="s">
        <v>252</v>
      </c>
      <c r="R133" s="5" t="s">
        <v>253</v>
      </c>
      <c r="S133" s="5" t="s">
        <v>65</v>
      </c>
      <c r="T133" s="5" t="s">
        <v>58</v>
      </c>
      <c r="U133" s="5" t="s">
        <v>259</v>
      </c>
      <c r="V133" s="5"/>
      <c r="X133" s="5"/>
      <c r="Y133" s="6">
        <v>44164</v>
      </c>
      <c r="Z133" s="6">
        <v>44166</v>
      </c>
      <c r="AA133" s="6">
        <v>44224</v>
      </c>
      <c r="AB133" s="6">
        <v>44157</v>
      </c>
      <c r="AC133" s="6">
        <v>44209</v>
      </c>
      <c r="AD133" s="6">
        <v>44214</v>
      </c>
      <c r="AE133" s="6">
        <v>44063</v>
      </c>
      <c r="AF133" s="5"/>
      <c r="AG133" s="6">
        <v>44063</v>
      </c>
      <c r="AH133" s="6">
        <v>44157</v>
      </c>
      <c r="AI133" s="5"/>
      <c r="AJ133" s="5"/>
      <c r="AK133">
        <v>122</v>
      </c>
    </row>
    <row r="134" spans="1:37" x14ac:dyDescent="0.35">
      <c r="A134">
        <v>20</v>
      </c>
      <c r="B134" s="5"/>
      <c r="C134">
        <v>0</v>
      </c>
      <c r="D134" s="5" t="s">
        <v>250</v>
      </c>
      <c r="E134" s="5" t="s">
        <v>60</v>
      </c>
      <c r="F134" s="5"/>
      <c r="G134" s="5" t="s">
        <v>46</v>
      </c>
      <c r="H134" s="5" t="s">
        <v>262</v>
      </c>
      <c r="I134" s="5"/>
      <c r="J134" s="5"/>
      <c r="K134" s="5"/>
      <c r="L134" s="5" t="s">
        <v>190</v>
      </c>
      <c r="M134" s="5"/>
      <c r="N134" s="5" t="s">
        <v>59</v>
      </c>
      <c r="O134" s="5"/>
      <c r="P134" s="6">
        <v>44239</v>
      </c>
      <c r="Q134" s="5" t="s">
        <v>252</v>
      </c>
      <c r="R134" s="5" t="s">
        <v>253</v>
      </c>
      <c r="S134" s="5" t="s">
        <v>65</v>
      </c>
      <c r="T134" s="5" t="s">
        <v>58</v>
      </c>
      <c r="U134" s="5" t="s">
        <v>59</v>
      </c>
      <c r="V134" s="5"/>
      <c r="X134" s="5"/>
      <c r="Y134" s="6">
        <v>44237</v>
      </c>
      <c r="Z134" s="6">
        <v>44239</v>
      </c>
      <c r="AA134" s="6">
        <v>44239</v>
      </c>
      <c r="AB134" s="6">
        <v>44229</v>
      </c>
      <c r="AC134" s="6">
        <v>44229</v>
      </c>
      <c r="AD134" s="6">
        <v>44229</v>
      </c>
      <c r="AE134" s="6">
        <v>44063</v>
      </c>
      <c r="AF134" s="5"/>
      <c r="AG134" s="6">
        <v>44063</v>
      </c>
      <c r="AH134" s="6">
        <v>44229</v>
      </c>
      <c r="AI134" s="5"/>
      <c r="AJ134" s="5"/>
      <c r="AK134">
        <v>123</v>
      </c>
    </row>
    <row r="135" spans="1:37" x14ac:dyDescent="0.35">
      <c r="A135">
        <v>1</v>
      </c>
      <c r="B135" s="5"/>
      <c r="C135">
        <v>0</v>
      </c>
      <c r="D135" s="5" t="s">
        <v>250</v>
      </c>
      <c r="E135" s="5" t="s">
        <v>92</v>
      </c>
      <c r="F135" s="5"/>
      <c r="G135" s="5" t="s">
        <v>86</v>
      </c>
      <c r="H135" s="5" t="s">
        <v>251</v>
      </c>
      <c r="I135" s="5" t="s">
        <v>1300</v>
      </c>
      <c r="J135" s="5"/>
      <c r="K135" s="5"/>
      <c r="L135" s="5" t="s">
        <v>48</v>
      </c>
      <c r="M135" s="5"/>
      <c r="N135" s="5" t="s">
        <v>252</v>
      </c>
      <c r="O135" s="5" t="s">
        <v>253</v>
      </c>
      <c r="P135" s="6">
        <v>43815</v>
      </c>
      <c r="Q135" s="5" t="s">
        <v>252</v>
      </c>
      <c r="R135" s="5" t="s">
        <v>253</v>
      </c>
      <c r="S135" s="5" t="s">
        <v>51</v>
      </c>
      <c r="T135" s="5"/>
      <c r="U135" s="5"/>
      <c r="V135" s="5"/>
      <c r="X135" s="5"/>
      <c r="Y135" s="6">
        <v>43815</v>
      </c>
      <c r="Z135" s="6"/>
      <c r="AA135" s="6"/>
      <c r="AB135" s="6">
        <v>43818</v>
      </c>
      <c r="AC135" s="6"/>
      <c r="AD135" s="6"/>
      <c r="AE135" s="6"/>
      <c r="AF135" s="5"/>
      <c r="AG135" s="6"/>
      <c r="AH135" s="6">
        <v>43817</v>
      </c>
      <c r="AI135" s="5"/>
      <c r="AJ135" s="5"/>
      <c r="AK135">
        <v>118</v>
      </c>
    </row>
    <row r="136" spans="1:37" x14ac:dyDescent="0.35">
      <c r="A136">
        <v>1</v>
      </c>
      <c r="B136" s="5"/>
      <c r="C136">
        <v>0</v>
      </c>
      <c r="D136" s="5" t="s">
        <v>275</v>
      </c>
      <c r="E136" s="5" t="s">
        <v>92</v>
      </c>
      <c r="F136" s="5" t="s">
        <v>146</v>
      </c>
      <c r="G136" s="5" t="s">
        <v>147</v>
      </c>
      <c r="H136" s="5" t="s">
        <v>276</v>
      </c>
      <c r="I136" s="5" t="s">
        <v>1268</v>
      </c>
      <c r="J136" s="5"/>
      <c r="K136" s="5"/>
      <c r="L136" s="5" t="s">
        <v>277</v>
      </c>
      <c r="M136" s="5"/>
      <c r="N136" s="5" t="s">
        <v>51</v>
      </c>
      <c r="O136" s="5"/>
      <c r="P136" s="6"/>
      <c r="Q136" s="5" t="s">
        <v>252</v>
      </c>
      <c r="R136" s="5" t="s">
        <v>253</v>
      </c>
      <c r="S136" s="5" t="s">
        <v>51</v>
      </c>
      <c r="T136" s="5"/>
      <c r="U136" s="5"/>
      <c r="V136" s="5"/>
      <c r="X136" s="5"/>
      <c r="Y136" s="6">
        <v>43815</v>
      </c>
      <c r="Z136" s="6"/>
      <c r="AA136" s="6"/>
      <c r="AB136" s="6">
        <v>43818</v>
      </c>
      <c r="AC136" s="6">
        <v>44237</v>
      </c>
      <c r="AD136" s="6"/>
      <c r="AE136" s="6"/>
      <c r="AF136" s="5"/>
      <c r="AG136" s="6"/>
      <c r="AH136" s="6">
        <v>43817</v>
      </c>
      <c r="AI136" s="5"/>
      <c r="AJ136" s="5"/>
      <c r="AK136">
        <v>135</v>
      </c>
    </row>
    <row r="137" spans="1:37" x14ac:dyDescent="0.35">
      <c r="A137">
        <v>1</v>
      </c>
      <c r="B137" s="5"/>
      <c r="C137">
        <v>0</v>
      </c>
      <c r="D137" s="5" t="s">
        <v>278</v>
      </c>
      <c r="E137" s="5" t="s">
        <v>92</v>
      </c>
      <c r="F137" s="5"/>
      <c r="G137" s="5" t="s">
        <v>86</v>
      </c>
      <c r="H137" s="5" t="s">
        <v>279</v>
      </c>
      <c r="I137" s="5" t="s">
        <v>1056</v>
      </c>
      <c r="J137" s="5"/>
      <c r="K137" s="5"/>
      <c r="L137" s="5" t="s">
        <v>53</v>
      </c>
      <c r="M137" s="5" t="s">
        <v>110</v>
      </c>
      <c r="N137" s="5"/>
      <c r="O137" s="5"/>
      <c r="P137" s="6"/>
      <c r="Q137" s="5" t="s">
        <v>280</v>
      </c>
      <c r="R137" s="5" t="s">
        <v>281</v>
      </c>
      <c r="S137" s="5" t="s">
        <v>51</v>
      </c>
      <c r="T137" s="5"/>
      <c r="U137" s="5"/>
      <c r="V137" s="5"/>
      <c r="X137" s="5"/>
      <c r="Y137" s="6">
        <v>43815</v>
      </c>
      <c r="Z137" s="6"/>
      <c r="AA137" s="6"/>
      <c r="AB137" s="6">
        <v>43818</v>
      </c>
      <c r="AC137" s="6"/>
      <c r="AD137" s="6"/>
      <c r="AE137" s="6"/>
      <c r="AF137" s="5"/>
      <c r="AG137" s="6">
        <v>44013</v>
      </c>
      <c r="AH137" s="6">
        <v>43817</v>
      </c>
      <c r="AI137" s="5"/>
      <c r="AJ137" s="5"/>
      <c r="AK137">
        <v>136</v>
      </c>
    </row>
    <row r="138" spans="1:37" x14ac:dyDescent="0.35">
      <c r="A138">
        <v>4</v>
      </c>
      <c r="B138" s="5"/>
      <c r="C138">
        <v>0</v>
      </c>
      <c r="D138" s="5" t="s">
        <v>282</v>
      </c>
      <c r="E138" s="5" t="s">
        <v>92</v>
      </c>
      <c r="F138" s="5" t="s">
        <v>73</v>
      </c>
      <c r="G138" s="5" t="s">
        <v>46</v>
      </c>
      <c r="H138" s="5" t="s">
        <v>286</v>
      </c>
      <c r="I138" s="5" t="s">
        <v>1192</v>
      </c>
      <c r="J138" s="5"/>
      <c r="K138" s="5"/>
      <c r="L138" s="5" t="s">
        <v>53</v>
      </c>
      <c r="M138" s="5" t="s">
        <v>291</v>
      </c>
      <c r="N138" s="5"/>
      <c r="O138" s="5"/>
      <c r="P138" s="6"/>
      <c r="Q138" s="5" t="s">
        <v>288</v>
      </c>
      <c r="R138" s="5" t="s">
        <v>289</v>
      </c>
      <c r="S138" s="5" t="s">
        <v>51</v>
      </c>
      <c r="T138" s="5"/>
      <c r="U138" s="5"/>
      <c r="V138" s="5"/>
      <c r="X138" s="5"/>
      <c r="Y138" s="6">
        <v>43973</v>
      </c>
      <c r="Z138" s="6"/>
      <c r="AA138" s="6"/>
      <c r="AB138" s="6">
        <v>43971</v>
      </c>
      <c r="AC138" s="6"/>
      <c r="AD138" s="6"/>
      <c r="AE138" s="6"/>
      <c r="AF138" s="5"/>
      <c r="AG138" s="6">
        <v>44034</v>
      </c>
      <c r="AH138" s="6">
        <v>43817</v>
      </c>
      <c r="AI138" s="5"/>
      <c r="AJ138" s="5"/>
      <c r="AK138">
        <v>141</v>
      </c>
    </row>
    <row r="139" spans="1:37" x14ac:dyDescent="0.35">
      <c r="A139">
        <v>3</v>
      </c>
      <c r="B139" s="5"/>
      <c r="C139">
        <v>1</v>
      </c>
      <c r="D139" s="5" t="s">
        <v>282</v>
      </c>
      <c r="E139" s="5" t="s">
        <v>60</v>
      </c>
      <c r="F139" s="5"/>
      <c r="G139" s="5" t="s">
        <v>64</v>
      </c>
      <c r="H139" s="5" t="s">
        <v>286</v>
      </c>
      <c r="I139" s="5" t="s">
        <v>287</v>
      </c>
      <c r="J139" s="5"/>
      <c r="K139" s="5"/>
      <c r="L139" s="5" t="s">
        <v>53</v>
      </c>
      <c r="M139" s="5"/>
      <c r="N139" s="5"/>
      <c r="O139" s="5"/>
      <c r="P139" s="6"/>
      <c r="Q139" s="5" t="s">
        <v>288</v>
      </c>
      <c r="R139" s="5" t="s">
        <v>289</v>
      </c>
      <c r="S139" s="5" t="s">
        <v>51</v>
      </c>
      <c r="T139" s="5"/>
      <c r="U139" s="5" t="s">
        <v>59</v>
      </c>
      <c r="V139" s="5"/>
      <c r="X139" s="5"/>
      <c r="Y139" s="6"/>
      <c r="Z139" s="6"/>
      <c r="AA139" s="6">
        <v>43931</v>
      </c>
      <c r="AB139" s="6"/>
      <c r="AC139" s="6">
        <v>43916</v>
      </c>
      <c r="AD139" s="6">
        <v>43922</v>
      </c>
      <c r="AE139" s="6"/>
      <c r="AF139" s="5"/>
      <c r="AG139" s="6">
        <v>43944</v>
      </c>
      <c r="AH139" s="6">
        <v>43916</v>
      </c>
      <c r="AI139" s="5"/>
      <c r="AJ139" s="5"/>
      <c r="AK139">
        <v>138</v>
      </c>
    </row>
    <row r="140" spans="1:37" x14ac:dyDescent="0.35">
      <c r="A140">
        <v>2</v>
      </c>
      <c r="B140" s="5"/>
      <c r="C140">
        <v>1</v>
      </c>
      <c r="D140" s="5" t="s">
        <v>282</v>
      </c>
      <c r="E140" s="5" t="s">
        <v>60</v>
      </c>
      <c r="F140" s="5"/>
      <c r="G140" s="5" t="s">
        <v>86</v>
      </c>
      <c r="H140" s="5" t="s">
        <v>286</v>
      </c>
      <c r="I140" s="5" t="s">
        <v>1223</v>
      </c>
      <c r="J140" s="5"/>
      <c r="K140" s="5"/>
      <c r="L140" s="5" t="s">
        <v>53</v>
      </c>
      <c r="M140" s="5" t="s">
        <v>67</v>
      </c>
      <c r="N140" s="5"/>
      <c r="O140" s="5"/>
      <c r="P140" s="6"/>
      <c r="Q140" s="5" t="s">
        <v>288</v>
      </c>
      <c r="R140" s="5" t="s">
        <v>289</v>
      </c>
      <c r="S140" s="5" t="s">
        <v>51</v>
      </c>
      <c r="T140" s="5"/>
      <c r="U140" s="5" t="s">
        <v>59</v>
      </c>
      <c r="V140" s="5"/>
      <c r="X140" s="5"/>
      <c r="Y140" s="6"/>
      <c r="Z140" s="6"/>
      <c r="AA140" s="6">
        <v>43903</v>
      </c>
      <c r="AB140" s="6"/>
      <c r="AC140" s="6">
        <v>43900</v>
      </c>
      <c r="AD140" s="6">
        <v>43900</v>
      </c>
      <c r="AE140" s="6">
        <v>43902</v>
      </c>
      <c r="AF140" s="5"/>
      <c r="AG140" s="6">
        <v>43902</v>
      </c>
      <c r="AH140" s="6">
        <v>43899</v>
      </c>
      <c r="AI140" s="5"/>
      <c r="AJ140" s="5"/>
      <c r="AK140">
        <v>140</v>
      </c>
    </row>
    <row r="141" spans="1:37" x14ac:dyDescent="0.35">
      <c r="A141">
        <v>5</v>
      </c>
      <c r="B141" s="5"/>
      <c r="C141">
        <v>0</v>
      </c>
      <c r="D141" s="5" t="s">
        <v>282</v>
      </c>
      <c r="E141" s="5" t="s">
        <v>60</v>
      </c>
      <c r="F141" s="5"/>
      <c r="G141" s="5" t="s">
        <v>64</v>
      </c>
      <c r="H141" s="5" t="s">
        <v>286</v>
      </c>
      <c r="I141" s="5" t="s">
        <v>290</v>
      </c>
      <c r="J141" s="5"/>
      <c r="K141" s="5"/>
      <c r="L141" s="5" t="s">
        <v>53</v>
      </c>
      <c r="M141" s="5" t="s">
        <v>84</v>
      </c>
      <c r="N141" s="5"/>
      <c r="O141" s="5"/>
      <c r="P141" s="6"/>
      <c r="Q141" s="5" t="s">
        <v>288</v>
      </c>
      <c r="R141" s="5" t="s">
        <v>289</v>
      </c>
      <c r="S141" s="5" t="s">
        <v>51</v>
      </c>
      <c r="T141" s="5"/>
      <c r="U141" s="5" t="s">
        <v>59</v>
      </c>
      <c r="V141" s="5"/>
      <c r="X141" s="5"/>
      <c r="Y141" s="6">
        <v>44013</v>
      </c>
      <c r="Z141" s="6">
        <v>44007</v>
      </c>
      <c r="AA141" s="6">
        <v>44015</v>
      </c>
      <c r="AB141" s="6">
        <v>44005</v>
      </c>
      <c r="AC141" s="6">
        <v>44005</v>
      </c>
      <c r="AD141" s="6">
        <v>44005</v>
      </c>
      <c r="AE141" s="6">
        <v>44019</v>
      </c>
      <c r="AF141" s="5"/>
      <c r="AG141" s="6">
        <v>44021</v>
      </c>
      <c r="AH141" s="6">
        <v>44005</v>
      </c>
      <c r="AI141" s="5"/>
      <c r="AJ141" s="5"/>
      <c r="AK141">
        <v>139</v>
      </c>
    </row>
    <row r="142" spans="1:37" x14ac:dyDescent="0.35">
      <c r="A142">
        <v>1</v>
      </c>
      <c r="B142" s="5"/>
      <c r="C142">
        <v>0</v>
      </c>
      <c r="D142" s="5" t="s">
        <v>282</v>
      </c>
      <c r="E142" s="5" t="s">
        <v>92</v>
      </c>
      <c r="F142" s="5" t="s">
        <v>146</v>
      </c>
      <c r="G142" s="5" t="s">
        <v>147</v>
      </c>
      <c r="H142" s="5" t="s">
        <v>283</v>
      </c>
      <c r="I142" s="5" t="s">
        <v>1301</v>
      </c>
      <c r="J142" s="5"/>
      <c r="K142" s="5"/>
      <c r="L142" s="5" t="s">
        <v>48</v>
      </c>
      <c r="M142" s="5"/>
      <c r="N142" s="5" t="s">
        <v>284</v>
      </c>
      <c r="O142" s="5" t="s">
        <v>285</v>
      </c>
      <c r="P142" s="6">
        <v>44166</v>
      </c>
      <c r="Q142" s="5" t="s">
        <v>284</v>
      </c>
      <c r="R142" s="5" t="s">
        <v>285</v>
      </c>
      <c r="S142" s="5" t="s">
        <v>51</v>
      </c>
      <c r="T142" s="5"/>
      <c r="U142" s="5"/>
      <c r="V142" s="5"/>
      <c r="X142" s="5"/>
      <c r="Y142" s="6">
        <v>44166</v>
      </c>
      <c r="Z142" s="6"/>
      <c r="AA142" s="6"/>
      <c r="AB142" s="6">
        <v>44165</v>
      </c>
      <c r="AC142" s="6"/>
      <c r="AD142" s="6"/>
      <c r="AE142" s="6"/>
      <c r="AF142" s="5"/>
      <c r="AG142" s="6"/>
      <c r="AH142" s="6">
        <v>43817</v>
      </c>
      <c r="AI142" s="5"/>
      <c r="AJ142" s="5"/>
      <c r="AK142">
        <v>137</v>
      </c>
    </row>
    <row r="143" spans="1:37" x14ac:dyDescent="0.35">
      <c r="A143">
        <v>1</v>
      </c>
      <c r="B143" s="5"/>
      <c r="C143">
        <v>0</v>
      </c>
      <c r="D143" s="5" t="s">
        <v>292</v>
      </c>
      <c r="E143" s="5" t="s">
        <v>92</v>
      </c>
      <c r="F143" s="5"/>
      <c r="G143" s="5" t="s">
        <v>46</v>
      </c>
      <c r="H143" s="5" t="s">
        <v>293</v>
      </c>
      <c r="I143" s="5" t="s">
        <v>1302</v>
      </c>
      <c r="J143" s="5"/>
      <c r="K143" s="5"/>
      <c r="L143" s="5" t="s">
        <v>48</v>
      </c>
      <c r="M143" s="5"/>
      <c r="N143" s="5" t="s">
        <v>288</v>
      </c>
      <c r="O143" s="5" t="s">
        <v>289</v>
      </c>
      <c r="P143" s="6">
        <v>43973</v>
      </c>
      <c r="Q143" s="5" t="s">
        <v>288</v>
      </c>
      <c r="R143" s="5" t="s">
        <v>289</v>
      </c>
      <c r="S143" s="5" t="s">
        <v>51</v>
      </c>
      <c r="T143" s="5"/>
      <c r="U143" s="5"/>
      <c r="V143" s="5"/>
      <c r="X143" s="5"/>
      <c r="Y143" s="6">
        <v>43973</v>
      </c>
      <c r="Z143" s="6"/>
      <c r="AA143" s="6"/>
      <c r="AB143" s="6">
        <v>43971</v>
      </c>
      <c r="AC143" s="6"/>
      <c r="AD143" s="6"/>
      <c r="AE143" s="6"/>
      <c r="AF143" s="5"/>
      <c r="AG143" s="6"/>
      <c r="AH143" s="6">
        <v>43817</v>
      </c>
      <c r="AI143" s="5"/>
      <c r="AJ143" s="5"/>
      <c r="AK143">
        <v>142</v>
      </c>
    </row>
    <row r="144" spans="1:37" x14ac:dyDescent="0.35">
      <c r="A144">
        <v>2</v>
      </c>
      <c r="B144" s="5"/>
      <c r="C144">
        <v>0</v>
      </c>
      <c r="D144" s="5" t="s">
        <v>292</v>
      </c>
      <c r="E144" s="5" t="s">
        <v>92</v>
      </c>
      <c r="F144" s="5" t="s">
        <v>73</v>
      </c>
      <c r="G144" s="5" t="s">
        <v>46</v>
      </c>
      <c r="H144" s="5" t="s">
        <v>293</v>
      </c>
      <c r="I144" s="5" t="s">
        <v>1303</v>
      </c>
      <c r="J144" s="5"/>
      <c r="K144" s="5"/>
      <c r="L144" s="5" t="s">
        <v>48</v>
      </c>
      <c r="M144" s="5"/>
      <c r="N144" s="5" t="s">
        <v>288</v>
      </c>
      <c r="O144" s="5" t="s">
        <v>289</v>
      </c>
      <c r="P144" s="6">
        <v>43973</v>
      </c>
      <c r="Q144" s="5" t="s">
        <v>288</v>
      </c>
      <c r="R144" s="5" t="s">
        <v>289</v>
      </c>
      <c r="S144" s="5" t="s">
        <v>51</v>
      </c>
      <c r="T144" s="5"/>
      <c r="U144" s="5"/>
      <c r="V144" s="5"/>
      <c r="X144" s="5"/>
      <c r="Y144" s="6">
        <v>43973</v>
      </c>
      <c r="Z144" s="6"/>
      <c r="AA144" s="6"/>
      <c r="AB144" s="6">
        <v>43971</v>
      </c>
      <c r="AC144" s="6"/>
      <c r="AD144" s="6"/>
      <c r="AE144" s="6"/>
      <c r="AF144" s="5"/>
      <c r="AG144" s="6"/>
      <c r="AH144" s="6">
        <v>43817</v>
      </c>
      <c r="AI144" s="5"/>
      <c r="AJ144" s="5"/>
      <c r="AK144">
        <v>143</v>
      </c>
    </row>
    <row r="145" spans="1:37" x14ac:dyDescent="0.35">
      <c r="A145">
        <v>1</v>
      </c>
      <c r="B145" s="5"/>
      <c r="C145">
        <v>0</v>
      </c>
      <c r="D145" s="5" t="s">
        <v>294</v>
      </c>
      <c r="E145" s="5" t="s">
        <v>92</v>
      </c>
      <c r="F145" s="5" t="s">
        <v>146</v>
      </c>
      <c r="G145" s="5" t="s">
        <v>46</v>
      </c>
      <c r="H145" s="5" t="s">
        <v>295</v>
      </c>
      <c r="I145" s="5" t="s">
        <v>1193</v>
      </c>
      <c r="J145" s="5"/>
      <c r="K145" s="5"/>
      <c r="L145" s="5" t="s">
        <v>53</v>
      </c>
      <c r="M145" s="5" t="s">
        <v>110</v>
      </c>
      <c r="N145" s="5"/>
      <c r="O145" s="5"/>
      <c r="P145" s="6"/>
      <c r="Q145" s="5" t="s">
        <v>288</v>
      </c>
      <c r="R145" s="5" t="s">
        <v>289</v>
      </c>
      <c r="S145" s="5" t="s">
        <v>51</v>
      </c>
      <c r="T145" s="5"/>
      <c r="U145" s="5"/>
      <c r="V145" s="5"/>
      <c r="X145" s="5"/>
      <c r="Y145" s="6">
        <v>43973</v>
      </c>
      <c r="Z145" s="6"/>
      <c r="AA145" s="6"/>
      <c r="AB145" s="6">
        <v>43971</v>
      </c>
      <c r="AC145" s="6"/>
      <c r="AD145" s="6"/>
      <c r="AE145" s="6"/>
      <c r="AF145" s="5"/>
      <c r="AG145" s="6">
        <v>44041</v>
      </c>
      <c r="AH145" s="6">
        <v>43817</v>
      </c>
      <c r="AI145" s="5"/>
      <c r="AJ145" s="5"/>
      <c r="AK145">
        <v>145</v>
      </c>
    </row>
    <row r="146" spans="1:37" x14ac:dyDescent="0.35">
      <c r="A146">
        <v>2</v>
      </c>
      <c r="B146" s="5"/>
      <c r="C146">
        <v>1</v>
      </c>
      <c r="D146" s="5" t="s">
        <v>294</v>
      </c>
      <c r="E146" s="5" t="s">
        <v>60</v>
      </c>
      <c r="F146" s="5"/>
      <c r="G146" s="5" t="s">
        <v>46</v>
      </c>
      <c r="H146" s="5" t="s">
        <v>295</v>
      </c>
      <c r="I146" s="5" t="s">
        <v>1224</v>
      </c>
      <c r="J146" s="5"/>
      <c r="K146" s="5"/>
      <c r="L146" s="5" t="s">
        <v>53</v>
      </c>
      <c r="M146" s="5" t="s">
        <v>67</v>
      </c>
      <c r="N146" s="5"/>
      <c r="O146" s="5"/>
      <c r="P146" s="6"/>
      <c r="Q146" s="5" t="s">
        <v>288</v>
      </c>
      <c r="R146" s="5" t="s">
        <v>289</v>
      </c>
      <c r="S146" s="5" t="s">
        <v>51</v>
      </c>
      <c r="T146" s="5"/>
      <c r="U146" s="5" t="s">
        <v>59</v>
      </c>
      <c r="V146" s="5"/>
      <c r="X146" s="5"/>
      <c r="Y146" s="6">
        <v>43973</v>
      </c>
      <c r="Z146" s="6"/>
      <c r="AA146" s="6">
        <v>44018</v>
      </c>
      <c r="AB146" s="6">
        <v>43971</v>
      </c>
      <c r="AC146" s="6">
        <v>44005</v>
      </c>
      <c r="AD146" s="6">
        <v>44005</v>
      </c>
      <c r="AE146" s="6">
        <v>44033</v>
      </c>
      <c r="AF146" s="5"/>
      <c r="AG146" s="6">
        <v>44034</v>
      </c>
      <c r="AH146" s="6">
        <v>43899</v>
      </c>
      <c r="AI146" s="5"/>
      <c r="AJ146" s="5"/>
      <c r="AK146">
        <v>144</v>
      </c>
    </row>
    <row r="147" spans="1:37" x14ac:dyDescent="0.35">
      <c r="A147">
        <v>1</v>
      </c>
      <c r="B147" s="5"/>
      <c r="C147">
        <v>0</v>
      </c>
      <c r="D147" s="5" t="s">
        <v>296</v>
      </c>
      <c r="E147" s="5" t="s">
        <v>60</v>
      </c>
      <c r="F147" s="5"/>
      <c r="G147" s="5" t="s">
        <v>46</v>
      </c>
      <c r="H147" s="5" t="s">
        <v>297</v>
      </c>
      <c r="I147" s="5" t="s">
        <v>1194</v>
      </c>
      <c r="J147" s="5"/>
      <c r="K147" s="5"/>
      <c r="L147" s="5" t="s">
        <v>53</v>
      </c>
      <c r="M147" s="5" t="s">
        <v>102</v>
      </c>
      <c r="N147" s="5"/>
      <c r="O147" s="5"/>
      <c r="P147" s="6"/>
      <c r="Q147" s="5" t="s">
        <v>186</v>
      </c>
      <c r="R147" s="5" t="s">
        <v>187</v>
      </c>
      <c r="S147" s="5" t="s">
        <v>51</v>
      </c>
      <c r="T147" s="5"/>
      <c r="U147" s="5"/>
      <c r="V147" s="5"/>
      <c r="X147" s="5"/>
      <c r="Y147" s="6">
        <v>44043</v>
      </c>
      <c r="Z147" s="6"/>
      <c r="AA147" s="6"/>
      <c r="AB147" s="6">
        <v>43971</v>
      </c>
      <c r="AC147" s="6"/>
      <c r="AD147" s="6"/>
      <c r="AE147" s="6"/>
      <c r="AF147" s="5"/>
      <c r="AG147" s="6">
        <v>44039</v>
      </c>
      <c r="AH147" s="6">
        <v>43817</v>
      </c>
      <c r="AI147" s="5"/>
      <c r="AJ147" s="5"/>
      <c r="AK147">
        <v>146</v>
      </c>
    </row>
    <row r="148" spans="1:37" x14ac:dyDescent="0.35">
      <c r="A148">
        <v>1</v>
      </c>
      <c r="B148" s="5"/>
      <c r="C148">
        <v>0</v>
      </c>
      <c r="D148" s="5" t="s">
        <v>298</v>
      </c>
      <c r="E148" s="5" t="s">
        <v>92</v>
      </c>
      <c r="F148" s="5"/>
      <c r="G148" s="5" t="s">
        <v>86</v>
      </c>
      <c r="H148" s="5" t="s">
        <v>299</v>
      </c>
      <c r="I148" s="5" t="s">
        <v>1057</v>
      </c>
      <c r="J148" s="5"/>
      <c r="K148" s="5"/>
      <c r="L148" s="5" t="s">
        <v>53</v>
      </c>
      <c r="M148" s="5" t="s">
        <v>67</v>
      </c>
      <c r="N148" s="5"/>
      <c r="O148" s="5"/>
      <c r="P148" s="6"/>
      <c r="Q148" s="5" t="s">
        <v>300</v>
      </c>
      <c r="R148" s="5" t="s">
        <v>301</v>
      </c>
      <c r="S148" s="5" t="s">
        <v>51</v>
      </c>
      <c r="T148" s="5"/>
      <c r="U148" s="5" t="s">
        <v>59</v>
      </c>
      <c r="V148" s="5"/>
      <c r="X148" s="5"/>
      <c r="Y148" s="6">
        <v>43806</v>
      </c>
      <c r="Z148" s="6"/>
      <c r="AA148" s="6">
        <v>43875</v>
      </c>
      <c r="AB148" s="6">
        <v>43818</v>
      </c>
      <c r="AC148" s="6">
        <v>43847</v>
      </c>
      <c r="AD148" s="6">
        <v>43859</v>
      </c>
      <c r="AE148" s="6">
        <v>43908</v>
      </c>
      <c r="AF148" s="5"/>
      <c r="AG148" s="6">
        <v>43916</v>
      </c>
      <c r="AH148" s="6">
        <v>43817</v>
      </c>
      <c r="AI148" s="5"/>
      <c r="AJ148" s="5"/>
      <c r="AK148">
        <v>147</v>
      </c>
    </row>
    <row r="149" spans="1:37" x14ac:dyDescent="0.35">
      <c r="A149">
        <v>2</v>
      </c>
      <c r="B149" s="5"/>
      <c r="C149">
        <v>0</v>
      </c>
      <c r="D149" s="5" t="s">
        <v>298</v>
      </c>
      <c r="E149" s="5" t="s">
        <v>92</v>
      </c>
      <c r="F149" s="5"/>
      <c r="G149" s="5" t="s">
        <v>86</v>
      </c>
      <c r="H149" s="5" t="s">
        <v>299</v>
      </c>
      <c r="I149" s="5" t="s">
        <v>302</v>
      </c>
      <c r="J149" s="5"/>
      <c r="K149" s="5"/>
      <c r="L149" s="5" t="s">
        <v>53</v>
      </c>
      <c r="M149" s="5" t="s">
        <v>67</v>
      </c>
      <c r="N149" s="5"/>
      <c r="O149" s="5"/>
      <c r="P149" s="6"/>
      <c r="Q149" s="5" t="s">
        <v>300</v>
      </c>
      <c r="R149" s="5" t="s">
        <v>301</v>
      </c>
      <c r="S149" s="5" t="s">
        <v>51</v>
      </c>
      <c r="T149" s="5"/>
      <c r="U149" s="5" t="s">
        <v>59</v>
      </c>
      <c r="V149" s="5"/>
      <c r="X149" s="5"/>
      <c r="Y149" s="6">
        <v>43924</v>
      </c>
      <c r="Z149" s="6">
        <v>43918</v>
      </c>
      <c r="AA149" s="6">
        <v>43932</v>
      </c>
      <c r="AB149" s="6">
        <v>43916</v>
      </c>
      <c r="AC149" s="6">
        <v>43916</v>
      </c>
      <c r="AD149" s="6">
        <v>43922</v>
      </c>
      <c r="AE149" s="6">
        <v>43977</v>
      </c>
      <c r="AF149" s="5"/>
      <c r="AG149" s="6">
        <v>43991</v>
      </c>
      <c r="AH149" s="6">
        <v>43916</v>
      </c>
      <c r="AI149" s="5"/>
      <c r="AJ149" s="5"/>
      <c r="AK149">
        <v>148</v>
      </c>
    </row>
    <row r="150" spans="1:37" x14ac:dyDescent="0.35">
      <c r="A150">
        <v>1</v>
      </c>
      <c r="B150" s="5"/>
      <c r="C150">
        <v>0</v>
      </c>
      <c r="D150" s="5" t="s">
        <v>303</v>
      </c>
      <c r="E150" s="5" t="s">
        <v>92</v>
      </c>
      <c r="F150" s="5"/>
      <c r="G150" s="5" t="s">
        <v>86</v>
      </c>
      <c r="H150" s="5" t="s">
        <v>304</v>
      </c>
      <c r="I150" s="5" t="s">
        <v>1058</v>
      </c>
      <c r="J150" s="5"/>
      <c r="K150" s="5"/>
      <c r="L150" s="5" t="s">
        <v>53</v>
      </c>
      <c r="M150" s="5" t="s">
        <v>67</v>
      </c>
      <c r="N150" s="5"/>
      <c r="O150" s="5"/>
      <c r="P150" s="6"/>
      <c r="Q150" s="5" t="s">
        <v>300</v>
      </c>
      <c r="R150" s="5" t="s">
        <v>301</v>
      </c>
      <c r="S150" s="5" t="s">
        <v>51</v>
      </c>
      <c r="T150" s="5"/>
      <c r="U150" s="5" t="s">
        <v>59</v>
      </c>
      <c r="V150" s="5"/>
      <c r="X150" s="5"/>
      <c r="Y150" s="6">
        <v>43806</v>
      </c>
      <c r="Z150" s="6"/>
      <c r="AA150" s="6">
        <v>43832</v>
      </c>
      <c r="AB150" s="6">
        <v>43818</v>
      </c>
      <c r="AC150" s="6">
        <v>43818</v>
      </c>
      <c r="AD150" s="6">
        <v>43818</v>
      </c>
      <c r="AE150" s="6">
        <v>43839</v>
      </c>
      <c r="AF150" s="5"/>
      <c r="AG150" s="6">
        <v>43839</v>
      </c>
      <c r="AH150" s="6">
        <v>43817</v>
      </c>
      <c r="AI150" s="5"/>
      <c r="AJ150" s="5"/>
      <c r="AK150">
        <v>149</v>
      </c>
    </row>
    <row r="151" spans="1:37" x14ac:dyDescent="0.35">
      <c r="A151">
        <v>1</v>
      </c>
      <c r="B151" s="5"/>
      <c r="C151">
        <v>0</v>
      </c>
      <c r="D151" s="5" t="s">
        <v>305</v>
      </c>
      <c r="E151" s="5" t="s">
        <v>92</v>
      </c>
      <c r="F151" s="5"/>
      <c r="G151" s="5" t="s">
        <v>86</v>
      </c>
      <c r="H151" s="5" t="s">
        <v>310</v>
      </c>
      <c r="I151" s="5" t="s">
        <v>1195</v>
      </c>
      <c r="J151" s="5"/>
      <c r="K151" s="5"/>
      <c r="L151" s="5" t="s">
        <v>53</v>
      </c>
      <c r="M151" s="5" t="s">
        <v>67</v>
      </c>
      <c r="N151" s="5"/>
      <c r="O151" s="5"/>
      <c r="P151" s="6"/>
      <c r="Q151" s="5" t="s">
        <v>122</v>
      </c>
      <c r="R151" s="5" t="s">
        <v>107</v>
      </c>
      <c r="S151" s="5" t="s">
        <v>51</v>
      </c>
      <c r="T151" s="5"/>
      <c r="U151" s="5" t="s">
        <v>59</v>
      </c>
      <c r="V151" s="5"/>
      <c r="X151" s="5"/>
      <c r="Y151" s="6">
        <v>44166</v>
      </c>
      <c r="Z151" s="6"/>
      <c r="AA151" s="6">
        <v>44187</v>
      </c>
      <c r="AB151" s="6">
        <v>44165</v>
      </c>
      <c r="AC151" s="6">
        <v>44167</v>
      </c>
      <c r="AD151" s="6">
        <v>44173</v>
      </c>
      <c r="AE151" s="6">
        <v>44175</v>
      </c>
      <c r="AF151" s="5"/>
      <c r="AG151" s="6">
        <v>44176</v>
      </c>
      <c r="AH151" s="6">
        <v>43817</v>
      </c>
      <c r="AI151" s="5"/>
      <c r="AJ151" s="5"/>
      <c r="AK151">
        <v>151</v>
      </c>
    </row>
    <row r="152" spans="1:37" x14ac:dyDescent="0.35">
      <c r="A152">
        <v>2</v>
      </c>
      <c r="B152" s="5"/>
      <c r="C152">
        <v>0</v>
      </c>
      <c r="D152" s="5" t="s">
        <v>305</v>
      </c>
      <c r="E152" s="5" t="s">
        <v>92</v>
      </c>
      <c r="F152" s="5"/>
      <c r="G152" s="5" t="s">
        <v>86</v>
      </c>
      <c r="H152" s="5" t="s">
        <v>306</v>
      </c>
      <c r="I152" s="5" t="s">
        <v>1195</v>
      </c>
      <c r="J152" s="5"/>
      <c r="K152" s="5"/>
      <c r="L152" s="5" t="s">
        <v>48</v>
      </c>
      <c r="M152" s="5"/>
      <c r="N152" s="5" t="s">
        <v>307</v>
      </c>
      <c r="O152" s="5" t="s">
        <v>308</v>
      </c>
      <c r="P152" s="6">
        <v>44173</v>
      </c>
      <c r="Q152" s="5" t="s">
        <v>307</v>
      </c>
      <c r="R152" s="5" t="s">
        <v>308</v>
      </c>
      <c r="S152" s="5" t="s">
        <v>65</v>
      </c>
      <c r="T152" s="5" t="s">
        <v>58</v>
      </c>
      <c r="U152" s="5"/>
      <c r="V152" s="5"/>
      <c r="X152" s="5"/>
      <c r="Y152" s="6">
        <v>44173</v>
      </c>
      <c r="Z152" s="6">
        <v>44175</v>
      </c>
      <c r="AA152" s="6">
        <v>44185</v>
      </c>
      <c r="AB152" s="6">
        <v>44165</v>
      </c>
      <c r="AC152" s="6"/>
      <c r="AD152" s="6"/>
      <c r="AE152" s="6"/>
      <c r="AF152" s="5"/>
      <c r="AG152" s="6"/>
      <c r="AH152" s="6">
        <v>44165</v>
      </c>
      <c r="AI152" s="5"/>
      <c r="AJ152" s="5"/>
      <c r="AK152">
        <v>150</v>
      </c>
    </row>
    <row r="153" spans="1:37" x14ac:dyDescent="0.35">
      <c r="A153">
        <v>2</v>
      </c>
      <c r="B153" s="5"/>
      <c r="C153">
        <v>0</v>
      </c>
      <c r="D153" s="5" t="s">
        <v>311</v>
      </c>
      <c r="E153" s="5" t="s">
        <v>60</v>
      </c>
      <c r="F153" s="5"/>
      <c r="G153" s="5" t="s">
        <v>86</v>
      </c>
      <c r="H153" s="5" t="s">
        <v>312</v>
      </c>
      <c r="I153" s="5" t="s">
        <v>1196</v>
      </c>
      <c r="J153" s="5"/>
      <c r="K153" s="5"/>
      <c r="L153" s="5" t="s">
        <v>53</v>
      </c>
      <c r="M153" s="5" t="s">
        <v>67</v>
      </c>
      <c r="N153" s="5"/>
      <c r="O153" s="5"/>
      <c r="P153" s="6"/>
      <c r="Q153" s="5" t="s">
        <v>314</v>
      </c>
      <c r="R153" s="5" t="s">
        <v>1197</v>
      </c>
      <c r="S153" s="5" t="s">
        <v>51</v>
      </c>
      <c r="T153" s="5"/>
      <c r="U153" s="5" t="s">
        <v>59</v>
      </c>
      <c r="V153" s="5"/>
      <c r="X153" s="5"/>
      <c r="Y153" s="6">
        <v>44137</v>
      </c>
      <c r="Z153" s="6"/>
      <c r="AA153" s="6">
        <v>44146</v>
      </c>
      <c r="AB153" s="6">
        <v>44132</v>
      </c>
      <c r="AC153" s="6">
        <v>44132</v>
      </c>
      <c r="AD153" s="6">
        <v>44132</v>
      </c>
      <c r="AE153" s="6">
        <v>44147</v>
      </c>
      <c r="AF153" s="5"/>
      <c r="AG153" s="6">
        <v>44148</v>
      </c>
      <c r="AH153" s="6">
        <v>43817</v>
      </c>
      <c r="AI153" s="5"/>
      <c r="AJ153" s="5"/>
      <c r="AK153">
        <v>154</v>
      </c>
    </row>
    <row r="154" spans="1:37" x14ac:dyDescent="0.35">
      <c r="A154">
        <v>1</v>
      </c>
      <c r="B154" s="5"/>
      <c r="C154">
        <v>0</v>
      </c>
      <c r="D154" s="5" t="s">
        <v>311</v>
      </c>
      <c r="E154" s="5" t="s">
        <v>92</v>
      </c>
      <c r="F154" s="5" t="s">
        <v>146</v>
      </c>
      <c r="G154" s="5" t="s">
        <v>147</v>
      </c>
      <c r="H154" s="5" t="s">
        <v>312</v>
      </c>
      <c r="I154" s="5" t="s">
        <v>313</v>
      </c>
      <c r="J154" s="5"/>
      <c r="K154" s="5"/>
      <c r="L154" s="5" t="s">
        <v>48</v>
      </c>
      <c r="M154" s="5"/>
      <c r="N154" s="5" t="s">
        <v>314</v>
      </c>
      <c r="O154" s="5" t="s">
        <v>1197</v>
      </c>
      <c r="P154" s="6">
        <v>44137</v>
      </c>
      <c r="Q154" s="5" t="s">
        <v>314</v>
      </c>
      <c r="R154" s="5" t="s">
        <v>1197</v>
      </c>
      <c r="S154" s="5" t="s">
        <v>51</v>
      </c>
      <c r="T154" s="5"/>
      <c r="U154" s="5"/>
      <c r="V154" s="5"/>
      <c r="X154" s="5"/>
      <c r="Y154" s="6">
        <v>44137</v>
      </c>
      <c r="Z154" s="6"/>
      <c r="AA154" s="6"/>
      <c r="AB154" s="6">
        <v>44133</v>
      </c>
      <c r="AC154" s="6">
        <v>44133</v>
      </c>
      <c r="AD154" s="6"/>
      <c r="AE154" s="6"/>
      <c r="AF154" s="5"/>
      <c r="AG154" s="6"/>
      <c r="AH154" s="6">
        <v>43817</v>
      </c>
      <c r="AI154" s="5"/>
      <c r="AJ154" s="5"/>
      <c r="AK154">
        <v>152</v>
      </c>
    </row>
    <row r="155" spans="1:37" x14ac:dyDescent="0.35">
      <c r="A155">
        <v>3</v>
      </c>
      <c r="B155" s="5"/>
      <c r="C155">
        <v>0</v>
      </c>
      <c r="D155" s="5" t="s">
        <v>311</v>
      </c>
      <c r="E155" s="5" t="s">
        <v>92</v>
      </c>
      <c r="F155" s="5"/>
      <c r="G155" s="5" t="s">
        <v>64</v>
      </c>
      <c r="H155" s="5" t="s">
        <v>312</v>
      </c>
      <c r="I155" s="5" t="s">
        <v>1304</v>
      </c>
      <c r="J155" s="5"/>
      <c r="K155" s="5"/>
      <c r="L155" s="5" t="s">
        <v>48</v>
      </c>
      <c r="M155" s="5"/>
      <c r="N155" s="5" t="s">
        <v>314</v>
      </c>
      <c r="O155" s="5" t="s">
        <v>1197</v>
      </c>
      <c r="P155" s="6">
        <v>44137</v>
      </c>
      <c r="Q155" s="5" t="s">
        <v>314</v>
      </c>
      <c r="R155" s="5" t="s">
        <v>1197</v>
      </c>
      <c r="S155" s="5" t="s">
        <v>51</v>
      </c>
      <c r="T155" s="5"/>
      <c r="U155" s="5"/>
      <c r="V155" s="5"/>
      <c r="X155" s="5"/>
      <c r="Y155" s="6">
        <v>44137</v>
      </c>
      <c r="Z155" s="6"/>
      <c r="AA155" s="6"/>
      <c r="AB155" s="6">
        <v>44133</v>
      </c>
      <c r="AC155" s="6">
        <v>44133</v>
      </c>
      <c r="AD155" s="6"/>
      <c r="AE155" s="6"/>
      <c r="AF155" s="5"/>
      <c r="AG155" s="6"/>
      <c r="AH155" s="6">
        <v>43817</v>
      </c>
      <c r="AI155" s="5"/>
      <c r="AJ155" s="5"/>
      <c r="AK155">
        <v>153</v>
      </c>
    </row>
    <row r="156" spans="1:37" x14ac:dyDescent="0.35">
      <c r="A156">
        <v>3</v>
      </c>
      <c r="B156" s="5"/>
      <c r="C156">
        <v>0</v>
      </c>
      <c r="D156" s="5" t="s">
        <v>315</v>
      </c>
      <c r="E156" s="5" t="s">
        <v>60</v>
      </c>
      <c r="F156" s="5" t="s">
        <v>73</v>
      </c>
      <c r="G156" s="5" t="s">
        <v>46</v>
      </c>
      <c r="H156" s="5" t="s">
        <v>316</v>
      </c>
      <c r="I156" s="5" t="s">
        <v>317</v>
      </c>
      <c r="J156" s="5"/>
      <c r="K156" s="5"/>
      <c r="L156" s="5" t="s">
        <v>53</v>
      </c>
      <c r="M156" s="5" t="s">
        <v>54</v>
      </c>
      <c r="N156" s="5"/>
      <c r="O156" s="5"/>
      <c r="P156" s="6"/>
      <c r="Q156" s="5" t="s">
        <v>280</v>
      </c>
      <c r="R156" s="5" t="s">
        <v>281</v>
      </c>
      <c r="S156" s="5" t="s">
        <v>51</v>
      </c>
      <c r="T156" s="5"/>
      <c r="U156" s="5" t="s">
        <v>59</v>
      </c>
      <c r="V156" s="5"/>
      <c r="X156" s="5"/>
      <c r="Y156" s="6">
        <v>43815</v>
      </c>
      <c r="Z156" s="6"/>
      <c r="AA156" s="6">
        <v>44022</v>
      </c>
      <c r="AB156" s="6">
        <v>43818</v>
      </c>
      <c r="AC156" s="6">
        <v>44006</v>
      </c>
      <c r="AD156" s="6">
        <v>44006</v>
      </c>
      <c r="AE156" s="6">
        <v>44011</v>
      </c>
      <c r="AF156" s="5"/>
      <c r="AG156" s="6">
        <v>44011</v>
      </c>
      <c r="AH156" s="6">
        <v>43817</v>
      </c>
      <c r="AI156" s="5"/>
      <c r="AJ156" s="5"/>
      <c r="AK156">
        <v>155</v>
      </c>
    </row>
    <row r="157" spans="1:37" x14ac:dyDescent="0.35">
      <c r="A157">
        <v>1</v>
      </c>
      <c r="B157" s="5"/>
      <c r="C157">
        <v>0</v>
      </c>
      <c r="D157" s="5" t="s">
        <v>315</v>
      </c>
      <c r="E157" s="5" t="s">
        <v>60</v>
      </c>
      <c r="F157" s="5"/>
      <c r="G157" s="5" t="s">
        <v>86</v>
      </c>
      <c r="H157" s="5" t="s">
        <v>318</v>
      </c>
      <c r="I157" s="5" t="s">
        <v>1166</v>
      </c>
      <c r="J157" s="5"/>
      <c r="K157" s="5"/>
      <c r="L157" s="5" t="s">
        <v>53</v>
      </c>
      <c r="M157" s="5" t="s">
        <v>67</v>
      </c>
      <c r="N157" s="5"/>
      <c r="O157" s="5"/>
      <c r="P157" s="6"/>
      <c r="Q157" s="5" t="s">
        <v>280</v>
      </c>
      <c r="R157" s="5" t="s">
        <v>281</v>
      </c>
      <c r="S157" s="5" t="s">
        <v>51</v>
      </c>
      <c r="T157" s="5"/>
      <c r="U157" s="5" t="s">
        <v>59</v>
      </c>
      <c r="V157" s="5"/>
      <c r="X157" s="5"/>
      <c r="Y157" s="6">
        <v>43815</v>
      </c>
      <c r="Z157" s="6"/>
      <c r="AA157" s="6">
        <v>43977</v>
      </c>
      <c r="AB157" s="6">
        <v>43818</v>
      </c>
      <c r="AC157" s="6">
        <v>43935</v>
      </c>
      <c r="AD157" s="6">
        <v>43963</v>
      </c>
      <c r="AE157" s="6">
        <v>43977</v>
      </c>
      <c r="AF157" s="5"/>
      <c r="AG157" s="6">
        <v>43991</v>
      </c>
      <c r="AH157" s="6">
        <v>43817</v>
      </c>
      <c r="AI157" s="5"/>
      <c r="AJ157" s="5"/>
      <c r="AK157">
        <v>156</v>
      </c>
    </row>
    <row r="158" spans="1:37" x14ac:dyDescent="0.35">
      <c r="A158">
        <v>4</v>
      </c>
      <c r="B158" s="5"/>
      <c r="C158">
        <v>0</v>
      </c>
      <c r="D158" s="5" t="s">
        <v>315</v>
      </c>
      <c r="E158" s="5" t="s">
        <v>60</v>
      </c>
      <c r="F158" s="5"/>
      <c r="G158" s="5" t="s">
        <v>46</v>
      </c>
      <c r="H158" s="5" t="s">
        <v>316</v>
      </c>
      <c r="I158" s="5" t="s">
        <v>319</v>
      </c>
      <c r="J158" s="5"/>
      <c r="K158" s="5"/>
      <c r="L158" s="5" t="s">
        <v>53</v>
      </c>
      <c r="M158" s="5" t="s">
        <v>67</v>
      </c>
      <c r="N158" s="5"/>
      <c r="O158" s="5"/>
      <c r="P158" s="6"/>
      <c r="Q158" s="5" t="s">
        <v>280</v>
      </c>
      <c r="R158" s="5" t="s">
        <v>281</v>
      </c>
      <c r="S158" s="5" t="s">
        <v>51</v>
      </c>
      <c r="T158" s="5"/>
      <c r="U158" s="5" t="s">
        <v>59</v>
      </c>
      <c r="V158" s="5"/>
      <c r="X158" s="5"/>
      <c r="Y158" s="6">
        <v>44019</v>
      </c>
      <c r="Z158" s="6">
        <v>44014</v>
      </c>
      <c r="AA158" s="6">
        <v>44031</v>
      </c>
      <c r="AB158" s="6">
        <v>44011</v>
      </c>
      <c r="AC158" s="6">
        <v>44012</v>
      </c>
      <c r="AD158" s="6">
        <v>44012</v>
      </c>
      <c r="AE158" s="6">
        <v>44019</v>
      </c>
      <c r="AF158" s="5"/>
      <c r="AG158" s="6">
        <v>44021</v>
      </c>
      <c r="AH158" s="6">
        <v>44011</v>
      </c>
      <c r="AI158" s="5"/>
      <c r="AJ158" s="5"/>
      <c r="AK158">
        <v>157</v>
      </c>
    </row>
    <row r="159" spans="1:37" x14ac:dyDescent="0.35">
      <c r="A159">
        <v>2</v>
      </c>
      <c r="B159" s="5"/>
      <c r="C159">
        <v>0</v>
      </c>
      <c r="D159" s="5" t="s">
        <v>320</v>
      </c>
      <c r="E159" s="5" t="s">
        <v>60</v>
      </c>
      <c r="F159" s="5"/>
      <c r="G159" s="5" t="s">
        <v>46</v>
      </c>
      <c r="H159" s="5" t="s">
        <v>321</v>
      </c>
      <c r="I159" s="5" t="s">
        <v>323</v>
      </c>
      <c r="J159" s="5"/>
      <c r="K159" s="5"/>
      <c r="L159" s="5" t="s">
        <v>53</v>
      </c>
      <c r="M159" s="5" t="s">
        <v>67</v>
      </c>
      <c r="N159" s="5"/>
      <c r="O159" s="5"/>
      <c r="P159" s="6"/>
      <c r="Q159" s="5" t="s">
        <v>280</v>
      </c>
      <c r="R159" s="5" t="s">
        <v>281</v>
      </c>
      <c r="S159" s="5" t="s">
        <v>51</v>
      </c>
      <c r="T159" s="5"/>
      <c r="U159" s="5" t="s">
        <v>59</v>
      </c>
      <c r="V159" s="5"/>
      <c r="X159" s="5"/>
      <c r="Y159" s="6">
        <v>43815</v>
      </c>
      <c r="Z159" s="6"/>
      <c r="AA159" s="6">
        <v>44140</v>
      </c>
      <c r="AB159" s="6">
        <v>43818</v>
      </c>
      <c r="AC159" s="6">
        <v>44126</v>
      </c>
      <c r="AD159" s="6">
        <v>44126</v>
      </c>
      <c r="AE159" s="6">
        <v>44139</v>
      </c>
      <c r="AF159" s="5"/>
      <c r="AG159" s="6">
        <v>44139</v>
      </c>
      <c r="AH159" s="6">
        <v>43817</v>
      </c>
      <c r="AI159" s="5"/>
      <c r="AJ159" s="5"/>
      <c r="AK159">
        <v>160</v>
      </c>
    </row>
    <row r="160" spans="1:37" x14ac:dyDescent="0.35">
      <c r="A160">
        <v>1</v>
      </c>
      <c r="B160" s="5"/>
      <c r="C160">
        <v>0</v>
      </c>
      <c r="D160" s="5" t="s">
        <v>320</v>
      </c>
      <c r="E160" s="5" t="s">
        <v>92</v>
      </c>
      <c r="F160" s="5" t="s">
        <v>146</v>
      </c>
      <c r="G160" s="5" t="s">
        <v>147</v>
      </c>
      <c r="H160" s="5" t="s">
        <v>321</v>
      </c>
      <c r="I160" s="5" t="s">
        <v>1305</v>
      </c>
      <c r="J160" s="5"/>
      <c r="K160" s="5"/>
      <c r="L160" s="5" t="s">
        <v>48</v>
      </c>
      <c r="M160" s="5"/>
      <c r="N160" s="5" t="s">
        <v>280</v>
      </c>
      <c r="O160" s="5" t="s">
        <v>281</v>
      </c>
      <c r="P160" s="6">
        <v>43815</v>
      </c>
      <c r="Q160" s="5" t="s">
        <v>280</v>
      </c>
      <c r="R160" s="5" t="s">
        <v>281</v>
      </c>
      <c r="S160" s="5" t="s">
        <v>51</v>
      </c>
      <c r="T160" s="5"/>
      <c r="U160" s="5"/>
      <c r="V160" s="5"/>
      <c r="X160" s="5"/>
      <c r="Y160" s="6">
        <v>43815</v>
      </c>
      <c r="Z160" s="6"/>
      <c r="AA160" s="6"/>
      <c r="AB160" s="6">
        <v>43818</v>
      </c>
      <c r="AC160" s="6"/>
      <c r="AD160" s="6"/>
      <c r="AE160" s="6"/>
      <c r="AF160" s="5"/>
      <c r="AG160" s="6"/>
      <c r="AH160" s="6">
        <v>43817</v>
      </c>
      <c r="AI160" s="5"/>
      <c r="AJ160" s="5"/>
      <c r="AK160">
        <v>158</v>
      </c>
    </row>
    <row r="161" spans="1:37" x14ac:dyDescent="0.35">
      <c r="A161">
        <v>4</v>
      </c>
      <c r="B161" s="5"/>
      <c r="C161">
        <v>0</v>
      </c>
      <c r="D161" s="5" t="s">
        <v>320</v>
      </c>
      <c r="E161" s="5" t="s">
        <v>92</v>
      </c>
      <c r="F161" s="5" t="s">
        <v>73</v>
      </c>
      <c r="G161" s="5" t="s">
        <v>46</v>
      </c>
      <c r="H161" s="5" t="s">
        <v>321</v>
      </c>
      <c r="I161" s="5" t="s">
        <v>322</v>
      </c>
      <c r="J161" s="5"/>
      <c r="K161" s="5"/>
      <c r="L161" s="5" t="s">
        <v>48</v>
      </c>
      <c r="M161" s="5"/>
      <c r="N161" s="5" t="s">
        <v>280</v>
      </c>
      <c r="O161" s="5" t="s">
        <v>281</v>
      </c>
      <c r="P161" s="6">
        <v>43815</v>
      </c>
      <c r="Q161" s="5" t="s">
        <v>280</v>
      </c>
      <c r="R161" s="5" t="s">
        <v>281</v>
      </c>
      <c r="S161" s="5" t="s">
        <v>51</v>
      </c>
      <c r="T161" s="5"/>
      <c r="U161" s="5"/>
      <c r="V161" s="5"/>
      <c r="X161" s="5"/>
      <c r="Y161" s="6">
        <v>43815</v>
      </c>
      <c r="Z161" s="6"/>
      <c r="AA161" s="6"/>
      <c r="AB161" s="6">
        <v>43818</v>
      </c>
      <c r="AC161" s="6"/>
      <c r="AD161" s="6"/>
      <c r="AE161" s="6"/>
      <c r="AF161" s="5"/>
      <c r="AG161" s="6"/>
      <c r="AH161" s="6">
        <v>43817</v>
      </c>
      <c r="AI161" s="5"/>
      <c r="AJ161" s="5"/>
      <c r="AK161">
        <v>159</v>
      </c>
    </row>
    <row r="162" spans="1:37" x14ac:dyDescent="0.35">
      <c r="A162">
        <v>1</v>
      </c>
      <c r="B162" s="5"/>
      <c r="C162">
        <v>0</v>
      </c>
      <c r="D162" s="5" t="s">
        <v>325</v>
      </c>
      <c r="E162" s="5" t="s">
        <v>92</v>
      </c>
      <c r="F162" s="5"/>
      <c r="G162" s="5" t="s">
        <v>86</v>
      </c>
      <c r="H162" s="5" t="s">
        <v>326</v>
      </c>
      <c r="I162" s="5" t="s">
        <v>327</v>
      </c>
      <c r="J162" s="5"/>
      <c r="K162" s="5"/>
      <c r="L162" s="5" t="s">
        <v>48</v>
      </c>
      <c r="M162" s="5"/>
      <c r="N162" s="5" t="s">
        <v>280</v>
      </c>
      <c r="O162" s="5" t="s">
        <v>281</v>
      </c>
      <c r="P162" s="6">
        <v>44166</v>
      </c>
      <c r="Q162" s="5" t="s">
        <v>280</v>
      </c>
      <c r="R162" s="5" t="s">
        <v>281</v>
      </c>
      <c r="S162" s="5" t="s">
        <v>51</v>
      </c>
      <c r="T162" s="5"/>
      <c r="U162" s="5"/>
      <c r="V162" s="5"/>
      <c r="X162" s="5"/>
      <c r="Y162" s="6">
        <v>44166</v>
      </c>
      <c r="Z162" s="6"/>
      <c r="AA162" s="6"/>
      <c r="AB162" s="6">
        <v>44165</v>
      </c>
      <c r="AC162" s="6"/>
      <c r="AD162" s="6"/>
      <c r="AE162" s="6"/>
      <c r="AF162" s="5"/>
      <c r="AG162" s="6"/>
      <c r="AH162" s="6">
        <v>43817</v>
      </c>
      <c r="AI162" s="5"/>
      <c r="AJ162" s="5"/>
      <c r="AK162">
        <v>161</v>
      </c>
    </row>
    <row r="163" spans="1:37" x14ac:dyDescent="0.35">
      <c r="A163">
        <v>2</v>
      </c>
      <c r="B163" s="5"/>
      <c r="C163">
        <v>0</v>
      </c>
      <c r="D163" s="5" t="s">
        <v>325</v>
      </c>
      <c r="E163" s="5" t="s">
        <v>92</v>
      </c>
      <c r="F163" s="5"/>
      <c r="G163" s="5" t="s">
        <v>64</v>
      </c>
      <c r="H163" s="5" t="s">
        <v>326</v>
      </c>
      <c r="I163" s="5" t="s">
        <v>1306</v>
      </c>
      <c r="J163" s="5"/>
      <c r="K163" s="5"/>
      <c r="L163" s="5" t="s">
        <v>48</v>
      </c>
      <c r="M163" s="5"/>
      <c r="N163" s="5" t="s">
        <v>280</v>
      </c>
      <c r="O163" s="5" t="s">
        <v>281</v>
      </c>
      <c r="P163" s="6">
        <v>44166</v>
      </c>
      <c r="Q163" s="5" t="s">
        <v>280</v>
      </c>
      <c r="R163" s="5" t="s">
        <v>281</v>
      </c>
      <c r="S163" s="5" t="s">
        <v>51</v>
      </c>
      <c r="T163" s="5"/>
      <c r="U163" s="5"/>
      <c r="V163" s="5"/>
      <c r="X163" s="5"/>
      <c r="Y163" s="6">
        <v>44166</v>
      </c>
      <c r="Z163" s="6"/>
      <c r="AA163" s="6"/>
      <c r="AB163" s="6">
        <v>44165</v>
      </c>
      <c r="AC163" s="6"/>
      <c r="AD163" s="6"/>
      <c r="AE163" s="6"/>
      <c r="AF163" s="5"/>
      <c r="AG163" s="6"/>
      <c r="AH163" s="6">
        <v>43817</v>
      </c>
      <c r="AI163" s="5"/>
      <c r="AJ163" s="5"/>
      <c r="AK163">
        <v>162</v>
      </c>
    </row>
    <row r="164" spans="1:37" x14ac:dyDescent="0.35">
      <c r="A164">
        <v>3</v>
      </c>
      <c r="B164" s="5"/>
      <c r="C164">
        <v>0</v>
      </c>
      <c r="D164" s="5" t="s">
        <v>325</v>
      </c>
      <c r="E164" s="5" t="s">
        <v>92</v>
      </c>
      <c r="F164" s="5" t="s">
        <v>73</v>
      </c>
      <c r="G164" s="5" t="s">
        <v>46</v>
      </c>
      <c r="H164" s="5" t="s">
        <v>326</v>
      </c>
      <c r="I164" s="5" t="s">
        <v>1307</v>
      </c>
      <c r="J164" s="5"/>
      <c r="K164" s="5"/>
      <c r="L164" s="5" t="s">
        <v>48</v>
      </c>
      <c r="M164" s="5"/>
      <c r="N164" s="5" t="s">
        <v>280</v>
      </c>
      <c r="O164" s="5" t="s">
        <v>281</v>
      </c>
      <c r="P164" s="6">
        <v>44166</v>
      </c>
      <c r="Q164" s="5" t="s">
        <v>280</v>
      </c>
      <c r="R164" s="5" t="s">
        <v>281</v>
      </c>
      <c r="S164" s="5" t="s">
        <v>51</v>
      </c>
      <c r="T164" s="5"/>
      <c r="U164" s="5"/>
      <c r="V164" s="5"/>
      <c r="X164" s="5"/>
      <c r="Y164" s="6">
        <v>44166</v>
      </c>
      <c r="Z164" s="6"/>
      <c r="AA164" s="6"/>
      <c r="AB164" s="6">
        <v>44165</v>
      </c>
      <c r="AC164" s="6"/>
      <c r="AD164" s="6"/>
      <c r="AE164" s="6"/>
      <c r="AF164" s="5"/>
      <c r="AG164" s="6"/>
      <c r="AH164" s="6">
        <v>43817</v>
      </c>
      <c r="AI164" s="5"/>
      <c r="AJ164" s="5"/>
      <c r="AK164">
        <v>163</v>
      </c>
    </row>
    <row r="165" spans="1:37" x14ac:dyDescent="0.35">
      <c r="A165">
        <v>4</v>
      </c>
      <c r="B165" s="5"/>
      <c r="C165">
        <v>0</v>
      </c>
      <c r="D165" s="5" t="s">
        <v>325</v>
      </c>
      <c r="E165" s="5" t="s">
        <v>92</v>
      </c>
      <c r="F165" s="5" t="s">
        <v>73</v>
      </c>
      <c r="G165" s="5" t="s">
        <v>46</v>
      </c>
      <c r="H165" s="5" t="s">
        <v>326</v>
      </c>
      <c r="I165" s="5" t="s">
        <v>1308</v>
      </c>
      <c r="J165" s="5"/>
      <c r="K165" s="5"/>
      <c r="L165" s="5" t="s">
        <v>48</v>
      </c>
      <c r="M165" s="5"/>
      <c r="N165" s="5" t="s">
        <v>280</v>
      </c>
      <c r="O165" s="5" t="s">
        <v>281</v>
      </c>
      <c r="P165" s="6">
        <v>44166</v>
      </c>
      <c r="Q165" s="5" t="s">
        <v>280</v>
      </c>
      <c r="R165" s="5" t="s">
        <v>281</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1</v>
      </c>
      <c r="B166" s="5"/>
      <c r="C166">
        <v>0</v>
      </c>
      <c r="D166" s="5" t="s">
        <v>328</v>
      </c>
      <c r="E166" s="5" t="s">
        <v>92</v>
      </c>
      <c r="F166" s="5"/>
      <c r="G166" s="5" t="s">
        <v>86</v>
      </c>
      <c r="H166" s="5" t="s">
        <v>329</v>
      </c>
      <c r="I166" s="5" t="s">
        <v>1309</v>
      </c>
      <c r="J166" s="5"/>
      <c r="K166" s="5"/>
      <c r="L166" s="5" t="s">
        <v>48</v>
      </c>
      <c r="M166" s="5"/>
      <c r="N166" s="5" t="s">
        <v>280</v>
      </c>
      <c r="O166" s="5" t="s">
        <v>281</v>
      </c>
      <c r="P166" s="6">
        <v>44166</v>
      </c>
      <c r="Q166" s="5" t="s">
        <v>280</v>
      </c>
      <c r="R166" s="5" t="s">
        <v>281</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2</v>
      </c>
      <c r="B167" s="5"/>
      <c r="C167">
        <v>0</v>
      </c>
      <c r="D167" s="5" t="s">
        <v>328</v>
      </c>
      <c r="E167" s="5" t="s">
        <v>92</v>
      </c>
      <c r="F167" s="5"/>
      <c r="G167" s="5" t="s">
        <v>64</v>
      </c>
      <c r="H167" s="5" t="s">
        <v>329</v>
      </c>
      <c r="I167" s="5" t="s">
        <v>1310</v>
      </c>
      <c r="J167" s="5"/>
      <c r="K167" s="5"/>
      <c r="L167" s="5" t="s">
        <v>48</v>
      </c>
      <c r="M167" s="5"/>
      <c r="N167" s="5" t="s">
        <v>280</v>
      </c>
      <c r="O167" s="5" t="s">
        <v>281</v>
      </c>
      <c r="P167" s="6">
        <v>44166</v>
      </c>
      <c r="Q167" s="5" t="s">
        <v>280</v>
      </c>
      <c r="R167" s="5" t="s">
        <v>281</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3</v>
      </c>
      <c r="B168" s="5"/>
      <c r="C168">
        <v>0</v>
      </c>
      <c r="D168" s="5" t="s">
        <v>328</v>
      </c>
      <c r="E168" s="5" t="s">
        <v>92</v>
      </c>
      <c r="F168" s="5" t="s">
        <v>73</v>
      </c>
      <c r="G168" s="5" t="s">
        <v>46</v>
      </c>
      <c r="H168" s="5" t="s">
        <v>329</v>
      </c>
      <c r="I168" s="5" t="s">
        <v>1311</v>
      </c>
      <c r="J168" s="5"/>
      <c r="K168" s="5"/>
      <c r="L168" s="5" t="s">
        <v>48</v>
      </c>
      <c r="M168" s="5"/>
      <c r="N168" s="5" t="s">
        <v>280</v>
      </c>
      <c r="O168" s="5" t="s">
        <v>281</v>
      </c>
      <c r="P168" s="6">
        <v>44166</v>
      </c>
      <c r="Q168" s="5" t="s">
        <v>280</v>
      </c>
      <c r="R168" s="5" t="s">
        <v>281</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2</v>
      </c>
      <c r="B169" s="5"/>
      <c r="C169">
        <v>0</v>
      </c>
      <c r="D169" s="5" t="s">
        <v>330</v>
      </c>
      <c r="E169" s="5" t="s">
        <v>92</v>
      </c>
      <c r="F169" s="5"/>
      <c r="G169" s="5" t="s">
        <v>86</v>
      </c>
      <c r="H169" s="5" t="s">
        <v>331</v>
      </c>
      <c r="I169" s="5" t="s">
        <v>1059</v>
      </c>
      <c r="J169" s="5"/>
      <c r="K169" s="5"/>
      <c r="L169" s="5" t="s">
        <v>53</v>
      </c>
      <c r="M169" s="5" t="s">
        <v>67</v>
      </c>
      <c r="N169" s="5"/>
      <c r="O169" s="5"/>
      <c r="P169" s="6"/>
      <c r="Q169" s="5" t="s">
        <v>284</v>
      </c>
      <c r="R169" s="5" t="s">
        <v>285</v>
      </c>
      <c r="S169" s="5" t="s">
        <v>51</v>
      </c>
      <c r="T169" s="5"/>
      <c r="U169" s="5" t="s">
        <v>59</v>
      </c>
      <c r="V169" s="5"/>
      <c r="X169" s="5"/>
      <c r="Y169" s="6">
        <v>43823</v>
      </c>
      <c r="Z169" s="6"/>
      <c r="AA169" s="6">
        <v>43847</v>
      </c>
      <c r="AB169" s="6">
        <v>43818</v>
      </c>
      <c r="AC169" s="6">
        <v>43830</v>
      </c>
      <c r="AD169" s="6">
        <v>43831</v>
      </c>
      <c r="AE169" s="6">
        <v>43839</v>
      </c>
      <c r="AF169" s="5"/>
      <c r="AG169" s="6">
        <v>43839</v>
      </c>
      <c r="AH169" s="6">
        <v>43817</v>
      </c>
      <c r="AI169" s="5"/>
      <c r="AJ169" s="5"/>
      <c r="AK169">
        <v>170</v>
      </c>
    </row>
    <row r="170" spans="1:37" x14ac:dyDescent="0.35">
      <c r="A170">
        <v>3</v>
      </c>
      <c r="B170" s="5"/>
      <c r="C170">
        <v>0</v>
      </c>
      <c r="D170" s="5" t="s">
        <v>330</v>
      </c>
      <c r="E170" s="5" t="s">
        <v>92</v>
      </c>
      <c r="F170" s="5"/>
      <c r="G170" s="5" t="s">
        <v>64</v>
      </c>
      <c r="H170" s="5" t="s">
        <v>331</v>
      </c>
      <c r="I170" s="5" t="s">
        <v>1060</v>
      </c>
      <c r="J170" s="5"/>
      <c r="K170" s="5"/>
      <c r="L170" s="5" t="s">
        <v>53</v>
      </c>
      <c r="M170" s="5" t="s">
        <v>67</v>
      </c>
      <c r="N170" s="5"/>
      <c r="O170" s="5"/>
      <c r="P170" s="6"/>
      <c r="Q170" s="5" t="s">
        <v>284</v>
      </c>
      <c r="R170" s="5" t="s">
        <v>285</v>
      </c>
      <c r="S170" s="5" t="s">
        <v>51</v>
      </c>
      <c r="T170" s="5"/>
      <c r="U170" s="5" t="s">
        <v>59</v>
      </c>
      <c r="V170" s="5"/>
      <c r="X170" s="5"/>
      <c r="Y170" s="6">
        <v>43823</v>
      </c>
      <c r="Z170" s="6"/>
      <c r="AA170" s="6">
        <v>43847</v>
      </c>
      <c r="AB170" s="6">
        <v>43818</v>
      </c>
      <c r="AC170" s="6">
        <v>43830</v>
      </c>
      <c r="AD170" s="6">
        <v>43831</v>
      </c>
      <c r="AE170" s="6">
        <v>43908</v>
      </c>
      <c r="AF170" s="5"/>
      <c r="AG170" s="6">
        <v>43916</v>
      </c>
      <c r="AH170" s="6">
        <v>43817</v>
      </c>
      <c r="AI170" s="5"/>
      <c r="AJ170" s="5"/>
      <c r="AK170">
        <v>171</v>
      </c>
    </row>
    <row r="171" spans="1:37" x14ac:dyDescent="0.35">
      <c r="A171">
        <v>5</v>
      </c>
      <c r="B171" s="5"/>
      <c r="C171">
        <v>0</v>
      </c>
      <c r="D171" s="5" t="s">
        <v>330</v>
      </c>
      <c r="E171" s="5" t="s">
        <v>60</v>
      </c>
      <c r="F171" s="5"/>
      <c r="G171" s="5" t="s">
        <v>46</v>
      </c>
      <c r="H171" s="5" t="s">
        <v>332</v>
      </c>
      <c r="I171" s="5" t="s">
        <v>333</v>
      </c>
      <c r="J171" s="5"/>
      <c r="K171" s="5"/>
      <c r="L171" s="5" t="s">
        <v>53</v>
      </c>
      <c r="M171" s="5" t="s">
        <v>67</v>
      </c>
      <c r="N171" s="5"/>
      <c r="O171" s="5"/>
      <c r="P171" s="6"/>
      <c r="Q171" s="5" t="s">
        <v>284</v>
      </c>
      <c r="R171" s="5" t="s">
        <v>285</v>
      </c>
      <c r="S171" s="5" t="s">
        <v>65</v>
      </c>
      <c r="T171" s="5" t="s">
        <v>58</v>
      </c>
      <c r="U171" s="5" t="s">
        <v>59</v>
      </c>
      <c r="V171" s="5"/>
      <c r="X171" s="5"/>
      <c r="Y171" s="6">
        <v>44047</v>
      </c>
      <c r="Z171" s="6">
        <v>44041</v>
      </c>
      <c r="AA171" s="6">
        <v>44049</v>
      </c>
      <c r="AB171" s="6">
        <v>44039</v>
      </c>
      <c r="AC171" s="6">
        <v>44039</v>
      </c>
      <c r="AD171" s="6">
        <v>44039</v>
      </c>
      <c r="AE171" s="6">
        <v>44040</v>
      </c>
      <c r="AF171" s="5"/>
      <c r="AG171" s="6">
        <v>44041</v>
      </c>
      <c r="AH171" s="6">
        <v>44039</v>
      </c>
      <c r="AI171" s="5"/>
      <c r="AJ171" s="5"/>
      <c r="AK171">
        <v>172</v>
      </c>
    </row>
    <row r="172" spans="1:37" x14ac:dyDescent="0.35">
      <c r="A172">
        <v>1</v>
      </c>
      <c r="B172" s="5"/>
      <c r="C172">
        <v>0</v>
      </c>
      <c r="D172" s="5" t="s">
        <v>330</v>
      </c>
      <c r="E172" s="5" t="s">
        <v>92</v>
      </c>
      <c r="F172" s="5" t="s">
        <v>146</v>
      </c>
      <c r="G172" s="5" t="s">
        <v>147</v>
      </c>
      <c r="H172" s="5" t="s">
        <v>331</v>
      </c>
      <c r="I172" s="5" t="s">
        <v>1312</v>
      </c>
      <c r="J172" s="5"/>
      <c r="K172" s="5"/>
      <c r="L172" s="5" t="s">
        <v>48</v>
      </c>
      <c r="M172" s="5"/>
      <c r="N172" s="5" t="s">
        <v>284</v>
      </c>
      <c r="O172" s="5" t="s">
        <v>285</v>
      </c>
      <c r="P172" s="6">
        <v>43893</v>
      </c>
      <c r="Q172" s="5" t="s">
        <v>284</v>
      </c>
      <c r="R172" s="5" t="s">
        <v>285</v>
      </c>
      <c r="S172" s="5" t="s">
        <v>51</v>
      </c>
      <c r="T172" s="5"/>
      <c r="U172" s="5"/>
      <c r="V172" s="5"/>
      <c r="X172" s="5"/>
      <c r="Y172" s="6">
        <v>43893</v>
      </c>
      <c r="Z172" s="6"/>
      <c r="AA172" s="6"/>
      <c r="AB172" s="6">
        <v>43818</v>
      </c>
      <c r="AC172" s="6"/>
      <c r="AD172" s="6"/>
      <c r="AE172" s="6"/>
      <c r="AF172" s="5"/>
      <c r="AG172" s="6"/>
      <c r="AH172" s="6">
        <v>43817</v>
      </c>
      <c r="AI172" s="5"/>
      <c r="AJ172" s="5"/>
      <c r="AK172">
        <v>168</v>
      </c>
    </row>
    <row r="173" spans="1:37" x14ac:dyDescent="0.35">
      <c r="A173">
        <v>4</v>
      </c>
      <c r="B173" s="5"/>
      <c r="C173">
        <v>0</v>
      </c>
      <c r="D173" s="5" t="s">
        <v>330</v>
      </c>
      <c r="E173" s="5" t="s">
        <v>92</v>
      </c>
      <c r="F173" s="5" t="s">
        <v>73</v>
      </c>
      <c r="G173" s="5" t="s">
        <v>46</v>
      </c>
      <c r="H173" s="5" t="s">
        <v>331</v>
      </c>
      <c r="I173" s="5" t="s">
        <v>1147</v>
      </c>
      <c r="J173" s="5"/>
      <c r="K173" s="5"/>
      <c r="L173" s="5" t="s">
        <v>48</v>
      </c>
      <c r="M173" s="5"/>
      <c r="N173" s="5" t="s">
        <v>284</v>
      </c>
      <c r="O173" s="5" t="s">
        <v>285</v>
      </c>
      <c r="P173" s="6">
        <v>43823</v>
      </c>
      <c r="Q173" s="5" t="s">
        <v>284</v>
      </c>
      <c r="R173" s="5" t="s">
        <v>285</v>
      </c>
      <c r="S173" s="5" t="s">
        <v>51</v>
      </c>
      <c r="T173" s="5"/>
      <c r="U173" s="5"/>
      <c r="V173" s="5"/>
      <c r="X173" s="5"/>
      <c r="Y173" s="6">
        <v>43823</v>
      </c>
      <c r="Z173" s="6"/>
      <c r="AA173" s="6"/>
      <c r="AB173" s="6">
        <v>43818</v>
      </c>
      <c r="AC173" s="6"/>
      <c r="AD173" s="6"/>
      <c r="AE173" s="6"/>
      <c r="AF173" s="5"/>
      <c r="AG173" s="6"/>
      <c r="AH173" s="6">
        <v>43817</v>
      </c>
      <c r="AI173" s="5"/>
      <c r="AJ173" s="5"/>
      <c r="AK173">
        <v>169</v>
      </c>
    </row>
    <row r="174" spans="1:37" x14ac:dyDescent="0.35">
      <c r="A174">
        <v>3</v>
      </c>
      <c r="B174" s="5"/>
      <c r="C174">
        <v>0</v>
      </c>
      <c r="D174" s="5" t="s">
        <v>334</v>
      </c>
      <c r="E174" s="5" t="s">
        <v>92</v>
      </c>
      <c r="F174" s="5"/>
      <c r="G174" s="5" t="s">
        <v>64</v>
      </c>
      <c r="H174" s="5" t="s">
        <v>335</v>
      </c>
      <c r="I174" s="5" t="s">
        <v>1060</v>
      </c>
      <c r="J174" s="5"/>
      <c r="K174" s="5"/>
      <c r="L174" s="5" t="s">
        <v>53</v>
      </c>
      <c r="M174" s="5"/>
      <c r="N174" s="5"/>
      <c r="O174" s="5"/>
      <c r="P174" s="6"/>
      <c r="Q174" s="5" t="s">
        <v>284</v>
      </c>
      <c r="R174" s="5" t="s">
        <v>285</v>
      </c>
      <c r="S174" s="5" t="s">
        <v>51</v>
      </c>
      <c r="T174" s="5"/>
      <c r="U174" s="5"/>
      <c r="V174" s="5"/>
      <c r="X174" s="5"/>
      <c r="Y174" s="6">
        <v>43818</v>
      </c>
      <c r="Z174" s="6"/>
      <c r="AA174" s="6"/>
      <c r="AB174" s="6">
        <v>43818</v>
      </c>
      <c r="AC174" s="6"/>
      <c r="AD174" s="6"/>
      <c r="AE174" s="6"/>
      <c r="AF174" s="5"/>
      <c r="AG174" s="6">
        <v>43830</v>
      </c>
      <c r="AH174" s="6">
        <v>43817</v>
      </c>
      <c r="AI174" s="5"/>
      <c r="AJ174" s="5"/>
      <c r="AK174">
        <v>174</v>
      </c>
    </row>
    <row r="175" spans="1:37" x14ac:dyDescent="0.35">
      <c r="A175">
        <v>2</v>
      </c>
      <c r="B175" s="5"/>
      <c r="C175">
        <v>0</v>
      </c>
      <c r="D175" s="5" t="s">
        <v>334</v>
      </c>
      <c r="E175" s="5" t="s">
        <v>92</v>
      </c>
      <c r="F175" s="5"/>
      <c r="G175" s="5" t="s">
        <v>86</v>
      </c>
      <c r="H175" s="5" t="s">
        <v>335</v>
      </c>
      <c r="I175" s="5" t="s">
        <v>336</v>
      </c>
      <c r="J175" s="5"/>
      <c r="K175" s="5"/>
      <c r="L175" s="5" t="s">
        <v>53</v>
      </c>
      <c r="M175" s="5" t="s">
        <v>67</v>
      </c>
      <c r="N175" s="5"/>
      <c r="O175" s="5"/>
      <c r="P175" s="6"/>
      <c r="Q175" s="5" t="s">
        <v>284</v>
      </c>
      <c r="R175" s="5" t="s">
        <v>285</v>
      </c>
      <c r="S175" s="5" t="s">
        <v>51</v>
      </c>
      <c r="T175" s="5"/>
      <c r="U175" s="5" t="s">
        <v>59</v>
      </c>
      <c r="V175" s="5"/>
      <c r="X175" s="5"/>
      <c r="Y175" s="6">
        <v>43818</v>
      </c>
      <c r="Z175" s="6"/>
      <c r="AA175" s="6">
        <v>43847</v>
      </c>
      <c r="AB175" s="6">
        <v>43818</v>
      </c>
      <c r="AC175" s="6">
        <v>43830</v>
      </c>
      <c r="AD175" s="6">
        <v>43831</v>
      </c>
      <c r="AE175" s="6">
        <v>43839</v>
      </c>
      <c r="AF175" s="5"/>
      <c r="AG175" s="6">
        <v>43839</v>
      </c>
      <c r="AH175" s="6">
        <v>43817</v>
      </c>
      <c r="AI175" s="5"/>
      <c r="AJ175" s="5"/>
      <c r="AK175">
        <v>176</v>
      </c>
    </row>
    <row r="176" spans="1:37" x14ac:dyDescent="0.35">
      <c r="A176">
        <v>4</v>
      </c>
      <c r="B176" s="5"/>
      <c r="C176">
        <v>0</v>
      </c>
      <c r="D176" s="5" t="s">
        <v>334</v>
      </c>
      <c r="E176" s="5" t="s">
        <v>92</v>
      </c>
      <c r="F176" s="5" t="s">
        <v>73</v>
      </c>
      <c r="G176" s="5" t="s">
        <v>46</v>
      </c>
      <c r="H176" s="5" t="s">
        <v>335</v>
      </c>
      <c r="I176" s="5" t="s">
        <v>1147</v>
      </c>
      <c r="J176" s="5"/>
      <c r="K176" s="5"/>
      <c r="L176" s="5" t="s">
        <v>53</v>
      </c>
      <c r="M176" s="5" t="s">
        <v>102</v>
      </c>
      <c r="N176" s="5"/>
      <c r="O176" s="5"/>
      <c r="P176" s="6"/>
      <c r="Q176" s="5" t="s">
        <v>284</v>
      </c>
      <c r="R176" s="5" t="s">
        <v>285</v>
      </c>
      <c r="S176" s="5" t="s">
        <v>51</v>
      </c>
      <c r="T176" s="5"/>
      <c r="U176" s="5"/>
      <c r="V176" s="5"/>
      <c r="X176" s="5"/>
      <c r="Y176" s="6">
        <v>43818</v>
      </c>
      <c r="Z176" s="6"/>
      <c r="AA176" s="6"/>
      <c r="AB176" s="6">
        <v>43818</v>
      </c>
      <c r="AC176" s="6"/>
      <c r="AD176" s="6"/>
      <c r="AE176" s="6"/>
      <c r="AF176" s="5"/>
      <c r="AG176" s="6">
        <v>44034</v>
      </c>
      <c r="AH176" s="6">
        <v>43817</v>
      </c>
      <c r="AI176" s="5"/>
      <c r="AJ176" s="5"/>
      <c r="AK176">
        <v>177</v>
      </c>
    </row>
    <row r="177" spans="1:37" x14ac:dyDescent="0.35">
      <c r="A177">
        <v>5</v>
      </c>
      <c r="B177" s="5"/>
      <c r="C177">
        <v>0</v>
      </c>
      <c r="D177" s="5" t="s">
        <v>334</v>
      </c>
      <c r="E177" s="5" t="s">
        <v>92</v>
      </c>
      <c r="F177" s="5"/>
      <c r="G177" s="5" t="s">
        <v>86</v>
      </c>
      <c r="H177" s="5" t="s">
        <v>335</v>
      </c>
      <c r="I177" s="5" t="s">
        <v>336</v>
      </c>
      <c r="J177" s="5"/>
      <c r="K177" s="5"/>
      <c r="L177" s="5" t="s">
        <v>190</v>
      </c>
      <c r="M177" s="5"/>
      <c r="N177" s="5" t="s">
        <v>59</v>
      </c>
      <c r="O177" s="5"/>
      <c r="P177" s="6">
        <v>44242</v>
      </c>
      <c r="Q177" s="5" t="s">
        <v>49</v>
      </c>
      <c r="R177" s="5" t="s">
        <v>50</v>
      </c>
      <c r="S177" s="5" t="s">
        <v>65</v>
      </c>
      <c r="T177" s="5" t="s">
        <v>58</v>
      </c>
      <c r="U177" s="5" t="s">
        <v>59</v>
      </c>
      <c r="V177" s="5"/>
      <c r="X177" s="5"/>
      <c r="Y177" s="6">
        <v>44236</v>
      </c>
      <c r="Z177" s="6">
        <v>44238</v>
      </c>
      <c r="AA177" s="6">
        <v>44242</v>
      </c>
      <c r="AB177" s="6">
        <v>44229</v>
      </c>
      <c r="AC177" s="6">
        <v>44229</v>
      </c>
      <c r="AD177" s="6">
        <v>44229</v>
      </c>
      <c r="AE177" s="6">
        <v>43839</v>
      </c>
      <c r="AF177" s="5"/>
      <c r="AG177" s="6">
        <v>43839</v>
      </c>
      <c r="AH177" s="6">
        <v>44229</v>
      </c>
      <c r="AI177" s="5"/>
      <c r="AJ177" s="5"/>
      <c r="AK177">
        <v>175</v>
      </c>
    </row>
    <row r="178" spans="1:37" x14ac:dyDescent="0.35">
      <c r="A178">
        <v>1</v>
      </c>
      <c r="B178" s="5"/>
      <c r="C178">
        <v>0</v>
      </c>
      <c r="D178" s="5" t="s">
        <v>334</v>
      </c>
      <c r="E178" s="5" t="s">
        <v>92</v>
      </c>
      <c r="F178" s="5" t="s">
        <v>146</v>
      </c>
      <c r="G178" s="5" t="s">
        <v>147</v>
      </c>
      <c r="H178" s="5" t="s">
        <v>335</v>
      </c>
      <c r="I178" s="5" t="s">
        <v>1313</v>
      </c>
      <c r="J178" s="5"/>
      <c r="K178" s="5"/>
      <c r="L178" s="5" t="s">
        <v>48</v>
      </c>
      <c r="M178" s="5"/>
      <c r="N178" s="5" t="s">
        <v>284</v>
      </c>
      <c r="O178" s="5" t="s">
        <v>285</v>
      </c>
      <c r="P178" s="6">
        <v>43893</v>
      </c>
      <c r="Q178" s="5" t="s">
        <v>284</v>
      </c>
      <c r="R178" s="5" t="s">
        <v>285</v>
      </c>
      <c r="S178" s="5" t="s">
        <v>51</v>
      </c>
      <c r="T178" s="5"/>
      <c r="U178" s="5"/>
      <c r="V178" s="5"/>
      <c r="X178" s="5"/>
      <c r="Y178" s="6">
        <v>43893</v>
      </c>
      <c r="Z178" s="6"/>
      <c r="AA178" s="6"/>
      <c r="AB178" s="6">
        <v>43818</v>
      </c>
      <c r="AC178" s="6"/>
      <c r="AD178" s="6"/>
      <c r="AE178" s="6"/>
      <c r="AF178" s="5"/>
      <c r="AG178" s="6"/>
      <c r="AH178" s="6">
        <v>43817</v>
      </c>
      <c r="AI178" s="5"/>
      <c r="AJ178" s="5"/>
      <c r="AK178">
        <v>173</v>
      </c>
    </row>
    <row r="179" spans="1:37" x14ac:dyDescent="0.35">
      <c r="A179">
        <v>1</v>
      </c>
      <c r="B179" s="5"/>
      <c r="C179">
        <v>0</v>
      </c>
      <c r="D179" s="5" t="s">
        <v>338</v>
      </c>
      <c r="E179" s="5" t="s">
        <v>92</v>
      </c>
      <c r="F179" s="5"/>
      <c r="G179" s="5" t="s">
        <v>86</v>
      </c>
      <c r="H179" s="5" t="s">
        <v>339</v>
      </c>
      <c r="I179" s="5"/>
      <c r="J179" s="5"/>
      <c r="K179" s="5"/>
      <c r="L179" s="5" t="s">
        <v>53</v>
      </c>
      <c r="M179" s="5" t="s">
        <v>67</v>
      </c>
      <c r="N179" s="5"/>
      <c r="O179" s="5"/>
      <c r="P179" s="6"/>
      <c r="Q179" s="5" t="s">
        <v>340</v>
      </c>
      <c r="R179" s="5" t="s">
        <v>62</v>
      </c>
      <c r="S179" s="5" t="s">
        <v>51</v>
      </c>
      <c r="T179" s="5"/>
      <c r="U179" s="5" t="s">
        <v>69</v>
      </c>
      <c r="V179" s="5"/>
      <c r="X179" s="5"/>
      <c r="Y179" s="6"/>
      <c r="Z179" s="6"/>
      <c r="AA179" s="6">
        <v>43899</v>
      </c>
      <c r="AB179" s="6">
        <v>43885</v>
      </c>
      <c r="AC179" s="6">
        <v>43885</v>
      </c>
      <c r="AD179" s="6">
        <v>43885</v>
      </c>
      <c r="AE179" s="6">
        <v>43904</v>
      </c>
      <c r="AF179" s="5"/>
      <c r="AG179" s="6">
        <v>43916</v>
      </c>
      <c r="AH179" s="6">
        <v>43817</v>
      </c>
      <c r="AI179" s="5"/>
      <c r="AJ179" s="5"/>
      <c r="AK179">
        <v>178</v>
      </c>
    </row>
    <row r="180" spans="1:37" x14ac:dyDescent="0.35">
      <c r="A180">
        <v>2</v>
      </c>
      <c r="B180" s="5"/>
      <c r="C180">
        <v>0</v>
      </c>
      <c r="D180" s="5" t="s">
        <v>341</v>
      </c>
      <c r="E180" s="5" t="s">
        <v>60</v>
      </c>
      <c r="F180" s="5"/>
      <c r="G180" s="5" t="s">
        <v>46</v>
      </c>
      <c r="H180" s="5" t="s">
        <v>342</v>
      </c>
      <c r="I180" s="5" t="s">
        <v>343</v>
      </c>
      <c r="J180" s="5"/>
      <c r="K180" s="5"/>
      <c r="L180" s="5" t="s">
        <v>53</v>
      </c>
      <c r="M180" s="5" t="s">
        <v>67</v>
      </c>
      <c r="N180" s="5"/>
      <c r="O180" s="5"/>
      <c r="P180" s="6"/>
      <c r="Q180" s="5" t="s">
        <v>314</v>
      </c>
      <c r="R180" s="5" t="s">
        <v>1197</v>
      </c>
      <c r="S180" s="5" t="s">
        <v>51</v>
      </c>
      <c r="T180" s="5"/>
      <c r="U180" s="5" t="s">
        <v>59</v>
      </c>
      <c r="V180" s="5"/>
      <c r="X180" s="5"/>
      <c r="Y180" s="6">
        <v>44137</v>
      </c>
      <c r="Z180" s="6"/>
      <c r="AA180" s="6">
        <v>44146</v>
      </c>
      <c r="AB180" s="6">
        <v>44132</v>
      </c>
      <c r="AC180" s="6">
        <v>44132</v>
      </c>
      <c r="AD180" s="6">
        <v>44173</v>
      </c>
      <c r="AE180" s="6">
        <v>44175</v>
      </c>
      <c r="AF180" s="5"/>
      <c r="AG180" s="6">
        <v>44176</v>
      </c>
      <c r="AH180" s="6">
        <v>43817</v>
      </c>
      <c r="AI180" s="5"/>
      <c r="AJ180" s="5"/>
      <c r="AK180">
        <v>180</v>
      </c>
    </row>
    <row r="181" spans="1:37" x14ac:dyDescent="0.35">
      <c r="A181">
        <v>1</v>
      </c>
      <c r="B181" s="5"/>
      <c r="C181">
        <v>0</v>
      </c>
      <c r="D181" s="5" t="s">
        <v>341</v>
      </c>
      <c r="E181" s="5" t="s">
        <v>92</v>
      </c>
      <c r="F181" s="5" t="s">
        <v>146</v>
      </c>
      <c r="G181" s="5" t="s">
        <v>147</v>
      </c>
      <c r="H181" s="5" t="s">
        <v>342</v>
      </c>
      <c r="I181" s="5" t="s">
        <v>1314</v>
      </c>
      <c r="J181" s="5"/>
      <c r="K181" s="5"/>
      <c r="L181" s="5" t="s">
        <v>48</v>
      </c>
      <c r="M181" s="5"/>
      <c r="N181" s="5" t="s">
        <v>314</v>
      </c>
      <c r="O181" s="5" t="s">
        <v>1197</v>
      </c>
      <c r="P181" s="6">
        <v>44137</v>
      </c>
      <c r="Q181" s="5" t="s">
        <v>314</v>
      </c>
      <c r="R181" s="5" t="s">
        <v>1197</v>
      </c>
      <c r="S181" s="5" t="s">
        <v>51</v>
      </c>
      <c r="T181" s="5"/>
      <c r="U181" s="5"/>
      <c r="V181" s="5"/>
      <c r="X181" s="5"/>
      <c r="Y181" s="6">
        <v>44137</v>
      </c>
      <c r="Z181" s="6"/>
      <c r="AA181" s="6"/>
      <c r="AB181" s="6">
        <v>44133</v>
      </c>
      <c r="AC181" s="6">
        <v>44133</v>
      </c>
      <c r="AD181" s="6"/>
      <c r="AE181" s="6"/>
      <c r="AF181" s="5"/>
      <c r="AG181" s="6"/>
      <c r="AH181" s="6">
        <v>43817</v>
      </c>
      <c r="AI181" s="5"/>
      <c r="AJ181" s="5"/>
      <c r="AK181">
        <v>179</v>
      </c>
    </row>
    <row r="182" spans="1:37" x14ac:dyDescent="0.35">
      <c r="A182">
        <v>3</v>
      </c>
      <c r="B182" s="5"/>
      <c r="C182">
        <v>0</v>
      </c>
      <c r="D182" s="5" t="s">
        <v>344</v>
      </c>
      <c r="E182" s="5" t="s">
        <v>92</v>
      </c>
      <c r="F182" s="5"/>
      <c r="G182" s="5" t="s">
        <v>86</v>
      </c>
      <c r="H182" s="5" t="s">
        <v>345</v>
      </c>
      <c r="I182" s="5"/>
      <c r="J182" s="5"/>
      <c r="K182" s="5"/>
      <c r="L182" s="5" t="s">
        <v>53</v>
      </c>
      <c r="M182" s="5" t="s">
        <v>67</v>
      </c>
      <c r="N182" s="5"/>
      <c r="O182" s="5"/>
      <c r="P182" s="6"/>
      <c r="Q182" s="5" t="s">
        <v>340</v>
      </c>
      <c r="R182" s="5" t="s">
        <v>62</v>
      </c>
      <c r="S182" s="5" t="s">
        <v>51</v>
      </c>
      <c r="T182" s="5"/>
      <c r="U182" s="5" t="s">
        <v>59</v>
      </c>
      <c r="V182" s="5"/>
      <c r="X182" s="5"/>
      <c r="Y182" s="6">
        <v>43893</v>
      </c>
      <c r="Z182" s="6">
        <v>43887</v>
      </c>
      <c r="AA182" s="6">
        <v>43899</v>
      </c>
      <c r="AB182" s="6">
        <v>43885</v>
      </c>
      <c r="AC182" s="6">
        <v>43885</v>
      </c>
      <c r="AD182" s="6">
        <v>43885</v>
      </c>
      <c r="AE182" s="6">
        <v>43908</v>
      </c>
      <c r="AF182" s="5"/>
      <c r="AG182" s="6">
        <v>43916</v>
      </c>
      <c r="AH182" s="6">
        <v>43885</v>
      </c>
      <c r="AI182" s="5"/>
      <c r="AJ182" s="5"/>
      <c r="AK182">
        <v>182</v>
      </c>
    </row>
    <row r="183" spans="1:37" x14ac:dyDescent="0.35">
      <c r="A183">
        <v>2</v>
      </c>
      <c r="B183" s="5"/>
      <c r="C183">
        <v>0</v>
      </c>
      <c r="D183" s="5" t="s">
        <v>344</v>
      </c>
      <c r="E183" s="5" t="s">
        <v>92</v>
      </c>
      <c r="F183" s="5" t="s">
        <v>73</v>
      </c>
      <c r="G183" s="5" t="s">
        <v>46</v>
      </c>
      <c r="H183" s="5" t="s">
        <v>345</v>
      </c>
      <c r="I183" s="5" t="s">
        <v>1315</v>
      </c>
      <c r="J183" s="5"/>
      <c r="K183" s="5"/>
      <c r="L183" s="5" t="s">
        <v>48</v>
      </c>
      <c r="M183" s="5"/>
      <c r="N183" s="5" t="s">
        <v>168</v>
      </c>
      <c r="O183" s="5" t="s">
        <v>169</v>
      </c>
      <c r="P183" s="6">
        <v>44169</v>
      </c>
      <c r="Q183" s="5" t="s">
        <v>168</v>
      </c>
      <c r="R183" s="5" t="s">
        <v>169</v>
      </c>
      <c r="S183" s="5" t="s">
        <v>51</v>
      </c>
      <c r="T183" s="5"/>
      <c r="U183" s="5"/>
      <c r="V183" s="5"/>
      <c r="X183" s="5"/>
      <c r="Y183" s="6">
        <v>44169</v>
      </c>
      <c r="Z183" s="6"/>
      <c r="AA183" s="6"/>
      <c r="AB183" s="6">
        <v>44165</v>
      </c>
      <c r="AC183" s="6"/>
      <c r="AD183" s="6"/>
      <c r="AE183" s="6"/>
      <c r="AF183" s="5"/>
      <c r="AG183" s="6"/>
      <c r="AH183" s="6">
        <v>43817</v>
      </c>
      <c r="AI183" s="5"/>
      <c r="AJ183" s="5"/>
      <c r="AK183">
        <v>181</v>
      </c>
    </row>
    <row r="184" spans="1:37" x14ac:dyDescent="0.35">
      <c r="A184">
        <v>1</v>
      </c>
      <c r="B184" s="5"/>
      <c r="C184">
        <v>0</v>
      </c>
      <c r="D184" s="5" t="s">
        <v>346</v>
      </c>
      <c r="E184" s="5" t="s">
        <v>92</v>
      </c>
      <c r="F184" s="5"/>
      <c r="G184" s="5" t="s">
        <v>86</v>
      </c>
      <c r="H184" s="5" t="s">
        <v>347</v>
      </c>
      <c r="I184" s="5" t="s">
        <v>1198</v>
      </c>
      <c r="J184" s="5"/>
      <c r="K184" s="5"/>
      <c r="L184" s="5" t="s">
        <v>176</v>
      </c>
      <c r="M184" s="5"/>
      <c r="N184" s="5"/>
      <c r="O184" s="5"/>
      <c r="P184" s="6"/>
      <c r="Q184" s="5"/>
      <c r="R184" s="5"/>
      <c r="S184" s="5" t="s">
        <v>51</v>
      </c>
      <c r="T184" s="5"/>
      <c r="U184" s="5"/>
      <c r="V184" s="5"/>
      <c r="X184" s="5"/>
      <c r="Y184" s="6"/>
      <c r="Z184" s="6"/>
      <c r="AA184" s="6"/>
      <c r="AB184" s="6"/>
      <c r="AC184" s="6"/>
      <c r="AD184" s="6"/>
      <c r="AE184" s="6"/>
      <c r="AF184" s="5"/>
      <c r="AG184" s="6"/>
      <c r="AH184" s="6">
        <v>43817</v>
      </c>
      <c r="AI184" s="5"/>
      <c r="AJ184" s="5"/>
      <c r="AK184">
        <v>183</v>
      </c>
    </row>
    <row r="185" spans="1:37" x14ac:dyDescent="0.35">
      <c r="A185">
        <v>2</v>
      </c>
      <c r="B185" s="5"/>
      <c r="C185">
        <v>0</v>
      </c>
      <c r="D185" s="5" t="s">
        <v>346</v>
      </c>
      <c r="E185" s="5" t="s">
        <v>92</v>
      </c>
      <c r="F185" s="5"/>
      <c r="G185" s="5" t="s">
        <v>64</v>
      </c>
      <c r="H185" s="5" t="s">
        <v>347</v>
      </c>
      <c r="I185" s="5" t="s">
        <v>1199</v>
      </c>
      <c r="J185" s="5"/>
      <c r="K185" s="5"/>
      <c r="L185" s="5" t="s">
        <v>176</v>
      </c>
      <c r="M185" s="5"/>
      <c r="N185" s="5"/>
      <c r="O185" s="5"/>
      <c r="P185" s="6"/>
      <c r="Q185" s="5"/>
      <c r="R185" s="5"/>
      <c r="S185" s="5" t="s">
        <v>51</v>
      </c>
      <c r="T185" s="5"/>
      <c r="U185" s="5"/>
      <c r="V185" s="5"/>
      <c r="X185" s="5"/>
      <c r="Y185" s="6"/>
      <c r="Z185" s="6"/>
      <c r="AA185" s="6"/>
      <c r="AB185" s="6"/>
      <c r="AC185" s="6"/>
      <c r="AD185" s="6"/>
      <c r="AE185" s="6"/>
      <c r="AF185" s="5"/>
      <c r="AG185" s="6"/>
      <c r="AH185" s="6">
        <v>43817</v>
      </c>
      <c r="AI185" s="5"/>
      <c r="AJ185" s="5"/>
      <c r="AK185">
        <v>184</v>
      </c>
    </row>
    <row r="186" spans="1:37" x14ac:dyDescent="0.35">
      <c r="A186">
        <v>3</v>
      </c>
      <c r="B186" s="5"/>
      <c r="C186">
        <v>0</v>
      </c>
      <c r="D186" s="5" t="s">
        <v>346</v>
      </c>
      <c r="E186" s="5" t="s">
        <v>92</v>
      </c>
      <c r="F186" s="5" t="s">
        <v>73</v>
      </c>
      <c r="G186" s="5" t="s">
        <v>46</v>
      </c>
      <c r="H186" s="5" t="s">
        <v>347</v>
      </c>
      <c r="I186" s="5" t="s">
        <v>1200</v>
      </c>
      <c r="J186" s="5"/>
      <c r="K186" s="5"/>
      <c r="L186" s="5" t="s">
        <v>176</v>
      </c>
      <c r="M186" s="5"/>
      <c r="N186" s="5"/>
      <c r="O186" s="5"/>
      <c r="P186" s="6"/>
      <c r="Q186" s="5"/>
      <c r="R186" s="5"/>
      <c r="S186" s="5" t="s">
        <v>51</v>
      </c>
      <c r="T186" s="5"/>
      <c r="U186" s="5"/>
      <c r="V186" s="5"/>
      <c r="X186" s="5"/>
      <c r="Y186" s="6"/>
      <c r="Z186" s="6"/>
      <c r="AA186" s="6"/>
      <c r="AB186" s="6"/>
      <c r="AC186" s="6"/>
      <c r="AD186" s="6"/>
      <c r="AE186" s="6"/>
      <c r="AF186" s="5"/>
      <c r="AG186" s="6"/>
      <c r="AH186" s="6">
        <v>43817</v>
      </c>
      <c r="AI186" s="5"/>
      <c r="AJ186" s="5"/>
      <c r="AK186">
        <v>185</v>
      </c>
    </row>
    <row r="187" spans="1:37" x14ac:dyDescent="0.35">
      <c r="A187">
        <v>4</v>
      </c>
      <c r="B187" s="5"/>
      <c r="C187">
        <v>0</v>
      </c>
      <c r="D187" s="5" t="s">
        <v>346</v>
      </c>
      <c r="E187" s="5" t="s">
        <v>92</v>
      </c>
      <c r="F187" s="5" t="s">
        <v>73</v>
      </c>
      <c r="G187" s="5" t="s">
        <v>46</v>
      </c>
      <c r="H187" s="5" t="s">
        <v>347</v>
      </c>
      <c r="I187" s="5" t="s">
        <v>1201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1</v>
      </c>
      <c r="B188" s="5"/>
      <c r="C188">
        <v>0</v>
      </c>
      <c r="D188" s="5" t="s">
        <v>348</v>
      </c>
      <c r="E188" s="5" t="s">
        <v>92</v>
      </c>
      <c r="F188" s="5" t="s">
        <v>146</v>
      </c>
      <c r="G188" s="5" t="s">
        <v>147</v>
      </c>
      <c r="H188" s="5" t="s">
        <v>347</v>
      </c>
      <c r="I188" s="5" t="s">
        <v>1202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2</v>
      </c>
      <c r="B189" s="5"/>
      <c r="C189">
        <v>0</v>
      </c>
      <c r="D189" s="5" t="s">
        <v>349</v>
      </c>
      <c r="E189" s="5" t="s">
        <v>92</v>
      </c>
      <c r="F189" s="5"/>
      <c r="G189" s="5" t="s">
        <v>64</v>
      </c>
      <c r="H189" s="5" t="s">
        <v>350</v>
      </c>
      <c r="I189" s="5" t="s">
        <v>1061</v>
      </c>
      <c r="J189" s="5"/>
      <c r="K189" s="5"/>
      <c r="L189" s="5" t="s">
        <v>53</v>
      </c>
      <c r="M189" s="5" t="s">
        <v>102</v>
      </c>
      <c r="N189" s="5"/>
      <c r="O189" s="5"/>
      <c r="P189" s="6"/>
      <c r="Q189" s="5" t="s">
        <v>352</v>
      </c>
      <c r="R189" s="5" t="s">
        <v>353</v>
      </c>
      <c r="S189" s="5" t="s">
        <v>51</v>
      </c>
      <c r="T189" s="5"/>
      <c r="U189" s="5"/>
      <c r="V189" s="5"/>
      <c r="X189" s="5"/>
      <c r="Y189" s="6">
        <v>43815</v>
      </c>
      <c r="Z189" s="6"/>
      <c r="AA189" s="6"/>
      <c r="AB189" s="6">
        <v>43818</v>
      </c>
      <c r="AC189" s="6"/>
      <c r="AD189" s="6"/>
      <c r="AE189" s="6"/>
      <c r="AF189" s="5"/>
      <c r="AG189" s="6">
        <v>43839</v>
      </c>
      <c r="AH189" s="6">
        <v>43817</v>
      </c>
      <c r="AI189" s="5"/>
      <c r="AJ189" s="5"/>
      <c r="AK189">
        <v>189</v>
      </c>
    </row>
    <row r="190" spans="1:37" x14ac:dyDescent="0.35">
      <c r="A190">
        <v>3</v>
      </c>
      <c r="B190" s="5"/>
      <c r="C190">
        <v>0</v>
      </c>
      <c r="D190" s="5" t="s">
        <v>349</v>
      </c>
      <c r="E190" s="5" t="s">
        <v>92</v>
      </c>
      <c r="F190" s="5" t="s">
        <v>73</v>
      </c>
      <c r="G190" s="5" t="s">
        <v>46</v>
      </c>
      <c r="H190" s="5" t="s">
        <v>350</v>
      </c>
      <c r="I190" s="5" t="s">
        <v>1148</v>
      </c>
      <c r="J190" s="5"/>
      <c r="K190" s="5"/>
      <c r="L190" s="5" t="s">
        <v>53</v>
      </c>
      <c r="M190" s="5" t="s">
        <v>102</v>
      </c>
      <c r="N190" s="5"/>
      <c r="O190" s="5"/>
      <c r="P190" s="6"/>
      <c r="Q190" s="5" t="s">
        <v>352</v>
      </c>
      <c r="R190" s="5" t="s">
        <v>353</v>
      </c>
      <c r="S190" s="5" t="s">
        <v>51</v>
      </c>
      <c r="T190" s="5"/>
      <c r="U190" s="5"/>
      <c r="V190" s="5"/>
      <c r="X190" s="5"/>
      <c r="Y190" s="6">
        <v>43815</v>
      </c>
      <c r="Z190" s="6"/>
      <c r="AA190" s="6"/>
      <c r="AB190" s="6">
        <v>43818</v>
      </c>
      <c r="AC190" s="6"/>
      <c r="AD190" s="6"/>
      <c r="AE190" s="6"/>
      <c r="AF190" s="5"/>
      <c r="AG190" s="6">
        <v>44155</v>
      </c>
      <c r="AH190" s="6">
        <v>43817</v>
      </c>
      <c r="AI190" s="5"/>
      <c r="AJ190" s="5"/>
      <c r="AK190">
        <v>190</v>
      </c>
    </row>
    <row r="191" spans="1:37" x14ac:dyDescent="0.35">
      <c r="A191">
        <v>4</v>
      </c>
      <c r="B191" s="5"/>
      <c r="C191">
        <v>0</v>
      </c>
      <c r="D191" s="5" t="s">
        <v>349</v>
      </c>
      <c r="E191" s="5" t="s">
        <v>92</v>
      </c>
      <c r="F191" s="5" t="s">
        <v>73</v>
      </c>
      <c r="G191" s="5" t="s">
        <v>46</v>
      </c>
      <c r="H191" s="5" t="s">
        <v>350</v>
      </c>
      <c r="I191" s="5" t="s">
        <v>1149</v>
      </c>
      <c r="J191" s="5"/>
      <c r="K191" s="5"/>
      <c r="L191" s="5" t="s">
        <v>53</v>
      </c>
      <c r="M191" s="5" t="s">
        <v>102</v>
      </c>
      <c r="N191" s="5"/>
      <c r="O191" s="5"/>
      <c r="P191" s="6"/>
      <c r="Q191" s="5" t="s">
        <v>352</v>
      </c>
      <c r="R191" s="5" t="s">
        <v>353</v>
      </c>
      <c r="S191" s="5" t="s">
        <v>51</v>
      </c>
      <c r="T191" s="5"/>
      <c r="U191" s="5"/>
      <c r="V191" s="5"/>
      <c r="X191" s="5"/>
      <c r="Y191" s="6">
        <v>43815</v>
      </c>
      <c r="Z191" s="6"/>
      <c r="AA191" s="6"/>
      <c r="AB191" s="6">
        <v>43818</v>
      </c>
      <c r="AC191" s="6"/>
      <c r="AD191" s="6"/>
      <c r="AE191" s="6"/>
      <c r="AF191" s="5"/>
      <c r="AG191" s="6">
        <v>44155</v>
      </c>
      <c r="AH191" s="6">
        <v>43817</v>
      </c>
      <c r="AI191" s="5"/>
      <c r="AJ191" s="5"/>
      <c r="AK191">
        <v>191</v>
      </c>
    </row>
    <row r="192" spans="1:37" x14ac:dyDescent="0.35">
      <c r="A192">
        <v>1</v>
      </c>
      <c r="B192" s="5"/>
      <c r="C192">
        <v>0</v>
      </c>
      <c r="D192" s="5" t="s">
        <v>349</v>
      </c>
      <c r="E192" s="5" t="s">
        <v>60</v>
      </c>
      <c r="F192" s="5"/>
      <c r="G192" s="5" t="s">
        <v>86</v>
      </c>
      <c r="H192" s="5" t="s">
        <v>350</v>
      </c>
      <c r="I192" s="5" t="s">
        <v>351</v>
      </c>
      <c r="J192" s="5"/>
      <c r="K192" s="5"/>
      <c r="L192" s="5" t="s">
        <v>53</v>
      </c>
      <c r="M192" s="5" t="s">
        <v>78</v>
      </c>
      <c r="N192" s="5"/>
      <c r="O192" s="5"/>
      <c r="P192" s="6"/>
      <c r="Q192" s="5" t="s">
        <v>352</v>
      </c>
      <c r="R192" s="5" t="s">
        <v>353</v>
      </c>
      <c r="S192" s="5" t="s">
        <v>51</v>
      </c>
      <c r="T192" s="5"/>
      <c r="U192" s="5" t="s">
        <v>59</v>
      </c>
      <c r="V192" s="5"/>
      <c r="X192" s="5"/>
      <c r="Y192" s="6">
        <v>43815</v>
      </c>
      <c r="Z192" s="6"/>
      <c r="AA192" s="6">
        <v>43854</v>
      </c>
      <c r="AB192" s="6">
        <v>43818</v>
      </c>
      <c r="AC192" s="6">
        <v>43839</v>
      </c>
      <c r="AD192" s="6">
        <v>43839</v>
      </c>
      <c r="AE192" s="6">
        <v>43873</v>
      </c>
      <c r="AF192" s="5"/>
      <c r="AG192" s="6">
        <v>43880</v>
      </c>
      <c r="AH192" s="6">
        <v>43817</v>
      </c>
      <c r="AI192" s="5"/>
      <c r="AJ192" s="5"/>
      <c r="AK192">
        <v>188</v>
      </c>
    </row>
    <row r="193" spans="1:37" x14ac:dyDescent="0.35">
      <c r="A193">
        <v>1</v>
      </c>
      <c r="B193" s="5"/>
      <c r="C193">
        <v>0</v>
      </c>
      <c r="D193" s="5" t="s">
        <v>355</v>
      </c>
      <c r="E193" s="5" t="s">
        <v>92</v>
      </c>
      <c r="F193" s="5"/>
      <c r="G193" s="5" t="s">
        <v>86</v>
      </c>
      <c r="H193" s="5" t="s">
        <v>358</v>
      </c>
      <c r="I193" s="5" t="s">
        <v>1203</v>
      </c>
      <c r="J193" s="5"/>
      <c r="K193" s="5"/>
      <c r="L193" s="5" t="s">
        <v>53</v>
      </c>
      <c r="M193" s="5" t="s">
        <v>102</v>
      </c>
      <c r="N193" s="5"/>
      <c r="O193" s="5"/>
      <c r="P193" s="6"/>
      <c r="Q193" s="5"/>
      <c r="R193" s="5"/>
      <c r="S193" s="5" t="s">
        <v>51</v>
      </c>
      <c r="T193" s="5"/>
      <c r="U193" s="5"/>
      <c r="V193" s="5"/>
      <c r="X193" s="5"/>
      <c r="Y193" s="6"/>
      <c r="Z193" s="6"/>
      <c r="AA193" s="6"/>
      <c r="AB193" s="6"/>
      <c r="AC193" s="6"/>
      <c r="AD193" s="6"/>
      <c r="AE193" s="6"/>
      <c r="AF193" s="5"/>
      <c r="AG193" s="6">
        <v>44165</v>
      </c>
      <c r="AH193" s="6">
        <v>43817</v>
      </c>
      <c r="AI193" s="5"/>
      <c r="AJ193" s="5"/>
      <c r="AK193">
        <v>193</v>
      </c>
    </row>
    <row r="194" spans="1:37" x14ac:dyDescent="0.35">
      <c r="A194">
        <v>2</v>
      </c>
      <c r="B194" s="5"/>
      <c r="C194">
        <v>0</v>
      </c>
      <c r="D194" s="5" t="s">
        <v>355</v>
      </c>
      <c r="E194" s="5" t="s">
        <v>45</v>
      </c>
      <c r="F194" s="5"/>
      <c r="G194" s="5" t="s">
        <v>46</v>
      </c>
      <c r="H194" s="5" t="s">
        <v>356</v>
      </c>
      <c r="I194" s="5" t="s">
        <v>357</v>
      </c>
      <c r="J194" s="5"/>
      <c r="K194" s="5"/>
      <c r="L194" s="5" t="s">
        <v>53</v>
      </c>
      <c r="M194" s="5" t="s">
        <v>67</v>
      </c>
      <c r="N194" s="5"/>
      <c r="O194" s="5"/>
      <c r="P194" s="6"/>
      <c r="Q194" s="5" t="s">
        <v>51</v>
      </c>
      <c r="R194" s="5"/>
      <c r="S194" s="5" t="s">
        <v>57</v>
      </c>
      <c r="T194" s="5" t="s">
        <v>58</v>
      </c>
      <c r="U194" s="5" t="s">
        <v>59</v>
      </c>
      <c r="V194" s="5"/>
      <c r="W194">
        <v>0</v>
      </c>
      <c r="X194" s="5"/>
      <c r="Y194" s="6">
        <v>44055</v>
      </c>
      <c r="Z194" s="6">
        <v>44057</v>
      </c>
      <c r="AA194" s="6">
        <v>44065</v>
      </c>
      <c r="AB194" s="6">
        <v>44055</v>
      </c>
      <c r="AC194" s="6">
        <v>44055</v>
      </c>
      <c r="AD194" s="6">
        <v>44055</v>
      </c>
      <c r="AE194" s="6">
        <v>44067</v>
      </c>
      <c r="AF194" s="5"/>
      <c r="AG194" s="6">
        <v>44070</v>
      </c>
      <c r="AH194" s="6">
        <v>44055</v>
      </c>
      <c r="AI194" s="5"/>
      <c r="AJ194" s="5"/>
      <c r="AK194">
        <v>192</v>
      </c>
    </row>
    <row r="195" spans="1:37" x14ac:dyDescent="0.35">
      <c r="A195">
        <v>2</v>
      </c>
      <c r="B195" s="5"/>
      <c r="C195">
        <v>0</v>
      </c>
      <c r="D195" s="5" t="s">
        <v>359</v>
      </c>
      <c r="E195" s="5" t="s">
        <v>92</v>
      </c>
      <c r="F195" s="5"/>
      <c r="G195" s="5" t="s">
        <v>64</v>
      </c>
      <c r="H195" s="5" t="s">
        <v>360</v>
      </c>
      <c r="I195" s="5" t="s">
        <v>1062</v>
      </c>
      <c r="J195" s="5"/>
      <c r="K195" s="5"/>
      <c r="L195" s="5" t="s">
        <v>53</v>
      </c>
      <c r="M195" s="5" t="s">
        <v>102</v>
      </c>
      <c r="N195" s="5"/>
      <c r="O195" s="5"/>
      <c r="P195" s="6"/>
      <c r="Q195" s="5" t="s">
        <v>362</v>
      </c>
      <c r="R195" s="5" t="s">
        <v>363</v>
      </c>
      <c r="S195" s="5" t="s">
        <v>51</v>
      </c>
      <c r="T195" s="5"/>
      <c r="U195" s="5"/>
      <c r="V195" s="5"/>
      <c r="X195" s="5"/>
      <c r="Y195" s="6">
        <v>43819</v>
      </c>
      <c r="Z195" s="6"/>
      <c r="AA195" s="6"/>
      <c r="AB195" s="6">
        <v>43818</v>
      </c>
      <c r="AC195" s="6"/>
      <c r="AD195" s="6"/>
      <c r="AE195" s="6"/>
      <c r="AF195" s="5"/>
      <c r="AG195" s="6">
        <v>43836</v>
      </c>
      <c r="AH195" s="6">
        <v>43817</v>
      </c>
      <c r="AI195" s="5"/>
      <c r="AJ195" s="5"/>
      <c r="AK195">
        <v>195</v>
      </c>
    </row>
    <row r="196" spans="1:37" x14ac:dyDescent="0.35">
      <c r="A196">
        <v>3</v>
      </c>
      <c r="B196" s="5"/>
      <c r="C196">
        <v>0</v>
      </c>
      <c r="D196" s="5" t="s">
        <v>359</v>
      </c>
      <c r="E196" s="5" t="s">
        <v>92</v>
      </c>
      <c r="F196" s="5" t="s">
        <v>73</v>
      </c>
      <c r="G196" s="5" t="s">
        <v>46</v>
      </c>
      <c r="H196" s="5" t="s">
        <v>360</v>
      </c>
      <c r="I196" s="5" t="s">
        <v>1150</v>
      </c>
      <c r="J196" s="5"/>
      <c r="K196" s="5"/>
      <c r="L196" s="5" t="s">
        <v>53</v>
      </c>
      <c r="M196" s="5" t="s">
        <v>102</v>
      </c>
      <c r="N196" s="5"/>
      <c r="O196" s="5"/>
      <c r="P196" s="6"/>
      <c r="Q196" s="5" t="s">
        <v>362</v>
      </c>
      <c r="R196" s="5" t="s">
        <v>363</v>
      </c>
      <c r="S196" s="5" t="s">
        <v>51</v>
      </c>
      <c r="T196" s="5"/>
      <c r="U196" s="5"/>
      <c r="V196" s="5"/>
      <c r="X196" s="5"/>
      <c r="Y196" s="6">
        <v>43819</v>
      </c>
      <c r="Z196" s="6"/>
      <c r="AA196" s="6"/>
      <c r="AB196" s="6">
        <v>43818</v>
      </c>
      <c r="AC196" s="6"/>
      <c r="AD196" s="6"/>
      <c r="AE196" s="6"/>
      <c r="AF196" s="5"/>
      <c r="AG196" s="6">
        <v>43836</v>
      </c>
      <c r="AH196" s="6">
        <v>43817</v>
      </c>
      <c r="AI196" s="5"/>
      <c r="AJ196" s="5"/>
      <c r="AK196">
        <v>196</v>
      </c>
    </row>
    <row r="197" spans="1:37" x14ac:dyDescent="0.35">
      <c r="A197">
        <v>4</v>
      </c>
      <c r="B197" s="5"/>
      <c r="C197">
        <v>0</v>
      </c>
      <c r="D197" s="5" t="s">
        <v>359</v>
      </c>
      <c r="E197" s="5" t="s">
        <v>92</v>
      </c>
      <c r="F197" s="5" t="s">
        <v>73</v>
      </c>
      <c r="G197" s="5" t="s">
        <v>46</v>
      </c>
      <c r="H197" s="5" t="s">
        <v>360</v>
      </c>
      <c r="I197" s="5" t="s">
        <v>1151</v>
      </c>
      <c r="J197" s="5"/>
      <c r="K197" s="5"/>
      <c r="L197" s="5" t="s">
        <v>53</v>
      </c>
      <c r="M197" s="5" t="s">
        <v>102</v>
      </c>
      <c r="N197" s="5"/>
      <c r="O197" s="5"/>
      <c r="P197" s="6"/>
      <c r="Q197" s="5" t="s">
        <v>362</v>
      </c>
      <c r="R197" s="5" t="s">
        <v>363</v>
      </c>
      <c r="S197" s="5" t="s">
        <v>51</v>
      </c>
      <c r="T197" s="5"/>
      <c r="U197" s="5"/>
      <c r="V197" s="5"/>
      <c r="X197" s="5"/>
      <c r="Y197" s="6">
        <v>43819</v>
      </c>
      <c r="Z197" s="6"/>
      <c r="AA197" s="6"/>
      <c r="AB197" s="6">
        <v>43818</v>
      </c>
      <c r="AC197" s="6"/>
      <c r="AD197" s="6"/>
      <c r="AE197" s="6"/>
      <c r="AF197" s="5"/>
      <c r="AG197" s="6">
        <v>43836</v>
      </c>
      <c r="AH197" s="6">
        <v>43817</v>
      </c>
      <c r="AI197" s="5"/>
      <c r="AJ197" s="5"/>
      <c r="AK197">
        <v>197</v>
      </c>
    </row>
    <row r="198" spans="1:37" x14ac:dyDescent="0.35">
      <c r="A198">
        <v>1</v>
      </c>
      <c r="B198" s="5"/>
      <c r="C198">
        <v>1</v>
      </c>
      <c r="D198" s="5" t="s">
        <v>359</v>
      </c>
      <c r="E198" s="5" t="s">
        <v>92</v>
      </c>
      <c r="F198" s="5"/>
      <c r="G198" s="5" t="s">
        <v>86</v>
      </c>
      <c r="H198" s="5" t="s">
        <v>360</v>
      </c>
      <c r="I198" s="5" t="s">
        <v>361</v>
      </c>
      <c r="J198" s="5"/>
      <c r="K198" s="5"/>
      <c r="L198" s="5" t="s">
        <v>53</v>
      </c>
      <c r="M198" s="5" t="s">
        <v>67</v>
      </c>
      <c r="N198" s="5"/>
      <c r="O198" s="5"/>
      <c r="P198" s="6"/>
      <c r="Q198" s="5" t="s">
        <v>362</v>
      </c>
      <c r="R198" s="5" t="s">
        <v>363</v>
      </c>
      <c r="S198" s="5" t="s">
        <v>51</v>
      </c>
      <c r="T198" s="5"/>
      <c r="U198" s="5" t="s">
        <v>59</v>
      </c>
      <c r="V198" s="5"/>
      <c r="X198" s="5"/>
      <c r="Y198" s="6">
        <v>43840</v>
      </c>
      <c r="Z198" s="6"/>
      <c r="AA198" s="6">
        <v>44053</v>
      </c>
      <c r="AB198" s="6">
        <v>43838</v>
      </c>
      <c r="AC198" s="6">
        <v>43958</v>
      </c>
      <c r="AD198" s="6">
        <v>44041</v>
      </c>
      <c r="AE198" s="6">
        <v>44060</v>
      </c>
      <c r="AF198" s="5"/>
      <c r="AG198" s="6">
        <v>44060</v>
      </c>
      <c r="AH198" s="6">
        <v>43838</v>
      </c>
      <c r="AI198" s="5"/>
      <c r="AJ198" s="5"/>
      <c r="AK198">
        <v>194</v>
      </c>
    </row>
    <row r="199" spans="1:37" x14ac:dyDescent="0.35">
      <c r="A199">
        <v>1</v>
      </c>
      <c r="B199" s="5"/>
      <c r="C199">
        <v>0</v>
      </c>
      <c r="D199" s="5" t="s">
        <v>364</v>
      </c>
      <c r="E199" s="5" t="s">
        <v>92</v>
      </c>
      <c r="F199" s="5"/>
      <c r="G199" s="5" t="s">
        <v>86</v>
      </c>
      <c r="H199" s="5" t="s">
        <v>365</v>
      </c>
      <c r="I199" s="5" t="s">
        <v>1063</v>
      </c>
      <c r="J199" s="5"/>
      <c r="K199" s="5"/>
      <c r="L199" s="5" t="s">
        <v>53</v>
      </c>
      <c r="M199" s="5" t="s">
        <v>102</v>
      </c>
      <c r="N199" s="5"/>
      <c r="O199" s="5"/>
      <c r="P199" s="6"/>
      <c r="Q199" s="5" t="s">
        <v>366</v>
      </c>
      <c r="R199" s="5" t="s">
        <v>367</v>
      </c>
      <c r="S199" s="5" t="s">
        <v>51</v>
      </c>
      <c r="T199" s="5"/>
      <c r="U199" s="5"/>
      <c r="V199" s="5"/>
      <c r="X199" s="5"/>
      <c r="Y199" s="6">
        <v>43815</v>
      </c>
      <c r="Z199" s="6"/>
      <c r="AA199" s="6"/>
      <c r="AB199" s="6">
        <v>43818</v>
      </c>
      <c r="AC199" s="6"/>
      <c r="AD199" s="6"/>
      <c r="AE199" s="6"/>
      <c r="AF199" s="5"/>
      <c r="AG199" s="6">
        <v>43922</v>
      </c>
      <c r="AH199" s="6">
        <v>43817</v>
      </c>
      <c r="AI199" s="5"/>
      <c r="AJ199" s="5"/>
      <c r="AK199">
        <v>198</v>
      </c>
    </row>
    <row r="200" spans="1:37" x14ac:dyDescent="0.35">
      <c r="A200">
        <v>2</v>
      </c>
      <c r="B200" s="5"/>
      <c r="C200">
        <v>0</v>
      </c>
      <c r="D200" s="5" t="s">
        <v>364</v>
      </c>
      <c r="E200" s="5" t="s">
        <v>92</v>
      </c>
      <c r="F200" s="5"/>
      <c r="G200" s="5" t="s">
        <v>64</v>
      </c>
      <c r="H200" s="5" t="s">
        <v>365</v>
      </c>
      <c r="I200" s="5" t="s">
        <v>1064</v>
      </c>
      <c r="J200" s="5"/>
      <c r="K200" s="5"/>
      <c r="L200" s="5" t="s">
        <v>53</v>
      </c>
      <c r="M200" s="5" t="s">
        <v>102</v>
      </c>
      <c r="N200" s="5"/>
      <c r="O200" s="5"/>
      <c r="P200" s="6"/>
      <c r="Q200" s="5" t="s">
        <v>366</v>
      </c>
      <c r="R200" s="5" t="s">
        <v>367</v>
      </c>
      <c r="S200" s="5" t="s">
        <v>51</v>
      </c>
      <c r="T200" s="5"/>
      <c r="U200" s="5"/>
      <c r="V200" s="5"/>
      <c r="X200" s="5"/>
      <c r="Y200" s="6">
        <v>43815</v>
      </c>
      <c r="Z200" s="6"/>
      <c r="AA200" s="6"/>
      <c r="AB200" s="6">
        <v>43818</v>
      </c>
      <c r="AC200" s="6"/>
      <c r="AD200" s="6"/>
      <c r="AE200" s="6"/>
      <c r="AF200" s="5"/>
      <c r="AG200" s="6">
        <v>43922</v>
      </c>
      <c r="AH200" s="6">
        <v>43817</v>
      </c>
      <c r="AI200" s="5"/>
      <c r="AJ200" s="5"/>
      <c r="AK200">
        <v>199</v>
      </c>
    </row>
    <row r="201" spans="1:37" x14ac:dyDescent="0.35">
      <c r="A201">
        <v>4</v>
      </c>
      <c r="B201" s="5"/>
      <c r="C201">
        <v>0</v>
      </c>
      <c r="D201" s="5" t="s">
        <v>364</v>
      </c>
      <c r="E201" s="5" t="s">
        <v>92</v>
      </c>
      <c r="F201" s="5"/>
      <c r="G201" s="5" t="s">
        <v>109</v>
      </c>
      <c r="H201" s="5" t="s">
        <v>365</v>
      </c>
      <c r="I201" s="5" t="s">
        <v>1065</v>
      </c>
      <c r="J201" s="5"/>
      <c r="K201" s="5"/>
      <c r="L201" s="5" t="s">
        <v>53</v>
      </c>
      <c r="M201" s="5" t="s">
        <v>102</v>
      </c>
      <c r="N201" s="5"/>
      <c r="O201" s="5"/>
      <c r="P201" s="6"/>
      <c r="Q201" s="5" t="s">
        <v>366</v>
      </c>
      <c r="R201" s="5" t="s">
        <v>367</v>
      </c>
      <c r="S201" s="5" t="s">
        <v>51</v>
      </c>
      <c r="T201" s="5"/>
      <c r="U201" s="5"/>
      <c r="V201" s="5"/>
      <c r="X201" s="5"/>
      <c r="Y201" s="6">
        <v>44352</v>
      </c>
      <c r="Z201" s="6"/>
      <c r="AA201" s="6"/>
      <c r="AB201" s="6">
        <v>43818</v>
      </c>
      <c r="AC201" s="6"/>
      <c r="AD201" s="6"/>
      <c r="AE201" s="6"/>
      <c r="AF201" s="5"/>
      <c r="AG201" s="6">
        <v>43922</v>
      </c>
      <c r="AH201" s="6">
        <v>43817</v>
      </c>
      <c r="AI201" s="5"/>
      <c r="AJ201" s="5"/>
      <c r="AK201">
        <v>201</v>
      </c>
    </row>
    <row r="202" spans="1:37" x14ac:dyDescent="0.35">
      <c r="A202">
        <v>3</v>
      </c>
      <c r="B202" s="5"/>
      <c r="C202">
        <v>0</v>
      </c>
      <c r="D202" s="5" t="s">
        <v>364</v>
      </c>
      <c r="E202" s="5" t="s">
        <v>92</v>
      </c>
      <c r="F202" s="5" t="s">
        <v>73</v>
      </c>
      <c r="G202" s="5" t="s">
        <v>46</v>
      </c>
      <c r="H202" s="5" t="s">
        <v>365</v>
      </c>
      <c r="I202" s="5" t="s">
        <v>1152</v>
      </c>
      <c r="J202" s="5"/>
      <c r="K202" s="5"/>
      <c r="L202" s="5" t="s">
        <v>53</v>
      </c>
      <c r="M202" s="5" t="s">
        <v>102</v>
      </c>
      <c r="N202" s="5"/>
      <c r="O202" s="5"/>
      <c r="P202" s="6"/>
      <c r="Q202" s="5" t="s">
        <v>366</v>
      </c>
      <c r="R202" s="5" t="s">
        <v>367</v>
      </c>
      <c r="S202" s="5" t="s">
        <v>51</v>
      </c>
      <c r="T202" s="5"/>
      <c r="U202" s="5"/>
      <c r="V202" s="5"/>
      <c r="X202" s="5"/>
      <c r="Y202" s="6">
        <v>43815</v>
      </c>
      <c r="Z202" s="6"/>
      <c r="AA202" s="6"/>
      <c r="AB202" s="6">
        <v>43818</v>
      </c>
      <c r="AC202" s="6"/>
      <c r="AD202" s="6"/>
      <c r="AE202" s="6"/>
      <c r="AF202" s="5"/>
      <c r="AG202" s="6">
        <v>43922</v>
      </c>
      <c r="AH202" s="6">
        <v>43817</v>
      </c>
      <c r="AI202" s="5"/>
      <c r="AJ202" s="5"/>
      <c r="AK202">
        <v>200</v>
      </c>
    </row>
    <row r="203" spans="1:37" x14ac:dyDescent="0.35">
      <c r="A203">
        <v>2</v>
      </c>
      <c r="B203" s="5"/>
      <c r="C203">
        <v>0</v>
      </c>
      <c r="D203" s="5" t="s">
        <v>368</v>
      </c>
      <c r="E203" s="5" t="s">
        <v>92</v>
      </c>
      <c r="F203" s="5"/>
      <c r="G203" s="5" t="s">
        <v>86</v>
      </c>
      <c r="H203" s="5" t="s">
        <v>369</v>
      </c>
      <c r="I203" s="5" t="s">
        <v>1066</v>
      </c>
      <c r="J203" s="5"/>
      <c r="K203" s="5"/>
      <c r="L203" s="5" t="s">
        <v>53</v>
      </c>
      <c r="M203" s="5" t="s">
        <v>54</v>
      </c>
      <c r="N203" s="5"/>
      <c r="O203" s="5"/>
      <c r="P203" s="6"/>
      <c r="Q203" s="5" t="s">
        <v>366</v>
      </c>
      <c r="R203" s="5" t="s">
        <v>367</v>
      </c>
      <c r="S203" s="5" t="s">
        <v>51</v>
      </c>
      <c r="T203" s="5"/>
      <c r="U203" s="5" t="s">
        <v>59</v>
      </c>
      <c r="V203" s="5"/>
      <c r="X203" s="5"/>
      <c r="Y203" s="6">
        <v>43815</v>
      </c>
      <c r="Z203" s="6"/>
      <c r="AA203" s="6">
        <v>43832</v>
      </c>
      <c r="AB203" s="6">
        <v>43818</v>
      </c>
      <c r="AC203" s="6">
        <v>43818</v>
      </c>
      <c r="AD203" s="6">
        <v>43818</v>
      </c>
      <c r="AE203" s="6">
        <v>43832</v>
      </c>
      <c r="AF203" s="5"/>
      <c r="AG203" s="6">
        <v>43838</v>
      </c>
      <c r="AH203" s="6">
        <v>43817</v>
      </c>
      <c r="AI203" s="5"/>
      <c r="AJ203" s="5"/>
      <c r="AK203">
        <v>205</v>
      </c>
    </row>
    <row r="204" spans="1:37" x14ac:dyDescent="0.35">
      <c r="A204">
        <v>3</v>
      </c>
      <c r="B204" s="5"/>
      <c r="C204">
        <v>0</v>
      </c>
      <c r="D204" s="5" t="s">
        <v>368</v>
      </c>
      <c r="E204" s="5" t="s">
        <v>60</v>
      </c>
      <c r="F204" s="5"/>
      <c r="G204" s="5" t="s">
        <v>64</v>
      </c>
      <c r="H204" s="5" t="s">
        <v>369</v>
      </c>
      <c r="I204" s="5" t="s">
        <v>373</v>
      </c>
      <c r="J204" s="5"/>
      <c r="K204" s="5"/>
      <c r="L204" s="5" t="s">
        <v>53</v>
      </c>
      <c r="M204" s="5" t="s">
        <v>67</v>
      </c>
      <c r="N204" s="5"/>
      <c r="O204" s="5"/>
      <c r="P204" s="6"/>
      <c r="Q204" s="5" t="s">
        <v>366</v>
      </c>
      <c r="R204" s="5" t="s">
        <v>367</v>
      </c>
      <c r="S204" s="5" t="s">
        <v>51</v>
      </c>
      <c r="T204" s="5"/>
      <c r="U204" s="5" t="s">
        <v>59</v>
      </c>
      <c r="V204" s="5"/>
      <c r="X204" s="5"/>
      <c r="Y204" s="6">
        <v>43815</v>
      </c>
      <c r="Z204" s="6"/>
      <c r="AA204" s="6">
        <v>43938</v>
      </c>
      <c r="AB204" s="6">
        <v>43818</v>
      </c>
      <c r="AC204" s="6">
        <v>43922</v>
      </c>
      <c r="AD204" s="6">
        <v>43922</v>
      </c>
      <c r="AE204" s="6">
        <v>43943</v>
      </c>
      <c r="AF204" s="5"/>
      <c r="AG204" s="6">
        <v>43949</v>
      </c>
      <c r="AH204" s="6">
        <v>43817</v>
      </c>
      <c r="AI204" s="5"/>
      <c r="AJ204" s="5"/>
      <c r="AK204">
        <v>206</v>
      </c>
    </row>
    <row r="205" spans="1:37" x14ac:dyDescent="0.35">
      <c r="A205">
        <v>1</v>
      </c>
      <c r="B205" s="5"/>
      <c r="C205">
        <v>0</v>
      </c>
      <c r="D205" s="5" t="s">
        <v>368</v>
      </c>
      <c r="E205" s="5" t="s">
        <v>60</v>
      </c>
      <c r="F205" s="5" t="s">
        <v>146</v>
      </c>
      <c r="G205" s="5" t="s">
        <v>147</v>
      </c>
      <c r="H205" s="5" t="s">
        <v>369</v>
      </c>
      <c r="I205" s="5" t="s">
        <v>1187</v>
      </c>
      <c r="J205" s="5"/>
      <c r="K205" s="5"/>
      <c r="L205" s="5" t="s">
        <v>53</v>
      </c>
      <c r="M205" s="5" t="s">
        <v>370</v>
      </c>
      <c r="N205" s="5"/>
      <c r="O205" s="5"/>
      <c r="P205" s="6"/>
      <c r="Q205" s="5" t="s">
        <v>366</v>
      </c>
      <c r="R205" s="5" t="s">
        <v>367</v>
      </c>
      <c r="S205" s="5" t="s">
        <v>51</v>
      </c>
      <c r="T205" s="5"/>
      <c r="U205" s="5" t="s">
        <v>59</v>
      </c>
      <c r="V205" s="5"/>
      <c r="X205" s="5"/>
      <c r="Y205" s="6">
        <v>43815</v>
      </c>
      <c r="Z205" s="6"/>
      <c r="AA205" s="6">
        <v>43958</v>
      </c>
      <c r="AB205" s="6">
        <v>43818</v>
      </c>
      <c r="AC205" s="6">
        <v>43948</v>
      </c>
      <c r="AD205" s="6">
        <v>43948</v>
      </c>
      <c r="AE205" s="6"/>
      <c r="AF205" s="5" t="s">
        <v>371</v>
      </c>
      <c r="AG205" s="6">
        <v>43951</v>
      </c>
      <c r="AH205" s="6">
        <v>43817</v>
      </c>
      <c r="AI205" s="5"/>
      <c r="AJ205" s="5"/>
      <c r="AK205">
        <v>202</v>
      </c>
    </row>
    <row r="206" spans="1:37" x14ac:dyDescent="0.35">
      <c r="A206">
        <v>4</v>
      </c>
      <c r="B206" s="5"/>
      <c r="C206">
        <v>0</v>
      </c>
      <c r="D206" s="5" t="s">
        <v>368</v>
      </c>
      <c r="E206" s="5" t="s">
        <v>60</v>
      </c>
      <c r="F206" s="5" t="s">
        <v>73</v>
      </c>
      <c r="G206" s="5" t="s">
        <v>46</v>
      </c>
      <c r="H206" s="5" t="s">
        <v>369</v>
      </c>
      <c r="I206" s="5" t="s">
        <v>1204</v>
      </c>
      <c r="J206" s="5"/>
      <c r="K206" s="5"/>
      <c r="L206" s="5" t="s">
        <v>53</v>
      </c>
      <c r="M206" s="5" t="s">
        <v>84</v>
      </c>
      <c r="N206" s="5"/>
      <c r="O206" s="5"/>
      <c r="P206" s="6"/>
      <c r="Q206" s="5" t="s">
        <v>366</v>
      </c>
      <c r="R206" s="5" t="s">
        <v>367</v>
      </c>
      <c r="S206" s="5" t="s">
        <v>51</v>
      </c>
      <c r="T206" s="5"/>
      <c r="U206" s="5" t="s">
        <v>59</v>
      </c>
      <c r="V206" s="5"/>
      <c r="X206" s="5"/>
      <c r="Y206" s="6">
        <v>43815</v>
      </c>
      <c r="Z206" s="6"/>
      <c r="AA206" s="6">
        <v>44033</v>
      </c>
      <c r="AB206" s="6">
        <v>43922</v>
      </c>
      <c r="AC206" s="6">
        <v>44019</v>
      </c>
      <c r="AD206" s="6">
        <v>44019</v>
      </c>
      <c r="AE206" s="6">
        <v>44021</v>
      </c>
      <c r="AF206" s="5"/>
      <c r="AG206" s="6">
        <v>44021</v>
      </c>
      <c r="AH206" s="6">
        <v>43817</v>
      </c>
      <c r="AI206" s="5"/>
      <c r="AJ206" s="5"/>
      <c r="AK206">
        <v>203</v>
      </c>
    </row>
    <row r="207" spans="1:37" x14ac:dyDescent="0.35">
      <c r="A207">
        <v>6</v>
      </c>
      <c r="B207" s="5"/>
      <c r="C207">
        <v>0</v>
      </c>
      <c r="D207" s="5" t="s">
        <v>368</v>
      </c>
      <c r="E207" s="5" t="s">
        <v>45</v>
      </c>
      <c r="F207" s="5"/>
      <c r="G207" s="5" t="s">
        <v>64</v>
      </c>
      <c r="H207" s="5" t="s">
        <v>369</v>
      </c>
      <c r="I207" s="5" t="s">
        <v>372</v>
      </c>
      <c r="J207" s="5"/>
      <c r="K207" s="5"/>
      <c r="L207" s="5" t="s">
        <v>53</v>
      </c>
      <c r="M207" s="5" t="s">
        <v>54</v>
      </c>
      <c r="N207" s="5"/>
      <c r="O207" s="5"/>
      <c r="P207" s="6"/>
      <c r="Q207" s="5" t="s">
        <v>366</v>
      </c>
      <c r="R207" s="5" t="s">
        <v>367</v>
      </c>
      <c r="S207" s="5" t="s">
        <v>65</v>
      </c>
      <c r="T207" s="5" t="s">
        <v>58</v>
      </c>
      <c r="U207" s="5" t="s">
        <v>59</v>
      </c>
      <c r="V207" s="5"/>
      <c r="X207" s="5"/>
      <c r="Y207" s="6">
        <v>43944</v>
      </c>
      <c r="Z207" s="6">
        <v>43938</v>
      </c>
      <c r="AA207" s="6">
        <v>43978</v>
      </c>
      <c r="AB207" s="6">
        <v>43818</v>
      </c>
      <c r="AC207" s="6">
        <v>43936</v>
      </c>
      <c r="AD207" s="6">
        <v>43962</v>
      </c>
      <c r="AE207" s="6">
        <v>43962</v>
      </c>
      <c r="AF207" s="5"/>
      <c r="AG207" s="6">
        <v>43965</v>
      </c>
      <c r="AH207" s="6">
        <v>43936</v>
      </c>
      <c r="AI207" s="5"/>
      <c r="AJ207" s="5"/>
      <c r="AK207">
        <v>204</v>
      </c>
    </row>
    <row r="208" spans="1:37" x14ac:dyDescent="0.35">
      <c r="A208">
        <v>3</v>
      </c>
      <c r="B208" s="5"/>
      <c r="C208">
        <v>0</v>
      </c>
      <c r="D208" s="5" t="s">
        <v>374</v>
      </c>
      <c r="E208" s="5" t="s">
        <v>92</v>
      </c>
      <c r="F208" s="5"/>
      <c r="G208" s="5" t="s">
        <v>64</v>
      </c>
      <c r="H208" s="5" t="s">
        <v>375</v>
      </c>
      <c r="I208" s="5" t="s">
        <v>1067</v>
      </c>
      <c r="J208" s="5"/>
      <c r="K208" s="5"/>
      <c r="L208" s="5" t="s">
        <v>53</v>
      </c>
      <c r="M208" s="5" t="s">
        <v>102</v>
      </c>
      <c r="N208" s="5"/>
      <c r="O208" s="5"/>
      <c r="P208" s="6"/>
      <c r="Q208" s="5" t="s">
        <v>362</v>
      </c>
      <c r="R208" s="5" t="s">
        <v>363</v>
      </c>
      <c r="S208" s="5" t="s">
        <v>51</v>
      </c>
      <c r="T208" s="5"/>
      <c r="U208" s="5"/>
      <c r="V208" s="5"/>
      <c r="X208" s="5"/>
      <c r="Y208" s="6">
        <v>43819</v>
      </c>
      <c r="Z208" s="6"/>
      <c r="AA208" s="6"/>
      <c r="AB208" s="6">
        <v>43818</v>
      </c>
      <c r="AC208" s="6">
        <v>43859</v>
      </c>
      <c r="AD208" s="6"/>
      <c r="AE208" s="6"/>
      <c r="AF208" s="5"/>
      <c r="AG208" s="6">
        <v>43859</v>
      </c>
      <c r="AH208" s="6">
        <v>43817</v>
      </c>
      <c r="AI208" s="5"/>
      <c r="AJ208" s="5"/>
      <c r="AK208">
        <v>210</v>
      </c>
    </row>
    <row r="209" spans="1:37" x14ac:dyDescent="0.35">
      <c r="A209">
        <v>6</v>
      </c>
      <c r="B209" s="5"/>
      <c r="C209">
        <v>0</v>
      </c>
      <c r="D209" s="5" t="s">
        <v>374</v>
      </c>
      <c r="E209" s="5" t="s">
        <v>92</v>
      </c>
      <c r="F209" s="5" t="s">
        <v>73</v>
      </c>
      <c r="G209" s="5" t="s">
        <v>46</v>
      </c>
      <c r="H209" s="5" t="s">
        <v>375</v>
      </c>
      <c r="I209" s="5" t="s">
        <v>1153</v>
      </c>
      <c r="J209" s="5"/>
      <c r="K209" s="5"/>
      <c r="L209" s="5" t="s">
        <v>53</v>
      </c>
      <c r="M209" s="5" t="s">
        <v>102</v>
      </c>
      <c r="N209" s="5"/>
      <c r="O209" s="5"/>
      <c r="P209" s="6"/>
      <c r="Q209" s="5" t="s">
        <v>362</v>
      </c>
      <c r="R209" s="5" t="s">
        <v>363</v>
      </c>
      <c r="S209" s="5" t="s">
        <v>51</v>
      </c>
      <c r="T209" s="5"/>
      <c r="U209" s="5"/>
      <c r="V209" s="5"/>
      <c r="X209" s="5"/>
      <c r="Y209" s="6">
        <v>43819</v>
      </c>
      <c r="Z209" s="6"/>
      <c r="AA209" s="6"/>
      <c r="AB209" s="6">
        <v>43818</v>
      </c>
      <c r="AC209" s="6"/>
      <c r="AD209" s="6"/>
      <c r="AE209" s="6"/>
      <c r="AF209" s="5"/>
      <c r="AG209" s="6">
        <v>44110</v>
      </c>
      <c r="AH209" s="6">
        <v>43817</v>
      </c>
      <c r="AI209" s="5"/>
      <c r="AJ209" s="5"/>
      <c r="AK209">
        <v>211</v>
      </c>
    </row>
    <row r="210" spans="1:37" x14ac:dyDescent="0.35">
      <c r="A210">
        <v>2</v>
      </c>
      <c r="B210" s="5"/>
      <c r="C210">
        <v>1</v>
      </c>
      <c r="D210" s="5" t="s">
        <v>374</v>
      </c>
      <c r="E210" s="5" t="s">
        <v>45</v>
      </c>
      <c r="F210" s="5"/>
      <c r="G210" s="5" t="s">
        <v>86</v>
      </c>
      <c r="H210" s="5" t="s">
        <v>375</v>
      </c>
      <c r="I210" s="5" t="s">
        <v>376</v>
      </c>
      <c r="J210" s="5"/>
      <c r="K210" s="5"/>
      <c r="L210" s="5" t="s">
        <v>53</v>
      </c>
      <c r="M210" s="5" t="s">
        <v>67</v>
      </c>
      <c r="N210" s="5"/>
      <c r="O210" s="5"/>
      <c r="P210" s="6"/>
      <c r="Q210" s="5" t="s">
        <v>362</v>
      </c>
      <c r="R210" s="5" t="s">
        <v>363</v>
      </c>
      <c r="S210" s="5" t="s">
        <v>51</v>
      </c>
      <c r="T210" s="5"/>
      <c r="U210" s="5" t="s">
        <v>59</v>
      </c>
      <c r="V210" s="5"/>
      <c r="X210" s="5"/>
      <c r="Y210" s="6">
        <v>43922</v>
      </c>
      <c r="Z210" s="6"/>
      <c r="AA210" s="6">
        <v>44082</v>
      </c>
      <c r="AB210" s="6">
        <v>43916</v>
      </c>
      <c r="AC210" s="6">
        <v>44067</v>
      </c>
      <c r="AD210" s="6">
        <v>44067</v>
      </c>
      <c r="AE210" s="6">
        <v>44068</v>
      </c>
      <c r="AF210" s="5"/>
      <c r="AG210" s="6">
        <v>44068</v>
      </c>
      <c r="AH210" s="6">
        <v>43916</v>
      </c>
      <c r="AI210" s="5"/>
      <c r="AJ210" s="5"/>
      <c r="AK210">
        <v>208</v>
      </c>
    </row>
    <row r="211" spans="1:37" x14ac:dyDescent="0.35">
      <c r="A211">
        <v>4</v>
      </c>
      <c r="B211" s="5"/>
      <c r="C211">
        <v>1</v>
      </c>
      <c r="D211" s="5" t="s">
        <v>374</v>
      </c>
      <c r="E211" s="5" t="s">
        <v>92</v>
      </c>
      <c r="F211" s="5" t="s">
        <v>73</v>
      </c>
      <c r="G211" s="5" t="s">
        <v>46</v>
      </c>
      <c r="H211" s="5" t="s">
        <v>375</v>
      </c>
      <c r="I211" s="5" t="s">
        <v>377</v>
      </c>
      <c r="J211" s="5"/>
      <c r="K211" s="5"/>
      <c r="L211" s="5" t="s">
        <v>53</v>
      </c>
      <c r="M211" s="5" t="s">
        <v>67</v>
      </c>
      <c r="N211" s="5"/>
      <c r="O211" s="5"/>
      <c r="P211" s="6"/>
      <c r="Q211" s="5" t="s">
        <v>362</v>
      </c>
      <c r="R211" s="5" t="s">
        <v>363</v>
      </c>
      <c r="S211" s="5" t="s">
        <v>51</v>
      </c>
      <c r="T211" s="5"/>
      <c r="U211" s="5" t="s">
        <v>59</v>
      </c>
      <c r="V211" s="5"/>
      <c r="X211" s="5"/>
      <c r="Y211" s="6">
        <v>43973</v>
      </c>
      <c r="Z211" s="6"/>
      <c r="AA211" s="6">
        <v>44124</v>
      </c>
      <c r="AB211" s="6">
        <v>43965</v>
      </c>
      <c r="AC211" s="6">
        <v>44110</v>
      </c>
      <c r="AD211" s="6">
        <v>44110</v>
      </c>
      <c r="AE211" s="6">
        <v>44130</v>
      </c>
      <c r="AF211" s="5"/>
      <c r="AG211" s="6">
        <v>44130</v>
      </c>
      <c r="AH211" s="6">
        <v>43965</v>
      </c>
      <c r="AI211" s="5"/>
      <c r="AJ211" s="5" t="s">
        <v>378</v>
      </c>
      <c r="AK211">
        <v>209</v>
      </c>
    </row>
    <row r="212" spans="1:37" x14ac:dyDescent="0.35">
      <c r="A212">
        <v>1</v>
      </c>
      <c r="B212" s="5"/>
      <c r="C212">
        <v>0</v>
      </c>
      <c r="D212" s="5" t="s">
        <v>374</v>
      </c>
      <c r="E212" s="5" t="s">
        <v>92</v>
      </c>
      <c r="F212" s="5" t="s">
        <v>146</v>
      </c>
      <c r="G212" s="5" t="s">
        <v>147</v>
      </c>
      <c r="H212" s="5" t="s">
        <v>375</v>
      </c>
      <c r="I212" s="5" t="s">
        <v>1316</v>
      </c>
      <c r="J212" s="5"/>
      <c r="K212" s="5"/>
      <c r="L212" s="5" t="s">
        <v>48</v>
      </c>
      <c r="M212" s="5"/>
      <c r="N212" s="5" t="s">
        <v>362</v>
      </c>
      <c r="O212" s="5" t="s">
        <v>363</v>
      </c>
      <c r="P212" s="6">
        <v>43819</v>
      </c>
      <c r="Q212" s="5" t="s">
        <v>362</v>
      </c>
      <c r="R212" s="5" t="s">
        <v>363</v>
      </c>
      <c r="S212" s="5" t="s">
        <v>51</v>
      </c>
      <c r="T212" s="5"/>
      <c r="U212" s="5"/>
      <c r="V212" s="5"/>
      <c r="X212" s="5"/>
      <c r="Y212" s="6">
        <v>43819</v>
      </c>
      <c r="Z212" s="6"/>
      <c r="AA212" s="6"/>
      <c r="AB212" s="6">
        <v>43818</v>
      </c>
      <c r="AC212" s="6"/>
      <c r="AD212" s="6"/>
      <c r="AE212" s="6"/>
      <c r="AF212" s="5"/>
      <c r="AG212" s="6"/>
      <c r="AH212" s="6">
        <v>43817</v>
      </c>
      <c r="AI212" s="5"/>
      <c r="AJ212" s="5"/>
      <c r="AK212">
        <v>207</v>
      </c>
    </row>
    <row r="213" spans="1:37" x14ac:dyDescent="0.35">
      <c r="A213">
        <v>3</v>
      </c>
      <c r="B213" s="5"/>
      <c r="C213">
        <v>0</v>
      </c>
      <c r="D213" s="5" t="s">
        <v>379</v>
      </c>
      <c r="E213" s="5" t="s">
        <v>92</v>
      </c>
      <c r="F213" s="5"/>
      <c r="G213" s="5" t="s">
        <v>64</v>
      </c>
      <c r="H213" s="5" t="s">
        <v>383</v>
      </c>
      <c r="I213" s="5" t="s">
        <v>1068</v>
      </c>
      <c r="J213" s="5"/>
      <c r="K213" s="5"/>
      <c r="L213" s="5" t="s">
        <v>53</v>
      </c>
      <c r="M213" s="5" t="s">
        <v>67</v>
      </c>
      <c r="N213" s="5"/>
      <c r="O213" s="5"/>
      <c r="P213" s="6"/>
      <c r="Q213" s="5" t="s">
        <v>352</v>
      </c>
      <c r="R213" s="5" t="s">
        <v>353</v>
      </c>
      <c r="S213" s="5" t="s">
        <v>51</v>
      </c>
      <c r="T213" s="5"/>
      <c r="U213" s="5" t="s">
        <v>59</v>
      </c>
      <c r="V213" s="5"/>
      <c r="X213" s="5"/>
      <c r="Y213" s="6">
        <v>43815</v>
      </c>
      <c r="Z213" s="6"/>
      <c r="AA213" s="6">
        <v>44180</v>
      </c>
      <c r="AB213" s="6">
        <v>43818</v>
      </c>
      <c r="AC213" s="6">
        <v>44165</v>
      </c>
      <c r="AD213" s="6">
        <v>44165</v>
      </c>
      <c r="AE213" s="6">
        <v>44168</v>
      </c>
      <c r="AF213" s="5"/>
      <c r="AG213" s="6">
        <v>44168</v>
      </c>
      <c r="AH213" s="6">
        <v>43817</v>
      </c>
      <c r="AI213" s="5"/>
      <c r="AJ213" s="5"/>
      <c r="AK213">
        <v>214</v>
      </c>
    </row>
    <row r="214" spans="1:37" x14ac:dyDescent="0.35">
      <c r="A214">
        <v>2</v>
      </c>
      <c r="B214" s="5"/>
      <c r="C214">
        <v>0</v>
      </c>
      <c r="D214" s="5" t="s">
        <v>379</v>
      </c>
      <c r="E214" s="5" t="s">
        <v>92</v>
      </c>
      <c r="F214" s="5" t="s">
        <v>73</v>
      </c>
      <c r="G214" s="5" t="s">
        <v>46</v>
      </c>
      <c r="H214" s="5" t="s">
        <v>381</v>
      </c>
      <c r="I214" s="5" t="s">
        <v>382</v>
      </c>
      <c r="J214" s="5"/>
      <c r="K214" s="5"/>
      <c r="L214" s="5" t="s">
        <v>53</v>
      </c>
      <c r="M214" s="5" t="s">
        <v>67</v>
      </c>
      <c r="N214" s="5"/>
      <c r="O214" s="5"/>
      <c r="P214" s="6"/>
      <c r="Q214" s="5" t="s">
        <v>352</v>
      </c>
      <c r="R214" s="5" t="s">
        <v>353</v>
      </c>
      <c r="S214" s="5" t="s">
        <v>51</v>
      </c>
      <c r="T214" s="5"/>
      <c r="U214" s="5" t="s">
        <v>59</v>
      </c>
      <c r="V214" s="5"/>
      <c r="X214" s="5"/>
      <c r="Y214" s="6">
        <v>43815</v>
      </c>
      <c r="Z214" s="6"/>
      <c r="AA214" s="6"/>
      <c r="AB214" s="6">
        <v>43818</v>
      </c>
      <c r="AC214" s="6">
        <v>44109</v>
      </c>
      <c r="AD214" s="6">
        <v>44109</v>
      </c>
      <c r="AE214" s="6">
        <v>44109</v>
      </c>
      <c r="AF214" s="5"/>
      <c r="AG214" s="6">
        <v>44119</v>
      </c>
      <c r="AH214" s="6">
        <v>43817</v>
      </c>
      <c r="AI214" s="5"/>
      <c r="AJ214" s="5"/>
      <c r="AK214">
        <v>213</v>
      </c>
    </row>
    <row r="215" spans="1:37" x14ac:dyDescent="0.35">
      <c r="A215">
        <v>1</v>
      </c>
      <c r="B215" s="5"/>
      <c r="C215">
        <v>1</v>
      </c>
      <c r="D215" s="5" t="s">
        <v>379</v>
      </c>
      <c r="E215" s="5" t="s">
        <v>60</v>
      </c>
      <c r="F215" s="5"/>
      <c r="G215" s="5" t="s">
        <v>86</v>
      </c>
      <c r="H215" s="5" t="s">
        <v>380</v>
      </c>
      <c r="I215" s="5" t="s">
        <v>1225</v>
      </c>
      <c r="J215" s="5"/>
      <c r="K215" s="5"/>
      <c r="L215" s="5" t="s">
        <v>53</v>
      </c>
      <c r="M215" s="5" t="s">
        <v>54</v>
      </c>
      <c r="N215" s="5"/>
      <c r="O215" s="5"/>
      <c r="P215" s="6"/>
      <c r="Q215" s="5" t="s">
        <v>352</v>
      </c>
      <c r="R215" s="5" t="s">
        <v>353</v>
      </c>
      <c r="S215" s="5" t="s">
        <v>51</v>
      </c>
      <c r="T215" s="5"/>
      <c r="U215" s="5" t="s">
        <v>59</v>
      </c>
      <c r="V215" s="5"/>
      <c r="X215" s="5"/>
      <c r="Y215" s="6">
        <v>43815</v>
      </c>
      <c r="Z215" s="6"/>
      <c r="AA215" s="6">
        <v>43952</v>
      </c>
      <c r="AB215" s="6"/>
      <c r="AC215" s="6"/>
      <c r="AD215" s="6">
        <v>44155</v>
      </c>
      <c r="AE215" s="6">
        <v>44182</v>
      </c>
      <c r="AF215" s="5"/>
      <c r="AG215" s="6">
        <v>44187</v>
      </c>
      <c r="AH215" s="6">
        <v>44155</v>
      </c>
      <c r="AI215" s="5"/>
      <c r="AJ215" s="5"/>
      <c r="AK215">
        <v>212</v>
      </c>
    </row>
    <row r="216" spans="1:37" x14ac:dyDescent="0.35">
      <c r="A216">
        <v>1</v>
      </c>
      <c r="B216" s="5"/>
      <c r="C216">
        <v>0</v>
      </c>
      <c r="D216" s="5" t="s">
        <v>384</v>
      </c>
      <c r="E216" s="5" t="s">
        <v>92</v>
      </c>
      <c r="F216" s="5"/>
      <c r="G216" s="5" t="s">
        <v>86</v>
      </c>
      <c r="H216" s="5" t="s">
        <v>385</v>
      </c>
      <c r="I216" s="5" t="s">
        <v>1205</v>
      </c>
      <c r="J216" s="5"/>
      <c r="K216" s="5"/>
      <c r="L216" s="5" t="s">
        <v>53</v>
      </c>
      <c r="M216" s="5" t="s">
        <v>102</v>
      </c>
      <c r="N216" s="5"/>
      <c r="O216" s="5"/>
      <c r="P216" s="6"/>
      <c r="Q216" s="5" t="s">
        <v>362</v>
      </c>
      <c r="R216" s="5" t="s">
        <v>363</v>
      </c>
      <c r="S216" s="5" t="s">
        <v>51</v>
      </c>
      <c r="T216" s="5"/>
      <c r="U216" s="5"/>
      <c r="V216" s="5"/>
      <c r="X216" s="5"/>
      <c r="Y216" s="6">
        <v>44166</v>
      </c>
      <c r="Z216" s="6"/>
      <c r="AA216" s="6"/>
      <c r="AB216" s="6">
        <v>44165</v>
      </c>
      <c r="AC216" s="6"/>
      <c r="AD216" s="6"/>
      <c r="AE216" s="6"/>
      <c r="AF216" s="5"/>
      <c r="AG216" s="6">
        <v>44165</v>
      </c>
      <c r="AH216" s="6">
        <v>43817</v>
      </c>
      <c r="AI216" s="5"/>
      <c r="AJ216" s="5"/>
      <c r="AK216">
        <v>215</v>
      </c>
    </row>
    <row r="217" spans="1:37" x14ac:dyDescent="0.35">
      <c r="A217">
        <v>2</v>
      </c>
      <c r="B217" s="5"/>
      <c r="C217">
        <v>0</v>
      </c>
      <c r="D217" s="5" t="s">
        <v>384</v>
      </c>
      <c r="E217" s="5" t="s">
        <v>92</v>
      </c>
      <c r="F217" s="5" t="s">
        <v>73</v>
      </c>
      <c r="G217" s="5" t="s">
        <v>46</v>
      </c>
      <c r="H217" s="5" t="s">
        <v>385</v>
      </c>
      <c r="I217" s="5" t="s">
        <v>1206</v>
      </c>
      <c r="J217" s="5"/>
      <c r="K217" s="5"/>
      <c r="L217" s="5" t="s">
        <v>53</v>
      </c>
      <c r="M217" s="5" t="s">
        <v>102</v>
      </c>
      <c r="N217" s="5"/>
      <c r="O217" s="5"/>
      <c r="P217" s="6"/>
      <c r="Q217" s="5" t="s">
        <v>362</v>
      </c>
      <c r="R217" s="5" t="s">
        <v>363</v>
      </c>
      <c r="S217" s="5" t="s">
        <v>51</v>
      </c>
      <c r="T217" s="5"/>
      <c r="U217" s="5"/>
      <c r="V217" s="5"/>
      <c r="X217" s="5"/>
      <c r="Y217" s="6">
        <v>44166</v>
      </c>
      <c r="Z217" s="6"/>
      <c r="AA217" s="6"/>
      <c r="AB217" s="6">
        <v>44165</v>
      </c>
      <c r="AC217" s="6"/>
      <c r="AD217" s="6"/>
      <c r="AE217" s="6"/>
      <c r="AF217" s="5"/>
      <c r="AG217" s="6">
        <v>44165</v>
      </c>
      <c r="AH217" s="6">
        <v>43817</v>
      </c>
      <c r="AI217" s="5"/>
      <c r="AJ217" s="5"/>
      <c r="AK217">
        <v>216</v>
      </c>
    </row>
    <row r="218" spans="1:37" x14ac:dyDescent="0.35">
      <c r="A218">
        <v>3</v>
      </c>
      <c r="B218" s="5"/>
      <c r="C218">
        <v>0</v>
      </c>
      <c r="D218" s="5" t="s">
        <v>384</v>
      </c>
      <c r="E218" s="5" t="s">
        <v>92</v>
      </c>
      <c r="F218" s="5"/>
      <c r="G218" s="5" t="s">
        <v>86</v>
      </c>
      <c r="H218" s="5" t="s">
        <v>386</v>
      </c>
      <c r="I218" s="5" t="s">
        <v>1205</v>
      </c>
      <c r="J218" s="5"/>
      <c r="K218" s="5"/>
      <c r="L218" s="5" t="s">
        <v>53</v>
      </c>
      <c r="M218" s="5" t="s">
        <v>102</v>
      </c>
      <c r="N218" s="5"/>
      <c r="O218" s="5"/>
      <c r="P218" s="6"/>
      <c r="Q218" s="5" t="s">
        <v>362</v>
      </c>
      <c r="R218" s="5" t="s">
        <v>363</v>
      </c>
      <c r="S218" s="5" t="s">
        <v>65</v>
      </c>
      <c r="T218" s="5" t="s">
        <v>58</v>
      </c>
      <c r="U218" s="5"/>
      <c r="V218" s="5"/>
      <c r="X218" s="5"/>
      <c r="Y218" s="6">
        <v>44166</v>
      </c>
      <c r="Z218" s="6">
        <v>44175</v>
      </c>
      <c r="AA218" s="6">
        <v>44185</v>
      </c>
      <c r="AB218" s="6">
        <v>44165</v>
      </c>
      <c r="AC218" s="6"/>
      <c r="AD218" s="6"/>
      <c r="AE218" s="6"/>
      <c r="AF218" s="5"/>
      <c r="AG218" s="6">
        <v>44165</v>
      </c>
      <c r="AH218" s="6">
        <v>44165</v>
      </c>
      <c r="AI218" s="5"/>
      <c r="AJ218" s="5"/>
      <c r="AK218">
        <v>217</v>
      </c>
    </row>
    <row r="219" spans="1:37" x14ac:dyDescent="0.35">
      <c r="A219">
        <v>4</v>
      </c>
      <c r="B219" s="5"/>
      <c r="C219">
        <v>0</v>
      </c>
      <c r="D219" s="5" t="s">
        <v>384</v>
      </c>
      <c r="E219" s="5" t="s">
        <v>92</v>
      </c>
      <c r="F219" s="5" t="s">
        <v>73</v>
      </c>
      <c r="G219" s="5" t="s">
        <v>46</v>
      </c>
      <c r="H219" s="5" t="s">
        <v>386</v>
      </c>
      <c r="I219" s="5" t="s">
        <v>1206</v>
      </c>
      <c r="J219" s="5"/>
      <c r="K219" s="5"/>
      <c r="L219" s="5" t="s">
        <v>53</v>
      </c>
      <c r="M219" s="5" t="s">
        <v>102</v>
      </c>
      <c r="N219" s="5"/>
      <c r="O219" s="5"/>
      <c r="P219" s="6"/>
      <c r="Q219" s="5" t="s">
        <v>362</v>
      </c>
      <c r="R219" s="5" t="s">
        <v>363</v>
      </c>
      <c r="S219" s="5" t="s">
        <v>65</v>
      </c>
      <c r="T219" s="5" t="s">
        <v>58</v>
      </c>
      <c r="U219" s="5"/>
      <c r="V219" s="5"/>
      <c r="X219" s="5"/>
      <c r="Y219" s="6">
        <v>44166</v>
      </c>
      <c r="Z219" s="6">
        <v>44175</v>
      </c>
      <c r="AA219" s="6">
        <v>44185</v>
      </c>
      <c r="AB219" s="6">
        <v>44165</v>
      </c>
      <c r="AC219" s="6"/>
      <c r="AD219" s="6"/>
      <c r="AE219" s="6"/>
      <c r="AF219" s="5"/>
      <c r="AG219" s="6">
        <v>44165</v>
      </c>
      <c r="AH219" s="6">
        <v>44165</v>
      </c>
      <c r="AI219" s="5"/>
      <c r="AJ219" s="5"/>
      <c r="AK219">
        <v>218</v>
      </c>
    </row>
    <row r="220" spans="1:37" x14ac:dyDescent="0.35">
      <c r="A220">
        <v>1</v>
      </c>
      <c r="B220" s="5"/>
      <c r="C220">
        <v>0</v>
      </c>
      <c r="D220" s="5" t="s">
        <v>387</v>
      </c>
      <c r="E220" s="5" t="s">
        <v>92</v>
      </c>
      <c r="F220" s="5"/>
      <c r="G220" s="5" t="s">
        <v>86</v>
      </c>
      <c r="H220" s="5" t="s">
        <v>388</v>
      </c>
      <c r="I220" s="5" t="s">
        <v>1317</v>
      </c>
      <c r="J220" s="5"/>
      <c r="K220" s="5"/>
      <c r="L220" s="5" t="s">
        <v>48</v>
      </c>
      <c r="M220" s="5"/>
      <c r="N220" s="5" t="s">
        <v>389</v>
      </c>
      <c r="O220" s="5" t="s">
        <v>390</v>
      </c>
      <c r="P220" s="6">
        <v>44166</v>
      </c>
      <c r="Q220" s="5" t="s">
        <v>389</v>
      </c>
      <c r="R220" s="5" t="s">
        <v>390</v>
      </c>
      <c r="S220" s="5" t="s">
        <v>51</v>
      </c>
      <c r="T220" s="5"/>
      <c r="U220" s="5"/>
      <c r="V220" s="5"/>
      <c r="X220" s="5"/>
      <c r="Y220" s="6">
        <v>44166</v>
      </c>
      <c r="Z220" s="6"/>
      <c r="AA220" s="6"/>
      <c r="AB220" s="6">
        <v>44165</v>
      </c>
      <c r="AC220" s="6"/>
      <c r="AD220" s="6"/>
      <c r="AE220" s="6"/>
      <c r="AF220" s="5"/>
      <c r="AG220" s="6"/>
      <c r="AH220" s="6">
        <v>43817</v>
      </c>
      <c r="AI220" s="5"/>
      <c r="AJ220" s="5"/>
      <c r="AK220">
        <v>219</v>
      </c>
    </row>
    <row r="221" spans="1:37" x14ac:dyDescent="0.35">
      <c r="A221">
        <v>2</v>
      </c>
      <c r="B221" s="5"/>
      <c r="C221">
        <v>0</v>
      </c>
      <c r="D221" s="5" t="s">
        <v>387</v>
      </c>
      <c r="E221" s="5" t="s">
        <v>92</v>
      </c>
      <c r="F221" s="5"/>
      <c r="G221" s="5" t="s">
        <v>64</v>
      </c>
      <c r="H221" s="5" t="s">
        <v>388</v>
      </c>
      <c r="I221" s="5" t="s">
        <v>1318</v>
      </c>
      <c r="J221" s="5"/>
      <c r="K221" s="5"/>
      <c r="L221" s="5" t="s">
        <v>48</v>
      </c>
      <c r="M221" s="5"/>
      <c r="N221" s="5" t="s">
        <v>389</v>
      </c>
      <c r="O221" s="5" t="s">
        <v>390</v>
      </c>
      <c r="P221" s="6">
        <v>44166</v>
      </c>
      <c r="Q221" s="5" t="s">
        <v>389</v>
      </c>
      <c r="R221" s="5" t="s">
        <v>390</v>
      </c>
      <c r="S221" s="5" t="s">
        <v>51</v>
      </c>
      <c r="T221" s="5"/>
      <c r="U221" s="5"/>
      <c r="V221" s="5"/>
      <c r="X221" s="5"/>
      <c r="Y221" s="6">
        <v>44166</v>
      </c>
      <c r="Z221" s="6"/>
      <c r="AA221" s="6"/>
      <c r="AB221" s="6">
        <v>44165</v>
      </c>
      <c r="AC221" s="6"/>
      <c r="AD221" s="6"/>
      <c r="AE221" s="6"/>
      <c r="AF221" s="5"/>
      <c r="AG221" s="6"/>
      <c r="AH221" s="6">
        <v>43817</v>
      </c>
      <c r="AI221" s="5"/>
      <c r="AJ221" s="5"/>
      <c r="AK221">
        <v>220</v>
      </c>
    </row>
    <row r="222" spans="1:37" x14ac:dyDescent="0.35">
      <c r="A222">
        <v>3</v>
      </c>
      <c r="B222" s="5"/>
      <c r="C222">
        <v>0</v>
      </c>
      <c r="D222" s="5" t="s">
        <v>387</v>
      </c>
      <c r="E222" s="5" t="s">
        <v>92</v>
      </c>
      <c r="F222" s="5" t="s">
        <v>73</v>
      </c>
      <c r="G222" s="5" t="s">
        <v>46</v>
      </c>
      <c r="H222" s="5" t="s">
        <v>388</v>
      </c>
      <c r="I222" s="5" t="s">
        <v>1319</v>
      </c>
      <c r="J222" s="5"/>
      <c r="K222" s="5"/>
      <c r="L222" s="5" t="s">
        <v>48</v>
      </c>
      <c r="M222" s="5"/>
      <c r="N222" s="5" t="s">
        <v>389</v>
      </c>
      <c r="O222" s="5" t="s">
        <v>390</v>
      </c>
      <c r="P222" s="6">
        <v>44166</v>
      </c>
      <c r="Q222" s="5" t="s">
        <v>389</v>
      </c>
      <c r="R222" s="5" t="s">
        <v>390</v>
      </c>
      <c r="S222" s="5" t="s">
        <v>51</v>
      </c>
      <c r="T222" s="5"/>
      <c r="U222" s="5"/>
      <c r="V222" s="5"/>
      <c r="X222" s="5"/>
      <c r="Y222" s="6">
        <v>44166</v>
      </c>
      <c r="Z222" s="6"/>
      <c r="AA222" s="6"/>
      <c r="AB222" s="6">
        <v>44165</v>
      </c>
      <c r="AC222" s="6"/>
      <c r="AD222" s="6"/>
      <c r="AE222" s="6"/>
      <c r="AF222" s="5"/>
      <c r="AG222" s="6"/>
      <c r="AH222" s="6">
        <v>43817</v>
      </c>
      <c r="AI222" s="5"/>
      <c r="AJ222" s="5"/>
      <c r="AK222">
        <v>221</v>
      </c>
    </row>
    <row r="223" spans="1:37" x14ac:dyDescent="0.35">
      <c r="A223">
        <v>1</v>
      </c>
      <c r="B223" s="5"/>
      <c r="C223">
        <v>0</v>
      </c>
      <c r="D223" s="5" t="s">
        <v>391</v>
      </c>
      <c r="E223" s="5" t="s">
        <v>92</v>
      </c>
      <c r="F223" s="5"/>
      <c r="G223" s="5" t="s">
        <v>86</v>
      </c>
      <c r="H223" s="5" t="s">
        <v>392</v>
      </c>
      <c r="I223" s="5" t="s">
        <v>1320</v>
      </c>
      <c r="J223" s="5"/>
      <c r="K223" s="5"/>
      <c r="L223" s="5" t="s">
        <v>48</v>
      </c>
      <c r="M223" s="5"/>
      <c r="N223" s="5" t="s">
        <v>362</v>
      </c>
      <c r="O223" s="5" t="s">
        <v>363</v>
      </c>
      <c r="P223" s="6">
        <v>44166</v>
      </c>
      <c r="Q223" s="5" t="s">
        <v>362</v>
      </c>
      <c r="R223" s="5" t="s">
        <v>363</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391</v>
      </c>
      <c r="E224" s="5" t="s">
        <v>92</v>
      </c>
      <c r="F224" s="5" t="s">
        <v>73</v>
      </c>
      <c r="G224" s="5" t="s">
        <v>46</v>
      </c>
      <c r="H224" s="5" t="s">
        <v>392</v>
      </c>
      <c r="I224" s="5" t="s">
        <v>1321</v>
      </c>
      <c r="J224" s="5"/>
      <c r="K224" s="5"/>
      <c r="L224" s="5" t="s">
        <v>48</v>
      </c>
      <c r="M224" s="5"/>
      <c r="N224" s="5" t="s">
        <v>362</v>
      </c>
      <c r="O224" s="5" t="s">
        <v>363</v>
      </c>
      <c r="P224" s="6">
        <v>44166</v>
      </c>
      <c r="Q224" s="5" t="s">
        <v>362</v>
      </c>
      <c r="R224" s="5" t="s">
        <v>363</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1</v>
      </c>
      <c r="B225" s="5"/>
      <c r="C225">
        <v>2</v>
      </c>
      <c r="D225" s="5" t="s">
        <v>393</v>
      </c>
      <c r="E225" s="5" t="s">
        <v>60</v>
      </c>
      <c r="F225" s="5"/>
      <c r="G225" s="5" t="s">
        <v>46</v>
      </c>
      <c r="H225" s="5" t="s">
        <v>398</v>
      </c>
      <c r="I225" s="5" t="s">
        <v>399</v>
      </c>
      <c r="J225" s="5"/>
      <c r="K225" s="5" t="s">
        <v>216</v>
      </c>
      <c r="L225" s="5" t="s">
        <v>53</v>
      </c>
      <c r="M225" s="5" t="s">
        <v>54</v>
      </c>
      <c r="N225" s="5"/>
      <c r="O225" s="5"/>
      <c r="P225" s="6"/>
      <c r="Q225" s="5" t="s">
        <v>395</v>
      </c>
      <c r="R225" s="5" t="s">
        <v>396</v>
      </c>
      <c r="S225" s="5" t="s">
        <v>51</v>
      </c>
      <c r="T225" s="5"/>
      <c r="U225" s="5" t="s">
        <v>259</v>
      </c>
      <c r="V225" s="5"/>
      <c r="W225">
        <v>0</v>
      </c>
      <c r="X225" s="5" t="s">
        <v>75</v>
      </c>
      <c r="Y225" s="6">
        <v>44184</v>
      </c>
      <c r="Z225" s="6">
        <v>44196</v>
      </c>
      <c r="AA225" s="6">
        <v>44206</v>
      </c>
      <c r="AB225" s="6">
        <v>44176</v>
      </c>
      <c r="AC225" s="6">
        <v>44194</v>
      </c>
      <c r="AD225" s="6">
        <v>44196</v>
      </c>
      <c r="AE225" s="6">
        <v>44204</v>
      </c>
      <c r="AF225" s="5"/>
      <c r="AG225" s="6">
        <v>44204</v>
      </c>
      <c r="AH225" s="6">
        <v>44176</v>
      </c>
      <c r="AI225" s="5"/>
      <c r="AJ225" s="5"/>
      <c r="AK225">
        <v>225</v>
      </c>
    </row>
    <row r="226" spans="1:37" x14ac:dyDescent="0.35">
      <c r="A226">
        <v>2</v>
      </c>
      <c r="B226" s="5"/>
      <c r="C226">
        <v>1</v>
      </c>
      <c r="D226" s="5" t="s">
        <v>393</v>
      </c>
      <c r="E226" s="5" t="s">
        <v>60</v>
      </c>
      <c r="F226" s="5"/>
      <c r="G226" s="5" t="s">
        <v>46</v>
      </c>
      <c r="H226" s="5" t="s">
        <v>394</v>
      </c>
      <c r="I226" s="5"/>
      <c r="J226" s="5"/>
      <c r="K226" s="5"/>
      <c r="L226" s="5" t="s">
        <v>53</v>
      </c>
      <c r="M226" s="5" t="s">
        <v>84</v>
      </c>
      <c r="N226" s="5"/>
      <c r="O226" s="5"/>
      <c r="P226" s="6"/>
      <c r="Q226" s="5" t="s">
        <v>395</v>
      </c>
      <c r="R226" s="5" t="s">
        <v>396</v>
      </c>
      <c r="S226" s="5" t="s">
        <v>51</v>
      </c>
      <c r="T226" s="5"/>
      <c r="U226" s="5" t="s">
        <v>259</v>
      </c>
      <c r="V226" s="5"/>
      <c r="W226">
        <v>0</v>
      </c>
      <c r="X226" s="5"/>
      <c r="Y226" s="6">
        <v>44083</v>
      </c>
      <c r="Z226" s="6">
        <v>44085</v>
      </c>
      <c r="AA226" s="6">
        <v>44169</v>
      </c>
      <c r="AB226" s="6">
        <v>44158</v>
      </c>
      <c r="AC226" s="6">
        <v>44159</v>
      </c>
      <c r="AD226" s="6">
        <v>44159</v>
      </c>
      <c r="AE226" s="6">
        <v>44174</v>
      </c>
      <c r="AF226" s="5"/>
      <c r="AG226" s="6">
        <v>44175</v>
      </c>
      <c r="AH226" s="6">
        <v>44151</v>
      </c>
      <c r="AI226" s="5" t="s">
        <v>59</v>
      </c>
      <c r="AJ226" s="5"/>
      <c r="AK226">
        <v>224</v>
      </c>
    </row>
    <row r="227" spans="1:37" x14ac:dyDescent="0.35">
      <c r="A227">
        <v>4</v>
      </c>
      <c r="B227" s="5"/>
      <c r="C227">
        <v>0</v>
      </c>
      <c r="D227" s="5" t="s">
        <v>393</v>
      </c>
      <c r="E227" s="5" t="s">
        <v>45</v>
      </c>
      <c r="F227" s="5"/>
      <c r="G227" s="5" t="s">
        <v>46</v>
      </c>
      <c r="H227" s="5" t="s">
        <v>400</v>
      </c>
      <c r="I227" s="5"/>
      <c r="J227" s="5"/>
      <c r="K227" s="5"/>
      <c r="L227" s="5" t="s">
        <v>53</v>
      </c>
      <c r="M227" s="5" t="s">
        <v>67</v>
      </c>
      <c r="N227" s="5"/>
      <c r="O227" s="5"/>
      <c r="P227" s="6"/>
      <c r="Q227" s="5" t="s">
        <v>395</v>
      </c>
      <c r="R227" s="5" t="s">
        <v>396</v>
      </c>
      <c r="S227" s="5" t="s">
        <v>65</v>
      </c>
      <c r="T227" s="5" t="s">
        <v>58</v>
      </c>
      <c r="U227" s="5" t="s">
        <v>59</v>
      </c>
      <c r="V227" s="5"/>
      <c r="W227">
        <v>0</v>
      </c>
      <c r="X227" s="5"/>
      <c r="Y227" s="6">
        <v>44180</v>
      </c>
      <c r="Z227" s="6">
        <v>44182</v>
      </c>
      <c r="AA227" s="6">
        <v>44183</v>
      </c>
      <c r="AB227" s="6">
        <v>44173</v>
      </c>
      <c r="AC227" s="6">
        <v>44173</v>
      </c>
      <c r="AD227" s="6">
        <v>44173</v>
      </c>
      <c r="AE227" s="6">
        <v>44176</v>
      </c>
      <c r="AF227" s="5"/>
      <c r="AG227" s="6">
        <v>44179</v>
      </c>
      <c r="AH227" s="6">
        <v>44173</v>
      </c>
      <c r="AI227" s="5"/>
      <c r="AJ227" s="5"/>
      <c r="AK227">
        <v>226</v>
      </c>
    </row>
    <row r="228" spans="1:37" x14ac:dyDescent="0.35">
      <c r="A228">
        <v>2</v>
      </c>
      <c r="B228" s="5"/>
      <c r="C228">
        <v>0</v>
      </c>
      <c r="D228" s="5" t="s">
        <v>402</v>
      </c>
      <c r="E228" s="5" t="s">
        <v>92</v>
      </c>
      <c r="F228" s="5"/>
      <c r="G228" s="5" t="s">
        <v>86</v>
      </c>
      <c r="H228" s="5" t="s">
        <v>403</v>
      </c>
      <c r="I228" s="5" t="s">
        <v>1069</v>
      </c>
      <c r="J228" s="5"/>
      <c r="K228" s="5"/>
      <c r="L228" s="5" t="s">
        <v>53</v>
      </c>
      <c r="M228" s="5" t="s">
        <v>67</v>
      </c>
      <c r="N228" s="5"/>
      <c r="O228" s="5"/>
      <c r="P228" s="6"/>
      <c r="Q228" s="5" t="s">
        <v>307</v>
      </c>
      <c r="R228" s="5" t="s">
        <v>308</v>
      </c>
      <c r="S228" s="5" t="s">
        <v>51</v>
      </c>
      <c r="T228" s="5"/>
      <c r="U228" s="5" t="s">
        <v>59</v>
      </c>
      <c r="V228" s="5"/>
      <c r="X228" s="5"/>
      <c r="Y228" s="6">
        <v>43864</v>
      </c>
      <c r="Z228" s="6"/>
      <c r="AA228" s="6">
        <v>43832</v>
      </c>
      <c r="AB228" s="6">
        <v>43818</v>
      </c>
      <c r="AC228" s="6">
        <v>43818</v>
      </c>
      <c r="AD228" s="6">
        <v>43818</v>
      </c>
      <c r="AE228" s="6">
        <v>43832</v>
      </c>
      <c r="AF228" s="5"/>
      <c r="AG228" s="6">
        <v>43838</v>
      </c>
      <c r="AH228" s="6">
        <v>43817</v>
      </c>
      <c r="AI228" s="5"/>
      <c r="AJ228" s="5"/>
      <c r="AK228">
        <v>230</v>
      </c>
    </row>
    <row r="229" spans="1:37" x14ac:dyDescent="0.35">
      <c r="A229">
        <v>1</v>
      </c>
      <c r="B229" s="5"/>
      <c r="C229">
        <v>0</v>
      </c>
      <c r="D229" s="5" t="s">
        <v>402</v>
      </c>
      <c r="E229" s="5" t="s">
        <v>92</v>
      </c>
      <c r="F229" s="5" t="s">
        <v>146</v>
      </c>
      <c r="G229" s="5" t="s">
        <v>147</v>
      </c>
      <c r="H229" s="5" t="s">
        <v>403</v>
      </c>
      <c r="I229" s="5" t="s">
        <v>1322</v>
      </c>
      <c r="J229" s="5"/>
      <c r="K229" s="5"/>
      <c r="L229" s="5" t="s">
        <v>48</v>
      </c>
      <c r="M229" s="5"/>
      <c r="N229" s="5" t="s">
        <v>307</v>
      </c>
      <c r="O229" s="5" t="s">
        <v>308</v>
      </c>
      <c r="P229" s="6">
        <v>43864</v>
      </c>
      <c r="Q229" s="5" t="s">
        <v>307</v>
      </c>
      <c r="R229" s="5" t="s">
        <v>308</v>
      </c>
      <c r="S229" s="5" t="s">
        <v>51</v>
      </c>
      <c r="T229" s="5"/>
      <c r="U229" s="5"/>
      <c r="V229" s="5"/>
      <c r="X229" s="5"/>
      <c r="Y229" s="6">
        <v>43864</v>
      </c>
      <c r="Z229" s="6"/>
      <c r="AA229" s="6"/>
      <c r="AB229" s="6">
        <v>43818</v>
      </c>
      <c r="AC229" s="6"/>
      <c r="AD229" s="6"/>
      <c r="AE229" s="6"/>
      <c r="AF229" s="5"/>
      <c r="AG229" s="6"/>
      <c r="AH229" s="6">
        <v>43817</v>
      </c>
      <c r="AI229" s="5"/>
      <c r="AJ229" s="5"/>
      <c r="AK229">
        <v>227</v>
      </c>
    </row>
    <row r="230" spans="1:37" x14ac:dyDescent="0.35">
      <c r="A230">
        <v>3</v>
      </c>
      <c r="B230" s="5"/>
      <c r="C230">
        <v>0</v>
      </c>
      <c r="D230" s="5" t="s">
        <v>402</v>
      </c>
      <c r="E230" s="5" t="s">
        <v>92</v>
      </c>
      <c r="F230" s="5"/>
      <c r="G230" s="5" t="s">
        <v>64</v>
      </c>
      <c r="H230" s="5" t="s">
        <v>403</v>
      </c>
      <c r="I230" s="5" t="s">
        <v>1323</v>
      </c>
      <c r="J230" s="5"/>
      <c r="K230" s="5"/>
      <c r="L230" s="5" t="s">
        <v>48</v>
      </c>
      <c r="M230" s="5"/>
      <c r="N230" s="5" t="s">
        <v>307</v>
      </c>
      <c r="O230" s="5" t="s">
        <v>308</v>
      </c>
      <c r="P230" s="6">
        <v>43864</v>
      </c>
      <c r="Q230" s="5" t="s">
        <v>307</v>
      </c>
      <c r="R230" s="5" t="s">
        <v>308</v>
      </c>
      <c r="S230" s="5" t="s">
        <v>51</v>
      </c>
      <c r="T230" s="5"/>
      <c r="U230" s="5"/>
      <c r="V230" s="5"/>
      <c r="X230" s="5"/>
      <c r="Y230" s="6">
        <v>43864</v>
      </c>
      <c r="Z230" s="6"/>
      <c r="AA230" s="6"/>
      <c r="AB230" s="6">
        <v>43818</v>
      </c>
      <c r="AC230" s="6"/>
      <c r="AD230" s="6"/>
      <c r="AE230" s="6"/>
      <c r="AF230" s="5"/>
      <c r="AG230" s="6"/>
      <c r="AH230" s="6">
        <v>43817</v>
      </c>
      <c r="AI230" s="5"/>
      <c r="AJ230" s="5"/>
      <c r="AK230">
        <v>228</v>
      </c>
    </row>
    <row r="231" spans="1:37" x14ac:dyDescent="0.35">
      <c r="A231">
        <v>4</v>
      </c>
      <c r="B231" s="5"/>
      <c r="C231">
        <v>0</v>
      </c>
      <c r="D231" s="5" t="s">
        <v>402</v>
      </c>
      <c r="E231" s="5" t="s">
        <v>92</v>
      </c>
      <c r="F231" s="5" t="s">
        <v>73</v>
      </c>
      <c r="G231" s="5" t="s">
        <v>46</v>
      </c>
      <c r="H231" s="5" t="s">
        <v>403</v>
      </c>
      <c r="I231" s="5" t="s">
        <v>1324</v>
      </c>
      <c r="J231" s="5"/>
      <c r="K231" s="5"/>
      <c r="L231" s="5" t="s">
        <v>48</v>
      </c>
      <c r="M231" s="5"/>
      <c r="N231" s="5" t="s">
        <v>307</v>
      </c>
      <c r="O231" s="5" t="s">
        <v>308</v>
      </c>
      <c r="P231" s="6">
        <v>43864</v>
      </c>
      <c r="Q231" s="5" t="s">
        <v>307</v>
      </c>
      <c r="R231" s="5" t="s">
        <v>308</v>
      </c>
      <c r="S231" s="5" t="s">
        <v>51</v>
      </c>
      <c r="T231" s="5"/>
      <c r="U231" s="5"/>
      <c r="V231" s="5"/>
      <c r="X231" s="5"/>
      <c r="Y231" s="6">
        <v>43864</v>
      </c>
      <c r="Z231" s="6"/>
      <c r="AA231" s="6"/>
      <c r="AB231" s="6">
        <v>43818</v>
      </c>
      <c r="AC231" s="6"/>
      <c r="AD231" s="6"/>
      <c r="AE231" s="6"/>
      <c r="AF231" s="5"/>
      <c r="AG231" s="6"/>
      <c r="AH231" s="6">
        <v>43817</v>
      </c>
      <c r="AI231" s="5"/>
      <c r="AJ231" s="5"/>
      <c r="AK231">
        <v>229</v>
      </c>
    </row>
    <row r="232" spans="1:37" x14ac:dyDescent="0.35">
      <c r="A232">
        <v>1</v>
      </c>
      <c r="B232" s="5"/>
      <c r="C232">
        <v>0</v>
      </c>
      <c r="D232" s="5" t="s">
        <v>404</v>
      </c>
      <c r="E232" s="5" t="s">
        <v>92</v>
      </c>
      <c r="F232" s="5"/>
      <c r="G232" s="5" t="s">
        <v>86</v>
      </c>
      <c r="H232" s="5" t="s">
        <v>405</v>
      </c>
      <c r="I232" s="5" t="s">
        <v>1070</v>
      </c>
      <c r="J232" s="5"/>
      <c r="K232" s="5"/>
      <c r="L232" s="5" t="s">
        <v>53</v>
      </c>
      <c r="M232" s="5" t="s">
        <v>78</v>
      </c>
      <c r="N232" s="5"/>
      <c r="O232" s="5"/>
      <c r="P232" s="6"/>
      <c r="Q232" s="5" t="s">
        <v>168</v>
      </c>
      <c r="R232" s="5" t="s">
        <v>169</v>
      </c>
      <c r="S232" s="5" t="s">
        <v>51</v>
      </c>
      <c r="T232" s="5"/>
      <c r="U232" s="5" t="s">
        <v>59</v>
      </c>
      <c r="V232" s="5"/>
      <c r="X232" s="5"/>
      <c r="Y232" s="6">
        <v>43817</v>
      </c>
      <c r="Z232" s="6"/>
      <c r="AA232" s="6"/>
      <c r="AB232" s="6">
        <v>43818</v>
      </c>
      <c r="AC232" s="6">
        <v>43818</v>
      </c>
      <c r="AD232" s="6">
        <v>43818</v>
      </c>
      <c r="AE232" s="6">
        <v>43837</v>
      </c>
      <c r="AF232" s="5"/>
      <c r="AG232" s="6">
        <v>43838</v>
      </c>
      <c r="AH232" s="6">
        <v>43817</v>
      </c>
      <c r="AI232" s="5"/>
      <c r="AJ232" s="5"/>
      <c r="AK232">
        <v>231</v>
      </c>
    </row>
    <row r="233" spans="1:37" x14ac:dyDescent="0.35">
      <c r="A233">
        <v>1</v>
      </c>
      <c r="B233" s="5"/>
      <c r="C233">
        <v>0</v>
      </c>
      <c r="D233" s="5" t="s">
        <v>406</v>
      </c>
      <c r="E233" s="5" t="s">
        <v>92</v>
      </c>
      <c r="F233" s="5"/>
      <c r="G233" s="5" t="s">
        <v>86</v>
      </c>
      <c r="H233" s="5" t="s">
        <v>409</v>
      </c>
      <c r="I233" s="5" t="s">
        <v>1071</v>
      </c>
      <c r="J233" s="5"/>
      <c r="K233" s="5"/>
      <c r="L233" s="5" t="s">
        <v>53</v>
      </c>
      <c r="M233" s="5" t="s">
        <v>67</v>
      </c>
      <c r="N233" s="5"/>
      <c r="O233" s="5"/>
      <c r="P233" s="6"/>
      <c r="Q233" s="5" t="s">
        <v>168</v>
      </c>
      <c r="R233" s="5" t="s">
        <v>169</v>
      </c>
      <c r="S233" s="5" t="s">
        <v>51</v>
      </c>
      <c r="T233" s="5"/>
      <c r="U233" s="5" t="s">
        <v>59</v>
      </c>
      <c r="V233" s="5"/>
      <c r="X233" s="5"/>
      <c r="Y233" s="6">
        <v>43815</v>
      </c>
      <c r="Z233" s="6"/>
      <c r="AA233" s="6">
        <v>43832</v>
      </c>
      <c r="AB233" s="6">
        <v>43818</v>
      </c>
      <c r="AC233" s="6">
        <v>43818</v>
      </c>
      <c r="AD233" s="6">
        <v>43818</v>
      </c>
      <c r="AE233" s="6">
        <v>43832</v>
      </c>
      <c r="AF233" s="5"/>
      <c r="AG233" s="6">
        <v>43838</v>
      </c>
      <c r="AH233" s="6">
        <v>43817</v>
      </c>
      <c r="AI233" s="5"/>
      <c r="AJ233" s="5"/>
      <c r="AK233">
        <v>233</v>
      </c>
    </row>
    <row r="234" spans="1:37" x14ac:dyDescent="0.35">
      <c r="A234">
        <v>2</v>
      </c>
      <c r="B234" s="5"/>
      <c r="C234">
        <v>0</v>
      </c>
      <c r="D234" s="5" t="s">
        <v>406</v>
      </c>
      <c r="E234" s="5" t="s">
        <v>92</v>
      </c>
      <c r="F234" s="5"/>
      <c r="G234" s="5" t="s">
        <v>64</v>
      </c>
      <c r="H234" s="5" t="s">
        <v>409</v>
      </c>
      <c r="I234" s="5" t="s">
        <v>410</v>
      </c>
      <c r="J234" s="5"/>
      <c r="K234" s="5"/>
      <c r="L234" s="5" t="s">
        <v>53</v>
      </c>
      <c r="M234" s="5" t="s">
        <v>67</v>
      </c>
      <c r="N234" s="5"/>
      <c r="O234" s="5"/>
      <c r="P234" s="6"/>
      <c r="Q234" s="5" t="s">
        <v>168</v>
      </c>
      <c r="R234" s="5" t="s">
        <v>169</v>
      </c>
      <c r="S234" s="5" t="s">
        <v>51</v>
      </c>
      <c r="T234" s="5"/>
      <c r="U234" s="5" t="s">
        <v>59</v>
      </c>
      <c r="V234" s="5"/>
      <c r="X234" s="5"/>
      <c r="Y234" s="6">
        <v>43815</v>
      </c>
      <c r="Z234" s="6"/>
      <c r="AA234" s="6">
        <v>43899</v>
      </c>
      <c r="AB234" s="6">
        <v>43818</v>
      </c>
      <c r="AC234" s="6">
        <v>43872</v>
      </c>
      <c r="AD234" s="6">
        <v>43885</v>
      </c>
      <c r="AE234" s="6">
        <v>43913</v>
      </c>
      <c r="AF234" s="5"/>
      <c r="AG234" s="6">
        <v>43914</v>
      </c>
      <c r="AH234" s="6">
        <v>43817</v>
      </c>
      <c r="AI234" s="5"/>
      <c r="AJ234" s="5" t="s">
        <v>411</v>
      </c>
      <c r="AK234">
        <v>234</v>
      </c>
    </row>
    <row r="235" spans="1:37" x14ac:dyDescent="0.35">
      <c r="A235">
        <v>4</v>
      </c>
      <c r="B235" s="5"/>
      <c r="C235">
        <v>0</v>
      </c>
      <c r="D235" s="5" t="s">
        <v>406</v>
      </c>
      <c r="E235" s="5" t="s">
        <v>45</v>
      </c>
      <c r="F235" s="5"/>
      <c r="G235" s="5" t="s">
        <v>46</v>
      </c>
      <c r="H235" s="5" t="s">
        <v>407</v>
      </c>
      <c r="I235" s="5" t="s">
        <v>408</v>
      </c>
      <c r="J235" s="5"/>
      <c r="K235" s="5"/>
      <c r="L235" s="5" t="s">
        <v>53</v>
      </c>
      <c r="M235" s="5" t="s">
        <v>54</v>
      </c>
      <c r="N235" s="5"/>
      <c r="O235" s="5"/>
      <c r="P235" s="6"/>
      <c r="Q235" s="5" t="s">
        <v>168</v>
      </c>
      <c r="R235" s="5" t="s">
        <v>169</v>
      </c>
      <c r="S235" s="5" t="s">
        <v>57</v>
      </c>
      <c r="T235" s="5" t="s">
        <v>58</v>
      </c>
      <c r="U235" s="5" t="s">
        <v>81</v>
      </c>
      <c r="V235" s="5"/>
      <c r="W235">
        <v>0</v>
      </c>
      <c r="X235" s="5"/>
      <c r="Y235" s="6">
        <v>44037</v>
      </c>
      <c r="Z235" s="6">
        <v>44031</v>
      </c>
      <c r="AA235" s="6">
        <v>44039</v>
      </c>
      <c r="AB235" s="6">
        <v>44029</v>
      </c>
      <c r="AC235" s="6">
        <v>44029</v>
      </c>
      <c r="AD235" s="6">
        <v>44029</v>
      </c>
      <c r="AE235" s="6">
        <v>44041</v>
      </c>
      <c r="AF235" s="5"/>
      <c r="AG235" s="6">
        <v>44046</v>
      </c>
      <c r="AH235" s="6">
        <v>44029</v>
      </c>
      <c r="AI235" s="5" t="s">
        <v>59</v>
      </c>
      <c r="AJ235" s="5"/>
      <c r="AK235">
        <v>232</v>
      </c>
    </row>
    <row r="236" spans="1:37" x14ac:dyDescent="0.35">
      <c r="A236">
        <v>3</v>
      </c>
      <c r="B236" s="5"/>
      <c r="C236">
        <v>0</v>
      </c>
      <c r="D236" s="5" t="s">
        <v>406</v>
      </c>
      <c r="E236" s="5" t="s">
        <v>45</v>
      </c>
      <c r="F236" s="5"/>
      <c r="G236" s="5" t="s">
        <v>64</v>
      </c>
      <c r="H236" s="5" t="s">
        <v>409</v>
      </c>
      <c r="I236" s="5" t="s">
        <v>412</v>
      </c>
      <c r="J236" s="5"/>
      <c r="K236" s="5"/>
      <c r="L236" s="5" t="s">
        <v>53</v>
      </c>
      <c r="M236" s="5" t="s">
        <v>78</v>
      </c>
      <c r="N236" s="5"/>
      <c r="O236" s="5"/>
      <c r="P236" s="6"/>
      <c r="Q236" s="5" t="s">
        <v>168</v>
      </c>
      <c r="R236" s="5" t="s">
        <v>169</v>
      </c>
      <c r="S236" s="5" t="s">
        <v>65</v>
      </c>
      <c r="T236" s="5" t="s">
        <v>58</v>
      </c>
      <c r="U236" s="5" t="s">
        <v>81</v>
      </c>
      <c r="V236" s="5"/>
      <c r="X236" s="5"/>
      <c r="Y236" s="6">
        <v>43943</v>
      </c>
      <c r="Z236" s="6">
        <v>43937</v>
      </c>
      <c r="AA236" s="6">
        <v>43959</v>
      </c>
      <c r="AB236" s="6">
        <v>43818</v>
      </c>
      <c r="AC236" s="6">
        <v>43935</v>
      </c>
      <c r="AD236" s="6">
        <v>43935</v>
      </c>
      <c r="AE236" s="6">
        <v>43973</v>
      </c>
      <c r="AF236" s="5"/>
      <c r="AG236" s="6">
        <v>43991</v>
      </c>
      <c r="AH236" s="6">
        <v>43935</v>
      </c>
      <c r="AI236" s="5"/>
      <c r="AJ236" s="5"/>
      <c r="AK236">
        <v>235</v>
      </c>
    </row>
    <row r="237" spans="1:37" x14ac:dyDescent="0.35">
      <c r="A237">
        <v>1</v>
      </c>
      <c r="B237" s="5"/>
      <c r="C237">
        <v>0</v>
      </c>
      <c r="D237" s="5" t="s">
        <v>413</v>
      </c>
      <c r="E237" s="5" t="s">
        <v>92</v>
      </c>
      <c r="F237" s="5"/>
      <c r="G237" s="5" t="s">
        <v>163</v>
      </c>
      <c r="H237" s="5" t="s">
        <v>414</v>
      </c>
      <c r="I237" s="5" t="s">
        <v>1072</v>
      </c>
      <c r="J237" s="5"/>
      <c r="K237" s="5"/>
      <c r="L237" s="5" t="s">
        <v>53</v>
      </c>
      <c r="M237" s="5" t="s">
        <v>54</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43908</v>
      </c>
      <c r="AF237" s="5"/>
      <c r="AG237" s="6">
        <v>43916</v>
      </c>
      <c r="AH237" s="6">
        <v>43817</v>
      </c>
      <c r="AI237" s="5"/>
      <c r="AJ237" s="5"/>
      <c r="AK237">
        <v>236</v>
      </c>
    </row>
    <row r="238" spans="1:37" x14ac:dyDescent="0.35">
      <c r="A238">
        <v>2</v>
      </c>
      <c r="B238" s="5"/>
      <c r="C238">
        <v>0</v>
      </c>
      <c r="D238" s="5" t="s">
        <v>415</v>
      </c>
      <c r="E238" s="5" t="s">
        <v>92</v>
      </c>
      <c r="F238" s="5"/>
      <c r="G238" s="5" t="s">
        <v>86</v>
      </c>
      <c r="H238" s="5" t="s">
        <v>416</v>
      </c>
      <c r="I238" s="5" t="s">
        <v>1073</v>
      </c>
      <c r="J238" s="5"/>
      <c r="K238" s="5"/>
      <c r="L238" s="5" t="s">
        <v>53</v>
      </c>
      <c r="M238" s="5" t="s">
        <v>67</v>
      </c>
      <c r="N238" s="5"/>
      <c r="O238" s="5"/>
      <c r="P238" s="6"/>
      <c r="Q238" s="5" t="s">
        <v>307</v>
      </c>
      <c r="R238" s="5" t="s">
        <v>308</v>
      </c>
      <c r="S238" s="5" t="s">
        <v>51</v>
      </c>
      <c r="T238" s="5"/>
      <c r="U238" s="5" t="s">
        <v>59</v>
      </c>
      <c r="V238" s="5"/>
      <c r="X238" s="5"/>
      <c r="Y238" s="6">
        <v>43864</v>
      </c>
      <c r="Z238" s="6"/>
      <c r="AA238" s="6">
        <v>43832</v>
      </c>
      <c r="AB238" s="6">
        <v>43818</v>
      </c>
      <c r="AC238" s="6">
        <v>43818</v>
      </c>
      <c r="AD238" s="6">
        <v>43818</v>
      </c>
      <c r="AE238" s="6">
        <v>43851</v>
      </c>
      <c r="AF238" s="5"/>
      <c r="AG238" s="6">
        <v>43853</v>
      </c>
      <c r="AH238" s="6">
        <v>43817</v>
      </c>
      <c r="AI238" s="5"/>
      <c r="AJ238" s="5"/>
      <c r="AK238">
        <v>239</v>
      </c>
    </row>
    <row r="239" spans="1:37" x14ac:dyDescent="0.35">
      <c r="A239">
        <v>1</v>
      </c>
      <c r="B239" s="5"/>
      <c r="C239">
        <v>0</v>
      </c>
      <c r="D239" s="5" t="s">
        <v>415</v>
      </c>
      <c r="E239" s="5" t="s">
        <v>92</v>
      </c>
      <c r="F239" s="5" t="s">
        <v>146</v>
      </c>
      <c r="G239" s="5" t="s">
        <v>147</v>
      </c>
      <c r="H239" s="5" t="s">
        <v>416</v>
      </c>
      <c r="I239" s="5" t="s">
        <v>1325</v>
      </c>
      <c r="J239" s="5"/>
      <c r="K239" s="5"/>
      <c r="L239" s="5" t="s">
        <v>48</v>
      </c>
      <c r="M239" s="5"/>
      <c r="N239" s="5" t="s">
        <v>307</v>
      </c>
      <c r="O239" s="5" t="s">
        <v>308</v>
      </c>
      <c r="P239" s="6">
        <v>43864</v>
      </c>
      <c r="Q239" s="5" t="s">
        <v>307</v>
      </c>
      <c r="R239" s="5" t="s">
        <v>308</v>
      </c>
      <c r="S239" s="5" t="s">
        <v>51</v>
      </c>
      <c r="T239" s="5"/>
      <c r="U239" s="5"/>
      <c r="V239" s="5"/>
      <c r="X239" s="5"/>
      <c r="Y239" s="6">
        <v>43864</v>
      </c>
      <c r="Z239" s="6"/>
      <c r="AA239" s="6"/>
      <c r="AB239" s="6">
        <v>43818</v>
      </c>
      <c r="AC239" s="6"/>
      <c r="AD239" s="6"/>
      <c r="AE239" s="6"/>
      <c r="AF239" s="5"/>
      <c r="AG239" s="6"/>
      <c r="AH239" s="6">
        <v>43817</v>
      </c>
      <c r="AI239" s="5"/>
      <c r="AJ239" s="5"/>
      <c r="AK239">
        <v>237</v>
      </c>
    </row>
    <row r="240" spans="1:37" x14ac:dyDescent="0.35">
      <c r="A240">
        <v>3</v>
      </c>
      <c r="B240" s="5"/>
      <c r="C240">
        <v>0</v>
      </c>
      <c r="D240" s="5" t="s">
        <v>415</v>
      </c>
      <c r="E240" s="5" t="s">
        <v>92</v>
      </c>
      <c r="F240" s="5"/>
      <c r="G240" s="5" t="s">
        <v>64</v>
      </c>
      <c r="H240" s="5" t="s">
        <v>416</v>
      </c>
      <c r="I240" s="5" t="s">
        <v>1326</v>
      </c>
      <c r="J240" s="5"/>
      <c r="K240" s="5"/>
      <c r="L240" s="5" t="s">
        <v>48</v>
      </c>
      <c r="M240" s="5"/>
      <c r="N240" s="5" t="s">
        <v>307</v>
      </c>
      <c r="O240" s="5" t="s">
        <v>308</v>
      </c>
      <c r="P240" s="6">
        <v>43864</v>
      </c>
      <c r="Q240" s="5" t="s">
        <v>307</v>
      </c>
      <c r="R240" s="5" t="s">
        <v>308</v>
      </c>
      <c r="S240" s="5" t="s">
        <v>51</v>
      </c>
      <c r="T240" s="5"/>
      <c r="U240" s="5"/>
      <c r="V240" s="5"/>
      <c r="X240" s="5"/>
      <c r="Y240" s="6">
        <v>43864</v>
      </c>
      <c r="Z240" s="6"/>
      <c r="AA240" s="6"/>
      <c r="AB240" s="6">
        <v>43818</v>
      </c>
      <c r="AC240" s="6"/>
      <c r="AD240" s="6"/>
      <c r="AE240" s="6"/>
      <c r="AF240" s="5"/>
      <c r="AG240" s="6"/>
      <c r="AH240" s="6">
        <v>43817</v>
      </c>
      <c r="AI240" s="5"/>
      <c r="AJ240" s="5"/>
      <c r="AK240">
        <v>238</v>
      </c>
    </row>
    <row r="241" spans="1:37" x14ac:dyDescent="0.35">
      <c r="A241">
        <v>2</v>
      </c>
      <c r="B241" s="5"/>
      <c r="C241">
        <v>0</v>
      </c>
      <c r="D241" s="5" t="s">
        <v>417</v>
      </c>
      <c r="E241" s="5" t="s">
        <v>92</v>
      </c>
      <c r="F241" s="5"/>
      <c r="G241" s="5" t="s">
        <v>86</v>
      </c>
      <c r="H241" s="5" t="s">
        <v>418</v>
      </c>
      <c r="I241" s="5" t="s">
        <v>1073</v>
      </c>
      <c r="J241" s="5"/>
      <c r="K241" s="5"/>
      <c r="L241" s="5" t="s">
        <v>53</v>
      </c>
      <c r="M241" s="5" t="s">
        <v>67</v>
      </c>
      <c r="N241" s="5"/>
      <c r="O241" s="5"/>
      <c r="P241" s="6"/>
      <c r="Q241" s="5" t="s">
        <v>307</v>
      </c>
      <c r="R241" s="5" t="s">
        <v>308</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243</v>
      </c>
    </row>
    <row r="242" spans="1:37" x14ac:dyDescent="0.35">
      <c r="A242">
        <v>5</v>
      </c>
      <c r="B242" s="5"/>
      <c r="C242">
        <v>0</v>
      </c>
      <c r="D242" s="5" t="s">
        <v>417</v>
      </c>
      <c r="E242" s="5" t="s">
        <v>60</v>
      </c>
      <c r="F242" s="5"/>
      <c r="G242" s="5" t="s">
        <v>86</v>
      </c>
      <c r="H242" s="5" t="s">
        <v>419</v>
      </c>
      <c r="I242" s="5" t="s">
        <v>420</v>
      </c>
      <c r="J242" s="5"/>
      <c r="K242" s="5"/>
      <c r="L242" s="5" t="s">
        <v>53</v>
      </c>
      <c r="M242" s="5" t="s">
        <v>67</v>
      </c>
      <c r="N242" s="5"/>
      <c r="O242" s="5"/>
      <c r="P242" s="6"/>
      <c r="Q242" s="5" t="s">
        <v>307</v>
      </c>
      <c r="R242" s="5" t="s">
        <v>308</v>
      </c>
      <c r="S242" s="5" t="s">
        <v>65</v>
      </c>
      <c r="T242" s="5" t="s">
        <v>58</v>
      </c>
      <c r="U242" s="5" t="s">
        <v>59</v>
      </c>
      <c r="V242" s="5"/>
      <c r="X242" s="5"/>
      <c r="Y242" s="6">
        <v>44160</v>
      </c>
      <c r="Z242" s="6">
        <v>44162</v>
      </c>
      <c r="AA242" s="6">
        <v>44163</v>
      </c>
      <c r="AB242" s="6">
        <v>44153</v>
      </c>
      <c r="AC242" s="6">
        <v>44153</v>
      </c>
      <c r="AD242" s="6">
        <v>44153</v>
      </c>
      <c r="AE242" s="6">
        <v>44166</v>
      </c>
      <c r="AF242" s="5"/>
      <c r="AG242" s="6">
        <v>44168</v>
      </c>
      <c r="AH242" s="6">
        <v>44153</v>
      </c>
      <c r="AI242" s="5"/>
      <c r="AJ242" s="5"/>
      <c r="AK242">
        <v>244</v>
      </c>
    </row>
    <row r="243" spans="1:37" x14ac:dyDescent="0.35">
      <c r="A243">
        <v>3</v>
      </c>
      <c r="B243" s="5"/>
      <c r="C243">
        <v>0</v>
      </c>
      <c r="D243" s="5" t="s">
        <v>417</v>
      </c>
      <c r="E243" s="5" t="s">
        <v>92</v>
      </c>
      <c r="F243" s="5"/>
      <c r="G243" s="5" t="s">
        <v>64</v>
      </c>
      <c r="H243" s="5" t="s">
        <v>418</v>
      </c>
      <c r="I243" s="5" t="s">
        <v>1327</v>
      </c>
      <c r="J243" s="5"/>
      <c r="K243" s="5"/>
      <c r="L243" s="5" t="s">
        <v>48</v>
      </c>
      <c r="M243" s="5"/>
      <c r="N243" s="5" t="s">
        <v>307</v>
      </c>
      <c r="O243" s="5" t="s">
        <v>308</v>
      </c>
      <c r="P243" s="6">
        <v>43864</v>
      </c>
      <c r="Q243" s="5" t="s">
        <v>307</v>
      </c>
      <c r="R243" s="5" t="s">
        <v>308</v>
      </c>
      <c r="S243" s="5" t="s">
        <v>51</v>
      </c>
      <c r="T243" s="5"/>
      <c r="U243" s="5"/>
      <c r="V243" s="5"/>
      <c r="X243" s="5"/>
      <c r="Y243" s="6">
        <v>43864</v>
      </c>
      <c r="Z243" s="6"/>
      <c r="AA243" s="6"/>
      <c r="AB243" s="6">
        <v>43818</v>
      </c>
      <c r="AC243" s="6"/>
      <c r="AD243" s="6"/>
      <c r="AE243" s="6"/>
      <c r="AF243" s="5"/>
      <c r="AG243" s="6"/>
      <c r="AH243" s="6">
        <v>43817</v>
      </c>
      <c r="AI243" s="5"/>
      <c r="AJ243" s="5"/>
      <c r="AK243">
        <v>240</v>
      </c>
    </row>
    <row r="244" spans="1:37" x14ac:dyDescent="0.35">
      <c r="A244">
        <v>4</v>
      </c>
      <c r="B244" s="5"/>
      <c r="C244">
        <v>0</v>
      </c>
      <c r="D244" s="5" t="s">
        <v>417</v>
      </c>
      <c r="E244" s="5" t="s">
        <v>92</v>
      </c>
      <c r="F244" s="5" t="s">
        <v>73</v>
      </c>
      <c r="G244" s="5" t="s">
        <v>46</v>
      </c>
      <c r="H244" s="5" t="s">
        <v>418</v>
      </c>
      <c r="I244" s="5" t="s">
        <v>1328</v>
      </c>
      <c r="J244" s="5"/>
      <c r="K244" s="5"/>
      <c r="L244" s="5" t="s">
        <v>48</v>
      </c>
      <c r="M244" s="5"/>
      <c r="N244" s="5" t="s">
        <v>307</v>
      </c>
      <c r="O244" s="5" t="s">
        <v>308</v>
      </c>
      <c r="P244" s="6">
        <v>43864</v>
      </c>
      <c r="Q244" s="5" t="s">
        <v>307</v>
      </c>
      <c r="R244" s="5" t="s">
        <v>308</v>
      </c>
      <c r="S244" s="5" t="s">
        <v>51</v>
      </c>
      <c r="T244" s="5"/>
      <c r="U244" s="5"/>
      <c r="V244" s="5"/>
      <c r="X244" s="5"/>
      <c r="Y244" s="6">
        <v>43864</v>
      </c>
      <c r="Z244" s="6"/>
      <c r="AA244" s="6"/>
      <c r="AB244" s="6">
        <v>43818</v>
      </c>
      <c r="AC244" s="6"/>
      <c r="AD244" s="6"/>
      <c r="AE244" s="6"/>
      <c r="AF244" s="5"/>
      <c r="AG244" s="6"/>
      <c r="AH244" s="6">
        <v>43817</v>
      </c>
      <c r="AI244" s="5"/>
      <c r="AJ244" s="5"/>
      <c r="AK244">
        <v>241</v>
      </c>
    </row>
    <row r="245" spans="1:37" x14ac:dyDescent="0.35">
      <c r="A245">
        <v>1</v>
      </c>
      <c r="B245" s="5"/>
      <c r="C245">
        <v>0</v>
      </c>
      <c r="D245" s="5" t="s">
        <v>417</v>
      </c>
      <c r="E245" s="5" t="s">
        <v>92</v>
      </c>
      <c r="F245" s="5" t="s">
        <v>146</v>
      </c>
      <c r="G245" s="5" t="s">
        <v>147</v>
      </c>
      <c r="H245" s="5" t="s">
        <v>418</v>
      </c>
      <c r="I245" s="5" t="s">
        <v>1329</v>
      </c>
      <c r="J245" s="5"/>
      <c r="K245" s="5"/>
      <c r="L245" s="5" t="s">
        <v>48</v>
      </c>
      <c r="M245" s="5"/>
      <c r="N245" s="5" t="s">
        <v>307</v>
      </c>
      <c r="O245" s="5" t="s">
        <v>308</v>
      </c>
      <c r="P245" s="6">
        <v>43864</v>
      </c>
      <c r="Q245" s="5" t="s">
        <v>307</v>
      </c>
      <c r="R245" s="5" t="s">
        <v>308</v>
      </c>
      <c r="S245" s="5" t="s">
        <v>51</v>
      </c>
      <c r="T245" s="5"/>
      <c r="U245" s="5"/>
      <c r="V245" s="5"/>
      <c r="X245" s="5"/>
      <c r="Y245" s="6">
        <v>43864</v>
      </c>
      <c r="Z245" s="6"/>
      <c r="AA245" s="6"/>
      <c r="AB245" s="6">
        <v>43818</v>
      </c>
      <c r="AC245" s="6"/>
      <c r="AD245" s="6"/>
      <c r="AE245" s="6"/>
      <c r="AF245" s="5"/>
      <c r="AG245" s="6"/>
      <c r="AH245" s="6">
        <v>43817</v>
      </c>
      <c r="AI245" s="5"/>
      <c r="AJ245" s="5"/>
      <c r="AK245">
        <v>242</v>
      </c>
    </row>
    <row r="246" spans="1:37" x14ac:dyDescent="0.35">
      <c r="A246">
        <v>3</v>
      </c>
      <c r="B246" s="5"/>
      <c r="C246">
        <v>1</v>
      </c>
      <c r="D246" s="5" t="s">
        <v>421</v>
      </c>
      <c r="E246" s="5" t="s">
        <v>60</v>
      </c>
      <c r="F246" s="5"/>
      <c r="G246" s="5" t="s">
        <v>64</v>
      </c>
      <c r="H246" s="5" t="s">
        <v>425</v>
      </c>
      <c r="I246" s="5" t="s">
        <v>1226</v>
      </c>
      <c r="J246" s="5"/>
      <c r="K246" s="5"/>
      <c r="L246" s="5" t="s">
        <v>53</v>
      </c>
      <c r="M246" s="5" t="s">
        <v>54</v>
      </c>
      <c r="N246" s="5"/>
      <c r="O246" s="5"/>
      <c r="P246" s="6"/>
      <c r="Q246" s="5" t="s">
        <v>168</v>
      </c>
      <c r="R246" s="5" t="s">
        <v>169</v>
      </c>
      <c r="S246" s="5" t="s">
        <v>51</v>
      </c>
      <c r="T246" s="5"/>
      <c r="U246" s="5" t="s">
        <v>59</v>
      </c>
      <c r="V246" s="5"/>
      <c r="X246" s="5"/>
      <c r="Y246" s="6">
        <v>43815</v>
      </c>
      <c r="Z246" s="6"/>
      <c r="AA246" s="6">
        <v>44188</v>
      </c>
      <c r="AB246" s="6"/>
      <c r="AC246" s="6">
        <v>44182</v>
      </c>
      <c r="AD246" s="6">
        <v>44182</v>
      </c>
      <c r="AE246" s="6">
        <v>44225</v>
      </c>
      <c r="AF246" s="5"/>
      <c r="AG246" s="6">
        <v>44231</v>
      </c>
      <c r="AH246" s="6">
        <v>44182</v>
      </c>
      <c r="AI246" s="5"/>
      <c r="AJ246" s="5"/>
      <c r="AK246">
        <v>249</v>
      </c>
    </row>
    <row r="247" spans="1:37" x14ac:dyDescent="0.35">
      <c r="A247">
        <v>6</v>
      </c>
      <c r="B247" s="5"/>
      <c r="C247">
        <v>0</v>
      </c>
      <c r="D247" s="5" t="s">
        <v>421</v>
      </c>
      <c r="E247" s="5" t="s">
        <v>60</v>
      </c>
      <c r="F247" s="5"/>
      <c r="G247" s="5"/>
      <c r="H247" s="5" t="s">
        <v>426</v>
      </c>
      <c r="I247" s="5"/>
      <c r="J247" s="5"/>
      <c r="K247" s="5"/>
      <c r="L247" s="5" t="s">
        <v>53</v>
      </c>
      <c r="M247" s="5" t="s">
        <v>54</v>
      </c>
      <c r="N247" s="5"/>
      <c r="O247" s="5"/>
      <c r="P247" s="6"/>
      <c r="Q247" s="5" t="s">
        <v>172</v>
      </c>
      <c r="R247" s="5" t="s">
        <v>173</v>
      </c>
      <c r="S247" s="5" t="s">
        <v>57</v>
      </c>
      <c r="T247" s="5" t="s">
        <v>58</v>
      </c>
      <c r="U247" s="5" t="s">
        <v>59</v>
      </c>
      <c r="V247" s="5"/>
      <c r="W247">
        <v>0</v>
      </c>
      <c r="X247" s="5" t="s">
        <v>127</v>
      </c>
      <c r="Y247" s="6">
        <v>44196</v>
      </c>
      <c r="Z247" s="6">
        <v>44198</v>
      </c>
      <c r="AA247" s="6">
        <v>44198</v>
      </c>
      <c r="AB247" s="6">
        <v>44188</v>
      </c>
      <c r="AC247" s="6"/>
      <c r="AD247" s="6">
        <v>44188</v>
      </c>
      <c r="AE247" s="6">
        <v>44200</v>
      </c>
      <c r="AF247" s="5"/>
      <c r="AG247" s="6">
        <v>44200</v>
      </c>
      <c r="AH247" s="6">
        <v>44188</v>
      </c>
      <c r="AI247" s="5"/>
      <c r="AJ247" s="5"/>
      <c r="AK247">
        <v>250</v>
      </c>
    </row>
    <row r="248" spans="1:37" x14ac:dyDescent="0.35">
      <c r="A248">
        <v>7</v>
      </c>
      <c r="B248" s="5"/>
      <c r="C248">
        <v>0</v>
      </c>
      <c r="D248" s="5" t="s">
        <v>421</v>
      </c>
      <c r="E248" s="5" t="s">
        <v>60</v>
      </c>
      <c r="F248" s="5"/>
      <c r="G248" s="5" t="s">
        <v>46</v>
      </c>
      <c r="H248" s="5" t="s">
        <v>427</v>
      </c>
      <c r="I248" s="5"/>
      <c r="J248" s="5"/>
      <c r="K248" s="5"/>
      <c r="L248" s="5" t="s">
        <v>53</v>
      </c>
      <c r="M248" s="5" t="s">
        <v>54</v>
      </c>
      <c r="N248" s="5"/>
      <c r="O248" s="5"/>
      <c r="P248" s="6"/>
      <c r="Q248" s="5" t="s">
        <v>168</v>
      </c>
      <c r="R248" s="5" t="s">
        <v>169</v>
      </c>
      <c r="S248" s="5" t="s">
        <v>57</v>
      </c>
      <c r="T248" s="5" t="s">
        <v>58</v>
      </c>
      <c r="U248" s="5" t="s">
        <v>59</v>
      </c>
      <c r="V248" s="5"/>
      <c r="W248">
        <v>0</v>
      </c>
      <c r="X248" s="5"/>
      <c r="Y248" s="6">
        <v>44238</v>
      </c>
      <c r="Z248" s="6">
        <v>44240</v>
      </c>
      <c r="AA248" s="6">
        <v>44241</v>
      </c>
      <c r="AB248" s="6">
        <v>44230</v>
      </c>
      <c r="AC248" s="6">
        <v>44230</v>
      </c>
      <c r="AD248" s="6">
        <v>44231</v>
      </c>
      <c r="AE248" s="6">
        <v>44237</v>
      </c>
      <c r="AF248" s="5"/>
      <c r="AG248" s="6">
        <v>44238</v>
      </c>
      <c r="AH248" s="6">
        <v>44230</v>
      </c>
      <c r="AI248" s="5"/>
      <c r="AJ248" s="5"/>
      <c r="AK248">
        <v>251</v>
      </c>
    </row>
    <row r="249" spans="1:37" x14ac:dyDescent="0.35">
      <c r="A249">
        <v>1</v>
      </c>
      <c r="B249" s="5"/>
      <c r="C249">
        <v>0</v>
      </c>
      <c r="D249" s="5" t="s">
        <v>421</v>
      </c>
      <c r="E249" s="5" t="s">
        <v>92</v>
      </c>
      <c r="F249" s="5" t="s">
        <v>146</v>
      </c>
      <c r="G249" s="5" t="s">
        <v>147</v>
      </c>
      <c r="H249" s="5" t="s">
        <v>422</v>
      </c>
      <c r="I249" s="5" t="s">
        <v>1330</v>
      </c>
      <c r="J249" s="5"/>
      <c r="K249" s="5"/>
      <c r="L249" s="5" t="s">
        <v>48</v>
      </c>
      <c r="M249" s="5"/>
      <c r="N249" s="5" t="s">
        <v>172</v>
      </c>
      <c r="O249" s="5" t="s">
        <v>173</v>
      </c>
      <c r="P249" s="6">
        <v>44200</v>
      </c>
      <c r="Q249" s="5" t="s">
        <v>172</v>
      </c>
      <c r="R249" s="5" t="s">
        <v>173</v>
      </c>
      <c r="S249" s="5" t="s">
        <v>51</v>
      </c>
      <c r="T249" s="5"/>
      <c r="U249" s="5"/>
      <c r="V249" s="5"/>
      <c r="X249" s="5"/>
      <c r="Y249" s="6">
        <v>44200</v>
      </c>
      <c r="Z249" s="6"/>
      <c r="AA249" s="6"/>
      <c r="AB249" s="6">
        <v>43818</v>
      </c>
      <c r="AC249" s="6"/>
      <c r="AD249" s="6"/>
      <c r="AE249" s="6"/>
      <c r="AF249" s="5"/>
      <c r="AG249" s="6"/>
      <c r="AH249" s="6">
        <v>43817</v>
      </c>
      <c r="AI249" s="5"/>
      <c r="AJ249" s="5"/>
      <c r="AK249">
        <v>245</v>
      </c>
    </row>
    <row r="250" spans="1:37" x14ac:dyDescent="0.35">
      <c r="A250">
        <v>2</v>
      </c>
      <c r="B250" s="5"/>
      <c r="C250">
        <v>0</v>
      </c>
      <c r="D250" s="5" t="s">
        <v>421</v>
      </c>
      <c r="E250" s="5" t="s">
        <v>92</v>
      </c>
      <c r="F250" s="5"/>
      <c r="G250" s="5" t="s">
        <v>86</v>
      </c>
      <c r="H250" s="5" t="s">
        <v>422</v>
      </c>
      <c r="I250" s="5" t="s">
        <v>1331</v>
      </c>
      <c r="J250" s="5"/>
      <c r="K250" s="5"/>
      <c r="L250" s="5" t="s">
        <v>48</v>
      </c>
      <c r="M250" s="5"/>
      <c r="N250" s="5" t="s">
        <v>168</v>
      </c>
      <c r="O250" s="5" t="s">
        <v>169</v>
      </c>
      <c r="P250" s="6">
        <v>43815</v>
      </c>
      <c r="Q250" s="5" t="s">
        <v>168</v>
      </c>
      <c r="R250" s="5" t="s">
        <v>169</v>
      </c>
      <c r="S250" s="5" t="s">
        <v>51</v>
      </c>
      <c r="T250" s="5"/>
      <c r="U250" s="5"/>
      <c r="V250" s="5"/>
      <c r="X250" s="5"/>
      <c r="Y250" s="6">
        <v>43815</v>
      </c>
      <c r="Z250" s="6"/>
      <c r="AA250" s="6"/>
      <c r="AB250" s="6">
        <v>43818</v>
      </c>
      <c r="AC250" s="6"/>
      <c r="AD250" s="6"/>
      <c r="AE250" s="6"/>
      <c r="AF250" s="5"/>
      <c r="AG250" s="6"/>
      <c r="AH250" s="6">
        <v>43817</v>
      </c>
      <c r="AI250" s="5"/>
      <c r="AJ250" s="5"/>
      <c r="AK250">
        <v>246</v>
      </c>
    </row>
    <row r="251" spans="1:37" x14ac:dyDescent="0.35">
      <c r="A251">
        <v>4</v>
      </c>
      <c r="B251" s="5"/>
      <c r="C251">
        <v>0</v>
      </c>
      <c r="D251" s="5" t="s">
        <v>421</v>
      </c>
      <c r="E251" s="5" t="s">
        <v>92</v>
      </c>
      <c r="F251" s="5" t="s">
        <v>73</v>
      </c>
      <c r="G251" s="5" t="s">
        <v>46</v>
      </c>
      <c r="H251" s="5" t="s">
        <v>422</v>
      </c>
      <c r="I251" s="5" t="s">
        <v>1332</v>
      </c>
      <c r="J251" s="5"/>
      <c r="K251" s="5"/>
      <c r="L251" s="5" t="s">
        <v>48</v>
      </c>
      <c r="M251" s="5"/>
      <c r="N251" s="5" t="s">
        <v>172</v>
      </c>
      <c r="O251" s="5" t="s">
        <v>173</v>
      </c>
      <c r="P251" s="6">
        <v>43815</v>
      </c>
      <c r="Q251" s="5" t="s">
        <v>172</v>
      </c>
      <c r="R251" s="5" t="s">
        <v>173</v>
      </c>
      <c r="S251" s="5" t="s">
        <v>51</v>
      </c>
      <c r="T251" s="5"/>
      <c r="U251" s="5"/>
      <c r="V251" s="5"/>
      <c r="X251" s="5"/>
      <c r="Y251" s="6">
        <v>43815</v>
      </c>
      <c r="Z251" s="6"/>
      <c r="AA251" s="6"/>
      <c r="AB251" s="6">
        <v>43818</v>
      </c>
      <c r="AC251" s="6"/>
      <c r="AD251" s="6"/>
      <c r="AE251" s="6"/>
      <c r="AF251" s="5"/>
      <c r="AG251" s="6"/>
      <c r="AH251" s="6">
        <v>43817</v>
      </c>
      <c r="AI251" s="5"/>
      <c r="AJ251" s="5"/>
      <c r="AK251">
        <v>247</v>
      </c>
    </row>
    <row r="252" spans="1:37" x14ac:dyDescent="0.35">
      <c r="A252">
        <v>5</v>
      </c>
      <c r="B252" s="5"/>
      <c r="C252">
        <v>0</v>
      </c>
      <c r="D252" s="5" t="s">
        <v>421</v>
      </c>
      <c r="E252" s="5" t="s">
        <v>60</v>
      </c>
      <c r="F252" s="5"/>
      <c r="G252" s="5" t="s">
        <v>64</v>
      </c>
      <c r="H252" s="5" t="s">
        <v>423</v>
      </c>
      <c r="I252" s="5" t="s">
        <v>424</v>
      </c>
      <c r="J252" s="5"/>
      <c r="K252" s="5"/>
      <c r="L252" s="5" t="s">
        <v>48</v>
      </c>
      <c r="M252" s="5"/>
      <c r="N252" s="5" t="s">
        <v>172</v>
      </c>
      <c r="O252" s="5" t="s">
        <v>173</v>
      </c>
      <c r="P252" s="6">
        <v>44155</v>
      </c>
      <c r="Q252" s="5" t="s">
        <v>172</v>
      </c>
      <c r="R252" s="5" t="s">
        <v>173</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248</v>
      </c>
    </row>
    <row r="253" spans="1:37" x14ac:dyDescent="0.35">
      <c r="A253">
        <v>2</v>
      </c>
      <c r="B253" s="5"/>
      <c r="C253">
        <v>0</v>
      </c>
      <c r="D253" s="5" t="s">
        <v>428</v>
      </c>
      <c r="E253" s="5" t="s">
        <v>92</v>
      </c>
      <c r="F253" s="5"/>
      <c r="G253" s="5" t="s">
        <v>86</v>
      </c>
      <c r="H253" s="5" t="s">
        <v>429</v>
      </c>
      <c r="I253" s="5" t="s">
        <v>1074</v>
      </c>
      <c r="J253" s="5"/>
      <c r="K253" s="5"/>
      <c r="L253" s="5" t="s">
        <v>53</v>
      </c>
      <c r="M253" s="5" t="s">
        <v>67</v>
      </c>
      <c r="N253" s="5"/>
      <c r="O253" s="5"/>
      <c r="P253" s="6"/>
      <c r="Q253" s="5" t="s">
        <v>168</v>
      </c>
      <c r="R253" s="5" t="s">
        <v>169</v>
      </c>
      <c r="S253" s="5" t="s">
        <v>51</v>
      </c>
      <c r="T253" s="5"/>
      <c r="U253" s="5" t="s">
        <v>59</v>
      </c>
      <c r="V253" s="5"/>
      <c r="X253" s="5"/>
      <c r="Y253" s="6">
        <v>43815</v>
      </c>
      <c r="Z253" s="6"/>
      <c r="AA253" s="6">
        <v>43832</v>
      </c>
      <c r="AB253" s="6">
        <v>43818</v>
      </c>
      <c r="AC253" s="6">
        <v>43819</v>
      </c>
      <c r="AD253" s="6">
        <v>43819</v>
      </c>
      <c r="AE253" s="6">
        <v>43839</v>
      </c>
      <c r="AF253" s="5"/>
      <c r="AG253" s="6">
        <v>43839</v>
      </c>
      <c r="AH253" s="6">
        <v>43817</v>
      </c>
      <c r="AI253" s="5"/>
      <c r="AJ253" s="5"/>
      <c r="AK253">
        <v>253</v>
      </c>
    </row>
    <row r="254" spans="1:37" x14ac:dyDescent="0.35">
      <c r="A254">
        <v>3</v>
      </c>
      <c r="B254" s="5"/>
      <c r="C254">
        <v>0</v>
      </c>
      <c r="D254" s="5" t="s">
        <v>428</v>
      </c>
      <c r="E254" s="5" t="s">
        <v>92</v>
      </c>
      <c r="F254" s="5" t="s">
        <v>73</v>
      </c>
      <c r="G254" s="5" t="s">
        <v>46</v>
      </c>
      <c r="H254" s="5" t="s">
        <v>429</v>
      </c>
      <c r="I254" s="5" t="s">
        <v>1154</v>
      </c>
      <c r="J254" s="5"/>
      <c r="K254" s="5"/>
      <c r="L254" s="5" t="s">
        <v>53</v>
      </c>
      <c r="M254" s="5" t="s">
        <v>67</v>
      </c>
      <c r="N254" s="5"/>
      <c r="O254" s="5"/>
      <c r="P254" s="6"/>
      <c r="Q254" s="5" t="s">
        <v>168</v>
      </c>
      <c r="R254" s="5" t="s">
        <v>169</v>
      </c>
      <c r="S254" s="5" t="s">
        <v>51</v>
      </c>
      <c r="T254" s="5"/>
      <c r="U254" s="5" t="s">
        <v>59</v>
      </c>
      <c r="V254" s="5"/>
      <c r="X254" s="5"/>
      <c r="Y254" s="6">
        <v>43815</v>
      </c>
      <c r="Z254" s="6"/>
      <c r="AA254" s="6">
        <v>43938</v>
      </c>
      <c r="AB254" s="6">
        <v>43818</v>
      </c>
      <c r="AC254" s="6">
        <v>43915</v>
      </c>
      <c r="AD254" s="6">
        <v>43922</v>
      </c>
      <c r="AE254" s="6">
        <v>43964</v>
      </c>
      <c r="AF254" s="5"/>
      <c r="AG254" s="6">
        <v>43965</v>
      </c>
      <c r="AH254" s="6">
        <v>43817</v>
      </c>
      <c r="AI254" s="5"/>
      <c r="AJ254" s="5"/>
      <c r="AK254">
        <v>254</v>
      </c>
    </row>
    <row r="255" spans="1:37" x14ac:dyDescent="0.35">
      <c r="A255">
        <v>4</v>
      </c>
      <c r="B255" s="5"/>
      <c r="C255">
        <v>0</v>
      </c>
      <c r="D255" s="5" t="s">
        <v>428</v>
      </c>
      <c r="E255" s="5" t="s">
        <v>92</v>
      </c>
      <c r="F255" s="5"/>
      <c r="G255" s="5" t="s">
        <v>86</v>
      </c>
      <c r="H255" s="5" t="s">
        <v>429</v>
      </c>
      <c r="I255" s="5" t="s">
        <v>431</v>
      </c>
      <c r="J255" s="5"/>
      <c r="K255" s="5"/>
      <c r="L255" s="5" t="s">
        <v>53</v>
      </c>
      <c r="M255" s="5" t="s">
        <v>67</v>
      </c>
      <c r="N255" s="5"/>
      <c r="O255" s="5"/>
      <c r="P255" s="6"/>
      <c r="Q255" s="5" t="s">
        <v>168</v>
      </c>
      <c r="R255" s="5" t="s">
        <v>169</v>
      </c>
      <c r="S255" s="5" t="s">
        <v>51</v>
      </c>
      <c r="T255" s="5"/>
      <c r="U255" s="5" t="s">
        <v>59</v>
      </c>
      <c r="V255" s="5"/>
      <c r="X255" s="5"/>
      <c r="Y255" s="6">
        <v>43847</v>
      </c>
      <c r="Z255" s="6">
        <v>43918</v>
      </c>
      <c r="AA255" s="6">
        <v>43932</v>
      </c>
      <c r="AB255" s="6">
        <v>43839</v>
      </c>
      <c r="AC255" s="6">
        <v>43916</v>
      </c>
      <c r="AD255" s="6">
        <v>43922</v>
      </c>
      <c r="AE255" s="6">
        <v>43977</v>
      </c>
      <c r="AF255" s="5"/>
      <c r="AG255" s="6">
        <v>43991</v>
      </c>
      <c r="AH255" s="6">
        <v>43839</v>
      </c>
      <c r="AI255" s="5"/>
      <c r="AJ255" s="5"/>
      <c r="AK255">
        <v>256</v>
      </c>
    </row>
    <row r="256" spans="1:37" x14ac:dyDescent="0.35">
      <c r="A256">
        <v>5</v>
      </c>
      <c r="B256" s="5"/>
      <c r="C256">
        <v>0</v>
      </c>
      <c r="D256" s="5" t="s">
        <v>428</v>
      </c>
      <c r="E256" s="5" t="s">
        <v>45</v>
      </c>
      <c r="F256" s="5"/>
      <c r="G256" s="5" t="s">
        <v>86</v>
      </c>
      <c r="H256" s="5" t="s">
        <v>430</v>
      </c>
      <c r="I256" s="5"/>
      <c r="J256" s="5"/>
      <c r="K256" s="5"/>
      <c r="L256" s="5" t="s">
        <v>53</v>
      </c>
      <c r="M256" s="5" t="s">
        <v>67</v>
      </c>
      <c r="N256" s="5"/>
      <c r="O256" s="5"/>
      <c r="P256" s="6"/>
      <c r="Q256" s="5" t="s">
        <v>168</v>
      </c>
      <c r="R256" s="5" t="s">
        <v>169</v>
      </c>
      <c r="S256" s="5" t="s">
        <v>57</v>
      </c>
      <c r="T256" s="5" t="s">
        <v>58</v>
      </c>
      <c r="U256" s="5" t="s">
        <v>59</v>
      </c>
      <c r="V256" s="5"/>
      <c r="W256">
        <v>0</v>
      </c>
      <c r="X256" s="5" t="s">
        <v>208</v>
      </c>
      <c r="Y256" s="6">
        <v>43921</v>
      </c>
      <c r="Z256" s="6">
        <v>43924</v>
      </c>
      <c r="AA256" s="6">
        <v>43932</v>
      </c>
      <c r="AB256" s="6">
        <v>43922</v>
      </c>
      <c r="AC256" s="6">
        <v>43922</v>
      </c>
      <c r="AD256" s="6">
        <v>43922</v>
      </c>
      <c r="AE256" s="6">
        <v>43948</v>
      </c>
      <c r="AF256" s="5"/>
      <c r="AG256" s="6">
        <v>43949</v>
      </c>
      <c r="AH256" s="6">
        <v>43922</v>
      </c>
      <c r="AI256" s="5"/>
      <c r="AJ256" s="5"/>
      <c r="AK256">
        <v>255</v>
      </c>
    </row>
    <row r="257" spans="1:37" x14ac:dyDescent="0.35">
      <c r="A257">
        <v>1</v>
      </c>
      <c r="B257" s="5"/>
      <c r="C257">
        <v>0</v>
      </c>
      <c r="D257" s="5" t="s">
        <v>428</v>
      </c>
      <c r="E257" s="5" t="s">
        <v>92</v>
      </c>
      <c r="F257" s="5" t="s">
        <v>146</v>
      </c>
      <c r="G257" s="5" t="s">
        <v>147</v>
      </c>
      <c r="H257" s="5" t="s">
        <v>429</v>
      </c>
      <c r="I257" s="5" t="s">
        <v>1333</v>
      </c>
      <c r="J257" s="5"/>
      <c r="K257" s="5"/>
      <c r="L257" s="5" t="s">
        <v>48</v>
      </c>
      <c r="M257" s="5"/>
      <c r="N257" s="5" t="s">
        <v>168</v>
      </c>
      <c r="O257" s="5" t="s">
        <v>169</v>
      </c>
      <c r="P257" s="6">
        <v>43983</v>
      </c>
      <c r="Q257" s="5" t="s">
        <v>168</v>
      </c>
      <c r="R257" s="5" t="s">
        <v>169</v>
      </c>
      <c r="S257" s="5" t="s">
        <v>51</v>
      </c>
      <c r="T257" s="5"/>
      <c r="U257" s="5"/>
      <c r="V257" s="5"/>
      <c r="X257" s="5"/>
      <c r="Y257" s="6">
        <v>43983</v>
      </c>
      <c r="Z257" s="6"/>
      <c r="AA257" s="6"/>
      <c r="AB257" s="6">
        <v>43928</v>
      </c>
      <c r="AC257" s="6">
        <v>43927</v>
      </c>
      <c r="AD257" s="6"/>
      <c r="AE257" s="6"/>
      <c r="AF257" s="5"/>
      <c r="AG257" s="6"/>
      <c r="AH257" s="6">
        <v>43817</v>
      </c>
      <c r="AI257" s="5"/>
      <c r="AJ257" s="5"/>
      <c r="AK257">
        <v>252</v>
      </c>
    </row>
    <row r="258" spans="1:37" x14ac:dyDescent="0.35">
      <c r="A258">
        <v>2</v>
      </c>
      <c r="B258" s="5"/>
      <c r="C258">
        <v>2</v>
      </c>
      <c r="D258" s="5" t="s">
        <v>432</v>
      </c>
      <c r="E258" s="5" t="s">
        <v>60</v>
      </c>
      <c r="F258" s="5" t="s">
        <v>73</v>
      </c>
      <c r="G258" s="5" t="s">
        <v>46</v>
      </c>
      <c r="H258" s="5" t="s">
        <v>435</v>
      </c>
      <c r="I258" s="5" t="s">
        <v>436</v>
      </c>
      <c r="J258" s="5"/>
      <c r="K258" s="5" t="s">
        <v>437</v>
      </c>
      <c r="L258" s="5" t="s">
        <v>53</v>
      </c>
      <c r="M258" s="5" t="s">
        <v>54</v>
      </c>
      <c r="N258" s="5"/>
      <c r="O258" s="5"/>
      <c r="P258" s="6"/>
      <c r="Q258" s="5" t="s">
        <v>395</v>
      </c>
      <c r="R258" s="5" t="s">
        <v>396</v>
      </c>
      <c r="S258" s="5" t="s">
        <v>51</v>
      </c>
      <c r="T258" s="5"/>
      <c r="U258" s="5" t="s">
        <v>259</v>
      </c>
      <c r="V258" s="5"/>
      <c r="W258">
        <v>28</v>
      </c>
      <c r="X258" s="5" t="s">
        <v>63</v>
      </c>
      <c r="Y258" s="6">
        <v>44177</v>
      </c>
      <c r="Z258" s="6">
        <v>44188</v>
      </c>
      <c r="AA258" s="6">
        <v>44197</v>
      </c>
      <c r="AB258" s="6">
        <v>44169</v>
      </c>
      <c r="AC258" s="6">
        <v>44186</v>
      </c>
      <c r="AD258" s="6">
        <v>44187</v>
      </c>
      <c r="AE258" s="6">
        <v>44216</v>
      </c>
      <c r="AF258" s="5"/>
      <c r="AG258" s="6">
        <v>44218</v>
      </c>
      <c r="AH258" s="6">
        <v>44169</v>
      </c>
      <c r="AI258" s="5"/>
      <c r="AJ258" s="5"/>
      <c r="AK258">
        <v>258</v>
      </c>
    </row>
    <row r="259" spans="1:37" x14ac:dyDescent="0.35">
      <c r="A259">
        <v>3</v>
      </c>
      <c r="B259" s="5"/>
      <c r="C259">
        <v>0</v>
      </c>
      <c r="D259" s="5" t="s">
        <v>432</v>
      </c>
      <c r="E259" s="5" t="s">
        <v>60</v>
      </c>
      <c r="F259" s="5" t="s">
        <v>73</v>
      </c>
      <c r="G259" s="5" t="s">
        <v>46</v>
      </c>
      <c r="H259" s="5" t="s">
        <v>435</v>
      </c>
      <c r="I259" s="5" t="s">
        <v>438</v>
      </c>
      <c r="J259" s="5"/>
      <c r="K259" s="5" t="s">
        <v>437</v>
      </c>
      <c r="L259" s="5" t="s">
        <v>53</v>
      </c>
      <c r="M259" s="5" t="s">
        <v>78</v>
      </c>
      <c r="N259" s="5"/>
      <c r="O259" s="5"/>
      <c r="P259" s="6"/>
      <c r="Q259" s="5" t="s">
        <v>439</v>
      </c>
      <c r="R259" s="5" t="s">
        <v>396</v>
      </c>
      <c r="S259" s="5" t="s">
        <v>65</v>
      </c>
      <c r="T259" s="5" t="s">
        <v>58</v>
      </c>
      <c r="U259" s="5" t="s">
        <v>259</v>
      </c>
      <c r="V259" s="5"/>
      <c r="W259">
        <v>28</v>
      </c>
      <c r="X259" s="5" t="s">
        <v>63</v>
      </c>
      <c r="Y259" s="6">
        <v>44153</v>
      </c>
      <c r="Z259" s="6">
        <v>44155</v>
      </c>
      <c r="AA259" s="6">
        <v>44165</v>
      </c>
      <c r="AB259" s="6">
        <v>44091</v>
      </c>
      <c r="AC259" s="6">
        <v>44091</v>
      </c>
      <c r="AD259" s="6">
        <v>44091</v>
      </c>
      <c r="AE259" s="6">
        <v>44133</v>
      </c>
      <c r="AF259" s="5"/>
      <c r="AG259" s="6">
        <v>44140</v>
      </c>
      <c r="AH259" s="6">
        <v>44091</v>
      </c>
      <c r="AI259" s="5" t="s">
        <v>59</v>
      </c>
      <c r="AJ259" s="5"/>
      <c r="AK259">
        <v>259</v>
      </c>
    </row>
    <row r="260" spans="1:37" x14ac:dyDescent="0.35">
      <c r="A260">
        <v>4</v>
      </c>
      <c r="B260" s="5"/>
      <c r="C260">
        <v>0</v>
      </c>
      <c r="D260" s="5" t="s">
        <v>432</v>
      </c>
      <c r="E260" s="5" t="s">
        <v>60</v>
      </c>
      <c r="F260" s="5"/>
      <c r="G260" s="5" t="s">
        <v>46</v>
      </c>
      <c r="H260" s="5" t="s">
        <v>433</v>
      </c>
      <c r="I260" s="5" t="s">
        <v>434</v>
      </c>
      <c r="J260" s="5"/>
      <c r="K260" s="5"/>
      <c r="L260" s="5" t="s">
        <v>190</v>
      </c>
      <c r="M260" s="5"/>
      <c r="N260" s="5" t="s">
        <v>259</v>
      </c>
      <c r="O260" s="5"/>
      <c r="P260" s="6">
        <v>44230</v>
      </c>
      <c r="Q260" s="5" t="s">
        <v>395</v>
      </c>
      <c r="R260" s="5" t="s">
        <v>396</v>
      </c>
      <c r="S260" s="5" t="s">
        <v>65</v>
      </c>
      <c r="T260" s="5" t="s">
        <v>58</v>
      </c>
      <c r="U260" s="5" t="s">
        <v>259</v>
      </c>
      <c r="V260" s="5"/>
      <c r="W260">
        <v>0</v>
      </c>
      <c r="X260" s="5"/>
      <c r="Y260" s="6"/>
      <c r="Z260" s="6"/>
      <c r="AA260" s="6">
        <v>44230</v>
      </c>
      <c r="AB260" s="6"/>
      <c r="AC260" s="6">
        <v>44215</v>
      </c>
      <c r="AD260" s="6">
        <v>44215</v>
      </c>
      <c r="AE260" s="6"/>
      <c r="AF260" s="5"/>
      <c r="AG260" s="6"/>
      <c r="AH260" s="6">
        <v>44215</v>
      </c>
      <c r="AI260" s="5"/>
      <c r="AJ260" s="5"/>
      <c r="AK260">
        <v>257</v>
      </c>
    </row>
    <row r="261" spans="1:37" x14ac:dyDescent="0.35">
      <c r="A261">
        <v>1</v>
      </c>
      <c r="B261" s="5"/>
      <c r="C261">
        <v>1</v>
      </c>
      <c r="D261" s="5" t="s">
        <v>440</v>
      </c>
      <c r="E261" s="5" t="s">
        <v>60</v>
      </c>
      <c r="F261" s="5" t="s">
        <v>73</v>
      </c>
      <c r="G261" s="5" t="s">
        <v>46</v>
      </c>
      <c r="H261" s="5" t="s">
        <v>441</v>
      </c>
      <c r="I261" s="5" t="s">
        <v>442</v>
      </c>
      <c r="J261" s="5"/>
      <c r="K261" s="5" t="s">
        <v>260</v>
      </c>
      <c r="L261" s="5" t="s">
        <v>53</v>
      </c>
      <c r="M261" s="5" t="s">
        <v>54</v>
      </c>
      <c r="N261" s="5"/>
      <c r="O261" s="5"/>
      <c r="P261" s="6"/>
      <c r="Q261" s="5" t="s">
        <v>395</v>
      </c>
      <c r="R261" s="5" t="s">
        <v>396</v>
      </c>
      <c r="S261" s="5" t="s">
        <v>51</v>
      </c>
      <c r="T261" s="5"/>
      <c r="U261" s="5" t="s">
        <v>259</v>
      </c>
      <c r="V261" s="5"/>
      <c r="W261">
        <v>84</v>
      </c>
      <c r="X261" s="5" t="s">
        <v>219</v>
      </c>
      <c r="Y261" s="6">
        <v>44118</v>
      </c>
      <c r="Z261" s="6">
        <v>44168</v>
      </c>
      <c r="AA261" s="6">
        <v>44179</v>
      </c>
      <c r="AB261" s="6">
        <v>44097</v>
      </c>
      <c r="AC261" s="6">
        <v>44166</v>
      </c>
      <c r="AD261" s="6">
        <v>44169</v>
      </c>
      <c r="AE261" s="6">
        <v>44181</v>
      </c>
      <c r="AF261" s="5"/>
      <c r="AG261" s="6">
        <v>44187</v>
      </c>
      <c r="AH261" s="6">
        <v>44097</v>
      </c>
      <c r="AI261" s="5"/>
      <c r="AJ261" s="5"/>
      <c r="AK261">
        <v>260</v>
      </c>
    </row>
    <row r="262" spans="1:37" x14ac:dyDescent="0.35">
      <c r="A262">
        <v>3</v>
      </c>
      <c r="B262" s="5"/>
      <c r="C262">
        <v>0</v>
      </c>
      <c r="D262" s="5" t="s">
        <v>440</v>
      </c>
      <c r="E262" s="5" t="s">
        <v>60</v>
      </c>
      <c r="F262" s="5" t="s">
        <v>73</v>
      </c>
      <c r="G262" s="5" t="s">
        <v>46</v>
      </c>
      <c r="H262" s="5" t="s">
        <v>441</v>
      </c>
      <c r="I262" s="5" t="s">
        <v>444</v>
      </c>
      <c r="J262" s="5"/>
      <c r="K262" s="5" t="s">
        <v>260</v>
      </c>
      <c r="L262" s="5" t="s">
        <v>53</v>
      </c>
      <c r="M262" s="5" t="s">
        <v>67</v>
      </c>
      <c r="N262" s="5"/>
      <c r="O262" s="5"/>
      <c r="P262" s="6"/>
      <c r="Q262" s="5" t="s">
        <v>439</v>
      </c>
      <c r="R262" s="5" t="s">
        <v>396</v>
      </c>
      <c r="S262" s="5" t="s">
        <v>65</v>
      </c>
      <c r="T262" s="5" t="s">
        <v>58</v>
      </c>
      <c r="U262" s="5" t="s">
        <v>59</v>
      </c>
      <c r="V262" s="5"/>
      <c r="W262">
        <v>84</v>
      </c>
      <c r="X262" s="5" t="s">
        <v>219</v>
      </c>
      <c r="Y262" s="6">
        <v>44118</v>
      </c>
      <c r="Z262" s="6">
        <v>44120</v>
      </c>
      <c r="AA262" s="6">
        <v>44179</v>
      </c>
      <c r="AB262" s="6">
        <v>44091</v>
      </c>
      <c r="AC262" s="6">
        <v>44091</v>
      </c>
      <c r="AD262" s="6">
        <v>44169</v>
      </c>
      <c r="AE262" s="6">
        <v>44169</v>
      </c>
      <c r="AF262" s="5"/>
      <c r="AG262" s="6">
        <v>44173</v>
      </c>
      <c r="AH262" s="6">
        <v>44091</v>
      </c>
      <c r="AI262" s="5"/>
      <c r="AJ262" s="5"/>
      <c r="AK262">
        <v>261</v>
      </c>
    </row>
    <row r="263" spans="1:37" x14ac:dyDescent="0.35">
      <c r="A263">
        <v>2</v>
      </c>
      <c r="B263" s="5"/>
      <c r="C263">
        <v>2</v>
      </c>
      <c r="D263" s="5" t="s">
        <v>440</v>
      </c>
      <c r="E263" s="5" t="s">
        <v>60</v>
      </c>
      <c r="F263" s="5" t="s">
        <v>73</v>
      </c>
      <c r="G263" s="5" t="s">
        <v>46</v>
      </c>
      <c r="H263" s="5" t="s">
        <v>441</v>
      </c>
      <c r="I263" s="5" t="s">
        <v>442</v>
      </c>
      <c r="J263" s="5"/>
      <c r="K263" s="5" t="s">
        <v>70</v>
      </c>
      <c r="L263" s="5" t="s">
        <v>53</v>
      </c>
      <c r="M263" s="5" t="s">
        <v>67</v>
      </c>
      <c r="N263" s="5"/>
      <c r="O263" s="5"/>
      <c r="P263" s="6"/>
      <c r="Q263" s="5" t="s">
        <v>395</v>
      </c>
      <c r="R263" s="5" t="s">
        <v>396</v>
      </c>
      <c r="S263" s="5" t="s">
        <v>51</v>
      </c>
      <c r="T263" s="5"/>
      <c r="U263" s="5" t="s">
        <v>259</v>
      </c>
      <c r="V263" s="5"/>
      <c r="W263">
        <v>112</v>
      </c>
      <c r="X263" s="5" t="s">
        <v>445</v>
      </c>
      <c r="Y263" s="6">
        <v>44177</v>
      </c>
      <c r="Z263" s="6">
        <v>44179</v>
      </c>
      <c r="AA263" s="6">
        <v>44189</v>
      </c>
      <c r="AB263" s="6">
        <v>44169</v>
      </c>
      <c r="AC263" s="6"/>
      <c r="AD263" s="6"/>
      <c r="AE263" s="6">
        <v>44169</v>
      </c>
      <c r="AF263" s="5"/>
      <c r="AG263" s="6">
        <v>44169</v>
      </c>
      <c r="AH263" s="6">
        <v>44169</v>
      </c>
      <c r="AI263" s="5"/>
      <c r="AJ263" s="5"/>
      <c r="AK263">
        <v>262</v>
      </c>
    </row>
    <row r="264" spans="1:37" x14ac:dyDescent="0.35">
      <c r="A264">
        <v>2</v>
      </c>
      <c r="B264" s="5"/>
      <c r="C264">
        <v>0</v>
      </c>
      <c r="D264" s="5" t="s">
        <v>446</v>
      </c>
      <c r="E264" s="5" t="s">
        <v>92</v>
      </c>
      <c r="F264" s="5"/>
      <c r="G264" s="5" t="s">
        <v>86</v>
      </c>
      <c r="H264" s="5" t="s">
        <v>447</v>
      </c>
      <c r="I264" s="5" t="s">
        <v>1075</v>
      </c>
      <c r="J264" s="5"/>
      <c r="K264" s="5"/>
      <c r="L264" s="5" t="s">
        <v>53</v>
      </c>
      <c r="M264" s="5" t="s">
        <v>67</v>
      </c>
      <c r="N264" s="5"/>
      <c r="O264" s="5"/>
      <c r="P264" s="6"/>
      <c r="Q264" s="5" t="s">
        <v>449</v>
      </c>
      <c r="R264" s="5" t="s">
        <v>450</v>
      </c>
      <c r="S264" s="5" t="s">
        <v>51</v>
      </c>
      <c r="T264" s="5"/>
      <c r="U264" s="5" t="s">
        <v>59</v>
      </c>
      <c r="V264" s="5"/>
      <c r="X264" s="5"/>
      <c r="Y264" s="6">
        <v>43819</v>
      </c>
      <c r="Z264" s="6"/>
      <c r="AA264" s="6">
        <v>44025</v>
      </c>
      <c r="AB264" s="6">
        <v>43818</v>
      </c>
      <c r="AC264" s="6">
        <v>43998</v>
      </c>
      <c r="AD264" s="6">
        <v>44011</v>
      </c>
      <c r="AE264" s="6">
        <v>44027</v>
      </c>
      <c r="AF264" s="5"/>
      <c r="AG264" s="6">
        <v>44028</v>
      </c>
      <c r="AH264" s="6">
        <v>43817</v>
      </c>
      <c r="AI264" s="5"/>
      <c r="AJ264" s="5"/>
      <c r="AK264">
        <v>264</v>
      </c>
    </row>
    <row r="265" spans="1:37" x14ac:dyDescent="0.35">
      <c r="A265">
        <v>4</v>
      </c>
      <c r="B265" s="5"/>
      <c r="C265">
        <v>0</v>
      </c>
      <c r="D265" s="5" t="s">
        <v>446</v>
      </c>
      <c r="E265" s="5" t="s">
        <v>92</v>
      </c>
      <c r="F265" s="5"/>
      <c r="G265" s="5" t="s">
        <v>64</v>
      </c>
      <c r="H265" s="5" t="s">
        <v>447</v>
      </c>
      <c r="I265" s="5" t="s">
        <v>1076</v>
      </c>
      <c r="J265" s="5"/>
      <c r="K265" s="5"/>
      <c r="L265" s="5" t="s">
        <v>53</v>
      </c>
      <c r="M265" s="5" t="s">
        <v>102</v>
      </c>
      <c r="N265" s="5"/>
      <c r="O265" s="5"/>
      <c r="P265" s="6"/>
      <c r="Q265" s="5" t="s">
        <v>449</v>
      </c>
      <c r="R265" s="5" t="s">
        <v>450</v>
      </c>
      <c r="S265" s="5" t="s">
        <v>51</v>
      </c>
      <c r="T265" s="5"/>
      <c r="U265" s="5"/>
      <c r="V265" s="5"/>
      <c r="X265" s="5"/>
      <c r="Y265" s="6">
        <v>43819</v>
      </c>
      <c r="Z265" s="6"/>
      <c r="AA265" s="6"/>
      <c r="AB265" s="6">
        <v>43818</v>
      </c>
      <c r="AC265" s="6"/>
      <c r="AD265" s="6"/>
      <c r="AE265" s="6"/>
      <c r="AF265" s="5"/>
      <c r="AG265" s="6">
        <v>44165</v>
      </c>
      <c r="AH265" s="6">
        <v>43817</v>
      </c>
      <c r="AI265" s="5"/>
      <c r="AJ265" s="5"/>
      <c r="AK265">
        <v>266</v>
      </c>
    </row>
    <row r="266" spans="1:37" x14ac:dyDescent="0.35">
      <c r="A266">
        <v>3</v>
      </c>
      <c r="B266" s="5"/>
      <c r="C266">
        <v>0</v>
      </c>
      <c r="D266" s="5" t="s">
        <v>446</v>
      </c>
      <c r="E266" s="5" t="s">
        <v>92</v>
      </c>
      <c r="F266" s="5" t="s">
        <v>73</v>
      </c>
      <c r="G266" s="5" t="s">
        <v>46</v>
      </c>
      <c r="H266" s="5" t="s">
        <v>447</v>
      </c>
      <c r="I266" s="5" t="s">
        <v>1155</v>
      </c>
      <c r="J266" s="5"/>
      <c r="K266" s="5"/>
      <c r="L266" s="5" t="s">
        <v>53</v>
      </c>
      <c r="M266" s="5" t="s">
        <v>67</v>
      </c>
      <c r="N266" s="5"/>
      <c r="O266" s="5"/>
      <c r="P266" s="6"/>
      <c r="Q266" s="5" t="s">
        <v>449</v>
      </c>
      <c r="R266" s="5" t="s">
        <v>450</v>
      </c>
      <c r="S266" s="5" t="s">
        <v>51</v>
      </c>
      <c r="T266" s="5"/>
      <c r="U266" s="5" t="s">
        <v>59</v>
      </c>
      <c r="V266" s="5"/>
      <c r="X266" s="5"/>
      <c r="Y266" s="6">
        <v>43819</v>
      </c>
      <c r="Z266" s="6"/>
      <c r="AA266" s="6">
        <v>44025</v>
      </c>
      <c r="AB266" s="6">
        <v>43818</v>
      </c>
      <c r="AC266" s="6">
        <v>44011</v>
      </c>
      <c r="AD266" s="6">
        <v>44033</v>
      </c>
      <c r="AE266" s="6">
        <v>44039</v>
      </c>
      <c r="AF266" s="5"/>
      <c r="AG266" s="6">
        <v>44041</v>
      </c>
      <c r="AH266" s="6">
        <v>43817</v>
      </c>
      <c r="AI266" s="5"/>
      <c r="AJ266" s="5"/>
      <c r="AK266">
        <v>265</v>
      </c>
    </row>
    <row r="267" spans="1:37" x14ac:dyDescent="0.35">
      <c r="A267">
        <v>1</v>
      </c>
      <c r="B267" s="5"/>
      <c r="C267">
        <v>0</v>
      </c>
      <c r="D267" s="5" t="s">
        <v>446</v>
      </c>
      <c r="E267" s="5" t="s">
        <v>92</v>
      </c>
      <c r="F267" s="5" t="s">
        <v>146</v>
      </c>
      <c r="G267" s="5" t="s">
        <v>46</v>
      </c>
      <c r="H267" s="5" t="s">
        <v>447</v>
      </c>
      <c r="I267" s="5" t="s">
        <v>448</v>
      </c>
      <c r="J267" s="5"/>
      <c r="K267" s="5"/>
      <c r="L267" s="5" t="s">
        <v>48</v>
      </c>
      <c r="M267" s="5"/>
      <c r="N267" s="5" t="s">
        <v>449</v>
      </c>
      <c r="O267" s="5" t="s">
        <v>450</v>
      </c>
      <c r="P267" s="6">
        <v>44200</v>
      </c>
      <c r="Q267" s="5" t="s">
        <v>449</v>
      </c>
      <c r="R267" s="5" t="s">
        <v>450</v>
      </c>
      <c r="S267" s="5" t="s">
        <v>51</v>
      </c>
      <c r="T267" s="5"/>
      <c r="U267" s="5"/>
      <c r="V267" s="5"/>
      <c r="X267" s="5"/>
      <c r="Y267" s="6">
        <v>44200</v>
      </c>
      <c r="Z267" s="6"/>
      <c r="AA267" s="6"/>
      <c r="AB267" s="6">
        <v>43818</v>
      </c>
      <c r="AC267" s="6"/>
      <c r="AD267" s="6"/>
      <c r="AE267" s="6"/>
      <c r="AF267" s="5"/>
      <c r="AG267" s="6"/>
      <c r="AH267" s="6">
        <v>43817</v>
      </c>
      <c r="AI267" s="5"/>
      <c r="AJ267" s="5"/>
      <c r="AK267">
        <v>263</v>
      </c>
    </row>
    <row r="268" spans="1:37" x14ac:dyDescent="0.35">
      <c r="A268">
        <v>2</v>
      </c>
      <c r="B268" s="5"/>
      <c r="C268">
        <v>0</v>
      </c>
      <c r="D268" s="5" t="s">
        <v>451</v>
      </c>
      <c r="E268" s="5" t="s">
        <v>60</v>
      </c>
      <c r="F268" s="5" t="s">
        <v>73</v>
      </c>
      <c r="G268" s="5" t="s">
        <v>46</v>
      </c>
      <c r="H268" s="5" t="s">
        <v>456</v>
      </c>
      <c r="I268" s="5" t="s">
        <v>1262</v>
      </c>
      <c r="J268" s="5"/>
      <c r="K268" s="5" t="s">
        <v>397</v>
      </c>
      <c r="L268" s="5" t="s">
        <v>53</v>
      </c>
      <c r="M268" s="5" t="s">
        <v>78</v>
      </c>
      <c r="N268" s="5"/>
      <c r="O268" s="5"/>
      <c r="P268" s="6"/>
      <c r="Q268" s="5" t="s">
        <v>453</v>
      </c>
      <c r="R268" s="5" t="s">
        <v>454</v>
      </c>
      <c r="S268" s="5" t="s">
        <v>65</v>
      </c>
      <c r="T268" s="5" t="s">
        <v>58</v>
      </c>
      <c r="U268" s="5" t="s">
        <v>259</v>
      </c>
      <c r="V268" s="5"/>
      <c r="X268" s="5" t="s">
        <v>457</v>
      </c>
      <c r="Y268" s="6">
        <v>44162</v>
      </c>
      <c r="Z268" s="6">
        <v>44164</v>
      </c>
      <c r="AA268" s="6">
        <v>44174</v>
      </c>
      <c r="AB268" s="6">
        <v>44088</v>
      </c>
      <c r="AC268" s="6">
        <v>44088</v>
      </c>
      <c r="AD268" s="6">
        <v>44088</v>
      </c>
      <c r="AE268" s="6">
        <v>44169</v>
      </c>
      <c r="AF268" s="5"/>
      <c r="AG268" s="6">
        <v>44172</v>
      </c>
      <c r="AH268" s="6">
        <v>44088</v>
      </c>
      <c r="AI268" s="5"/>
      <c r="AJ268" s="5"/>
      <c r="AK268">
        <v>269</v>
      </c>
    </row>
    <row r="269" spans="1:37" x14ac:dyDescent="0.35">
      <c r="A269">
        <v>1</v>
      </c>
      <c r="B269" s="5"/>
      <c r="C269">
        <v>0</v>
      </c>
      <c r="D269" s="5" t="s">
        <v>451</v>
      </c>
      <c r="E269" s="5" t="s">
        <v>92</v>
      </c>
      <c r="F269" s="5" t="s">
        <v>146</v>
      </c>
      <c r="G269" s="5" t="s">
        <v>147</v>
      </c>
      <c r="H269" s="5" t="s">
        <v>452</v>
      </c>
      <c r="I269" s="5" t="s">
        <v>1269</v>
      </c>
      <c r="J269" s="5"/>
      <c r="K269" s="5"/>
      <c r="L269" s="5" t="s">
        <v>48</v>
      </c>
      <c r="M269" s="5"/>
      <c r="N269" s="5" t="s">
        <v>453</v>
      </c>
      <c r="O269" s="5" t="s">
        <v>454</v>
      </c>
      <c r="P269" s="6"/>
      <c r="Q269" s="5" t="s">
        <v>453</v>
      </c>
      <c r="R269" s="5" t="s">
        <v>454</v>
      </c>
      <c r="S269" s="5" t="s">
        <v>51</v>
      </c>
      <c r="T269" s="5"/>
      <c r="U269" s="5"/>
      <c r="V269" s="5"/>
      <c r="X269" s="5"/>
      <c r="Y269" s="6"/>
      <c r="Z269" s="6"/>
      <c r="AA269" s="6"/>
      <c r="AB269" s="6">
        <v>43818</v>
      </c>
      <c r="AC269" s="6"/>
      <c r="AD269" s="6"/>
      <c r="AE269" s="6"/>
      <c r="AF269" s="5"/>
      <c r="AG269" s="6"/>
      <c r="AH269" s="6">
        <v>43817</v>
      </c>
      <c r="AI269" s="5"/>
      <c r="AJ269" s="5"/>
      <c r="AK269">
        <v>267</v>
      </c>
    </row>
    <row r="270" spans="1:37" x14ac:dyDescent="0.35">
      <c r="A270">
        <v>3</v>
      </c>
      <c r="B270" s="5"/>
      <c r="C270">
        <v>0</v>
      </c>
      <c r="D270" s="5" t="s">
        <v>451</v>
      </c>
      <c r="E270" s="5" t="s">
        <v>92</v>
      </c>
      <c r="F270" s="5" t="s">
        <v>73</v>
      </c>
      <c r="G270" s="5" t="s">
        <v>46</v>
      </c>
      <c r="H270" s="5" t="s">
        <v>455</v>
      </c>
      <c r="I270" s="5" t="s">
        <v>1262</v>
      </c>
      <c r="J270" s="5"/>
      <c r="K270" s="5"/>
      <c r="L270" s="5" t="s">
        <v>48</v>
      </c>
      <c r="M270" s="5"/>
      <c r="N270" s="5" t="s">
        <v>453</v>
      </c>
      <c r="O270" s="5" t="s">
        <v>454</v>
      </c>
      <c r="P270" s="6">
        <v>44159</v>
      </c>
      <c r="Q270" s="5" t="s">
        <v>453</v>
      </c>
      <c r="R270" s="5" t="s">
        <v>454</v>
      </c>
      <c r="S270" s="5" t="s">
        <v>65</v>
      </c>
      <c r="T270" s="5" t="s">
        <v>58</v>
      </c>
      <c r="U270" s="5" t="s">
        <v>259</v>
      </c>
      <c r="V270" s="5"/>
      <c r="X270" s="5"/>
      <c r="Y270" s="6">
        <v>44159</v>
      </c>
      <c r="Z270" s="6">
        <v>44161</v>
      </c>
      <c r="AA270" s="6">
        <v>44171</v>
      </c>
      <c r="AB270" s="6">
        <v>44151</v>
      </c>
      <c r="AC270" s="6">
        <v>44088</v>
      </c>
      <c r="AD270" s="6">
        <v>44088</v>
      </c>
      <c r="AE270" s="6"/>
      <c r="AF270" s="5"/>
      <c r="AG270" s="6"/>
      <c r="AH270" s="6">
        <v>44151</v>
      </c>
      <c r="AI270" s="5"/>
      <c r="AJ270" s="5"/>
      <c r="AK270">
        <v>268</v>
      </c>
    </row>
    <row r="271" spans="1:37" x14ac:dyDescent="0.35">
      <c r="A271">
        <v>1</v>
      </c>
      <c r="B271" s="5"/>
      <c r="C271">
        <v>0</v>
      </c>
      <c r="D271" s="5" t="s">
        <v>458</v>
      </c>
      <c r="E271" s="5" t="s">
        <v>92</v>
      </c>
      <c r="F271" s="5" t="s">
        <v>146</v>
      </c>
      <c r="G271" s="5" t="s">
        <v>109</v>
      </c>
      <c r="H271" s="5" t="s">
        <v>459</v>
      </c>
      <c r="I271" s="5" t="s">
        <v>1334</v>
      </c>
      <c r="J271" s="5"/>
      <c r="K271" s="5"/>
      <c r="L271" s="5" t="s">
        <v>48</v>
      </c>
      <c r="M271" s="5"/>
      <c r="N271" s="5" t="s">
        <v>453</v>
      </c>
      <c r="O271" s="5" t="s">
        <v>454</v>
      </c>
      <c r="P271" s="6">
        <v>43833</v>
      </c>
      <c r="Q271" s="5" t="s">
        <v>453</v>
      </c>
      <c r="R271" s="5" t="s">
        <v>454</v>
      </c>
      <c r="S271" s="5" t="s">
        <v>51</v>
      </c>
      <c r="T271" s="5"/>
      <c r="U271" s="5"/>
      <c r="V271" s="5"/>
      <c r="X271" s="5"/>
      <c r="Y271" s="6">
        <v>43833</v>
      </c>
      <c r="Z271" s="6"/>
      <c r="AA271" s="6"/>
      <c r="AB271" s="6">
        <v>44041</v>
      </c>
      <c r="AC271" s="6"/>
      <c r="AD271" s="6"/>
      <c r="AE271" s="6"/>
      <c r="AF271" s="5"/>
      <c r="AG271" s="6"/>
      <c r="AH271" s="6">
        <v>43817</v>
      </c>
      <c r="AI271" s="5"/>
      <c r="AJ271" s="5"/>
      <c r="AK271">
        <v>270</v>
      </c>
    </row>
    <row r="272" spans="1:37" x14ac:dyDescent="0.35">
      <c r="A272">
        <v>2</v>
      </c>
      <c r="B272" s="5"/>
      <c r="C272">
        <v>0</v>
      </c>
      <c r="D272" s="5" t="s">
        <v>458</v>
      </c>
      <c r="E272" s="5" t="s">
        <v>92</v>
      </c>
      <c r="F272" s="5"/>
      <c r="G272" s="5" t="s">
        <v>109</v>
      </c>
      <c r="H272" s="5" t="s">
        <v>459</v>
      </c>
      <c r="I272" s="5" t="s">
        <v>1335</v>
      </c>
      <c r="J272" s="5"/>
      <c r="K272" s="5"/>
      <c r="L272" s="5" t="s">
        <v>48</v>
      </c>
      <c r="M272" s="5"/>
      <c r="N272" s="5" t="s">
        <v>453</v>
      </c>
      <c r="O272" s="5" t="s">
        <v>454</v>
      </c>
      <c r="P272" s="6">
        <v>43833</v>
      </c>
      <c r="Q272" s="5" t="s">
        <v>453</v>
      </c>
      <c r="R272" s="5" t="s">
        <v>454</v>
      </c>
      <c r="S272" s="5" t="s">
        <v>51</v>
      </c>
      <c r="T272" s="5"/>
      <c r="U272" s="5"/>
      <c r="V272" s="5"/>
      <c r="X272" s="5"/>
      <c r="Y272" s="6">
        <v>43833</v>
      </c>
      <c r="Z272" s="6"/>
      <c r="AA272" s="6"/>
      <c r="AB272" s="6">
        <v>44041</v>
      </c>
      <c r="AC272" s="6"/>
      <c r="AD272" s="6"/>
      <c r="AE272" s="6"/>
      <c r="AF272" s="5"/>
      <c r="AG272" s="6"/>
      <c r="AH272" s="6">
        <v>43817</v>
      </c>
      <c r="AI272" s="5"/>
      <c r="AJ272" s="5"/>
      <c r="AK272">
        <v>271</v>
      </c>
    </row>
    <row r="273" spans="1:37" x14ac:dyDescent="0.35">
      <c r="A273">
        <v>3</v>
      </c>
      <c r="B273" s="5"/>
      <c r="C273">
        <v>0</v>
      </c>
      <c r="D273" s="5" t="s">
        <v>458</v>
      </c>
      <c r="E273" s="5" t="s">
        <v>92</v>
      </c>
      <c r="F273" s="5" t="s">
        <v>73</v>
      </c>
      <c r="G273" s="5" t="s">
        <v>109</v>
      </c>
      <c r="H273" s="5" t="s">
        <v>459</v>
      </c>
      <c r="I273" s="5" t="s">
        <v>1336</v>
      </c>
      <c r="J273" s="5"/>
      <c r="K273" s="5"/>
      <c r="L273" s="5" t="s">
        <v>48</v>
      </c>
      <c r="M273" s="5"/>
      <c r="N273" s="5" t="s">
        <v>453</v>
      </c>
      <c r="O273" s="5" t="s">
        <v>454</v>
      </c>
      <c r="P273" s="6">
        <v>43833</v>
      </c>
      <c r="Q273" s="5" t="s">
        <v>453</v>
      </c>
      <c r="R273" s="5" t="s">
        <v>454</v>
      </c>
      <c r="S273" s="5" t="s">
        <v>51</v>
      </c>
      <c r="T273" s="5"/>
      <c r="U273" s="5"/>
      <c r="V273" s="5"/>
      <c r="X273" s="5"/>
      <c r="Y273" s="6">
        <v>43833</v>
      </c>
      <c r="Z273" s="6"/>
      <c r="AA273" s="6"/>
      <c r="AB273" s="6">
        <v>44041</v>
      </c>
      <c r="AC273" s="6"/>
      <c r="AD273" s="6"/>
      <c r="AE273" s="6"/>
      <c r="AF273" s="5"/>
      <c r="AG273" s="6"/>
      <c r="AH273" s="6">
        <v>43817</v>
      </c>
      <c r="AI273" s="5"/>
      <c r="AJ273" s="5"/>
      <c r="AK273">
        <v>272</v>
      </c>
    </row>
    <row r="274" spans="1:37" x14ac:dyDescent="0.35">
      <c r="A274">
        <v>4</v>
      </c>
      <c r="B274" s="5"/>
      <c r="C274">
        <v>0</v>
      </c>
      <c r="D274" s="5" t="s">
        <v>458</v>
      </c>
      <c r="E274" s="5" t="s">
        <v>92</v>
      </c>
      <c r="F274" s="5" t="s">
        <v>73</v>
      </c>
      <c r="G274" s="5" t="s">
        <v>109</v>
      </c>
      <c r="H274" s="5" t="s">
        <v>459</v>
      </c>
      <c r="I274" s="5" t="s">
        <v>1337</v>
      </c>
      <c r="J274" s="5"/>
      <c r="K274" s="5"/>
      <c r="L274" s="5" t="s">
        <v>48</v>
      </c>
      <c r="M274" s="5"/>
      <c r="N274" s="5" t="s">
        <v>453</v>
      </c>
      <c r="O274" s="5" t="s">
        <v>454</v>
      </c>
      <c r="P274" s="6">
        <v>43833</v>
      </c>
      <c r="Q274" s="5" t="s">
        <v>453</v>
      </c>
      <c r="R274" s="5" t="s">
        <v>454</v>
      </c>
      <c r="S274" s="5" t="s">
        <v>51</v>
      </c>
      <c r="T274" s="5"/>
      <c r="U274" s="5"/>
      <c r="V274" s="5"/>
      <c r="X274" s="5"/>
      <c r="Y274" s="6">
        <v>43833</v>
      </c>
      <c r="Z274" s="6"/>
      <c r="AA274" s="6"/>
      <c r="AB274" s="6">
        <v>44041</v>
      </c>
      <c r="AC274" s="6"/>
      <c r="AD274" s="6"/>
      <c r="AE274" s="6"/>
      <c r="AF274" s="5"/>
      <c r="AG274" s="6"/>
      <c r="AH274" s="6">
        <v>43817</v>
      </c>
      <c r="AI274" s="5"/>
      <c r="AJ274" s="5"/>
      <c r="AK274">
        <v>273</v>
      </c>
    </row>
    <row r="275" spans="1:37" x14ac:dyDescent="0.35">
      <c r="A275">
        <v>3</v>
      </c>
      <c r="B275" s="5"/>
      <c r="C275">
        <v>0</v>
      </c>
      <c r="D275" s="5" t="s">
        <v>460</v>
      </c>
      <c r="E275" s="5" t="s">
        <v>60</v>
      </c>
      <c r="F275" s="5" t="s">
        <v>73</v>
      </c>
      <c r="G275" s="5" t="s">
        <v>109</v>
      </c>
      <c r="H275" s="5" t="s">
        <v>462</v>
      </c>
      <c r="I275" s="5" t="s">
        <v>1182</v>
      </c>
      <c r="J275" s="5"/>
      <c r="K275" s="5"/>
      <c r="L275" s="5" t="s">
        <v>53</v>
      </c>
      <c r="M275" s="5" t="s">
        <v>54</v>
      </c>
      <c r="N275" s="5"/>
      <c r="O275" s="5"/>
      <c r="P275" s="6"/>
      <c r="Q275" s="5" t="s">
        <v>439</v>
      </c>
      <c r="R275" s="5" t="s">
        <v>396</v>
      </c>
      <c r="S275" s="5" t="s">
        <v>51</v>
      </c>
      <c r="T275" s="5"/>
      <c r="U275" s="5" t="s">
        <v>259</v>
      </c>
      <c r="V275" s="5"/>
      <c r="X275" s="5" t="s">
        <v>170</v>
      </c>
      <c r="Y275" s="6">
        <v>43815</v>
      </c>
      <c r="Z275" s="6"/>
      <c r="AA275" s="6">
        <v>44022</v>
      </c>
      <c r="AB275" s="6">
        <v>43818</v>
      </c>
      <c r="AC275" s="6">
        <v>44005</v>
      </c>
      <c r="AD275" s="6">
        <v>44005</v>
      </c>
      <c r="AE275" s="6">
        <v>44053</v>
      </c>
      <c r="AF275" s="5"/>
      <c r="AG275" s="6">
        <v>44053</v>
      </c>
      <c r="AH275" s="6">
        <v>43817</v>
      </c>
      <c r="AI275" s="5"/>
      <c r="AJ275" s="5"/>
      <c r="AK275">
        <v>275</v>
      </c>
    </row>
    <row r="276" spans="1:37" x14ac:dyDescent="0.35">
      <c r="A276">
        <v>1</v>
      </c>
      <c r="B276" s="5"/>
      <c r="C276">
        <v>0</v>
      </c>
      <c r="D276" s="5" t="s">
        <v>460</v>
      </c>
      <c r="E276" s="5" t="s">
        <v>60</v>
      </c>
      <c r="F276" s="5"/>
      <c r="G276" s="5" t="s">
        <v>109</v>
      </c>
      <c r="H276" s="5" t="s">
        <v>461</v>
      </c>
      <c r="I276" s="5" t="s">
        <v>1263</v>
      </c>
      <c r="J276" s="5"/>
      <c r="K276" s="5" t="s">
        <v>260</v>
      </c>
      <c r="L276" s="5" t="s">
        <v>53</v>
      </c>
      <c r="M276" s="5" t="s">
        <v>84</v>
      </c>
      <c r="N276" s="5"/>
      <c r="O276" s="5"/>
      <c r="P276" s="6"/>
      <c r="Q276" s="5" t="s">
        <v>395</v>
      </c>
      <c r="R276" s="5" t="s">
        <v>396</v>
      </c>
      <c r="S276" s="5" t="s">
        <v>51</v>
      </c>
      <c r="T276" s="5"/>
      <c r="U276" s="5" t="s">
        <v>259</v>
      </c>
      <c r="V276" s="5"/>
      <c r="W276">
        <v>84</v>
      </c>
      <c r="X276" s="5" t="s">
        <v>219</v>
      </c>
      <c r="Y276" s="6">
        <v>44118</v>
      </c>
      <c r="Z276" s="6">
        <v>44168</v>
      </c>
      <c r="AA276" s="6">
        <v>44186</v>
      </c>
      <c r="AB276" s="6">
        <v>44005</v>
      </c>
      <c r="AC276" s="6">
        <v>44166</v>
      </c>
      <c r="AD276" s="6">
        <v>44176</v>
      </c>
      <c r="AE276" s="6">
        <v>44176</v>
      </c>
      <c r="AF276" s="5"/>
      <c r="AG276" s="6">
        <v>44182</v>
      </c>
      <c r="AH276" s="6">
        <v>43817</v>
      </c>
      <c r="AI276" s="5"/>
      <c r="AJ276" s="5"/>
      <c r="AK276">
        <v>274</v>
      </c>
    </row>
    <row r="277" spans="1:37" x14ac:dyDescent="0.35">
      <c r="A277">
        <v>2</v>
      </c>
      <c r="B277" s="5"/>
      <c r="C277">
        <v>0</v>
      </c>
      <c r="D277" s="5" t="s">
        <v>463</v>
      </c>
      <c r="E277" s="5" t="s">
        <v>92</v>
      </c>
      <c r="F277" s="5"/>
      <c r="G277" s="5" t="s">
        <v>109</v>
      </c>
      <c r="H277" s="5" t="s">
        <v>464</v>
      </c>
      <c r="I277" s="5" t="s">
        <v>1077</v>
      </c>
      <c r="J277" s="5"/>
      <c r="K277" s="5"/>
      <c r="L277" s="5" t="s">
        <v>53</v>
      </c>
      <c r="M277" s="5" t="s">
        <v>67</v>
      </c>
      <c r="N277" s="5"/>
      <c r="O277" s="5"/>
      <c r="P277" s="6"/>
      <c r="Q277" s="5" t="s">
        <v>49</v>
      </c>
      <c r="R277" s="5" t="s">
        <v>50</v>
      </c>
      <c r="S277" s="5" t="s">
        <v>51</v>
      </c>
      <c r="T277" s="5"/>
      <c r="U277" s="5" t="s">
        <v>59</v>
      </c>
      <c r="V277" s="5"/>
      <c r="X277" s="5"/>
      <c r="Y277" s="6">
        <v>43802</v>
      </c>
      <c r="Z277" s="6"/>
      <c r="AA277" s="6">
        <v>43854</v>
      </c>
      <c r="AB277" s="6">
        <v>43818</v>
      </c>
      <c r="AC277" s="6">
        <v>43838</v>
      </c>
      <c r="AD277" s="6">
        <v>43839</v>
      </c>
      <c r="AE277" s="6">
        <v>43901</v>
      </c>
      <c r="AF277" s="5"/>
      <c r="AG277" s="6">
        <v>43916</v>
      </c>
      <c r="AH277" s="6">
        <v>43817</v>
      </c>
      <c r="AI277" s="5"/>
      <c r="AJ277" s="5"/>
      <c r="AK277">
        <v>279</v>
      </c>
    </row>
    <row r="278" spans="1:37" x14ac:dyDescent="0.35">
      <c r="A278">
        <v>3</v>
      </c>
      <c r="B278" s="5"/>
      <c r="C278">
        <v>0</v>
      </c>
      <c r="D278" s="5" t="s">
        <v>463</v>
      </c>
      <c r="E278" s="5" t="s">
        <v>92</v>
      </c>
      <c r="F278" s="5" t="s">
        <v>73</v>
      </c>
      <c r="G278" s="5" t="s">
        <v>109</v>
      </c>
      <c r="H278" s="5" t="s">
        <v>465</v>
      </c>
      <c r="I278" s="5" t="s">
        <v>466</v>
      </c>
      <c r="J278" s="5"/>
      <c r="K278" s="5"/>
      <c r="L278" s="5" t="s">
        <v>53</v>
      </c>
      <c r="M278" s="5" t="s">
        <v>84</v>
      </c>
      <c r="N278" s="5"/>
      <c r="O278" s="5"/>
      <c r="P278" s="6"/>
      <c r="Q278" s="5" t="s">
        <v>49</v>
      </c>
      <c r="R278" s="5" t="s">
        <v>50</v>
      </c>
      <c r="S278" s="5" t="s">
        <v>51</v>
      </c>
      <c r="T278" s="5"/>
      <c r="U278" s="5" t="s">
        <v>59</v>
      </c>
      <c r="V278" s="5"/>
      <c r="X278" s="5" t="s">
        <v>467</v>
      </c>
      <c r="Y278" s="6">
        <v>43892</v>
      </c>
      <c r="Z278" s="6"/>
      <c r="AA278" s="6">
        <v>44025</v>
      </c>
      <c r="AB278" s="6">
        <v>43818</v>
      </c>
      <c r="AC278" s="6">
        <v>44011</v>
      </c>
      <c r="AD278" s="6">
        <v>44011</v>
      </c>
      <c r="AE278" s="6">
        <v>44021</v>
      </c>
      <c r="AF278" s="5"/>
      <c r="AG278" s="6">
        <v>44021</v>
      </c>
      <c r="AH278" s="6">
        <v>43817</v>
      </c>
      <c r="AI278" s="5"/>
      <c r="AJ278" s="5"/>
      <c r="AK278">
        <v>277</v>
      </c>
    </row>
    <row r="279" spans="1:37" x14ac:dyDescent="0.35">
      <c r="A279">
        <v>4</v>
      </c>
      <c r="B279" s="5"/>
      <c r="C279">
        <v>0</v>
      </c>
      <c r="D279" s="5" t="s">
        <v>463</v>
      </c>
      <c r="E279" s="5" t="s">
        <v>60</v>
      </c>
      <c r="F279" s="5"/>
      <c r="G279" s="5" t="s">
        <v>109</v>
      </c>
      <c r="H279" s="5" t="s">
        <v>470</v>
      </c>
      <c r="I279" s="5"/>
      <c r="J279" s="5"/>
      <c r="K279" s="5"/>
      <c r="L279" s="5" t="s">
        <v>53</v>
      </c>
      <c r="M279" s="5" t="s">
        <v>67</v>
      </c>
      <c r="N279" s="5"/>
      <c r="O279" s="5"/>
      <c r="P279" s="6"/>
      <c r="Q279" s="5" t="s">
        <v>172</v>
      </c>
      <c r="R279" s="5" t="s">
        <v>173</v>
      </c>
      <c r="S279" s="5" t="s">
        <v>51</v>
      </c>
      <c r="T279" s="5"/>
      <c r="U279" s="5" t="s">
        <v>59</v>
      </c>
      <c r="V279" s="5"/>
      <c r="W279">
        <v>0</v>
      </c>
      <c r="X279" s="5"/>
      <c r="Y279" s="6">
        <v>44120</v>
      </c>
      <c r="Z279" s="6">
        <v>44122</v>
      </c>
      <c r="AA279" s="6">
        <v>44143</v>
      </c>
      <c r="AB279" s="6">
        <v>44112</v>
      </c>
      <c r="AC279" s="6">
        <v>44112</v>
      </c>
      <c r="AD279" s="6">
        <v>44133</v>
      </c>
      <c r="AE279" s="6">
        <v>44137</v>
      </c>
      <c r="AF279" s="5" t="s">
        <v>324</v>
      </c>
      <c r="AG279" s="6">
        <v>44145</v>
      </c>
      <c r="AH279" s="6">
        <v>44112</v>
      </c>
      <c r="AI279" s="5"/>
      <c r="AJ279" s="5"/>
      <c r="AK279">
        <v>280</v>
      </c>
    </row>
    <row r="280" spans="1:37" x14ac:dyDescent="0.35">
      <c r="A280">
        <v>5</v>
      </c>
      <c r="B280" s="5"/>
      <c r="C280">
        <v>0</v>
      </c>
      <c r="D280" s="5" t="s">
        <v>463</v>
      </c>
      <c r="E280" s="5" t="s">
        <v>60</v>
      </c>
      <c r="F280" s="5"/>
      <c r="G280" s="5" t="s">
        <v>109</v>
      </c>
      <c r="H280" s="5" t="s">
        <v>471</v>
      </c>
      <c r="I280" s="5"/>
      <c r="J280" s="5"/>
      <c r="K280" s="5"/>
      <c r="L280" s="5" t="s">
        <v>53</v>
      </c>
      <c r="M280" s="5" t="s">
        <v>67</v>
      </c>
      <c r="N280" s="5"/>
      <c r="O280" s="5"/>
      <c r="P280" s="6"/>
      <c r="Q280" s="5" t="s">
        <v>49</v>
      </c>
      <c r="R280" s="5" t="s">
        <v>50</v>
      </c>
      <c r="S280" s="5" t="s">
        <v>57</v>
      </c>
      <c r="T280" s="5" t="s">
        <v>58</v>
      </c>
      <c r="U280" s="5" t="s">
        <v>191</v>
      </c>
      <c r="V280" s="5"/>
      <c r="W280">
        <v>0</v>
      </c>
      <c r="X280" s="5"/>
      <c r="Y280" s="6">
        <v>44127</v>
      </c>
      <c r="Z280" s="6">
        <v>44129</v>
      </c>
      <c r="AA280" s="6">
        <v>44161</v>
      </c>
      <c r="AB280" s="6">
        <v>44119</v>
      </c>
      <c r="AC280" s="6"/>
      <c r="AD280" s="6">
        <v>44151</v>
      </c>
      <c r="AE280" s="6">
        <v>44151</v>
      </c>
      <c r="AF280" s="5" t="s">
        <v>72</v>
      </c>
      <c r="AG280" s="6">
        <v>44151</v>
      </c>
      <c r="AH280" s="6">
        <v>44119</v>
      </c>
      <c r="AI280" s="5"/>
      <c r="AJ280" s="5"/>
      <c r="AK280">
        <v>281</v>
      </c>
    </row>
    <row r="281" spans="1:37" x14ac:dyDescent="0.35">
      <c r="A281">
        <v>6</v>
      </c>
      <c r="B281" s="5"/>
      <c r="C281">
        <v>0</v>
      </c>
      <c r="D281" s="5" t="s">
        <v>463</v>
      </c>
      <c r="E281" s="5" t="s">
        <v>60</v>
      </c>
      <c r="F281" s="5"/>
      <c r="G281" s="5" t="s">
        <v>109</v>
      </c>
      <c r="H281" s="5" t="s">
        <v>468</v>
      </c>
      <c r="I281" s="5"/>
      <c r="J281" s="5"/>
      <c r="K281" s="5"/>
      <c r="L281" s="5" t="s">
        <v>53</v>
      </c>
      <c r="M281" s="5" t="s">
        <v>54</v>
      </c>
      <c r="N281" s="5"/>
      <c r="O281" s="5"/>
      <c r="P281" s="6"/>
      <c r="Q281" s="5" t="s">
        <v>172</v>
      </c>
      <c r="R281" s="5" t="s">
        <v>173</v>
      </c>
      <c r="S281" s="5" t="s">
        <v>57</v>
      </c>
      <c r="T281" s="5" t="s">
        <v>58</v>
      </c>
      <c r="U281" s="5" t="s">
        <v>59</v>
      </c>
      <c r="V281" s="5"/>
      <c r="W281">
        <v>0</v>
      </c>
      <c r="X281" s="5"/>
      <c r="Y281" s="6">
        <v>44139</v>
      </c>
      <c r="Z281" s="6">
        <v>44141</v>
      </c>
      <c r="AA281" s="6">
        <v>44141</v>
      </c>
      <c r="AB281" s="6">
        <v>44131</v>
      </c>
      <c r="AC281" s="6"/>
      <c r="AD281" s="6">
        <v>44131</v>
      </c>
      <c r="AE281" s="6">
        <v>44138</v>
      </c>
      <c r="AF281" s="5"/>
      <c r="AG281" s="6">
        <v>44145</v>
      </c>
      <c r="AH281" s="6">
        <v>44131</v>
      </c>
      <c r="AI281" s="5"/>
      <c r="AJ281" s="5"/>
      <c r="AK281">
        <v>278</v>
      </c>
    </row>
    <row r="282" spans="1:37" x14ac:dyDescent="0.35">
      <c r="A282">
        <v>1</v>
      </c>
      <c r="B282" s="5"/>
      <c r="C282">
        <v>0</v>
      </c>
      <c r="D282" s="5" t="s">
        <v>463</v>
      </c>
      <c r="E282" s="5" t="s">
        <v>92</v>
      </c>
      <c r="F282" s="5" t="s">
        <v>146</v>
      </c>
      <c r="G282" s="5" t="s">
        <v>109</v>
      </c>
      <c r="H282" s="5" t="s">
        <v>464</v>
      </c>
      <c r="I282" s="5" t="s">
        <v>474</v>
      </c>
      <c r="J282" s="5"/>
      <c r="K282" s="5"/>
      <c r="L282" s="5" t="s">
        <v>48</v>
      </c>
      <c r="M282" s="5"/>
      <c r="N282" s="5" t="s">
        <v>49</v>
      </c>
      <c r="O282" s="5" t="s">
        <v>50</v>
      </c>
      <c r="P282" s="6">
        <v>44200</v>
      </c>
      <c r="Q282" s="5" t="s">
        <v>49</v>
      </c>
      <c r="R282" s="5" t="s">
        <v>50</v>
      </c>
      <c r="S282" s="5" t="s">
        <v>51</v>
      </c>
      <c r="T282" s="5"/>
      <c r="U282" s="5"/>
      <c r="V282" s="5"/>
      <c r="X282" s="5"/>
      <c r="Y282" s="6">
        <v>44200</v>
      </c>
      <c r="Z282" s="6"/>
      <c r="AA282" s="6"/>
      <c r="AB282" s="6">
        <v>43818</v>
      </c>
      <c r="AC282" s="6"/>
      <c r="AD282" s="6"/>
      <c r="AE282" s="6"/>
      <c r="AF282" s="5"/>
      <c r="AG282" s="6"/>
      <c r="AH282" s="6">
        <v>43817</v>
      </c>
      <c r="AI282" s="5"/>
      <c r="AJ282" s="5"/>
      <c r="AK282">
        <v>276</v>
      </c>
    </row>
    <row r="283" spans="1:37" x14ac:dyDescent="0.35">
      <c r="A283">
        <v>4</v>
      </c>
      <c r="B283" s="5"/>
      <c r="C283">
        <v>0</v>
      </c>
      <c r="D283" s="5" t="s">
        <v>472</v>
      </c>
      <c r="E283" s="5" t="s">
        <v>92</v>
      </c>
      <c r="F283" s="5"/>
      <c r="G283" s="5" t="s">
        <v>109</v>
      </c>
      <c r="H283" s="5" t="s">
        <v>478</v>
      </c>
      <c r="I283" s="5" t="s">
        <v>1279</v>
      </c>
      <c r="J283" s="5"/>
      <c r="K283" s="5"/>
      <c r="L283" s="5" t="s">
        <v>190</v>
      </c>
      <c r="M283" s="5"/>
      <c r="N283" s="5" t="s">
        <v>59</v>
      </c>
      <c r="O283" s="5"/>
      <c r="P283" s="6">
        <v>44232</v>
      </c>
      <c r="Q283" s="5" t="s">
        <v>49</v>
      </c>
      <c r="R283" s="5" t="s">
        <v>50</v>
      </c>
      <c r="S283" s="5" t="s">
        <v>65</v>
      </c>
      <c r="T283" s="5" t="s">
        <v>58</v>
      </c>
      <c r="U283" s="5" t="s">
        <v>59</v>
      </c>
      <c r="V283" s="5"/>
      <c r="X283" s="5"/>
      <c r="Y283" s="6">
        <v>44226</v>
      </c>
      <c r="Z283" s="6">
        <v>44228</v>
      </c>
      <c r="AA283" s="6">
        <v>44228</v>
      </c>
      <c r="AB283" s="6">
        <v>43818</v>
      </c>
      <c r="AC283" s="6">
        <v>44218</v>
      </c>
      <c r="AD283" s="6">
        <v>44218</v>
      </c>
      <c r="AE283" s="6">
        <v>43901</v>
      </c>
      <c r="AF283" s="5"/>
      <c r="AG283" s="6">
        <v>43916</v>
      </c>
      <c r="AH283" s="6">
        <v>44218</v>
      </c>
      <c r="AI283" s="5"/>
      <c r="AJ283" s="5"/>
      <c r="AK283">
        <v>284</v>
      </c>
    </row>
    <row r="284" spans="1:37" x14ac:dyDescent="0.35">
      <c r="A284">
        <v>3</v>
      </c>
      <c r="B284" s="5"/>
      <c r="C284">
        <v>1</v>
      </c>
      <c r="D284" s="5" t="s">
        <v>472</v>
      </c>
      <c r="E284" s="5" t="s">
        <v>92</v>
      </c>
      <c r="F284" s="5" t="s">
        <v>73</v>
      </c>
      <c r="G284" s="5" t="s">
        <v>109</v>
      </c>
      <c r="H284" s="5" t="s">
        <v>475</v>
      </c>
      <c r="I284" s="5" t="s">
        <v>476</v>
      </c>
      <c r="J284" s="5"/>
      <c r="K284" s="5"/>
      <c r="L284" s="5" t="s">
        <v>48</v>
      </c>
      <c r="M284" s="5"/>
      <c r="N284" s="5" t="s">
        <v>49</v>
      </c>
      <c r="O284" s="5" t="s">
        <v>50</v>
      </c>
      <c r="P284" s="6">
        <v>44166</v>
      </c>
      <c r="Q284" s="5" t="s">
        <v>49</v>
      </c>
      <c r="R284" s="5" t="s">
        <v>50</v>
      </c>
      <c r="S284" s="5" t="s">
        <v>51</v>
      </c>
      <c r="T284" s="5"/>
      <c r="U284" s="5" t="s">
        <v>259</v>
      </c>
      <c r="V284" s="5"/>
      <c r="X284" s="5" t="s">
        <v>467</v>
      </c>
      <c r="Y284" s="6">
        <v>44159</v>
      </c>
      <c r="Z284" s="6"/>
      <c r="AA284" s="6">
        <v>44171</v>
      </c>
      <c r="AB284" s="6">
        <v>44151</v>
      </c>
      <c r="AC284" s="6"/>
      <c r="AD284" s="6"/>
      <c r="AE284" s="6"/>
      <c r="AF284" s="5"/>
      <c r="AG284" s="6"/>
      <c r="AH284" s="6">
        <v>44151</v>
      </c>
      <c r="AI284" s="5" t="s">
        <v>477</v>
      </c>
      <c r="AJ284" s="5"/>
      <c r="AK284">
        <v>283</v>
      </c>
    </row>
    <row r="285" spans="1:37" x14ac:dyDescent="0.35">
      <c r="A285">
        <v>1</v>
      </c>
      <c r="B285" s="5"/>
      <c r="C285">
        <v>0</v>
      </c>
      <c r="D285" s="5" t="s">
        <v>472</v>
      </c>
      <c r="E285" s="5" t="s">
        <v>92</v>
      </c>
      <c r="F285" s="5" t="s">
        <v>146</v>
      </c>
      <c r="G285" s="5" t="s">
        <v>109</v>
      </c>
      <c r="H285" s="5" t="s">
        <v>473</v>
      </c>
      <c r="I285" s="5" t="s">
        <v>474</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282</v>
      </c>
    </row>
    <row r="286" spans="1:37" x14ac:dyDescent="0.35">
      <c r="A286">
        <v>2</v>
      </c>
      <c r="B286" s="5"/>
      <c r="C286">
        <v>1</v>
      </c>
      <c r="D286" s="5" t="s">
        <v>472</v>
      </c>
      <c r="E286" s="5" t="s">
        <v>45</v>
      </c>
      <c r="F286" s="5"/>
      <c r="G286" s="5" t="s">
        <v>109</v>
      </c>
      <c r="H286" s="5" t="s">
        <v>473</v>
      </c>
      <c r="I286" s="5" t="s">
        <v>1279</v>
      </c>
      <c r="J286" s="5"/>
      <c r="K286" s="5"/>
      <c r="L286" s="5" t="s">
        <v>190</v>
      </c>
      <c r="M286" s="5"/>
      <c r="N286" s="5" t="s">
        <v>59</v>
      </c>
      <c r="O286" s="5"/>
      <c r="P286" s="6">
        <v>43854</v>
      </c>
      <c r="Q286" s="5" t="s">
        <v>49</v>
      </c>
      <c r="R286" s="5" t="s">
        <v>50</v>
      </c>
      <c r="S286" s="5" t="s">
        <v>51</v>
      </c>
      <c r="T286" s="5"/>
      <c r="U286" s="5" t="s">
        <v>59</v>
      </c>
      <c r="V286" s="5"/>
      <c r="X286" s="5"/>
      <c r="Y286" s="6">
        <v>43802</v>
      </c>
      <c r="Z286" s="6"/>
      <c r="AA286" s="6">
        <v>43854</v>
      </c>
      <c r="AB286" s="6">
        <v>44236</v>
      </c>
      <c r="AC286" s="6">
        <v>44236</v>
      </c>
      <c r="AD286" s="6">
        <v>44236</v>
      </c>
      <c r="AE286" s="6"/>
      <c r="AF286" s="5"/>
      <c r="AG286" s="6"/>
      <c r="AH286" s="6">
        <v>44236</v>
      </c>
      <c r="AI286" s="5"/>
      <c r="AJ286" s="5"/>
      <c r="AK286">
        <v>285</v>
      </c>
    </row>
    <row r="287" spans="1:37" x14ac:dyDescent="0.35">
      <c r="A287">
        <v>2</v>
      </c>
      <c r="B287" s="5"/>
      <c r="C287">
        <v>0</v>
      </c>
      <c r="D287" s="5" t="s">
        <v>479</v>
      </c>
      <c r="E287" s="5" t="s">
        <v>92</v>
      </c>
      <c r="F287" s="5"/>
      <c r="G287" s="5" t="s">
        <v>109</v>
      </c>
      <c r="H287" s="5" t="s">
        <v>480</v>
      </c>
      <c r="I287" s="5" t="s">
        <v>1078</v>
      </c>
      <c r="J287" s="5"/>
      <c r="K287" s="5"/>
      <c r="L287" s="5" t="s">
        <v>53</v>
      </c>
      <c r="M287" s="5" t="s">
        <v>67</v>
      </c>
      <c r="N287" s="5"/>
      <c r="O287" s="5"/>
      <c r="P287" s="6"/>
      <c r="Q287" s="5" t="s">
        <v>49</v>
      </c>
      <c r="R287" s="5" t="s">
        <v>50</v>
      </c>
      <c r="S287" s="5" t="s">
        <v>51</v>
      </c>
      <c r="T287" s="5"/>
      <c r="U287" s="5" t="s">
        <v>59</v>
      </c>
      <c r="V287" s="5"/>
      <c r="X287" s="5"/>
      <c r="Y287" s="6">
        <v>43802</v>
      </c>
      <c r="Z287" s="6"/>
      <c r="AA287" s="6">
        <v>43854</v>
      </c>
      <c r="AB287" s="6">
        <v>43818</v>
      </c>
      <c r="AC287" s="6">
        <v>43838</v>
      </c>
      <c r="AD287" s="6">
        <v>43839</v>
      </c>
      <c r="AE287" s="6">
        <v>43908</v>
      </c>
      <c r="AF287" s="5"/>
      <c r="AG287" s="6">
        <v>43916</v>
      </c>
      <c r="AH287" s="6">
        <v>43817</v>
      </c>
      <c r="AI287" s="5"/>
      <c r="AJ287" s="5"/>
      <c r="AK287">
        <v>288</v>
      </c>
    </row>
    <row r="288" spans="1:37" x14ac:dyDescent="0.35">
      <c r="A288">
        <v>3</v>
      </c>
      <c r="B288" s="5"/>
      <c r="C288">
        <v>0</v>
      </c>
      <c r="D288" s="5" t="s">
        <v>479</v>
      </c>
      <c r="E288" s="5" t="s">
        <v>92</v>
      </c>
      <c r="F288" s="5" t="s">
        <v>73</v>
      </c>
      <c r="G288" s="5" t="s">
        <v>109</v>
      </c>
      <c r="H288" s="5" t="s">
        <v>480</v>
      </c>
      <c r="I288" s="5" t="s">
        <v>1338</v>
      </c>
      <c r="J288" s="5"/>
      <c r="K288" s="5"/>
      <c r="L288" s="5" t="s">
        <v>48</v>
      </c>
      <c r="M288" s="5"/>
      <c r="N288" s="5" t="s">
        <v>49</v>
      </c>
      <c r="O288" s="5" t="s">
        <v>50</v>
      </c>
      <c r="P288" s="6">
        <v>44200</v>
      </c>
      <c r="Q288" s="5" t="s">
        <v>49</v>
      </c>
      <c r="R288" s="5" t="s">
        <v>50</v>
      </c>
      <c r="S288" s="5" t="s">
        <v>51</v>
      </c>
      <c r="T288" s="5"/>
      <c r="U288" s="5"/>
      <c r="V288" s="5"/>
      <c r="X288" s="5" t="s">
        <v>115</v>
      </c>
      <c r="Y288" s="6">
        <v>44200</v>
      </c>
      <c r="Z288" s="6"/>
      <c r="AA288" s="6"/>
      <c r="AB288" s="6">
        <v>43818</v>
      </c>
      <c r="AC288" s="6"/>
      <c r="AD288" s="6"/>
      <c r="AE288" s="6"/>
      <c r="AF288" s="5"/>
      <c r="AG288" s="6"/>
      <c r="AH288" s="6">
        <v>43817</v>
      </c>
      <c r="AI288" s="5"/>
      <c r="AJ288" s="5"/>
      <c r="AK288">
        <v>286</v>
      </c>
    </row>
    <row r="289" spans="1:37" x14ac:dyDescent="0.35">
      <c r="A289">
        <v>1</v>
      </c>
      <c r="B289" s="5"/>
      <c r="C289">
        <v>0</v>
      </c>
      <c r="D289" s="5" t="s">
        <v>479</v>
      </c>
      <c r="E289" s="5" t="s">
        <v>92</v>
      </c>
      <c r="F289" s="5" t="s">
        <v>146</v>
      </c>
      <c r="G289" s="5" t="s">
        <v>109</v>
      </c>
      <c r="H289" s="5" t="s">
        <v>480</v>
      </c>
      <c r="I289" s="5" t="s">
        <v>481</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287</v>
      </c>
    </row>
    <row r="290" spans="1:37" x14ac:dyDescent="0.35">
      <c r="A290">
        <v>1</v>
      </c>
      <c r="B290" s="5"/>
      <c r="C290">
        <v>1</v>
      </c>
      <c r="D290" s="5" t="s">
        <v>482</v>
      </c>
      <c r="E290" s="5" t="s">
        <v>60</v>
      </c>
      <c r="F290" s="5"/>
      <c r="G290" s="5" t="s">
        <v>109</v>
      </c>
      <c r="H290" s="5" t="s">
        <v>483</v>
      </c>
      <c r="I290" s="5" t="s">
        <v>484</v>
      </c>
      <c r="J290" s="5"/>
      <c r="K290" s="5"/>
      <c r="L290" s="5" t="s">
        <v>53</v>
      </c>
      <c r="M290" s="5" t="s">
        <v>78</v>
      </c>
      <c r="N290" s="5"/>
      <c r="O290" s="5"/>
      <c r="P290" s="6"/>
      <c r="Q290" s="5" t="s">
        <v>49</v>
      </c>
      <c r="R290" s="5" t="s">
        <v>50</v>
      </c>
      <c r="S290" s="5" t="s">
        <v>51</v>
      </c>
      <c r="T290" s="5"/>
      <c r="U290" s="5" t="s">
        <v>59</v>
      </c>
      <c r="V290" s="5"/>
      <c r="X290" s="5"/>
      <c r="Y290" s="6">
        <v>43802</v>
      </c>
      <c r="Z290" s="6"/>
      <c r="AA290" s="6">
        <v>44043</v>
      </c>
      <c r="AB290" s="6">
        <v>44032</v>
      </c>
      <c r="AC290" s="6">
        <v>44033</v>
      </c>
      <c r="AD290" s="6">
        <v>44033</v>
      </c>
      <c r="AE290" s="6">
        <v>44041</v>
      </c>
      <c r="AF290" s="5"/>
      <c r="AG290" s="6">
        <v>44054</v>
      </c>
      <c r="AH290" s="6">
        <v>44032</v>
      </c>
      <c r="AI290" s="5"/>
      <c r="AJ290" s="5"/>
      <c r="AK290">
        <v>289</v>
      </c>
    </row>
    <row r="291" spans="1:37" x14ac:dyDescent="0.35">
      <c r="A291">
        <v>7</v>
      </c>
      <c r="B291" s="5"/>
      <c r="C291">
        <v>0</v>
      </c>
      <c r="D291" s="5" t="s">
        <v>485</v>
      </c>
      <c r="E291" s="5" t="s">
        <v>60</v>
      </c>
      <c r="F291" s="5" t="s">
        <v>73</v>
      </c>
      <c r="G291" s="5" t="s">
        <v>109</v>
      </c>
      <c r="H291" s="5" t="s">
        <v>487</v>
      </c>
      <c r="I291" s="5" t="s">
        <v>488</v>
      </c>
      <c r="J291" s="5"/>
      <c r="K291" s="5"/>
      <c r="L291" s="5" t="s">
        <v>53</v>
      </c>
      <c r="M291" s="5" t="s">
        <v>67</v>
      </c>
      <c r="N291" s="5"/>
      <c r="O291" s="5"/>
      <c r="P291" s="6"/>
      <c r="Q291" s="5" t="s">
        <v>55</v>
      </c>
      <c r="R291" s="5" t="s">
        <v>56</v>
      </c>
      <c r="S291" s="5" t="s">
        <v>65</v>
      </c>
      <c r="T291" s="5" t="s">
        <v>58</v>
      </c>
      <c r="U291" s="5" t="s">
        <v>59</v>
      </c>
      <c r="V291" s="5"/>
      <c r="X291" s="5"/>
      <c r="Y291" s="6">
        <v>44166</v>
      </c>
      <c r="Z291" s="6">
        <v>44175</v>
      </c>
      <c r="AA291" s="6">
        <v>44192</v>
      </c>
      <c r="AB291" s="6">
        <v>44165</v>
      </c>
      <c r="AC291" s="6">
        <v>44182</v>
      </c>
      <c r="AD291" s="6">
        <v>44182</v>
      </c>
      <c r="AE291" s="6">
        <v>44182</v>
      </c>
      <c r="AF291" s="5"/>
      <c r="AG291" s="6">
        <v>44183</v>
      </c>
      <c r="AH291" s="6">
        <v>44165</v>
      </c>
      <c r="AI291" s="5"/>
      <c r="AJ291" s="5"/>
      <c r="AK291">
        <v>295</v>
      </c>
    </row>
    <row r="292" spans="1:37" x14ac:dyDescent="0.35">
      <c r="A292">
        <v>2</v>
      </c>
      <c r="B292" s="5"/>
      <c r="C292">
        <v>0</v>
      </c>
      <c r="D292" s="5" t="s">
        <v>485</v>
      </c>
      <c r="E292" s="5" t="s">
        <v>60</v>
      </c>
      <c r="F292" s="5"/>
      <c r="G292" s="5" t="s">
        <v>109</v>
      </c>
      <c r="H292" s="5" t="s">
        <v>486</v>
      </c>
      <c r="I292" s="5" t="s">
        <v>1270</v>
      </c>
      <c r="J292" s="5"/>
      <c r="K292" s="5"/>
      <c r="L292" s="5" t="s">
        <v>190</v>
      </c>
      <c r="M292" s="5"/>
      <c r="N292" s="5" t="s">
        <v>191</v>
      </c>
      <c r="O292" s="5"/>
      <c r="P292" s="6"/>
      <c r="Q292" s="5" t="s">
        <v>186</v>
      </c>
      <c r="R292" s="5" t="s">
        <v>187</v>
      </c>
      <c r="S292" s="5" t="s">
        <v>51</v>
      </c>
      <c r="T292" s="5"/>
      <c r="U292" s="5" t="s">
        <v>191</v>
      </c>
      <c r="V292" s="5"/>
      <c r="X292" s="5"/>
      <c r="Y292" s="6">
        <v>44166</v>
      </c>
      <c r="Z292" s="6"/>
      <c r="AA292" s="6"/>
      <c r="AB292" s="6">
        <v>44228</v>
      </c>
      <c r="AC292" s="6">
        <v>44228</v>
      </c>
      <c r="AD292" s="6">
        <v>44229</v>
      </c>
      <c r="AE292" s="6"/>
      <c r="AF292" s="5"/>
      <c r="AG292" s="6"/>
      <c r="AH292" s="6">
        <v>43817</v>
      </c>
      <c r="AI292" s="5"/>
      <c r="AJ292" s="5"/>
      <c r="AK292">
        <v>291</v>
      </c>
    </row>
    <row r="293" spans="1:37" x14ac:dyDescent="0.35">
      <c r="A293">
        <v>1</v>
      </c>
      <c r="B293" s="5"/>
      <c r="C293">
        <v>0</v>
      </c>
      <c r="D293" s="5" t="s">
        <v>485</v>
      </c>
      <c r="E293" s="5" t="s">
        <v>92</v>
      </c>
      <c r="F293" s="5"/>
      <c r="G293" s="5" t="s">
        <v>109</v>
      </c>
      <c r="H293" s="5" t="s">
        <v>486</v>
      </c>
      <c r="I293" s="5" t="s">
        <v>1339</v>
      </c>
      <c r="J293" s="5"/>
      <c r="K293" s="5"/>
      <c r="L293" s="5" t="s">
        <v>48</v>
      </c>
      <c r="M293" s="5"/>
      <c r="N293" s="5" t="s">
        <v>186</v>
      </c>
      <c r="O293" s="5" t="s">
        <v>187</v>
      </c>
      <c r="P293" s="6">
        <v>44166</v>
      </c>
      <c r="Q293" s="5" t="s">
        <v>186</v>
      </c>
      <c r="R293" s="5" t="s">
        <v>187</v>
      </c>
      <c r="S293" s="5" t="s">
        <v>51</v>
      </c>
      <c r="T293" s="5"/>
      <c r="U293" s="5"/>
      <c r="V293" s="5"/>
      <c r="X293" s="5"/>
      <c r="Y293" s="6">
        <v>44166</v>
      </c>
      <c r="Z293" s="6"/>
      <c r="AA293" s="6"/>
      <c r="AB293" s="6">
        <v>44165</v>
      </c>
      <c r="AC293" s="6"/>
      <c r="AD293" s="6"/>
      <c r="AE293" s="6"/>
      <c r="AF293" s="5"/>
      <c r="AG293" s="6"/>
      <c r="AH293" s="6">
        <v>43817</v>
      </c>
      <c r="AI293" s="5"/>
      <c r="AJ293" s="5"/>
      <c r="AK293">
        <v>290</v>
      </c>
    </row>
    <row r="294" spans="1:37" x14ac:dyDescent="0.35">
      <c r="A294">
        <v>3</v>
      </c>
      <c r="B294" s="5"/>
      <c r="C294">
        <v>0</v>
      </c>
      <c r="D294" s="5" t="s">
        <v>485</v>
      </c>
      <c r="E294" s="5" t="s">
        <v>92</v>
      </c>
      <c r="F294" s="5" t="s">
        <v>73</v>
      </c>
      <c r="G294" s="5" t="s">
        <v>109</v>
      </c>
      <c r="H294" s="5" t="s">
        <v>486</v>
      </c>
      <c r="I294" s="5" t="s">
        <v>1340</v>
      </c>
      <c r="J294" s="5"/>
      <c r="K294" s="5"/>
      <c r="L294" s="5" t="s">
        <v>48</v>
      </c>
      <c r="M294" s="5"/>
      <c r="N294" s="5" t="s">
        <v>186</v>
      </c>
      <c r="O294" s="5" t="s">
        <v>187</v>
      </c>
      <c r="P294" s="6">
        <v>44166</v>
      </c>
      <c r="Q294" s="5" t="s">
        <v>186</v>
      </c>
      <c r="R294" s="5" t="s">
        <v>187</v>
      </c>
      <c r="S294" s="5" t="s">
        <v>51</v>
      </c>
      <c r="T294" s="5"/>
      <c r="U294" s="5"/>
      <c r="V294" s="5"/>
      <c r="X294" s="5"/>
      <c r="Y294" s="6">
        <v>44166</v>
      </c>
      <c r="Z294" s="6"/>
      <c r="AA294" s="6"/>
      <c r="AB294" s="6">
        <v>44165</v>
      </c>
      <c r="AC294" s="6"/>
      <c r="AD294" s="6"/>
      <c r="AE294" s="6"/>
      <c r="AF294" s="5"/>
      <c r="AG294" s="6"/>
      <c r="AH294" s="6">
        <v>43817</v>
      </c>
      <c r="AI294" s="5"/>
      <c r="AJ294" s="5"/>
      <c r="AK294">
        <v>292</v>
      </c>
    </row>
    <row r="295" spans="1:37" x14ac:dyDescent="0.35">
      <c r="A295">
        <v>4</v>
      </c>
      <c r="B295" s="5"/>
      <c r="C295">
        <v>0</v>
      </c>
      <c r="D295" s="5" t="s">
        <v>485</v>
      </c>
      <c r="E295" s="5" t="s">
        <v>92</v>
      </c>
      <c r="F295" s="5" t="s">
        <v>73</v>
      </c>
      <c r="G295" s="5" t="s">
        <v>109</v>
      </c>
      <c r="H295" s="5" t="s">
        <v>486</v>
      </c>
      <c r="I295" s="5" t="s">
        <v>1341</v>
      </c>
      <c r="J295" s="5"/>
      <c r="K295" s="5"/>
      <c r="L295" s="5" t="s">
        <v>48</v>
      </c>
      <c r="M295" s="5"/>
      <c r="N295" s="5" t="s">
        <v>186</v>
      </c>
      <c r="O295" s="5" t="s">
        <v>187</v>
      </c>
      <c r="P295" s="6">
        <v>44166</v>
      </c>
      <c r="Q295" s="5" t="s">
        <v>186</v>
      </c>
      <c r="R295" s="5" t="s">
        <v>187</v>
      </c>
      <c r="S295" s="5" t="s">
        <v>51</v>
      </c>
      <c r="T295" s="5"/>
      <c r="U295" s="5"/>
      <c r="V295" s="5"/>
      <c r="X295" s="5"/>
      <c r="Y295" s="6">
        <v>44166</v>
      </c>
      <c r="Z295" s="6"/>
      <c r="AA295" s="6"/>
      <c r="AB295" s="6">
        <v>44165</v>
      </c>
      <c r="AC295" s="6"/>
      <c r="AD295" s="6"/>
      <c r="AE295" s="6"/>
      <c r="AF295" s="5"/>
      <c r="AG295" s="6"/>
      <c r="AH295" s="6">
        <v>43817</v>
      </c>
      <c r="AI295" s="5"/>
      <c r="AJ295" s="5"/>
      <c r="AK295">
        <v>293</v>
      </c>
    </row>
    <row r="296" spans="1:37" x14ac:dyDescent="0.35">
      <c r="A296">
        <v>5</v>
      </c>
      <c r="B296" s="5"/>
      <c r="C296">
        <v>0</v>
      </c>
      <c r="D296" s="5" t="s">
        <v>485</v>
      </c>
      <c r="E296" s="5" t="s">
        <v>92</v>
      </c>
      <c r="F296" s="5"/>
      <c r="G296" s="5" t="s">
        <v>109</v>
      </c>
      <c r="H296" s="5" t="s">
        <v>487</v>
      </c>
      <c r="I296" s="5" t="s">
        <v>1339</v>
      </c>
      <c r="J296" s="5"/>
      <c r="K296" s="5"/>
      <c r="L296" s="5" t="s">
        <v>48</v>
      </c>
      <c r="M296" s="5"/>
      <c r="N296" s="5" t="s">
        <v>55</v>
      </c>
      <c r="O296" s="5" t="s">
        <v>56</v>
      </c>
      <c r="P296" s="6">
        <v>44166</v>
      </c>
      <c r="Q296" s="5" t="s">
        <v>55</v>
      </c>
      <c r="R296" s="5" t="s">
        <v>56</v>
      </c>
      <c r="S296" s="5" t="s">
        <v>65</v>
      </c>
      <c r="T296" s="5" t="s">
        <v>58</v>
      </c>
      <c r="U296" s="5"/>
      <c r="V296" s="5"/>
      <c r="X296" s="5"/>
      <c r="Y296" s="6">
        <v>44166</v>
      </c>
      <c r="Z296" s="6">
        <v>44175</v>
      </c>
      <c r="AA296" s="6">
        <v>44185</v>
      </c>
      <c r="AB296" s="6">
        <v>44165</v>
      </c>
      <c r="AC296" s="6"/>
      <c r="AD296" s="6"/>
      <c r="AE296" s="6"/>
      <c r="AF296" s="5"/>
      <c r="AG296" s="6"/>
      <c r="AH296" s="6">
        <v>44165</v>
      </c>
      <c r="AI296" s="5"/>
      <c r="AJ296" s="5"/>
      <c r="AK296">
        <v>294</v>
      </c>
    </row>
    <row r="297" spans="1:37" x14ac:dyDescent="0.35">
      <c r="A297">
        <v>1</v>
      </c>
      <c r="B297" s="5"/>
      <c r="C297">
        <v>0</v>
      </c>
      <c r="D297" s="5" t="s">
        <v>489</v>
      </c>
      <c r="E297" s="5" t="s">
        <v>92</v>
      </c>
      <c r="F297" s="5"/>
      <c r="G297" s="5" t="s">
        <v>109</v>
      </c>
      <c r="H297" s="5" t="s">
        <v>490</v>
      </c>
      <c r="I297" s="5" t="s">
        <v>1079</v>
      </c>
      <c r="J297" s="5"/>
      <c r="K297" s="5"/>
      <c r="L297" s="5" t="s">
        <v>53</v>
      </c>
      <c r="M297" s="5" t="s">
        <v>102</v>
      </c>
      <c r="N297" s="5"/>
      <c r="O297" s="5"/>
      <c r="P297" s="6"/>
      <c r="Q297" s="5" t="s">
        <v>389</v>
      </c>
      <c r="R297" s="5" t="s">
        <v>390</v>
      </c>
      <c r="S297" s="5" t="s">
        <v>51</v>
      </c>
      <c r="T297" s="5"/>
      <c r="U297" s="5"/>
      <c r="V297" s="5"/>
      <c r="X297" s="5"/>
      <c r="Y297" s="6"/>
      <c r="Z297" s="6"/>
      <c r="AA297" s="6"/>
      <c r="AB297" s="6">
        <v>43818</v>
      </c>
      <c r="AC297" s="6"/>
      <c r="AD297" s="6"/>
      <c r="AE297" s="6"/>
      <c r="AF297" s="5"/>
      <c r="AG297" s="6">
        <v>43885</v>
      </c>
      <c r="AH297" s="6">
        <v>43817</v>
      </c>
      <c r="AI297" s="5"/>
      <c r="AJ297" s="5"/>
      <c r="AK297">
        <v>297</v>
      </c>
    </row>
    <row r="298" spans="1:37" x14ac:dyDescent="0.35">
      <c r="A298">
        <v>3</v>
      </c>
      <c r="B298" s="5"/>
      <c r="C298">
        <v>0</v>
      </c>
      <c r="D298" s="5" t="s">
        <v>489</v>
      </c>
      <c r="E298" s="5" t="s">
        <v>92</v>
      </c>
      <c r="F298" s="5"/>
      <c r="G298" s="5" t="s">
        <v>109</v>
      </c>
      <c r="H298" s="5" t="s">
        <v>490</v>
      </c>
      <c r="I298" s="5" t="s">
        <v>1080</v>
      </c>
      <c r="J298" s="5"/>
      <c r="K298" s="5"/>
      <c r="L298" s="5" t="s">
        <v>53</v>
      </c>
      <c r="M298" s="5" t="s">
        <v>102</v>
      </c>
      <c r="N298" s="5"/>
      <c r="O298" s="5"/>
      <c r="P298" s="6"/>
      <c r="Q298" s="5" t="s">
        <v>389</v>
      </c>
      <c r="R298" s="5" t="s">
        <v>390</v>
      </c>
      <c r="S298" s="5" t="s">
        <v>51</v>
      </c>
      <c r="T298" s="5"/>
      <c r="U298" s="5"/>
      <c r="V298" s="5"/>
      <c r="X298" s="5"/>
      <c r="Y298" s="6"/>
      <c r="Z298" s="6"/>
      <c r="AA298" s="6"/>
      <c r="AB298" s="6">
        <v>43818</v>
      </c>
      <c r="AC298" s="6"/>
      <c r="AD298" s="6"/>
      <c r="AE298" s="6"/>
      <c r="AF298" s="5"/>
      <c r="AG298" s="6">
        <v>43885</v>
      </c>
      <c r="AH298" s="6">
        <v>43817</v>
      </c>
      <c r="AI298" s="5"/>
      <c r="AJ298" s="5"/>
      <c r="AK298">
        <v>298</v>
      </c>
    </row>
    <row r="299" spans="1:37" x14ac:dyDescent="0.35">
      <c r="A299">
        <v>4</v>
      </c>
      <c r="B299" s="5"/>
      <c r="C299">
        <v>0</v>
      </c>
      <c r="D299" s="5" t="s">
        <v>489</v>
      </c>
      <c r="E299" s="5" t="s">
        <v>92</v>
      </c>
      <c r="F299" s="5" t="s">
        <v>73</v>
      </c>
      <c r="G299" s="5" t="s">
        <v>109</v>
      </c>
      <c r="H299" s="5" t="s">
        <v>490</v>
      </c>
      <c r="I299" s="5" t="s">
        <v>1271</v>
      </c>
      <c r="J299" s="5"/>
      <c r="K299" s="5"/>
      <c r="L299" s="5" t="s">
        <v>48</v>
      </c>
      <c r="M299" s="5"/>
      <c r="N299" s="5" t="s">
        <v>389</v>
      </c>
      <c r="O299" s="5" t="s">
        <v>390</v>
      </c>
      <c r="P299" s="6"/>
      <c r="Q299" s="5" t="s">
        <v>389</v>
      </c>
      <c r="R299" s="5" t="s">
        <v>390</v>
      </c>
      <c r="S299" s="5" t="s">
        <v>51</v>
      </c>
      <c r="T299" s="5"/>
      <c r="U299" s="5"/>
      <c r="V299" s="5"/>
      <c r="X299" s="5"/>
      <c r="Y299" s="6"/>
      <c r="Z299" s="6"/>
      <c r="AA299" s="6"/>
      <c r="AB299" s="6">
        <v>43818</v>
      </c>
      <c r="AC299" s="6"/>
      <c r="AD299" s="6"/>
      <c r="AE299" s="6"/>
      <c r="AF299" s="5"/>
      <c r="AG299" s="6"/>
      <c r="AH299" s="6">
        <v>43817</v>
      </c>
      <c r="AI299" s="5"/>
      <c r="AJ299" s="5"/>
      <c r="AK299">
        <v>296</v>
      </c>
    </row>
    <row r="300" spans="1:37" x14ac:dyDescent="0.35">
      <c r="A300">
        <v>1</v>
      </c>
      <c r="B300" s="5"/>
      <c r="C300">
        <v>0</v>
      </c>
      <c r="D300" s="5" t="s">
        <v>491</v>
      </c>
      <c r="E300" s="5" t="s">
        <v>92</v>
      </c>
      <c r="F300" s="5"/>
      <c r="G300" s="5" t="s">
        <v>109</v>
      </c>
      <c r="H300" s="5" t="s">
        <v>492</v>
      </c>
      <c r="I300" s="5" t="s">
        <v>1183</v>
      </c>
      <c r="J300" s="5"/>
      <c r="K300" s="5"/>
      <c r="L300" s="5" t="s">
        <v>53</v>
      </c>
      <c r="M300" s="5" t="s">
        <v>102</v>
      </c>
      <c r="N300" s="5"/>
      <c r="O300" s="5"/>
      <c r="P300" s="6"/>
      <c r="Q300" s="5" t="s">
        <v>439</v>
      </c>
      <c r="R300" s="5" t="s">
        <v>396</v>
      </c>
      <c r="S300" s="5" t="s">
        <v>51</v>
      </c>
      <c r="T300" s="5"/>
      <c r="U300" s="5"/>
      <c r="V300" s="5"/>
      <c r="X300" s="5" t="s">
        <v>170</v>
      </c>
      <c r="Y300" s="6">
        <v>43815</v>
      </c>
      <c r="Z300" s="6"/>
      <c r="AA300" s="6"/>
      <c r="AB300" s="6">
        <v>43818</v>
      </c>
      <c r="AC300" s="6"/>
      <c r="AD300" s="6"/>
      <c r="AE300" s="6"/>
      <c r="AF300" s="5"/>
      <c r="AG300" s="6">
        <v>44096</v>
      </c>
      <c r="AH300" s="6">
        <v>43817</v>
      </c>
      <c r="AI300" s="5"/>
      <c r="AJ300" s="5"/>
      <c r="AK300">
        <v>299</v>
      </c>
    </row>
    <row r="301" spans="1:37" x14ac:dyDescent="0.35">
      <c r="A301">
        <v>1</v>
      </c>
      <c r="B301" s="5"/>
      <c r="C301">
        <v>0</v>
      </c>
      <c r="D301" s="5" t="s">
        <v>493</v>
      </c>
      <c r="E301" s="5" t="s">
        <v>60</v>
      </c>
      <c r="F301" s="5"/>
      <c r="G301" s="5" t="s">
        <v>109</v>
      </c>
      <c r="H301" s="5" t="s">
        <v>494</v>
      </c>
      <c r="I301" s="5" t="s">
        <v>1342</v>
      </c>
      <c r="J301" s="5"/>
      <c r="K301" s="5"/>
      <c r="L301" s="5" t="s">
        <v>190</v>
      </c>
      <c r="M301" s="5"/>
      <c r="N301" s="5" t="s">
        <v>259</v>
      </c>
      <c r="O301" s="5"/>
      <c r="P301" s="6">
        <v>44202</v>
      </c>
      <c r="Q301" s="5" t="s">
        <v>389</v>
      </c>
      <c r="R301" s="5" t="s">
        <v>390</v>
      </c>
      <c r="S301" s="5" t="s">
        <v>51</v>
      </c>
      <c r="T301" s="5"/>
      <c r="U301" s="5" t="s">
        <v>259</v>
      </c>
      <c r="V301" s="5"/>
      <c r="X301" s="5"/>
      <c r="Y301" s="6">
        <v>44166</v>
      </c>
      <c r="Z301" s="6"/>
      <c r="AA301" s="6">
        <v>44202</v>
      </c>
      <c r="AB301" s="6">
        <v>44165</v>
      </c>
      <c r="AC301" s="6">
        <v>44187</v>
      </c>
      <c r="AD301" s="6">
        <v>44187</v>
      </c>
      <c r="AE301" s="6"/>
      <c r="AF301" s="5"/>
      <c r="AG301" s="6"/>
      <c r="AH301" s="6">
        <v>43817</v>
      </c>
      <c r="AI301" s="5"/>
      <c r="AJ301" s="5"/>
      <c r="AK301">
        <v>300</v>
      </c>
    </row>
    <row r="302" spans="1:37" x14ac:dyDescent="0.35">
      <c r="A302">
        <v>1</v>
      </c>
      <c r="B302" s="5"/>
      <c r="C302">
        <v>0</v>
      </c>
      <c r="D302" s="5" t="s">
        <v>495</v>
      </c>
      <c r="E302" s="5" t="s">
        <v>92</v>
      </c>
      <c r="F302" s="5"/>
      <c r="G302" s="5" t="s">
        <v>109</v>
      </c>
      <c r="H302" s="5" t="s">
        <v>496</v>
      </c>
      <c r="I302" s="5" t="s">
        <v>1343</v>
      </c>
      <c r="J302" s="5"/>
      <c r="K302" s="5"/>
      <c r="L302" s="5" t="s">
        <v>48</v>
      </c>
      <c r="M302" s="5"/>
      <c r="N302" s="5" t="s">
        <v>362</v>
      </c>
      <c r="O302" s="5" t="s">
        <v>363</v>
      </c>
      <c r="P302" s="6">
        <v>44166</v>
      </c>
      <c r="Q302" s="5" t="s">
        <v>362</v>
      </c>
      <c r="R302" s="5" t="s">
        <v>363</v>
      </c>
      <c r="S302" s="5" t="s">
        <v>51</v>
      </c>
      <c r="T302" s="5"/>
      <c r="U302" s="5"/>
      <c r="V302" s="5"/>
      <c r="X302" s="5"/>
      <c r="Y302" s="6">
        <v>44166</v>
      </c>
      <c r="Z302" s="6"/>
      <c r="AA302" s="6"/>
      <c r="AB302" s="6">
        <v>44165</v>
      </c>
      <c r="AC302" s="6"/>
      <c r="AD302" s="6"/>
      <c r="AE302" s="6"/>
      <c r="AF302" s="5"/>
      <c r="AG302" s="6"/>
      <c r="AH302" s="6">
        <v>43817</v>
      </c>
      <c r="AI302" s="5"/>
      <c r="AJ302" s="5"/>
      <c r="AK302">
        <v>301</v>
      </c>
    </row>
    <row r="303" spans="1:37" x14ac:dyDescent="0.35">
      <c r="A303">
        <v>2</v>
      </c>
      <c r="B303" s="5"/>
      <c r="C303">
        <v>0</v>
      </c>
      <c r="D303" s="5" t="s">
        <v>495</v>
      </c>
      <c r="E303" s="5" t="s">
        <v>92</v>
      </c>
      <c r="F303" s="5"/>
      <c r="G303" s="5" t="s">
        <v>109</v>
      </c>
      <c r="H303" s="5" t="s">
        <v>496</v>
      </c>
      <c r="I303" s="5" t="s">
        <v>1344</v>
      </c>
      <c r="J303" s="5"/>
      <c r="K303" s="5"/>
      <c r="L303" s="5" t="s">
        <v>48</v>
      </c>
      <c r="M303" s="5"/>
      <c r="N303" s="5" t="s">
        <v>362</v>
      </c>
      <c r="O303" s="5" t="s">
        <v>363</v>
      </c>
      <c r="P303" s="6">
        <v>44166</v>
      </c>
      <c r="Q303" s="5" t="s">
        <v>362</v>
      </c>
      <c r="R303" s="5" t="s">
        <v>363</v>
      </c>
      <c r="S303" s="5" t="s">
        <v>51</v>
      </c>
      <c r="T303" s="5"/>
      <c r="U303" s="5"/>
      <c r="V303" s="5"/>
      <c r="X303" s="5"/>
      <c r="Y303" s="6">
        <v>44166</v>
      </c>
      <c r="Z303" s="6"/>
      <c r="AA303" s="6"/>
      <c r="AB303" s="6">
        <v>44165</v>
      </c>
      <c r="AC303" s="6"/>
      <c r="AD303" s="6"/>
      <c r="AE303" s="6"/>
      <c r="AF303" s="5"/>
      <c r="AG303" s="6"/>
      <c r="AH303" s="6">
        <v>43817</v>
      </c>
      <c r="AI303" s="5"/>
      <c r="AJ303" s="5"/>
      <c r="AK303">
        <v>302</v>
      </c>
    </row>
    <row r="304" spans="1:37" x14ac:dyDescent="0.35">
      <c r="A304">
        <v>3</v>
      </c>
      <c r="B304" s="5"/>
      <c r="C304">
        <v>0</v>
      </c>
      <c r="D304" s="5" t="s">
        <v>495</v>
      </c>
      <c r="E304" s="5" t="s">
        <v>92</v>
      </c>
      <c r="F304" s="5" t="s">
        <v>73</v>
      </c>
      <c r="G304" s="5" t="s">
        <v>109</v>
      </c>
      <c r="H304" s="5" t="s">
        <v>496</v>
      </c>
      <c r="I304" s="5" t="s">
        <v>1345</v>
      </c>
      <c r="J304" s="5"/>
      <c r="K304" s="5"/>
      <c r="L304" s="5" t="s">
        <v>48</v>
      </c>
      <c r="M304" s="5"/>
      <c r="N304" s="5" t="s">
        <v>362</v>
      </c>
      <c r="O304" s="5" t="s">
        <v>363</v>
      </c>
      <c r="P304" s="6">
        <v>44166</v>
      </c>
      <c r="Q304" s="5" t="s">
        <v>362</v>
      </c>
      <c r="R304" s="5" t="s">
        <v>363</v>
      </c>
      <c r="S304" s="5" t="s">
        <v>51</v>
      </c>
      <c r="T304" s="5"/>
      <c r="U304" s="5"/>
      <c r="V304" s="5"/>
      <c r="X304" s="5"/>
      <c r="Y304" s="6">
        <v>44166</v>
      </c>
      <c r="Z304" s="6"/>
      <c r="AA304" s="6"/>
      <c r="AB304" s="6">
        <v>44165</v>
      </c>
      <c r="AC304" s="6"/>
      <c r="AD304" s="6"/>
      <c r="AE304" s="6"/>
      <c r="AF304" s="5"/>
      <c r="AG304" s="6"/>
      <c r="AH304" s="6">
        <v>43817</v>
      </c>
      <c r="AI304" s="5"/>
      <c r="AJ304" s="5"/>
      <c r="AK304">
        <v>303</v>
      </c>
    </row>
    <row r="305" spans="1:37" x14ac:dyDescent="0.35">
      <c r="A305">
        <v>1</v>
      </c>
      <c r="B305" s="5"/>
      <c r="C305">
        <v>0</v>
      </c>
      <c r="D305" s="5" t="s">
        <v>497</v>
      </c>
      <c r="E305" s="5" t="s">
        <v>92</v>
      </c>
      <c r="F305" s="5"/>
      <c r="G305" s="5" t="s">
        <v>109</v>
      </c>
      <c r="H305" s="5" t="s">
        <v>498</v>
      </c>
      <c r="I305" s="5" t="s">
        <v>1346</v>
      </c>
      <c r="J305" s="5"/>
      <c r="K305" s="5"/>
      <c r="L305" s="5" t="s">
        <v>48</v>
      </c>
      <c r="M305" s="5"/>
      <c r="N305" s="5" t="s">
        <v>362</v>
      </c>
      <c r="O305" s="5" t="s">
        <v>363</v>
      </c>
      <c r="P305" s="6">
        <v>44166</v>
      </c>
      <c r="Q305" s="5" t="s">
        <v>362</v>
      </c>
      <c r="R305" s="5" t="s">
        <v>363</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1</v>
      </c>
      <c r="B306" s="5"/>
      <c r="C306">
        <v>0</v>
      </c>
      <c r="D306" s="5" t="s">
        <v>499</v>
      </c>
      <c r="E306" s="5" t="s">
        <v>92</v>
      </c>
      <c r="F306" s="5"/>
      <c r="G306" s="5" t="s">
        <v>109</v>
      </c>
      <c r="H306" s="5" t="s">
        <v>501</v>
      </c>
      <c r="I306" s="5" t="s">
        <v>502</v>
      </c>
      <c r="J306" s="5"/>
      <c r="K306" s="5"/>
      <c r="L306" s="5" t="s">
        <v>53</v>
      </c>
      <c r="M306" s="5" t="s">
        <v>54</v>
      </c>
      <c r="N306" s="5"/>
      <c r="O306" s="5"/>
      <c r="P306" s="6"/>
      <c r="Q306" s="5" t="s">
        <v>389</v>
      </c>
      <c r="R306" s="5" t="s">
        <v>390</v>
      </c>
      <c r="S306" s="5" t="s">
        <v>51</v>
      </c>
      <c r="T306" s="5"/>
      <c r="U306" s="5" t="s">
        <v>259</v>
      </c>
      <c r="V306" s="5"/>
      <c r="X306" s="5"/>
      <c r="Y306" s="6">
        <v>43819</v>
      </c>
      <c r="Z306" s="6"/>
      <c r="AA306" s="6">
        <v>43899</v>
      </c>
      <c r="AB306" s="6">
        <v>43818</v>
      </c>
      <c r="AC306" s="6">
        <v>43885</v>
      </c>
      <c r="AD306" s="6">
        <v>43937</v>
      </c>
      <c r="AE306" s="6">
        <v>43937</v>
      </c>
      <c r="AF306" s="5"/>
      <c r="AG306" s="6">
        <v>43937</v>
      </c>
      <c r="AH306" s="6">
        <v>43817</v>
      </c>
      <c r="AI306" s="5"/>
      <c r="AJ306" s="5"/>
      <c r="AK306">
        <v>307</v>
      </c>
    </row>
    <row r="307" spans="1:37" x14ac:dyDescent="0.35">
      <c r="A307">
        <v>2</v>
      </c>
      <c r="B307" s="5"/>
      <c r="C307">
        <v>0</v>
      </c>
      <c r="D307" s="5" t="s">
        <v>499</v>
      </c>
      <c r="E307" s="5" t="s">
        <v>92</v>
      </c>
      <c r="F307" s="5"/>
      <c r="G307" s="5" t="s">
        <v>109</v>
      </c>
      <c r="H307" s="5" t="s">
        <v>500</v>
      </c>
      <c r="I307" s="5" t="s">
        <v>1081</v>
      </c>
      <c r="J307" s="5"/>
      <c r="K307" s="5"/>
      <c r="L307" s="5" t="s">
        <v>53</v>
      </c>
      <c r="M307" s="5" t="s">
        <v>102</v>
      </c>
      <c r="N307" s="5"/>
      <c r="O307" s="5"/>
      <c r="P307" s="6"/>
      <c r="Q307" s="5" t="s">
        <v>389</v>
      </c>
      <c r="R307" s="5" t="s">
        <v>390</v>
      </c>
      <c r="S307" s="5" t="s">
        <v>51</v>
      </c>
      <c r="T307" s="5"/>
      <c r="U307" s="5"/>
      <c r="V307" s="5"/>
      <c r="X307" s="5"/>
      <c r="Y307" s="6">
        <v>43819</v>
      </c>
      <c r="Z307" s="6"/>
      <c r="AA307" s="6"/>
      <c r="AB307" s="6">
        <v>43818</v>
      </c>
      <c r="AC307" s="6"/>
      <c r="AD307" s="6"/>
      <c r="AE307" s="6"/>
      <c r="AF307" s="5"/>
      <c r="AG307" s="6">
        <v>43885</v>
      </c>
      <c r="AH307" s="6">
        <v>43817</v>
      </c>
      <c r="AI307" s="5"/>
      <c r="AJ307" s="5"/>
      <c r="AK307">
        <v>308</v>
      </c>
    </row>
    <row r="308" spans="1:37" x14ac:dyDescent="0.35">
      <c r="A308">
        <v>3</v>
      </c>
      <c r="B308" s="5"/>
      <c r="C308">
        <v>0</v>
      </c>
      <c r="D308" s="5" t="s">
        <v>499</v>
      </c>
      <c r="E308" s="5" t="s">
        <v>92</v>
      </c>
      <c r="F308" s="5" t="s">
        <v>73</v>
      </c>
      <c r="G308" s="5" t="s">
        <v>109</v>
      </c>
      <c r="H308" s="5" t="s">
        <v>500</v>
      </c>
      <c r="I308" s="5" t="s">
        <v>1347</v>
      </c>
      <c r="J308" s="5"/>
      <c r="K308" s="5"/>
      <c r="L308" s="5" t="s">
        <v>48</v>
      </c>
      <c r="M308" s="5"/>
      <c r="N308" s="5" t="s">
        <v>389</v>
      </c>
      <c r="O308" s="5" t="s">
        <v>390</v>
      </c>
      <c r="P308" s="6">
        <v>43819</v>
      </c>
      <c r="Q308" s="5" t="s">
        <v>389</v>
      </c>
      <c r="R308" s="5" t="s">
        <v>390</v>
      </c>
      <c r="S308" s="5" t="s">
        <v>51</v>
      </c>
      <c r="T308" s="5"/>
      <c r="U308" s="5"/>
      <c r="V308" s="5"/>
      <c r="X308" s="5"/>
      <c r="Y308" s="6">
        <v>43819</v>
      </c>
      <c r="Z308" s="6"/>
      <c r="AA308" s="6"/>
      <c r="AB308" s="6">
        <v>43818</v>
      </c>
      <c r="AC308" s="6"/>
      <c r="AD308" s="6"/>
      <c r="AE308" s="6"/>
      <c r="AF308" s="5"/>
      <c r="AG308" s="6"/>
      <c r="AH308" s="6">
        <v>43817</v>
      </c>
      <c r="AI308" s="5"/>
      <c r="AJ308" s="5"/>
      <c r="AK308">
        <v>305</v>
      </c>
    </row>
    <row r="309" spans="1:37" x14ac:dyDescent="0.35">
      <c r="A309">
        <v>4</v>
      </c>
      <c r="B309" s="5"/>
      <c r="C309">
        <v>0</v>
      </c>
      <c r="D309" s="5" t="s">
        <v>499</v>
      </c>
      <c r="E309" s="5" t="s">
        <v>92</v>
      </c>
      <c r="F309" s="5" t="s">
        <v>73</v>
      </c>
      <c r="G309" s="5" t="s">
        <v>109</v>
      </c>
      <c r="H309" s="5" t="s">
        <v>500</v>
      </c>
      <c r="I309" s="5" t="s">
        <v>1348</v>
      </c>
      <c r="J309" s="5"/>
      <c r="K309" s="5"/>
      <c r="L309" s="5" t="s">
        <v>48</v>
      </c>
      <c r="M309" s="5"/>
      <c r="N309" s="5" t="s">
        <v>389</v>
      </c>
      <c r="O309" s="5" t="s">
        <v>390</v>
      </c>
      <c r="P309" s="6">
        <v>43819</v>
      </c>
      <c r="Q309" s="5" t="s">
        <v>389</v>
      </c>
      <c r="R309" s="5" t="s">
        <v>390</v>
      </c>
      <c r="S309" s="5" t="s">
        <v>51</v>
      </c>
      <c r="T309" s="5"/>
      <c r="U309" s="5"/>
      <c r="V309" s="5"/>
      <c r="X309" s="5"/>
      <c r="Y309" s="6">
        <v>43819</v>
      </c>
      <c r="Z309" s="6"/>
      <c r="AA309" s="6"/>
      <c r="AB309" s="6">
        <v>43818</v>
      </c>
      <c r="AC309" s="6"/>
      <c r="AD309" s="6"/>
      <c r="AE309" s="6"/>
      <c r="AF309" s="5"/>
      <c r="AG309" s="6"/>
      <c r="AH309" s="6">
        <v>43817</v>
      </c>
      <c r="AI309" s="5"/>
      <c r="AJ309" s="5"/>
      <c r="AK309">
        <v>306</v>
      </c>
    </row>
    <row r="310" spans="1:37" x14ac:dyDescent="0.35">
      <c r="A310">
        <v>2</v>
      </c>
      <c r="B310" s="5"/>
      <c r="C310">
        <v>0</v>
      </c>
      <c r="D310" s="5" t="s">
        <v>503</v>
      </c>
      <c r="E310" s="5" t="s">
        <v>92</v>
      </c>
      <c r="F310" s="5"/>
      <c r="G310" s="5" t="s">
        <v>109</v>
      </c>
      <c r="H310" s="5" t="s">
        <v>504</v>
      </c>
      <c r="I310" s="5" t="s">
        <v>1082</v>
      </c>
      <c r="J310" s="5"/>
      <c r="K310" s="5"/>
      <c r="L310" s="5" t="s">
        <v>53</v>
      </c>
      <c r="M310" s="5" t="s">
        <v>291</v>
      </c>
      <c r="N310" s="5"/>
      <c r="O310" s="5"/>
      <c r="P310" s="6"/>
      <c r="Q310" s="5" t="s">
        <v>507</v>
      </c>
      <c r="R310" s="5" t="s">
        <v>508</v>
      </c>
      <c r="S310" s="5" t="s">
        <v>51</v>
      </c>
      <c r="T310" s="5"/>
      <c r="U310" s="5"/>
      <c r="V310" s="5"/>
      <c r="X310" s="5"/>
      <c r="Y310" s="6">
        <v>43832</v>
      </c>
      <c r="Z310" s="6"/>
      <c r="AA310" s="6"/>
      <c r="AB310" s="6">
        <v>43818</v>
      </c>
      <c r="AC310" s="6">
        <v>43837</v>
      </c>
      <c r="AD310" s="6"/>
      <c r="AE310" s="6"/>
      <c r="AF310" s="5"/>
      <c r="AG310" s="6">
        <v>43838</v>
      </c>
      <c r="AH310" s="6">
        <v>43817</v>
      </c>
      <c r="AI310" s="5"/>
      <c r="AJ310" s="5"/>
      <c r="AK310">
        <v>311</v>
      </c>
    </row>
    <row r="311" spans="1:37" x14ac:dyDescent="0.35">
      <c r="A311">
        <v>3</v>
      </c>
      <c r="B311" s="5"/>
      <c r="C311">
        <v>0</v>
      </c>
      <c r="D311" s="5" t="s">
        <v>503</v>
      </c>
      <c r="E311" s="5" t="s">
        <v>60</v>
      </c>
      <c r="F311" s="5" t="s">
        <v>73</v>
      </c>
      <c r="G311" s="5" t="s">
        <v>109</v>
      </c>
      <c r="H311" s="5" t="s">
        <v>504</v>
      </c>
      <c r="I311" s="5" t="s">
        <v>505</v>
      </c>
      <c r="J311" s="5"/>
      <c r="K311" s="5"/>
      <c r="L311" s="5" t="s">
        <v>53</v>
      </c>
      <c r="M311" s="5" t="s">
        <v>506</v>
      </c>
      <c r="N311" s="5"/>
      <c r="O311" s="5"/>
      <c r="P311" s="6"/>
      <c r="Q311" s="5" t="s">
        <v>507</v>
      </c>
      <c r="R311" s="5" t="s">
        <v>508</v>
      </c>
      <c r="S311" s="5" t="s">
        <v>51</v>
      </c>
      <c r="T311" s="5"/>
      <c r="U311" s="5" t="s">
        <v>191</v>
      </c>
      <c r="V311" s="5"/>
      <c r="X311" s="5"/>
      <c r="Y311" s="6">
        <v>43832</v>
      </c>
      <c r="Z311" s="6"/>
      <c r="AA311" s="6">
        <v>43938</v>
      </c>
      <c r="AB311" s="6">
        <v>43818</v>
      </c>
      <c r="AC311" s="6">
        <v>43895</v>
      </c>
      <c r="AD311" s="6">
        <v>43922</v>
      </c>
      <c r="AE311" s="6"/>
      <c r="AF311" s="5" t="s">
        <v>138</v>
      </c>
      <c r="AG311" s="6">
        <v>43951</v>
      </c>
      <c r="AH311" s="6">
        <v>43817</v>
      </c>
      <c r="AI311" s="5"/>
      <c r="AJ311" s="5"/>
      <c r="AK311">
        <v>309</v>
      </c>
    </row>
    <row r="312" spans="1:37" x14ac:dyDescent="0.35">
      <c r="A312">
        <v>1</v>
      </c>
      <c r="B312" s="5"/>
      <c r="C312">
        <v>1</v>
      </c>
      <c r="D312" s="5" t="s">
        <v>503</v>
      </c>
      <c r="E312" s="5" t="s">
        <v>92</v>
      </c>
      <c r="F312" s="5"/>
      <c r="G312" s="5" t="s">
        <v>109</v>
      </c>
      <c r="H312" s="5" t="s">
        <v>504</v>
      </c>
      <c r="I312" s="5" t="s">
        <v>509</v>
      </c>
      <c r="J312" s="5"/>
      <c r="K312" s="5"/>
      <c r="L312" s="5" t="s">
        <v>53</v>
      </c>
      <c r="M312" s="5" t="s">
        <v>67</v>
      </c>
      <c r="N312" s="5"/>
      <c r="O312" s="5"/>
      <c r="P312" s="6"/>
      <c r="Q312" s="5" t="s">
        <v>507</v>
      </c>
      <c r="R312" s="5" t="s">
        <v>508</v>
      </c>
      <c r="S312" s="5" t="s">
        <v>51</v>
      </c>
      <c r="T312" s="5"/>
      <c r="U312" s="5" t="s">
        <v>59</v>
      </c>
      <c r="V312" s="5"/>
      <c r="X312" s="5"/>
      <c r="Y312" s="6">
        <v>43848</v>
      </c>
      <c r="Z312" s="6"/>
      <c r="AA312" s="6">
        <v>43938</v>
      </c>
      <c r="AB312" s="6">
        <v>43838</v>
      </c>
      <c r="AC312" s="6">
        <v>43914</v>
      </c>
      <c r="AD312" s="6">
        <v>43922</v>
      </c>
      <c r="AE312" s="6">
        <v>43978</v>
      </c>
      <c r="AF312" s="5"/>
      <c r="AG312" s="6">
        <v>43991</v>
      </c>
      <c r="AH312" s="6">
        <v>43838</v>
      </c>
      <c r="AI312" s="5"/>
      <c r="AJ312" s="5" t="s">
        <v>510</v>
      </c>
      <c r="AK312">
        <v>310</v>
      </c>
    </row>
    <row r="313" spans="1:37" x14ac:dyDescent="0.35">
      <c r="A313">
        <v>1</v>
      </c>
      <c r="B313" s="5"/>
      <c r="C313">
        <v>0</v>
      </c>
      <c r="D313" s="5" t="s">
        <v>511</v>
      </c>
      <c r="E313" s="5" t="s">
        <v>92</v>
      </c>
      <c r="F313" s="5"/>
      <c r="G313" s="5" t="s">
        <v>109</v>
      </c>
      <c r="H313" s="5" t="s">
        <v>512</v>
      </c>
      <c r="I313" s="5" t="s">
        <v>1349</v>
      </c>
      <c r="J313" s="5"/>
      <c r="K313" s="5"/>
      <c r="L313" s="5" t="s">
        <v>48</v>
      </c>
      <c r="M313" s="5"/>
      <c r="N313" s="5" t="s">
        <v>513</v>
      </c>
      <c r="O313" s="5" t="s">
        <v>514</v>
      </c>
      <c r="P313" s="6">
        <v>44166</v>
      </c>
      <c r="Q313" s="5" t="s">
        <v>513</v>
      </c>
      <c r="R313" s="5" t="s">
        <v>514</v>
      </c>
      <c r="S313" s="5" t="s">
        <v>51</v>
      </c>
      <c r="T313" s="5"/>
      <c r="U313" s="5"/>
      <c r="V313" s="5"/>
      <c r="X313" s="5"/>
      <c r="Y313" s="6">
        <v>44166</v>
      </c>
      <c r="Z313" s="6"/>
      <c r="AA313" s="6"/>
      <c r="AB313" s="6">
        <v>44165</v>
      </c>
      <c r="AC313" s="6"/>
      <c r="AD313" s="6"/>
      <c r="AE313" s="6"/>
      <c r="AF313" s="5"/>
      <c r="AG313" s="6"/>
      <c r="AH313" s="6">
        <v>43817</v>
      </c>
      <c r="AI313" s="5"/>
      <c r="AJ313" s="5"/>
      <c r="AK313">
        <v>312</v>
      </c>
    </row>
    <row r="314" spans="1:37" x14ac:dyDescent="0.35">
      <c r="A314">
        <v>2</v>
      </c>
      <c r="B314" s="5"/>
      <c r="C314">
        <v>0</v>
      </c>
      <c r="D314" s="5" t="s">
        <v>511</v>
      </c>
      <c r="E314" s="5" t="s">
        <v>92</v>
      </c>
      <c r="F314" s="5"/>
      <c r="G314" s="5" t="s">
        <v>109</v>
      </c>
      <c r="H314" s="5" t="s">
        <v>512</v>
      </c>
      <c r="I314" s="5" t="s">
        <v>1350</v>
      </c>
      <c r="J314" s="5"/>
      <c r="K314" s="5"/>
      <c r="L314" s="5" t="s">
        <v>48</v>
      </c>
      <c r="M314" s="5"/>
      <c r="N314" s="5" t="s">
        <v>513</v>
      </c>
      <c r="O314" s="5" t="s">
        <v>514</v>
      </c>
      <c r="P314" s="6">
        <v>44166</v>
      </c>
      <c r="Q314" s="5" t="s">
        <v>513</v>
      </c>
      <c r="R314" s="5" t="s">
        <v>514</v>
      </c>
      <c r="S314" s="5" t="s">
        <v>51</v>
      </c>
      <c r="T314" s="5"/>
      <c r="U314" s="5"/>
      <c r="V314" s="5"/>
      <c r="X314" s="5"/>
      <c r="Y314" s="6">
        <v>44166</v>
      </c>
      <c r="Z314" s="6"/>
      <c r="AA314" s="6"/>
      <c r="AB314" s="6">
        <v>44165</v>
      </c>
      <c r="AC314" s="6"/>
      <c r="AD314" s="6"/>
      <c r="AE314" s="6"/>
      <c r="AF314" s="5"/>
      <c r="AG314" s="6"/>
      <c r="AH314" s="6">
        <v>43817</v>
      </c>
      <c r="AI314" s="5"/>
      <c r="AJ314" s="5"/>
      <c r="AK314">
        <v>313</v>
      </c>
    </row>
    <row r="315" spans="1:37" x14ac:dyDescent="0.35">
      <c r="A315">
        <v>2</v>
      </c>
      <c r="B315" s="5"/>
      <c r="C315">
        <v>0</v>
      </c>
      <c r="D315" s="5" t="s">
        <v>515</v>
      </c>
      <c r="E315" s="5" t="s">
        <v>92</v>
      </c>
      <c r="F315" s="5"/>
      <c r="G315" s="5" t="s">
        <v>109</v>
      </c>
      <c r="H315" s="5" t="s">
        <v>516</v>
      </c>
      <c r="I315" s="5" t="s">
        <v>1083</v>
      </c>
      <c r="J315" s="5"/>
      <c r="K315" s="5"/>
      <c r="L315" s="5" t="s">
        <v>53</v>
      </c>
      <c r="M315" s="5" t="s">
        <v>102</v>
      </c>
      <c r="N315" s="5"/>
      <c r="O315" s="5"/>
      <c r="P315" s="6"/>
      <c r="Q315" s="5" t="s">
        <v>513</v>
      </c>
      <c r="R315" s="5" t="s">
        <v>514</v>
      </c>
      <c r="S315" s="5" t="s">
        <v>51</v>
      </c>
      <c r="T315" s="5"/>
      <c r="U315" s="5"/>
      <c r="V315" s="5"/>
      <c r="X315" s="5"/>
      <c r="Y315" s="6">
        <v>43815</v>
      </c>
      <c r="Z315" s="6"/>
      <c r="AA315" s="6"/>
      <c r="AB315" s="6">
        <v>43818</v>
      </c>
      <c r="AC315" s="6">
        <v>43865</v>
      </c>
      <c r="AD315" s="6"/>
      <c r="AE315" s="6"/>
      <c r="AF315" s="5"/>
      <c r="AG315" s="6">
        <v>43885</v>
      </c>
      <c r="AH315" s="6">
        <v>43817</v>
      </c>
      <c r="AI315" s="5"/>
      <c r="AJ315" s="5"/>
      <c r="AK315">
        <v>315</v>
      </c>
    </row>
    <row r="316" spans="1:37" x14ac:dyDescent="0.35">
      <c r="A316">
        <v>1</v>
      </c>
      <c r="B316" s="5"/>
      <c r="C316">
        <v>2</v>
      </c>
      <c r="D316" s="5" t="s">
        <v>515</v>
      </c>
      <c r="E316" s="5" t="s">
        <v>45</v>
      </c>
      <c r="F316" s="5"/>
      <c r="G316" s="5" t="s">
        <v>109</v>
      </c>
      <c r="H316" s="5" t="s">
        <v>516</v>
      </c>
      <c r="I316" s="5" t="s">
        <v>1351</v>
      </c>
      <c r="J316" s="5"/>
      <c r="K316" s="5"/>
      <c r="L316" s="5" t="s">
        <v>190</v>
      </c>
      <c r="M316" s="5"/>
      <c r="N316" s="5" t="s">
        <v>59</v>
      </c>
      <c r="O316" s="5"/>
      <c r="P316" s="6">
        <v>44232</v>
      </c>
      <c r="Q316" s="5" t="s">
        <v>513</v>
      </c>
      <c r="R316" s="5" t="s">
        <v>514</v>
      </c>
      <c r="S316" s="5" t="s">
        <v>51</v>
      </c>
      <c r="T316" s="5"/>
      <c r="U316" s="5" t="s">
        <v>59</v>
      </c>
      <c r="V316" s="5"/>
      <c r="X316" s="5"/>
      <c r="Y316" s="6">
        <v>44225</v>
      </c>
      <c r="Z316" s="6"/>
      <c r="AA316" s="6">
        <v>44232</v>
      </c>
      <c r="AB316" s="6">
        <v>44218</v>
      </c>
      <c r="AC316" s="6">
        <v>44218</v>
      </c>
      <c r="AD316" s="6">
        <v>44218</v>
      </c>
      <c r="AE316" s="6"/>
      <c r="AF316" s="5"/>
      <c r="AG316" s="6"/>
      <c r="AH316" s="6">
        <v>44218</v>
      </c>
      <c r="AI316" s="5"/>
      <c r="AJ316" s="5"/>
      <c r="AK316">
        <v>314</v>
      </c>
    </row>
    <row r="317" spans="1:37" x14ac:dyDescent="0.35">
      <c r="A317">
        <v>2</v>
      </c>
      <c r="B317" s="5"/>
      <c r="C317">
        <v>0</v>
      </c>
      <c r="D317" s="5" t="s">
        <v>517</v>
      </c>
      <c r="E317" s="5" t="s">
        <v>92</v>
      </c>
      <c r="F317" s="5"/>
      <c r="G317" s="5" t="s">
        <v>109</v>
      </c>
      <c r="H317" s="5" t="s">
        <v>518</v>
      </c>
      <c r="I317" s="5" t="s">
        <v>1207</v>
      </c>
      <c r="J317" s="5"/>
      <c r="K317" s="5"/>
      <c r="L317" s="5" t="s">
        <v>53</v>
      </c>
      <c r="M317" s="5" t="s">
        <v>102</v>
      </c>
      <c r="N317" s="5"/>
      <c r="O317" s="5"/>
      <c r="P317" s="6"/>
      <c r="Q317" s="5" t="s">
        <v>519</v>
      </c>
      <c r="R317" s="5" t="s">
        <v>520</v>
      </c>
      <c r="S317" s="5" t="s">
        <v>51</v>
      </c>
      <c r="T317" s="5"/>
      <c r="U317" s="5"/>
      <c r="V317" s="5"/>
      <c r="X317" s="5"/>
      <c r="Y317" s="6">
        <v>43815</v>
      </c>
      <c r="Z317" s="6"/>
      <c r="AA317" s="6"/>
      <c r="AB317" s="6">
        <v>43922</v>
      </c>
      <c r="AC317" s="6">
        <v>43922</v>
      </c>
      <c r="AD317" s="6"/>
      <c r="AE317" s="6"/>
      <c r="AF317" s="5"/>
      <c r="AG317" s="6">
        <v>43958</v>
      </c>
      <c r="AH317" s="6">
        <v>43817</v>
      </c>
      <c r="AI317" s="5"/>
      <c r="AJ317" s="5"/>
      <c r="AK317">
        <v>317</v>
      </c>
    </row>
    <row r="318" spans="1:37" x14ac:dyDescent="0.35">
      <c r="A318">
        <v>1</v>
      </c>
      <c r="B318" s="5"/>
      <c r="C318">
        <v>1</v>
      </c>
      <c r="D318" s="5" t="s">
        <v>517</v>
      </c>
      <c r="E318" s="5" t="s">
        <v>45</v>
      </c>
      <c r="F318" s="5"/>
      <c r="G318" s="5" t="s">
        <v>109</v>
      </c>
      <c r="H318" s="5" t="s">
        <v>518</v>
      </c>
      <c r="I318" s="5" t="s">
        <v>1227</v>
      </c>
      <c r="J318" s="5"/>
      <c r="K318" s="5"/>
      <c r="L318" s="5" t="s">
        <v>53</v>
      </c>
      <c r="M318" s="5" t="s">
        <v>67</v>
      </c>
      <c r="N318" s="5"/>
      <c r="O318" s="5"/>
      <c r="P318" s="6"/>
      <c r="Q318" s="5" t="s">
        <v>519</v>
      </c>
      <c r="R318" s="5" t="s">
        <v>520</v>
      </c>
      <c r="S318" s="5" t="s">
        <v>51</v>
      </c>
      <c r="T318" s="5"/>
      <c r="U318" s="5" t="s">
        <v>59</v>
      </c>
      <c r="V318" s="5"/>
      <c r="X318" s="5"/>
      <c r="Y318" s="6">
        <v>44029</v>
      </c>
      <c r="Z318" s="6"/>
      <c r="AA318" s="6">
        <v>44176</v>
      </c>
      <c r="AB318" s="6">
        <v>44021</v>
      </c>
      <c r="AC318" s="6">
        <v>44156</v>
      </c>
      <c r="AD318" s="6">
        <v>44172</v>
      </c>
      <c r="AE318" s="6">
        <v>44180</v>
      </c>
      <c r="AF318" s="5"/>
      <c r="AG318" s="6">
        <v>44182</v>
      </c>
      <c r="AH318" s="6">
        <v>44021</v>
      </c>
      <c r="AI318" s="5"/>
      <c r="AJ318" s="5" t="s">
        <v>521</v>
      </c>
      <c r="AK318">
        <v>316</v>
      </c>
    </row>
    <row r="319" spans="1:37" x14ac:dyDescent="0.35">
      <c r="A319">
        <v>1</v>
      </c>
      <c r="B319" s="5"/>
      <c r="C319">
        <v>0</v>
      </c>
      <c r="D319" s="5" t="s">
        <v>522</v>
      </c>
      <c r="E319" s="5" t="s">
        <v>92</v>
      </c>
      <c r="F319" s="5"/>
      <c r="G319" s="5" t="s">
        <v>109</v>
      </c>
      <c r="H319" s="5" t="s">
        <v>523</v>
      </c>
      <c r="I319" s="5" t="s">
        <v>1208</v>
      </c>
      <c r="J319" s="5"/>
      <c r="K319" s="5"/>
      <c r="L319" s="5" t="s">
        <v>53</v>
      </c>
      <c r="M319" s="5" t="s">
        <v>102</v>
      </c>
      <c r="N319" s="5"/>
      <c r="O319" s="5"/>
      <c r="P319" s="6"/>
      <c r="Q319" s="5"/>
      <c r="R319" s="5"/>
      <c r="S319" s="5" t="s">
        <v>51</v>
      </c>
      <c r="T319" s="5"/>
      <c r="U319" s="5"/>
      <c r="V319" s="5"/>
      <c r="X319" s="5"/>
      <c r="Y319" s="6"/>
      <c r="Z319" s="6"/>
      <c r="AA319" s="6"/>
      <c r="AB319" s="6"/>
      <c r="AC319" s="6"/>
      <c r="AD319" s="6"/>
      <c r="AE319" s="6"/>
      <c r="AF319" s="5"/>
      <c r="AG319" s="6">
        <v>44165</v>
      </c>
      <c r="AH319" s="6">
        <v>43817</v>
      </c>
      <c r="AI319" s="5"/>
      <c r="AJ319" s="5"/>
      <c r="AK319">
        <v>318</v>
      </c>
    </row>
    <row r="320" spans="1:37" x14ac:dyDescent="0.35">
      <c r="A320">
        <v>2</v>
      </c>
      <c r="B320" s="5"/>
      <c r="C320">
        <v>0</v>
      </c>
      <c r="D320" s="5" t="s">
        <v>524</v>
      </c>
      <c r="E320" s="5" t="s">
        <v>92</v>
      </c>
      <c r="F320" s="5"/>
      <c r="G320" s="5" t="s">
        <v>109</v>
      </c>
      <c r="H320" s="5" t="s">
        <v>525</v>
      </c>
      <c r="I320" s="5" t="s">
        <v>1084</v>
      </c>
      <c r="J320" s="5"/>
      <c r="K320" s="5"/>
      <c r="L320" s="5" t="s">
        <v>53</v>
      </c>
      <c r="M320" s="5" t="s">
        <v>54</v>
      </c>
      <c r="N320" s="5"/>
      <c r="O320" s="5"/>
      <c r="P320" s="6"/>
      <c r="Q320" s="5" t="s">
        <v>527</v>
      </c>
      <c r="R320" s="5" t="s">
        <v>528</v>
      </c>
      <c r="S320" s="5" t="s">
        <v>51</v>
      </c>
      <c r="T320" s="5"/>
      <c r="U320" s="5" t="s">
        <v>59</v>
      </c>
      <c r="V320" s="5"/>
      <c r="X320" s="5"/>
      <c r="Y320" s="6">
        <v>43819</v>
      </c>
      <c r="Z320" s="6"/>
      <c r="AA320" s="6">
        <v>43858</v>
      </c>
      <c r="AB320" s="6">
        <v>43818</v>
      </c>
      <c r="AC320" s="6">
        <v>43840</v>
      </c>
      <c r="AD320" s="6">
        <v>43843</v>
      </c>
      <c r="AE320" s="6">
        <v>43857</v>
      </c>
      <c r="AF320" s="5"/>
      <c r="AG320" s="6">
        <v>43858</v>
      </c>
      <c r="AH320" s="6">
        <v>43817</v>
      </c>
      <c r="AI320" s="5"/>
      <c r="AJ320" s="5"/>
      <c r="AK320">
        <v>320</v>
      </c>
    </row>
    <row r="321" spans="1:37" x14ac:dyDescent="0.35">
      <c r="A321">
        <v>3</v>
      </c>
      <c r="B321" s="5"/>
      <c r="C321">
        <v>0</v>
      </c>
      <c r="D321" s="5" t="s">
        <v>524</v>
      </c>
      <c r="E321" s="5" t="s">
        <v>92</v>
      </c>
      <c r="F321" s="5"/>
      <c r="G321" s="5" t="s">
        <v>109</v>
      </c>
      <c r="H321" s="5" t="s">
        <v>525</v>
      </c>
      <c r="I321" s="5" t="s">
        <v>1085</v>
      </c>
      <c r="J321" s="5"/>
      <c r="K321" s="5"/>
      <c r="L321" s="5" t="s">
        <v>53</v>
      </c>
      <c r="M321" s="5" t="s">
        <v>54</v>
      </c>
      <c r="N321" s="5"/>
      <c r="O321" s="5"/>
      <c r="P321" s="6"/>
      <c r="Q321" s="5" t="s">
        <v>527</v>
      </c>
      <c r="R321" s="5" t="s">
        <v>528</v>
      </c>
      <c r="S321" s="5" t="s">
        <v>51</v>
      </c>
      <c r="T321" s="5"/>
      <c r="U321" s="5" t="s">
        <v>59</v>
      </c>
      <c r="V321" s="5"/>
      <c r="X321" s="5"/>
      <c r="Y321" s="6">
        <v>43819</v>
      </c>
      <c r="Z321" s="6"/>
      <c r="AA321" s="6">
        <v>43854</v>
      </c>
      <c r="AB321" s="6">
        <v>43818</v>
      </c>
      <c r="AC321" s="6">
        <v>43833</v>
      </c>
      <c r="AD321" s="6">
        <v>43839</v>
      </c>
      <c r="AE321" s="6">
        <v>43857</v>
      </c>
      <c r="AF321" s="5"/>
      <c r="AG321" s="6">
        <v>43858</v>
      </c>
      <c r="AH321" s="6">
        <v>43817</v>
      </c>
      <c r="AI321" s="5"/>
      <c r="AJ321" s="5"/>
      <c r="AK321">
        <v>321</v>
      </c>
    </row>
    <row r="322" spans="1:37" x14ac:dyDescent="0.35">
      <c r="A322">
        <v>1</v>
      </c>
      <c r="B322" s="5"/>
      <c r="C322">
        <v>0</v>
      </c>
      <c r="D322" s="5" t="s">
        <v>524</v>
      </c>
      <c r="E322" s="5" t="s">
        <v>92</v>
      </c>
      <c r="F322" s="5" t="s">
        <v>146</v>
      </c>
      <c r="G322" s="5" t="s">
        <v>109</v>
      </c>
      <c r="H322" s="5" t="s">
        <v>525</v>
      </c>
      <c r="I322" s="5" t="s">
        <v>1156</v>
      </c>
      <c r="J322" s="5"/>
      <c r="K322" s="5"/>
      <c r="L322" s="5" t="s">
        <v>53</v>
      </c>
      <c r="M322" s="5" t="s">
        <v>110</v>
      </c>
      <c r="N322" s="5"/>
      <c r="O322" s="5"/>
      <c r="P322" s="6"/>
      <c r="Q322" s="5" t="s">
        <v>527</v>
      </c>
      <c r="R322" s="5" t="s">
        <v>528</v>
      </c>
      <c r="S322" s="5" t="s">
        <v>51</v>
      </c>
      <c r="T322" s="5"/>
      <c r="U322" s="5"/>
      <c r="V322" s="5"/>
      <c r="X322" s="5"/>
      <c r="Y322" s="6">
        <v>43819</v>
      </c>
      <c r="Z322" s="6"/>
      <c r="AA322" s="6"/>
      <c r="AB322" s="6">
        <v>43818</v>
      </c>
      <c r="AC322" s="6">
        <v>43850</v>
      </c>
      <c r="AD322" s="6"/>
      <c r="AE322" s="6"/>
      <c r="AF322" s="5"/>
      <c r="AG322" s="6">
        <v>44041</v>
      </c>
      <c r="AH322" s="6">
        <v>43817</v>
      </c>
      <c r="AI322" s="5"/>
      <c r="AJ322" s="5"/>
      <c r="AK322">
        <v>324</v>
      </c>
    </row>
    <row r="323" spans="1:37" x14ac:dyDescent="0.35">
      <c r="A323">
        <v>7</v>
      </c>
      <c r="B323" s="5"/>
      <c r="C323">
        <v>0</v>
      </c>
      <c r="D323" s="5" t="s">
        <v>524</v>
      </c>
      <c r="E323" s="5" t="s">
        <v>60</v>
      </c>
      <c r="F323" s="5"/>
      <c r="G323" s="5" t="s">
        <v>109</v>
      </c>
      <c r="H323" s="5" t="s">
        <v>531</v>
      </c>
      <c r="I323" s="5" t="s">
        <v>532</v>
      </c>
      <c r="J323" s="5"/>
      <c r="K323" s="5"/>
      <c r="L323" s="5" t="s">
        <v>53</v>
      </c>
      <c r="M323" s="5" t="s">
        <v>78</v>
      </c>
      <c r="N323" s="5"/>
      <c r="O323" s="5"/>
      <c r="P323" s="6"/>
      <c r="Q323" s="5" t="s">
        <v>65</v>
      </c>
      <c r="R323" s="5" t="s">
        <v>58</v>
      </c>
      <c r="S323" s="5" t="s">
        <v>65</v>
      </c>
      <c r="T323" s="5" t="s">
        <v>58</v>
      </c>
      <c r="U323" s="5" t="s">
        <v>59</v>
      </c>
      <c r="V323" s="5"/>
      <c r="W323">
        <v>0</v>
      </c>
      <c r="X323" s="5"/>
      <c r="Y323" s="6"/>
      <c r="Z323" s="6"/>
      <c r="AA323" s="6">
        <v>43880</v>
      </c>
      <c r="AB323" s="6">
        <v>43873</v>
      </c>
      <c r="AC323" s="6">
        <v>43873</v>
      </c>
      <c r="AD323" s="6">
        <v>43873</v>
      </c>
      <c r="AE323" s="6">
        <v>43874</v>
      </c>
      <c r="AF323" s="5"/>
      <c r="AG323" s="6">
        <v>43892</v>
      </c>
      <c r="AH323" s="6">
        <v>43873</v>
      </c>
      <c r="AI323" s="5"/>
      <c r="AJ323" s="5"/>
      <c r="AK323">
        <v>323</v>
      </c>
    </row>
    <row r="324" spans="1:37" x14ac:dyDescent="0.35">
      <c r="A324">
        <v>6</v>
      </c>
      <c r="B324" s="5"/>
      <c r="C324">
        <v>0</v>
      </c>
      <c r="D324" s="5" t="s">
        <v>524</v>
      </c>
      <c r="E324" s="5" t="s">
        <v>92</v>
      </c>
      <c r="F324" s="5"/>
      <c r="G324" s="5" t="s">
        <v>109</v>
      </c>
      <c r="H324" s="5" t="s">
        <v>525</v>
      </c>
      <c r="I324" s="5" t="s">
        <v>526</v>
      </c>
      <c r="J324" s="5"/>
      <c r="K324" s="5"/>
      <c r="L324" s="5" t="s">
        <v>53</v>
      </c>
      <c r="M324" s="5" t="s">
        <v>54</v>
      </c>
      <c r="N324" s="5"/>
      <c r="O324" s="5"/>
      <c r="P324" s="6"/>
      <c r="Q324" s="5" t="s">
        <v>527</v>
      </c>
      <c r="R324" s="5" t="s">
        <v>528</v>
      </c>
      <c r="S324" s="5" t="s">
        <v>51</v>
      </c>
      <c r="T324" s="5"/>
      <c r="U324" s="5" t="s">
        <v>59</v>
      </c>
      <c r="V324" s="5"/>
      <c r="X324" s="5"/>
      <c r="Y324" s="6">
        <v>43874</v>
      </c>
      <c r="Z324" s="6">
        <v>43888</v>
      </c>
      <c r="AA324" s="6">
        <v>43902</v>
      </c>
      <c r="AB324" s="6">
        <v>43866</v>
      </c>
      <c r="AC324" s="6">
        <v>43886</v>
      </c>
      <c r="AD324" s="6">
        <v>43892</v>
      </c>
      <c r="AE324" s="6">
        <v>43908</v>
      </c>
      <c r="AF324" s="5"/>
      <c r="AG324" s="6">
        <v>43916</v>
      </c>
      <c r="AH324" s="6">
        <v>43866</v>
      </c>
      <c r="AI324" s="5"/>
      <c r="AJ324" s="5"/>
      <c r="AK324">
        <v>319</v>
      </c>
    </row>
    <row r="325" spans="1:37" x14ac:dyDescent="0.35">
      <c r="A325">
        <v>5</v>
      </c>
      <c r="B325" s="5"/>
      <c r="C325">
        <v>0</v>
      </c>
      <c r="D325" s="5" t="s">
        <v>524</v>
      </c>
      <c r="E325" s="5" t="s">
        <v>92</v>
      </c>
      <c r="F325" s="5"/>
      <c r="G325" s="5" t="s">
        <v>109</v>
      </c>
      <c r="H325" s="5" t="s">
        <v>525</v>
      </c>
      <c r="I325" s="5" t="s">
        <v>529</v>
      </c>
      <c r="J325" s="5"/>
      <c r="K325" s="5"/>
      <c r="L325" s="5" t="s">
        <v>53</v>
      </c>
      <c r="M325" s="5" t="s">
        <v>530</v>
      </c>
      <c r="N325" s="5"/>
      <c r="O325" s="5"/>
      <c r="P325" s="6"/>
      <c r="Q325" s="5" t="s">
        <v>527</v>
      </c>
      <c r="R325" s="5" t="s">
        <v>528</v>
      </c>
      <c r="S325" s="5" t="s">
        <v>65</v>
      </c>
      <c r="T325" s="5" t="s">
        <v>58</v>
      </c>
      <c r="U325" s="5" t="s">
        <v>59</v>
      </c>
      <c r="V325" s="5"/>
      <c r="X325" s="5"/>
      <c r="Y325" s="6">
        <v>43867</v>
      </c>
      <c r="Z325" s="6">
        <v>43861</v>
      </c>
      <c r="AA325" s="6">
        <v>43875</v>
      </c>
      <c r="AB325" s="6">
        <v>43859</v>
      </c>
      <c r="AC325" s="6">
        <v>43859</v>
      </c>
      <c r="AD325" s="6">
        <v>43859</v>
      </c>
      <c r="AE325" s="6">
        <v>43865</v>
      </c>
      <c r="AF325" s="5"/>
      <c r="AG325" s="6">
        <v>43866</v>
      </c>
      <c r="AH325" s="6">
        <v>43859</v>
      </c>
      <c r="AI325" s="5"/>
      <c r="AJ325" s="5"/>
      <c r="AK325">
        <v>322</v>
      </c>
    </row>
    <row r="326" spans="1:37" x14ac:dyDescent="0.35">
      <c r="A326">
        <v>1</v>
      </c>
      <c r="B326" s="5"/>
      <c r="C326">
        <v>0</v>
      </c>
      <c r="D326" s="5" t="s">
        <v>534</v>
      </c>
      <c r="E326" s="5" t="s">
        <v>92</v>
      </c>
      <c r="F326" s="5"/>
      <c r="G326" s="5" t="s">
        <v>109</v>
      </c>
      <c r="H326" s="5" t="s">
        <v>535</v>
      </c>
      <c r="I326" s="5" t="s">
        <v>1209</v>
      </c>
      <c r="J326" s="5"/>
      <c r="K326" s="5"/>
      <c r="L326" s="5" t="s">
        <v>176</v>
      </c>
      <c r="M326" s="5"/>
      <c r="N326" s="5"/>
      <c r="O326" s="5"/>
      <c r="P326" s="6"/>
      <c r="Q326" s="5"/>
      <c r="R326" s="5"/>
      <c r="S326" s="5" t="s">
        <v>51</v>
      </c>
      <c r="T326" s="5"/>
      <c r="U326" s="5"/>
      <c r="V326" s="5"/>
      <c r="X326" s="5"/>
      <c r="Y326" s="6"/>
      <c r="Z326" s="6"/>
      <c r="AA326" s="6"/>
      <c r="AB326" s="6"/>
      <c r="AC326" s="6"/>
      <c r="AD326" s="6"/>
      <c r="AE326" s="6"/>
      <c r="AF326" s="5"/>
      <c r="AG326" s="6"/>
      <c r="AH326" s="6">
        <v>43817</v>
      </c>
      <c r="AI326" s="5"/>
      <c r="AJ326" s="5"/>
      <c r="AK326">
        <v>325</v>
      </c>
    </row>
    <row r="327" spans="1:37" x14ac:dyDescent="0.35">
      <c r="A327">
        <v>2</v>
      </c>
      <c r="B327" s="5"/>
      <c r="C327">
        <v>0</v>
      </c>
      <c r="D327" s="5" t="s">
        <v>534</v>
      </c>
      <c r="E327" s="5" t="s">
        <v>92</v>
      </c>
      <c r="F327" s="5"/>
      <c r="G327" s="5" t="s">
        <v>109</v>
      </c>
      <c r="H327" s="5" t="s">
        <v>535</v>
      </c>
      <c r="I327" s="5" t="s">
        <v>1210</v>
      </c>
      <c r="J327" s="5"/>
      <c r="K327" s="5"/>
      <c r="L327" s="5" t="s">
        <v>176</v>
      </c>
      <c r="M327" s="5"/>
      <c r="N327" s="5"/>
      <c r="O327" s="5"/>
      <c r="P327" s="6"/>
      <c r="Q327" s="5"/>
      <c r="R327" s="5"/>
      <c r="S327" s="5" t="s">
        <v>51</v>
      </c>
      <c r="T327" s="5"/>
      <c r="U327" s="5"/>
      <c r="V327" s="5"/>
      <c r="X327" s="5"/>
      <c r="Y327" s="6"/>
      <c r="Z327" s="6"/>
      <c r="AA327" s="6"/>
      <c r="AB327" s="6"/>
      <c r="AC327" s="6"/>
      <c r="AD327" s="6"/>
      <c r="AE327" s="6"/>
      <c r="AF327" s="5"/>
      <c r="AG327" s="6"/>
      <c r="AH327" s="6">
        <v>43817</v>
      </c>
      <c r="AI327" s="5"/>
      <c r="AJ327" s="5"/>
      <c r="AK327">
        <v>326</v>
      </c>
    </row>
    <row r="328" spans="1:37" x14ac:dyDescent="0.35">
      <c r="A328">
        <v>1</v>
      </c>
      <c r="B328" s="5"/>
      <c r="C328">
        <v>0</v>
      </c>
      <c r="D328" s="5" t="s">
        <v>536</v>
      </c>
      <c r="E328" s="5" t="s">
        <v>92</v>
      </c>
      <c r="F328" s="5"/>
      <c r="G328" s="5" t="s">
        <v>109</v>
      </c>
      <c r="H328" s="5" t="s">
        <v>537</v>
      </c>
      <c r="I328" s="5" t="s">
        <v>1352</v>
      </c>
      <c r="J328" s="5"/>
      <c r="K328" s="5"/>
      <c r="L328" s="5" t="s">
        <v>48</v>
      </c>
      <c r="M328" s="5"/>
      <c r="N328" s="5" t="s">
        <v>538</v>
      </c>
      <c r="O328" s="5" t="s">
        <v>539</v>
      </c>
      <c r="P328" s="6">
        <v>43819</v>
      </c>
      <c r="Q328" s="5" t="s">
        <v>538</v>
      </c>
      <c r="R328" s="5" t="s">
        <v>539</v>
      </c>
      <c r="S328" s="5" t="s">
        <v>51</v>
      </c>
      <c r="T328" s="5"/>
      <c r="U328" s="5"/>
      <c r="V328" s="5"/>
      <c r="X328" s="5"/>
      <c r="Y328" s="6">
        <v>43819</v>
      </c>
      <c r="Z328" s="6"/>
      <c r="AA328" s="6"/>
      <c r="AB328" s="6">
        <v>44165</v>
      </c>
      <c r="AC328" s="6"/>
      <c r="AD328" s="6"/>
      <c r="AE328" s="6"/>
      <c r="AF328" s="5"/>
      <c r="AG328" s="6"/>
      <c r="AH328" s="6">
        <v>43817</v>
      </c>
      <c r="AI328" s="5"/>
      <c r="AJ328" s="5"/>
      <c r="AK328">
        <v>327</v>
      </c>
    </row>
    <row r="329" spans="1:37" x14ac:dyDescent="0.35">
      <c r="A329">
        <v>1</v>
      </c>
      <c r="B329" s="5"/>
      <c r="C329">
        <v>0</v>
      </c>
      <c r="D329" s="5" t="s">
        <v>540</v>
      </c>
      <c r="E329" s="5" t="s">
        <v>92</v>
      </c>
      <c r="F329" s="5" t="s">
        <v>146</v>
      </c>
      <c r="G329" s="5" t="s">
        <v>109</v>
      </c>
      <c r="H329" s="5" t="s">
        <v>541</v>
      </c>
      <c r="I329" s="5" t="s">
        <v>1353</v>
      </c>
      <c r="J329" s="5"/>
      <c r="K329" s="5"/>
      <c r="L329" s="5" t="s">
        <v>48</v>
      </c>
      <c r="M329" s="5"/>
      <c r="N329" s="5" t="s">
        <v>542</v>
      </c>
      <c r="O329" s="5" t="s">
        <v>543</v>
      </c>
      <c r="P329" s="6">
        <v>43892</v>
      </c>
      <c r="Q329" s="5" t="s">
        <v>542</v>
      </c>
      <c r="R329" s="5" t="s">
        <v>543</v>
      </c>
      <c r="S329" s="5" t="s">
        <v>51</v>
      </c>
      <c r="T329" s="5"/>
      <c r="U329" s="5"/>
      <c r="V329" s="5"/>
      <c r="X329" s="5"/>
      <c r="Y329" s="6">
        <v>43892</v>
      </c>
      <c r="Z329" s="6"/>
      <c r="AA329" s="6"/>
      <c r="AB329" s="6">
        <v>43818</v>
      </c>
      <c r="AC329" s="6"/>
      <c r="AD329" s="6"/>
      <c r="AE329" s="6"/>
      <c r="AF329" s="5"/>
      <c r="AG329" s="6"/>
      <c r="AH329" s="6">
        <v>43817</v>
      </c>
      <c r="AI329" s="5"/>
      <c r="AJ329" s="5"/>
      <c r="AK329">
        <v>328</v>
      </c>
    </row>
    <row r="330" spans="1:37" x14ac:dyDescent="0.35">
      <c r="A330">
        <v>2</v>
      </c>
      <c r="B330" s="5"/>
      <c r="C330">
        <v>0</v>
      </c>
      <c r="D330" s="5" t="s">
        <v>540</v>
      </c>
      <c r="E330" s="5" t="s">
        <v>92</v>
      </c>
      <c r="F330" s="5"/>
      <c r="G330" s="5" t="s">
        <v>109</v>
      </c>
      <c r="H330" s="5" t="s">
        <v>541</v>
      </c>
      <c r="I330" s="5" t="s">
        <v>1354</v>
      </c>
      <c r="J330" s="5"/>
      <c r="K330" s="5"/>
      <c r="L330" s="5" t="s">
        <v>48</v>
      </c>
      <c r="M330" s="5"/>
      <c r="N330" s="5" t="s">
        <v>542</v>
      </c>
      <c r="O330" s="5" t="s">
        <v>543</v>
      </c>
      <c r="P330" s="6">
        <v>43892</v>
      </c>
      <c r="Q330" s="5" t="s">
        <v>542</v>
      </c>
      <c r="R330" s="5" t="s">
        <v>543</v>
      </c>
      <c r="S330" s="5" t="s">
        <v>51</v>
      </c>
      <c r="T330" s="5"/>
      <c r="U330" s="5"/>
      <c r="V330" s="5"/>
      <c r="X330" s="5" t="s">
        <v>533</v>
      </c>
      <c r="Y330" s="6">
        <v>43892</v>
      </c>
      <c r="Z330" s="6"/>
      <c r="AA330" s="6"/>
      <c r="AB330" s="6">
        <v>43818</v>
      </c>
      <c r="AC330" s="6"/>
      <c r="AD330" s="6"/>
      <c r="AE330" s="6"/>
      <c r="AF330" s="5"/>
      <c r="AG330" s="6"/>
      <c r="AH330" s="6">
        <v>43817</v>
      </c>
      <c r="AI330" s="5"/>
      <c r="AJ330" s="5"/>
      <c r="AK330">
        <v>329</v>
      </c>
    </row>
    <row r="331" spans="1:37" x14ac:dyDescent="0.35">
      <c r="A331">
        <v>3</v>
      </c>
      <c r="B331" s="5"/>
      <c r="C331">
        <v>0</v>
      </c>
      <c r="D331" s="5" t="s">
        <v>540</v>
      </c>
      <c r="E331" s="5" t="s">
        <v>92</v>
      </c>
      <c r="F331" s="5" t="s">
        <v>73</v>
      </c>
      <c r="G331" s="5" t="s">
        <v>109</v>
      </c>
      <c r="H331" s="5" t="s">
        <v>541</v>
      </c>
      <c r="I331" s="5" t="s">
        <v>1355</v>
      </c>
      <c r="J331" s="5"/>
      <c r="K331" s="5"/>
      <c r="L331" s="5" t="s">
        <v>48</v>
      </c>
      <c r="M331" s="5"/>
      <c r="N331" s="5" t="s">
        <v>542</v>
      </c>
      <c r="O331" s="5" t="s">
        <v>543</v>
      </c>
      <c r="P331" s="6">
        <v>43892</v>
      </c>
      <c r="Q331" s="5" t="s">
        <v>542</v>
      </c>
      <c r="R331" s="5" t="s">
        <v>543</v>
      </c>
      <c r="S331" s="5" t="s">
        <v>51</v>
      </c>
      <c r="T331" s="5"/>
      <c r="U331" s="5"/>
      <c r="V331" s="5"/>
      <c r="X331" s="5" t="s">
        <v>533</v>
      </c>
      <c r="Y331" s="6">
        <v>43892</v>
      </c>
      <c r="Z331" s="6"/>
      <c r="AA331" s="6"/>
      <c r="AB331" s="6">
        <v>43818</v>
      </c>
      <c r="AC331" s="6"/>
      <c r="AD331" s="6"/>
      <c r="AE331" s="6"/>
      <c r="AF331" s="5"/>
      <c r="AG331" s="6"/>
      <c r="AH331" s="6">
        <v>43817</v>
      </c>
      <c r="AI331" s="5"/>
      <c r="AJ331" s="5"/>
      <c r="AK331">
        <v>330</v>
      </c>
    </row>
    <row r="332" spans="1:37" x14ac:dyDescent="0.35">
      <c r="A332">
        <v>3</v>
      </c>
      <c r="B332" s="5"/>
      <c r="C332">
        <v>0</v>
      </c>
      <c r="D332" s="5" t="s">
        <v>544</v>
      </c>
      <c r="E332" s="5" t="s">
        <v>92</v>
      </c>
      <c r="F332" s="5"/>
      <c r="G332" s="5" t="s">
        <v>109</v>
      </c>
      <c r="H332" s="5" t="s">
        <v>551</v>
      </c>
      <c r="I332" s="5" t="s">
        <v>1086</v>
      </c>
      <c r="J332" s="5"/>
      <c r="K332" s="5"/>
      <c r="L332" s="5" t="s">
        <v>53</v>
      </c>
      <c r="M332" s="5" t="s">
        <v>102</v>
      </c>
      <c r="N332" s="5"/>
      <c r="O332" s="5"/>
      <c r="P332" s="6"/>
      <c r="Q332" s="5" t="s">
        <v>546</v>
      </c>
      <c r="R332" s="5" t="s">
        <v>547</v>
      </c>
      <c r="S332" s="5" t="s">
        <v>51</v>
      </c>
      <c r="T332" s="5"/>
      <c r="U332" s="5"/>
      <c r="V332" s="5"/>
      <c r="X332" s="5"/>
      <c r="Y332" s="6">
        <v>43819</v>
      </c>
      <c r="Z332" s="6"/>
      <c r="AA332" s="6"/>
      <c r="AB332" s="6">
        <v>43818</v>
      </c>
      <c r="AC332" s="6">
        <v>43859</v>
      </c>
      <c r="AD332" s="6"/>
      <c r="AE332" s="6"/>
      <c r="AF332" s="5"/>
      <c r="AG332" s="6">
        <v>43859</v>
      </c>
      <c r="AH332" s="6">
        <v>43817</v>
      </c>
      <c r="AI332" s="5"/>
      <c r="AJ332" s="5"/>
      <c r="AK332">
        <v>334</v>
      </c>
    </row>
    <row r="333" spans="1:37" x14ac:dyDescent="0.35">
      <c r="A333">
        <v>1</v>
      </c>
      <c r="B333" s="5"/>
      <c r="C333">
        <v>0</v>
      </c>
      <c r="D333" s="5" t="s">
        <v>544</v>
      </c>
      <c r="E333" s="5" t="s">
        <v>92</v>
      </c>
      <c r="F333" s="5" t="s">
        <v>146</v>
      </c>
      <c r="G333" s="5" t="s">
        <v>109</v>
      </c>
      <c r="H333" s="5" t="s">
        <v>545</v>
      </c>
      <c r="I333" s="5" t="s">
        <v>1356</v>
      </c>
      <c r="J333" s="5"/>
      <c r="K333" s="5" t="s">
        <v>337</v>
      </c>
      <c r="L333" s="5" t="s">
        <v>48</v>
      </c>
      <c r="M333" s="5"/>
      <c r="N333" s="5" t="s">
        <v>546</v>
      </c>
      <c r="O333" s="5" t="s">
        <v>547</v>
      </c>
      <c r="P333" s="6">
        <v>44230</v>
      </c>
      <c r="Q333" s="5" t="s">
        <v>546</v>
      </c>
      <c r="R333" s="5" t="s">
        <v>547</v>
      </c>
      <c r="S333" s="5" t="s">
        <v>51</v>
      </c>
      <c r="T333" s="5"/>
      <c r="U333" s="5"/>
      <c r="V333" s="5"/>
      <c r="W333">
        <v>28</v>
      </c>
      <c r="X333" s="5" t="s">
        <v>548</v>
      </c>
      <c r="Y333" s="6">
        <v>44230</v>
      </c>
      <c r="Z333" s="6">
        <v>44232</v>
      </c>
      <c r="AA333" s="6">
        <v>44242</v>
      </c>
      <c r="AB333" s="6">
        <v>43818</v>
      </c>
      <c r="AC333" s="6"/>
      <c r="AD333" s="6"/>
      <c r="AE333" s="6"/>
      <c r="AF333" s="5"/>
      <c r="AG333" s="6"/>
      <c r="AH333" s="6">
        <v>43817</v>
      </c>
      <c r="AI333" s="5"/>
      <c r="AJ333" s="5"/>
      <c r="AK333">
        <v>331</v>
      </c>
    </row>
    <row r="334" spans="1:37" x14ac:dyDescent="0.35">
      <c r="A334">
        <v>2</v>
      </c>
      <c r="B334" s="5"/>
      <c r="C334">
        <v>0</v>
      </c>
      <c r="D334" s="5" t="s">
        <v>544</v>
      </c>
      <c r="E334" s="5" t="s">
        <v>45</v>
      </c>
      <c r="F334" s="5"/>
      <c r="G334" s="5" t="s">
        <v>109</v>
      </c>
      <c r="H334" s="5" t="s">
        <v>545</v>
      </c>
      <c r="I334" s="5" t="s">
        <v>549</v>
      </c>
      <c r="J334" s="5"/>
      <c r="K334" s="5" t="s">
        <v>216</v>
      </c>
      <c r="L334" s="5" t="s">
        <v>190</v>
      </c>
      <c r="M334" s="5"/>
      <c r="N334" s="5" t="s">
        <v>259</v>
      </c>
      <c r="O334" s="5"/>
      <c r="P334" s="6">
        <v>44178</v>
      </c>
      <c r="Q334" s="5" t="s">
        <v>546</v>
      </c>
      <c r="R334" s="5" t="s">
        <v>547</v>
      </c>
      <c r="S334" s="5" t="s">
        <v>51</v>
      </c>
      <c r="T334" s="5"/>
      <c r="U334" s="5" t="s">
        <v>259</v>
      </c>
      <c r="V334" s="5"/>
      <c r="X334" s="5" t="s">
        <v>75</v>
      </c>
      <c r="Y334" s="6">
        <v>44188</v>
      </c>
      <c r="Z334" s="6">
        <v>44190</v>
      </c>
      <c r="AA334" s="6">
        <v>44178</v>
      </c>
      <c r="AB334" s="6">
        <v>43818</v>
      </c>
      <c r="AC334" s="6">
        <v>43859</v>
      </c>
      <c r="AD334" s="6">
        <v>44168</v>
      </c>
      <c r="AE334" s="6">
        <v>44167</v>
      </c>
      <c r="AF334" s="5"/>
      <c r="AG334" s="6"/>
      <c r="AH334" s="6">
        <v>43817</v>
      </c>
      <c r="AI334" s="5"/>
      <c r="AJ334" s="5"/>
      <c r="AK334">
        <v>332</v>
      </c>
    </row>
    <row r="335" spans="1:37" x14ac:dyDescent="0.35">
      <c r="A335">
        <v>4</v>
      </c>
      <c r="B335" s="5"/>
      <c r="C335">
        <v>0</v>
      </c>
      <c r="D335" s="5" t="s">
        <v>544</v>
      </c>
      <c r="E335" s="5" t="s">
        <v>92</v>
      </c>
      <c r="F335" s="5" t="s">
        <v>73</v>
      </c>
      <c r="G335" s="5" t="s">
        <v>109</v>
      </c>
      <c r="H335" s="5" t="s">
        <v>545</v>
      </c>
      <c r="I335" s="5" t="s">
        <v>550</v>
      </c>
      <c r="J335" s="5"/>
      <c r="K335" s="5" t="s">
        <v>337</v>
      </c>
      <c r="L335" s="5" t="s">
        <v>48</v>
      </c>
      <c r="M335" s="5"/>
      <c r="N335" s="5" t="s">
        <v>259</v>
      </c>
      <c r="O335" s="5"/>
      <c r="P335" s="6">
        <v>44230</v>
      </c>
      <c r="Q335" s="5" t="s">
        <v>259</v>
      </c>
      <c r="R335" s="5"/>
      <c r="S335" s="5" t="s">
        <v>51</v>
      </c>
      <c r="T335" s="5"/>
      <c r="U335" s="5"/>
      <c r="V335" s="5"/>
      <c r="W335">
        <v>28</v>
      </c>
      <c r="X335" s="5" t="s">
        <v>548</v>
      </c>
      <c r="Y335" s="6">
        <v>44230</v>
      </c>
      <c r="Z335" s="6">
        <v>44232</v>
      </c>
      <c r="AA335" s="6">
        <v>44242</v>
      </c>
      <c r="AB335" s="6">
        <v>43818</v>
      </c>
      <c r="AC335" s="6"/>
      <c r="AD335" s="6"/>
      <c r="AE335" s="6"/>
      <c r="AF335" s="5"/>
      <c r="AG335" s="6"/>
      <c r="AH335" s="6">
        <v>43817</v>
      </c>
      <c r="AI335" s="5"/>
      <c r="AJ335" s="5"/>
      <c r="AK335">
        <v>333</v>
      </c>
    </row>
    <row r="336" spans="1:37" x14ac:dyDescent="0.35">
      <c r="A336">
        <v>1</v>
      </c>
      <c r="B336" s="5"/>
      <c r="C336">
        <v>0</v>
      </c>
      <c r="D336" s="5" t="s">
        <v>552</v>
      </c>
      <c r="E336" s="5" t="s">
        <v>92</v>
      </c>
      <c r="F336" s="5"/>
      <c r="G336" s="5" t="s">
        <v>109</v>
      </c>
      <c r="H336" s="5" t="s">
        <v>556</v>
      </c>
      <c r="I336" s="5" t="s">
        <v>1087</v>
      </c>
      <c r="J336" s="5"/>
      <c r="K336" s="5"/>
      <c r="L336" s="5" t="s">
        <v>53</v>
      </c>
      <c r="M336" s="5" t="s">
        <v>102</v>
      </c>
      <c r="N336" s="5"/>
      <c r="O336" s="5"/>
      <c r="P336" s="6"/>
      <c r="Q336" s="5" t="s">
        <v>546</v>
      </c>
      <c r="R336" s="5" t="s">
        <v>547</v>
      </c>
      <c r="S336" s="5" t="s">
        <v>51</v>
      </c>
      <c r="T336" s="5"/>
      <c r="U336" s="5"/>
      <c r="V336" s="5"/>
      <c r="X336" s="5"/>
      <c r="Y336" s="6">
        <v>43934</v>
      </c>
      <c r="Z336" s="6"/>
      <c r="AA336" s="6"/>
      <c r="AB336" s="6">
        <v>43818</v>
      </c>
      <c r="AC336" s="6"/>
      <c r="AD336" s="6"/>
      <c r="AE336" s="6"/>
      <c r="AF336" s="5"/>
      <c r="AG336" s="6">
        <v>44158</v>
      </c>
      <c r="AH336" s="6">
        <v>43817</v>
      </c>
      <c r="AI336" s="5"/>
      <c r="AJ336" s="5"/>
      <c r="AK336">
        <v>337</v>
      </c>
    </row>
    <row r="337" spans="1:37" x14ac:dyDescent="0.35">
      <c r="A337">
        <v>2</v>
      </c>
      <c r="B337" s="5"/>
      <c r="C337">
        <v>0</v>
      </c>
      <c r="D337" s="5" t="s">
        <v>552</v>
      </c>
      <c r="E337" s="5" t="s">
        <v>92</v>
      </c>
      <c r="F337" s="5"/>
      <c r="G337" s="5" t="s">
        <v>109</v>
      </c>
      <c r="H337" s="5" t="s">
        <v>556</v>
      </c>
      <c r="I337" s="5" t="s">
        <v>1088</v>
      </c>
      <c r="J337" s="5"/>
      <c r="K337" s="5"/>
      <c r="L337" s="5" t="s">
        <v>53</v>
      </c>
      <c r="M337" s="5" t="s">
        <v>102</v>
      </c>
      <c r="N337" s="5"/>
      <c r="O337" s="5"/>
      <c r="P337" s="6"/>
      <c r="Q337" s="5" t="s">
        <v>546</v>
      </c>
      <c r="R337" s="5" t="s">
        <v>547</v>
      </c>
      <c r="S337" s="5" t="s">
        <v>51</v>
      </c>
      <c r="T337" s="5"/>
      <c r="U337" s="5"/>
      <c r="V337" s="5"/>
      <c r="X337" s="5"/>
      <c r="Y337" s="6">
        <v>43934</v>
      </c>
      <c r="Z337" s="6"/>
      <c r="AA337" s="6"/>
      <c r="AB337" s="6">
        <v>43818</v>
      </c>
      <c r="AC337" s="6"/>
      <c r="AD337" s="6"/>
      <c r="AE337" s="6"/>
      <c r="AF337" s="5"/>
      <c r="AG337" s="6">
        <v>44158</v>
      </c>
      <c r="AH337" s="6">
        <v>43817</v>
      </c>
      <c r="AI337" s="5"/>
      <c r="AJ337" s="5"/>
      <c r="AK337">
        <v>338</v>
      </c>
    </row>
    <row r="338" spans="1:37" x14ac:dyDescent="0.35">
      <c r="A338">
        <v>3</v>
      </c>
      <c r="B338" s="5"/>
      <c r="C338">
        <v>0</v>
      </c>
      <c r="D338" s="5" t="s">
        <v>552</v>
      </c>
      <c r="E338" s="5" t="s">
        <v>92</v>
      </c>
      <c r="F338" s="5" t="s">
        <v>73</v>
      </c>
      <c r="G338" s="5" t="s">
        <v>109</v>
      </c>
      <c r="H338" s="5" t="s">
        <v>553</v>
      </c>
      <c r="I338" s="5" t="s">
        <v>554</v>
      </c>
      <c r="J338" s="5"/>
      <c r="K338" s="5" t="s">
        <v>555</v>
      </c>
      <c r="L338" s="5" t="s">
        <v>48</v>
      </c>
      <c r="M338" s="5"/>
      <c r="N338" s="5" t="s">
        <v>546</v>
      </c>
      <c r="O338" s="5" t="s">
        <v>547</v>
      </c>
      <c r="P338" s="6">
        <v>44181</v>
      </c>
      <c r="Q338" s="5" t="s">
        <v>546</v>
      </c>
      <c r="R338" s="5" t="s">
        <v>547</v>
      </c>
      <c r="S338" s="5" t="s">
        <v>51</v>
      </c>
      <c r="T338" s="5"/>
      <c r="U338" s="5"/>
      <c r="V338" s="5"/>
      <c r="W338">
        <v>280</v>
      </c>
      <c r="X338" s="5" t="s">
        <v>309</v>
      </c>
      <c r="Y338" s="6">
        <v>44181</v>
      </c>
      <c r="Z338" s="6">
        <v>44183</v>
      </c>
      <c r="AA338" s="6">
        <v>44193</v>
      </c>
      <c r="AB338" s="6">
        <v>43818</v>
      </c>
      <c r="AC338" s="6"/>
      <c r="AD338" s="6"/>
      <c r="AE338" s="6"/>
      <c r="AF338" s="5"/>
      <c r="AG338" s="6"/>
      <c r="AH338" s="6">
        <v>43817</v>
      </c>
      <c r="AI338" s="5"/>
      <c r="AJ338" s="5"/>
      <c r="AK338">
        <v>335</v>
      </c>
    </row>
    <row r="339" spans="1:37" x14ac:dyDescent="0.35">
      <c r="A339">
        <v>5</v>
      </c>
      <c r="B339" s="5"/>
      <c r="C339">
        <v>0</v>
      </c>
      <c r="D339" s="5" t="s">
        <v>552</v>
      </c>
      <c r="E339" s="5" t="s">
        <v>92</v>
      </c>
      <c r="F339" s="5" t="s">
        <v>146</v>
      </c>
      <c r="G339" s="5" t="s">
        <v>109</v>
      </c>
      <c r="H339" s="5" t="s">
        <v>553</v>
      </c>
      <c r="I339" s="5" t="s">
        <v>1357</v>
      </c>
      <c r="J339" s="5"/>
      <c r="K339" s="5" t="s">
        <v>555</v>
      </c>
      <c r="L339" s="5" t="s">
        <v>48</v>
      </c>
      <c r="M339" s="5"/>
      <c r="N339" s="5" t="s">
        <v>546</v>
      </c>
      <c r="O339" s="5" t="s">
        <v>547</v>
      </c>
      <c r="P339" s="6">
        <v>44181</v>
      </c>
      <c r="Q339" s="5" t="s">
        <v>546</v>
      </c>
      <c r="R339" s="5" t="s">
        <v>547</v>
      </c>
      <c r="S339" s="5" t="s">
        <v>51</v>
      </c>
      <c r="T339" s="5"/>
      <c r="U339" s="5"/>
      <c r="V339" s="5"/>
      <c r="W339">
        <v>280</v>
      </c>
      <c r="X339" s="5" t="s">
        <v>309</v>
      </c>
      <c r="Y339" s="6">
        <v>44181</v>
      </c>
      <c r="Z339" s="6">
        <v>44183</v>
      </c>
      <c r="AA339" s="6">
        <v>44193</v>
      </c>
      <c r="AB339" s="6">
        <v>43818</v>
      </c>
      <c r="AC339" s="6"/>
      <c r="AD339" s="6"/>
      <c r="AE339" s="6"/>
      <c r="AF339" s="5"/>
      <c r="AG339" s="6"/>
      <c r="AH339" s="6">
        <v>43817</v>
      </c>
      <c r="AI339" s="5"/>
      <c r="AJ339" s="5"/>
      <c r="AK339">
        <v>336</v>
      </c>
    </row>
    <row r="340" spans="1:37" x14ac:dyDescent="0.35">
      <c r="A340">
        <v>1</v>
      </c>
      <c r="B340" s="5"/>
      <c r="C340">
        <v>0</v>
      </c>
      <c r="D340" s="5" t="s">
        <v>557</v>
      </c>
      <c r="E340" s="5" t="s">
        <v>92</v>
      </c>
      <c r="F340" s="5"/>
      <c r="G340" s="5" t="s">
        <v>109</v>
      </c>
      <c r="H340" s="5" t="s">
        <v>558</v>
      </c>
      <c r="I340" s="5" t="s">
        <v>559</v>
      </c>
      <c r="J340" s="5"/>
      <c r="K340" s="5"/>
      <c r="L340" s="5" t="s">
        <v>48</v>
      </c>
      <c r="M340" s="5"/>
      <c r="N340" s="5" t="s">
        <v>65</v>
      </c>
      <c r="O340" s="5" t="s">
        <v>58</v>
      </c>
      <c r="P340" s="6">
        <v>44200</v>
      </c>
      <c r="Q340" s="5" t="s">
        <v>65</v>
      </c>
      <c r="R340" s="5" t="s">
        <v>58</v>
      </c>
      <c r="S340" s="5" t="s">
        <v>51</v>
      </c>
      <c r="T340" s="5"/>
      <c r="U340" s="5"/>
      <c r="V340" s="5"/>
      <c r="X340" s="5"/>
      <c r="Y340" s="6">
        <v>44200</v>
      </c>
      <c r="Z340" s="6"/>
      <c r="AA340" s="6"/>
      <c r="AB340" s="6">
        <v>43818</v>
      </c>
      <c r="AC340" s="6"/>
      <c r="AD340" s="6"/>
      <c r="AE340" s="6"/>
      <c r="AF340" s="5"/>
      <c r="AG340" s="6"/>
      <c r="AH340" s="6">
        <v>43817</v>
      </c>
      <c r="AI340" s="5"/>
      <c r="AJ340" s="5"/>
      <c r="AK340">
        <v>339</v>
      </c>
    </row>
    <row r="341" spans="1:37" x14ac:dyDescent="0.35">
      <c r="A341">
        <v>4</v>
      </c>
      <c r="B341" s="5"/>
      <c r="C341">
        <v>0</v>
      </c>
      <c r="D341" s="5" t="s">
        <v>560</v>
      </c>
      <c r="E341" s="5" t="s">
        <v>92</v>
      </c>
      <c r="F341" s="5" t="s">
        <v>73</v>
      </c>
      <c r="G341" s="5" t="s">
        <v>109</v>
      </c>
      <c r="H341" s="5" t="s">
        <v>561</v>
      </c>
      <c r="I341" s="5" t="s">
        <v>1264</v>
      </c>
      <c r="J341" s="5"/>
      <c r="K341" s="5" t="s">
        <v>70</v>
      </c>
      <c r="L341" s="5" t="s">
        <v>53</v>
      </c>
      <c r="M341" s="5" t="s">
        <v>84</v>
      </c>
      <c r="N341" s="5"/>
      <c r="O341" s="5"/>
      <c r="P341" s="6"/>
      <c r="Q341" s="5" t="s">
        <v>395</v>
      </c>
      <c r="R341" s="5" t="s">
        <v>396</v>
      </c>
      <c r="S341" s="5" t="s">
        <v>51</v>
      </c>
      <c r="T341" s="5"/>
      <c r="U341" s="5" t="s">
        <v>259</v>
      </c>
      <c r="V341" s="5"/>
      <c r="W341">
        <v>112</v>
      </c>
      <c r="X341" s="5" t="s">
        <v>445</v>
      </c>
      <c r="Y341" s="6">
        <v>44111</v>
      </c>
      <c r="Z341" s="6">
        <v>44168</v>
      </c>
      <c r="AA341" s="6">
        <v>44183</v>
      </c>
      <c r="AB341" s="6">
        <v>43818</v>
      </c>
      <c r="AC341" s="6">
        <v>44166</v>
      </c>
      <c r="AD341" s="6">
        <v>44173</v>
      </c>
      <c r="AE341" s="6">
        <v>44176</v>
      </c>
      <c r="AF341" s="5"/>
      <c r="AG341" s="6">
        <v>44182</v>
      </c>
      <c r="AH341" s="6">
        <v>43817</v>
      </c>
      <c r="AI341" s="5"/>
      <c r="AJ341" s="5"/>
      <c r="AK341">
        <v>343</v>
      </c>
    </row>
    <row r="342" spans="1:37" x14ac:dyDescent="0.35">
      <c r="A342">
        <v>1</v>
      </c>
      <c r="B342" s="5"/>
      <c r="C342">
        <v>0</v>
      </c>
      <c r="D342" s="5" t="s">
        <v>560</v>
      </c>
      <c r="E342" s="5" t="s">
        <v>92</v>
      </c>
      <c r="F342" s="5" t="s">
        <v>146</v>
      </c>
      <c r="G342" s="5" t="s">
        <v>109</v>
      </c>
      <c r="H342" s="5" t="s">
        <v>561</v>
      </c>
      <c r="I342" s="5" t="s">
        <v>1358</v>
      </c>
      <c r="J342" s="5"/>
      <c r="K342" s="5" t="s">
        <v>70</v>
      </c>
      <c r="L342" s="5" t="s">
        <v>48</v>
      </c>
      <c r="M342" s="5"/>
      <c r="N342" s="5" t="s">
        <v>395</v>
      </c>
      <c r="O342" s="5" t="s">
        <v>396</v>
      </c>
      <c r="P342" s="6">
        <v>44111</v>
      </c>
      <c r="Q342" s="5" t="s">
        <v>395</v>
      </c>
      <c r="R342" s="5" t="s">
        <v>396</v>
      </c>
      <c r="S342" s="5" t="s">
        <v>51</v>
      </c>
      <c r="T342" s="5"/>
      <c r="U342" s="5"/>
      <c r="V342" s="5"/>
      <c r="W342">
        <v>112</v>
      </c>
      <c r="X342" s="5" t="s">
        <v>445</v>
      </c>
      <c r="Y342" s="6">
        <v>44111</v>
      </c>
      <c r="Z342" s="6">
        <v>44113</v>
      </c>
      <c r="AA342" s="6">
        <v>44123</v>
      </c>
      <c r="AB342" s="6">
        <v>43818</v>
      </c>
      <c r="AC342" s="6"/>
      <c r="AD342" s="6"/>
      <c r="AE342" s="6"/>
      <c r="AF342" s="5"/>
      <c r="AG342" s="6"/>
      <c r="AH342" s="6">
        <v>43817</v>
      </c>
      <c r="AI342" s="5"/>
      <c r="AJ342" s="5"/>
      <c r="AK342">
        <v>340</v>
      </c>
    </row>
    <row r="343" spans="1:37" x14ac:dyDescent="0.35">
      <c r="A343">
        <v>2</v>
      </c>
      <c r="B343" s="5"/>
      <c r="C343">
        <v>0</v>
      </c>
      <c r="D343" s="5" t="s">
        <v>560</v>
      </c>
      <c r="E343" s="5" t="s">
        <v>92</v>
      </c>
      <c r="F343" s="5"/>
      <c r="G343" s="5" t="s">
        <v>109</v>
      </c>
      <c r="H343" s="5" t="s">
        <v>561</v>
      </c>
      <c r="I343" s="5" t="s">
        <v>1359</v>
      </c>
      <c r="J343" s="5"/>
      <c r="K343" s="5" t="s">
        <v>70</v>
      </c>
      <c r="L343" s="5" t="s">
        <v>48</v>
      </c>
      <c r="M343" s="5"/>
      <c r="N343" s="5" t="s">
        <v>395</v>
      </c>
      <c r="O343" s="5" t="s">
        <v>396</v>
      </c>
      <c r="P343" s="6">
        <v>44191</v>
      </c>
      <c r="Q343" s="5" t="s">
        <v>395</v>
      </c>
      <c r="R343" s="5" t="s">
        <v>396</v>
      </c>
      <c r="S343" s="5" t="s">
        <v>51</v>
      </c>
      <c r="T343" s="5"/>
      <c r="U343" s="5"/>
      <c r="V343" s="5"/>
      <c r="W343">
        <v>112</v>
      </c>
      <c r="X343" s="5" t="s">
        <v>445</v>
      </c>
      <c r="Y343" s="6">
        <v>44191</v>
      </c>
      <c r="Z343" s="6">
        <v>44193</v>
      </c>
      <c r="AA343" s="6">
        <v>44203</v>
      </c>
      <c r="AB343" s="6">
        <v>44183</v>
      </c>
      <c r="AC343" s="6">
        <v>44166</v>
      </c>
      <c r="AD343" s="6"/>
      <c r="AE343" s="6"/>
      <c r="AF343" s="5"/>
      <c r="AG343" s="6"/>
      <c r="AH343" s="6">
        <v>43817</v>
      </c>
      <c r="AI343" s="5"/>
      <c r="AJ343" s="5"/>
      <c r="AK343">
        <v>341</v>
      </c>
    </row>
    <row r="344" spans="1:37" x14ac:dyDescent="0.35">
      <c r="A344">
        <v>3</v>
      </c>
      <c r="B344" s="5"/>
      <c r="C344">
        <v>1</v>
      </c>
      <c r="D344" s="5" t="s">
        <v>560</v>
      </c>
      <c r="E344" s="5" t="s">
        <v>60</v>
      </c>
      <c r="F344" s="5"/>
      <c r="G344" s="5" t="s">
        <v>109</v>
      </c>
      <c r="H344" s="5" t="s">
        <v>562</v>
      </c>
      <c r="I344" s="5" t="s">
        <v>563</v>
      </c>
      <c r="J344" s="5"/>
      <c r="K344" s="5" t="s">
        <v>260</v>
      </c>
      <c r="L344" s="5" t="s">
        <v>190</v>
      </c>
      <c r="M344" s="5"/>
      <c r="N344" s="5" t="s">
        <v>59</v>
      </c>
      <c r="O344" s="5"/>
      <c r="P344" s="6">
        <v>44233</v>
      </c>
      <c r="Q344" s="5" t="s">
        <v>439</v>
      </c>
      <c r="R344" s="5" t="s">
        <v>396</v>
      </c>
      <c r="S344" s="5" t="s">
        <v>59</v>
      </c>
      <c r="T344" s="5"/>
      <c r="U344" s="5" t="s">
        <v>59</v>
      </c>
      <c r="V344" s="5"/>
      <c r="W344">
        <v>84</v>
      </c>
      <c r="X344" s="5" t="s">
        <v>219</v>
      </c>
      <c r="Y344" s="6">
        <v>44194</v>
      </c>
      <c r="Z344" s="6">
        <v>44189</v>
      </c>
      <c r="AA344" s="6">
        <v>44233</v>
      </c>
      <c r="AB344" s="6">
        <v>44186</v>
      </c>
      <c r="AC344" s="6">
        <v>44187</v>
      </c>
      <c r="AD344" s="6">
        <v>44223</v>
      </c>
      <c r="AE344" s="6"/>
      <c r="AF344" s="5"/>
      <c r="AG344" s="6"/>
      <c r="AH344" s="6">
        <v>44186</v>
      </c>
      <c r="AI344" s="5"/>
      <c r="AJ344" s="5" t="s">
        <v>259</v>
      </c>
      <c r="AK344">
        <v>342</v>
      </c>
    </row>
    <row r="345" spans="1:37" x14ac:dyDescent="0.35">
      <c r="A345">
        <v>1</v>
      </c>
      <c r="B345" s="5"/>
      <c r="C345">
        <v>0</v>
      </c>
      <c r="D345" s="5" t="s">
        <v>564</v>
      </c>
      <c r="E345" s="5" t="s">
        <v>92</v>
      </c>
      <c r="F345" s="5"/>
      <c r="G345" s="5" t="s">
        <v>109</v>
      </c>
      <c r="H345" s="5" t="s">
        <v>565</v>
      </c>
      <c r="I345" s="5" t="s">
        <v>566</v>
      </c>
      <c r="J345" s="5"/>
      <c r="K345" s="5"/>
      <c r="L345" s="5" t="s">
        <v>48</v>
      </c>
      <c r="M345" s="5"/>
      <c r="N345" s="5" t="s">
        <v>259</v>
      </c>
      <c r="O345" s="5"/>
      <c r="P345" s="6">
        <v>44180</v>
      </c>
      <c r="Q345" s="5" t="s">
        <v>259</v>
      </c>
      <c r="R345" s="5"/>
      <c r="S345" s="5" t="s">
        <v>51</v>
      </c>
      <c r="T345" s="5"/>
      <c r="U345" s="5"/>
      <c r="V345" s="5"/>
      <c r="X345" s="5"/>
      <c r="Y345" s="6">
        <v>44180</v>
      </c>
      <c r="Z345" s="6"/>
      <c r="AA345" s="6"/>
      <c r="AB345" s="6">
        <v>44165</v>
      </c>
      <c r="AC345" s="6"/>
      <c r="AD345" s="6"/>
      <c r="AE345" s="6"/>
      <c r="AF345" s="5"/>
      <c r="AG345" s="6"/>
      <c r="AH345" s="6">
        <v>43817</v>
      </c>
      <c r="AI345" s="5"/>
      <c r="AJ345" s="5"/>
      <c r="AK345">
        <v>344</v>
      </c>
    </row>
    <row r="346" spans="1:37" x14ac:dyDescent="0.35">
      <c r="A346">
        <v>1</v>
      </c>
      <c r="B346" s="5"/>
      <c r="C346">
        <v>0</v>
      </c>
      <c r="D346" s="5" t="s">
        <v>567</v>
      </c>
      <c r="E346" s="5" t="s">
        <v>92</v>
      </c>
      <c r="F346" s="5" t="s">
        <v>73</v>
      </c>
      <c r="G346" s="5" t="s">
        <v>109</v>
      </c>
      <c r="H346" s="5" t="s">
        <v>575</v>
      </c>
      <c r="I346" s="5" t="s">
        <v>1157</v>
      </c>
      <c r="J346" s="5"/>
      <c r="K346" s="5"/>
      <c r="L346" s="5" t="s">
        <v>53</v>
      </c>
      <c r="M346" s="5" t="s">
        <v>102</v>
      </c>
      <c r="N346" s="5"/>
      <c r="O346" s="5"/>
      <c r="P346" s="6"/>
      <c r="Q346" s="5" t="s">
        <v>573</v>
      </c>
      <c r="R346" s="5" t="s">
        <v>574</v>
      </c>
      <c r="S346" s="5" t="s">
        <v>51</v>
      </c>
      <c r="T346" s="5"/>
      <c r="U346" s="5"/>
      <c r="V346" s="5"/>
      <c r="X346" s="5"/>
      <c r="Y346" s="6">
        <v>43819</v>
      </c>
      <c r="Z346" s="6"/>
      <c r="AA346" s="6"/>
      <c r="AB346" s="6">
        <v>43818</v>
      </c>
      <c r="AC346" s="6"/>
      <c r="AD346" s="6"/>
      <c r="AE346" s="6"/>
      <c r="AF346" s="5"/>
      <c r="AG346" s="6">
        <v>44063</v>
      </c>
      <c r="AH346" s="6">
        <v>43817</v>
      </c>
      <c r="AI346" s="5"/>
      <c r="AJ346" s="5"/>
      <c r="AK346">
        <v>347</v>
      </c>
    </row>
    <row r="347" spans="1:37" x14ac:dyDescent="0.35">
      <c r="A347">
        <v>3</v>
      </c>
      <c r="B347" s="5"/>
      <c r="C347">
        <v>0</v>
      </c>
      <c r="D347" s="5" t="s">
        <v>567</v>
      </c>
      <c r="E347" s="5" t="s">
        <v>92</v>
      </c>
      <c r="F347" s="5"/>
      <c r="G347" s="5" t="s">
        <v>109</v>
      </c>
      <c r="H347" s="5" t="s">
        <v>571</v>
      </c>
      <c r="I347" s="5" t="s">
        <v>572</v>
      </c>
      <c r="J347" s="5"/>
      <c r="K347" s="5"/>
      <c r="L347" s="5" t="s">
        <v>53</v>
      </c>
      <c r="M347" s="5" t="s">
        <v>67</v>
      </c>
      <c r="N347" s="5"/>
      <c r="O347" s="5"/>
      <c r="P347" s="6"/>
      <c r="Q347" s="5" t="s">
        <v>573</v>
      </c>
      <c r="R347" s="5" t="s">
        <v>574</v>
      </c>
      <c r="S347" s="5" t="s">
        <v>51</v>
      </c>
      <c r="T347" s="5"/>
      <c r="U347" s="5" t="s">
        <v>259</v>
      </c>
      <c r="V347" s="5"/>
      <c r="X347" s="5"/>
      <c r="Y347" s="6">
        <v>43838</v>
      </c>
      <c r="Z347" s="6">
        <v>43832</v>
      </c>
      <c r="AA347" s="6">
        <v>43841</v>
      </c>
      <c r="AB347" s="6">
        <v>43830</v>
      </c>
      <c r="AC347" s="6">
        <v>43830</v>
      </c>
      <c r="AD347" s="6">
        <v>43831</v>
      </c>
      <c r="AE347" s="6">
        <v>43936</v>
      </c>
      <c r="AF347" s="5"/>
      <c r="AG347" s="6">
        <v>43937</v>
      </c>
      <c r="AH347" s="6">
        <v>43830</v>
      </c>
      <c r="AI347" s="5"/>
      <c r="AJ347" s="5"/>
      <c r="AK347">
        <v>346</v>
      </c>
    </row>
    <row r="348" spans="1:37" x14ac:dyDescent="0.35">
      <c r="A348">
        <v>7</v>
      </c>
      <c r="B348" s="5"/>
      <c r="C348">
        <v>1</v>
      </c>
      <c r="D348" s="5" t="s">
        <v>567</v>
      </c>
      <c r="E348" s="5" t="s">
        <v>45</v>
      </c>
      <c r="F348" s="5"/>
      <c r="G348" s="5" t="s">
        <v>109</v>
      </c>
      <c r="H348" s="5" t="s">
        <v>568</v>
      </c>
      <c r="I348" s="5"/>
      <c r="J348" s="5"/>
      <c r="K348" s="5" t="s">
        <v>216</v>
      </c>
      <c r="L348" s="5" t="s">
        <v>176</v>
      </c>
      <c r="M348" s="5"/>
      <c r="N348" s="5"/>
      <c r="O348" s="5"/>
      <c r="P348" s="6">
        <v>44180</v>
      </c>
      <c r="Q348" s="5" t="s">
        <v>569</v>
      </c>
      <c r="R348" s="5" t="s">
        <v>570</v>
      </c>
      <c r="S348" s="5" t="s">
        <v>57</v>
      </c>
      <c r="T348" s="5" t="s">
        <v>58</v>
      </c>
      <c r="U348" s="5" t="s">
        <v>259</v>
      </c>
      <c r="V348" s="5"/>
      <c r="W348">
        <v>0</v>
      </c>
      <c r="X348" s="5" t="s">
        <v>75</v>
      </c>
      <c r="Y348" s="6">
        <v>44239</v>
      </c>
      <c r="Z348" s="6">
        <v>44241</v>
      </c>
      <c r="AA348" s="6">
        <v>44251</v>
      </c>
      <c r="AB348" s="6"/>
      <c r="AC348" s="6"/>
      <c r="AD348" s="6"/>
      <c r="AE348" s="6"/>
      <c r="AF348" s="5"/>
      <c r="AG348" s="6"/>
      <c r="AH348" s="6">
        <v>44231</v>
      </c>
      <c r="AI348" s="5"/>
      <c r="AJ348" s="5"/>
      <c r="AK348">
        <v>345</v>
      </c>
    </row>
    <row r="349" spans="1:37" x14ac:dyDescent="0.35">
      <c r="A349">
        <v>1</v>
      </c>
      <c r="B349" s="5"/>
      <c r="C349">
        <v>0</v>
      </c>
      <c r="D349" s="5" t="s">
        <v>576</v>
      </c>
      <c r="E349" s="5" t="s">
        <v>92</v>
      </c>
      <c r="F349" s="5"/>
      <c r="G349" s="5" t="s">
        <v>109</v>
      </c>
      <c r="H349" s="5" t="s">
        <v>577</v>
      </c>
      <c r="I349" s="5" t="s">
        <v>1089</v>
      </c>
      <c r="J349" s="5"/>
      <c r="K349" s="5"/>
      <c r="L349" s="5" t="s">
        <v>53</v>
      </c>
      <c r="M349" s="5" t="s">
        <v>78</v>
      </c>
      <c r="N349" s="5"/>
      <c r="O349" s="5"/>
      <c r="P349" s="6"/>
      <c r="Q349" s="5" t="s">
        <v>507</v>
      </c>
      <c r="R349" s="5" t="s">
        <v>508</v>
      </c>
      <c r="S349" s="5" t="s">
        <v>51</v>
      </c>
      <c r="T349" s="5"/>
      <c r="U349" s="5" t="s">
        <v>191</v>
      </c>
      <c r="V349" s="5"/>
      <c r="X349" s="5"/>
      <c r="Y349" s="6"/>
      <c r="Z349" s="6"/>
      <c r="AA349" s="6">
        <v>43836</v>
      </c>
      <c r="AB349" s="6">
        <v>43818</v>
      </c>
      <c r="AC349" s="6">
        <v>43819</v>
      </c>
      <c r="AD349" s="6">
        <v>43819</v>
      </c>
      <c r="AE349" s="6">
        <v>43823</v>
      </c>
      <c r="AF349" s="5"/>
      <c r="AG349" s="6">
        <v>43830</v>
      </c>
      <c r="AH349" s="6">
        <v>43817</v>
      </c>
      <c r="AI349" s="5"/>
      <c r="AJ349" s="5"/>
      <c r="AK349">
        <v>352</v>
      </c>
    </row>
    <row r="350" spans="1:37" x14ac:dyDescent="0.35">
      <c r="A350">
        <v>6</v>
      </c>
      <c r="B350" s="5"/>
      <c r="C350">
        <v>0</v>
      </c>
      <c r="D350" s="5" t="s">
        <v>576</v>
      </c>
      <c r="E350" s="5" t="s">
        <v>92</v>
      </c>
      <c r="F350" s="5"/>
      <c r="G350" s="5" t="s">
        <v>109</v>
      </c>
      <c r="H350" s="5" t="s">
        <v>577</v>
      </c>
      <c r="I350" s="5" t="s">
        <v>578</v>
      </c>
      <c r="J350" s="5"/>
      <c r="K350" s="5"/>
      <c r="L350" s="5" t="s">
        <v>53</v>
      </c>
      <c r="M350" s="5" t="s">
        <v>84</v>
      </c>
      <c r="N350" s="5"/>
      <c r="O350" s="5"/>
      <c r="P350" s="6"/>
      <c r="Q350" s="5" t="s">
        <v>507</v>
      </c>
      <c r="R350" s="5" t="s">
        <v>508</v>
      </c>
      <c r="S350" s="5" t="s">
        <v>51</v>
      </c>
      <c r="T350" s="5"/>
      <c r="U350" s="5" t="s">
        <v>191</v>
      </c>
      <c r="V350" s="5"/>
      <c r="X350" s="5"/>
      <c r="Y350" s="6">
        <v>43917</v>
      </c>
      <c r="Z350" s="6">
        <v>43911</v>
      </c>
      <c r="AA350" s="6">
        <v>43919</v>
      </c>
      <c r="AB350" s="6">
        <v>43818</v>
      </c>
      <c r="AC350" s="6">
        <v>43909</v>
      </c>
      <c r="AD350" s="6">
        <v>43909</v>
      </c>
      <c r="AE350" s="6">
        <v>43921</v>
      </c>
      <c r="AF350" s="5"/>
      <c r="AG350" s="6">
        <v>43922</v>
      </c>
      <c r="AH350" s="6">
        <v>43909</v>
      </c>
      <c r="AI350" s="5"/>
      <c r="AJ350" s="5"/>
      <c r="AK350">
        <v>348</v>
      </c>
    </row>
    <row r="351" spans="1:37" x14ac:dyDescent="0.35">
      <c r="A351">
        <v>4</v>
      </c>
      <c r="B351" s="5"/>
      <c r="C351">
        <v>0</v>
      </c>
      <c r="D351" s="5" t="s">
        <v>576</v>
      </c>
      <c r="E351" s="5" t="s">
        <v>60</v>
      </c>
      <c r="F351" s="5" t="s">
        <v>73</v>
      </c>
      <c r="G351" s="5" t="s">
        <v>46</v>
      </c>
      <c r="H351" s="5" t="s">
        <v>577</v>
      </c>
      <c r="I351" s="5" t="s">
        <v>579</v>
      </c>
      <c r="J351" s="5"/>
      <c r="K351" s="5"/>
      <c r="L351" s="5" t="s">
        <v>53</v>
      </c>
      <c r="M351" s="5" t="s">
        <v>84</v>
      </c>
      <c r="N351" s="5"/>
      <c r="O351" s="5"/>
      <c r="P351" s="6"/>
      <c r="Q351" s="5" t="s">
        <v>507</v>
      </c>
      <c r="R351" s="5" t="s">
        <v>508</v>
      </c>
      <c r="S351" s="5" t="s">
        <v>51</v>
      </c>
      <c r="T351" s="5"/>
      <c r="U351" s="5" t="s">
        <v>191</v>
      </c>
      <c r="V351" s="5"/>
      <c r="X351" s="5"/>
      <c r="Y351" s="6">
        <v>43838</v>
      </c>
      <c r="Z351" s="6">
        <v>43897</v>
      </c>
      <c r="AA351" s="6">
        <v>43919</v>
      </c>
      <c r="AB351" s="6">
        <v>43830</v>
      </c>
      <c r="AC351" s="6">
        <v>43895</v>
      </c>
      <c r="AD351" s="6">
        <v>43909</v>
      </c>
      <c r="AE351" s="6">
        <v>43921</v>
      </c>
      <c r="AF351" s="5"/>
      <c r="AG351" s="6">
        <v>43922</v>
      </c>
      <c r="AH351" s="6">
        <v>43830</v>
      </c>
      <c r="AI351" s="5"/>
      <c r="AJ351" s="5"/>
      <c r="AK351">
        <v>349</v>
      </c>
    </row>
    <row r="352" spans="1:37" x14ac:dyDescent="0.35">
      <c r="A352">
        <v>5</v>
      </c>
      <c r="B352" s="5"/>
      <c r="C352">
        <v>0</v>
      </c>
      <c r="D352" s="5" t="s">
        <v>576</v>
      </c>
      <c r="E352" s="5" t="s">
        <v>92</v>
      </c>
      <c r="F352" s="5"/>
      <c r="G352" s="5" t="s">
        <v>86</v>
      </c>
      <c r="H352" s="5" t="s">
        <v>577</v>
      </c>
      <c r="I352" s="5" t="s">
        <v>582</v>
      </c>
      <c r="J352" s="5"/>
      <c r="K352" s="5"/>
      <c r="L352" s="5" t="s">
        <v>53</v>
      </c>
      <c r="M352" s="5" t="s">
        <v>67</v>
      </c>
      <c r="N352" s="5"/>
      <c r="O352" s="5"/>
      <c r="P352" s="6"/>
      <c r="Q352" s="5" t="s">
        <v>507</v>
      </c>
      <c r="R352" s="5" t="s">
        <v>508</v>
      </c>
      <c r="S352" s="5" t="s">
        <v>51</v>
      </c>
      <c r="T352" s="5"/>
      <c r="U352" s="5" t="s">
        <v>59</v>
      </c>
      <c r="V352" s="5"/>
      <c r="X352" s="5"/>
      <c r="Y352" s="6">
        <v>43838</v>
      </c>
      <c r="Z352" s="6">
        <v>43847</v>
      </c>
      <c r="AA352" s="6">
        <v>43875</v>
      </c>
      <c r="AB352" s="6">
        <v>43830</v>
      </c>
      <c r="AC352" s="6">
        <v>43845</v>
      </c>
      <c r="AD352" s="6">
        <v>43866</v>
      </c>
      <c r="AE352" s="6">
        <v>43866</v>
      </c>
      <c r="AF352" s="5"/>
      <c r="AG352" s="6">
        <v>43871</v>
      </c>
      <c r="AH352" s="6">
        <v>43830</v>
      </c>
      <c r="AI352" s="5"/>
      <c r="AJ352" s="5"/>
      <c r="AK352">
        <v>351</v>
      </c>
    </row>
    <row r="353" spans="1:37" x14ac:dyDescent="0.35">
      <c r="A353">
        <v>7</v>
      </c>
      <c r="B353" s="5"/>
      <c r="C353">
        <v>0</v>
      </c>
      <c r="D353" s="5" t="s">
        <v>576</v>
      </c>
      <c r="E353" s="5" t="s">
        <v>60</v>
      </c>
      <c r="F353" s="5"/>
      <c r="G353" s="5" t="s">
        <v>46</v>
      </c>
      <c r="H353" s="5" t="s">
        <v>580</v>
      </c>
      <c r="I353" s="5" t="s">
        <v>581</v>
      </c>
      <c r="J353" s="5"/>
      <c r="K353" s="5"/>
      <c r="L353" s="5" t="s">
        <v>53</v>
      </c>
      <c r="M353" s="5" t="s">
        <v>84</v>
      </c>
      <c r="N353" s="5"/>
      <c r="O353" s="5"/>
      <c r="P353" s="6"/>
      <c r="Q353" s="5" t="s">
        <v>507</v>
      </c>
      <c r="R353" s="5" t="s">
        <v>508</v>
      </c>
      <c r="S353" s="5" t="s">
        <v>65</v>
      </c>
      <c r="T353" s="5" t="s">
        <v>58</v>
      </c>
      <c r="U353" s="5" t="s">
        <v>191</v>
      </c>
      <c r="V353" s="5"/>
      <c r="X353" s="5"/>
      <c r="Y353" s="6">
        <v>44226</v>
      </c>
      <c r="Z353" s="6">
        <v>44228</v>
      </c>
      <c r="AA353" s="6">
        <v>44228</v>
      </c>
      <c r="AB353" s="6">
        <v>43818</v>
      </c>
      <c r="AC353" s="6">
        <v>44218</v>
      </c>
      <c r="AD353" s="6">
        <v>44218</v>
      </c>
      <c r="AE353" s="6">
        <v>44228</v>
      </c>
      <c r="AF353" s="5"/>
      <c r="AG353" s="6">
        <v>44231</v>
      </c>
      <c r="AH353" s="6">
        <v>44218</v>
      </c>
      <c r="AI353" s="5"/>
      <c r="AJ353" s="5"/>
      <c r="AK353">
        <v>350</v>
      </c>
    </row>
    <row r="354" spans="1:37" x14ac:dyDescent="0.35">
      <c r="A354">
        <v>3</v>
      </c>
      <c r="B354" s="5"/>
      <c r="C354">
        <v>0</v>
      </c>
      <c r="D354" s="5" t="s">
        <v>583</v>
      </c>
      <c r="E354" s="5" t="s">
        <v>92</v>
      </c>
      <c r="F354" s="5" t="s">
        <v>73</v>
      </c>
      <c r="G354" s="5" t="s">
        <v>46</v>
      </c>
      <c r="H354" s="5" t="s">
        <v>584</v>
      </c>
      <c r="I354" s="5" t="s">
        <v>589</v>
      </c>
      <c r="J354" s="5"/>
      <c r="K354" s="5"/>
      <c r="L354" s="5" t="s">
        <v>53</v>
      </c>
      <c r="M354" s="5" t="s">
        <v>506</v>
      </c>
      <c r="N354" s="5"/>
      <c r="O354" s="5"/>
      <c r="P354" s="6"/>
      <c r="Q354" s="5" t="s">
        <v>186</v>
      </c>
      <c r="R354" s="5" t="s">
        <v>187</v>
      </c>
      <c r="S354" s="5" t="s">
        <v>65</v>
      </c>
      <c r="T354" s="5" t="s">
        <v>58</v>
      </c>
      <c r="U354" s="5" t="s">
        <v>191</v>
      </c>
      <c r="V354" s="5"/>
      <c r="X354" s="5"/>
      <c r="Y354" s="6">
        <v>44068</v>
      </c>
      <c r="Z354" s="6">
        <v>44070</v>
      </c>
      <c r="AA354" s="6">
        <v>44070</v>
      </c>
      <c r="AB354" s="6">
        <v>44060</v>
      </c>
      <c r="AC354" s="6">
        <v>44060</v>
      </c>
      <c r="AD354" s="6">
        <v>44060</v>
      </c>
      <c r="AE354" s="6"/>
      <c r="AF354" s="5" t="s">
        <v>590</v>
      </c>
      <c r="AG354" s="6">
        <v>44064</v>
      </c>
      <c r="AH354" s="6">
        <v>44060</v>
      </c>
      <c r="AI354" s="5"/>
      <c r="AJ354" s="5"/>
      <c r="AK354">
        <v>355</v>
      </c>
    </row>
    <row r="355" spans="1:37" x14ac:dyDescent="0.35">
      <c r="A355">
        <v>2</v>
      </c>
      <c r="B355" s="5"/>
      <c r="C355">
        <v>2</v>
      </c>
      <c r="D355" s="5" t="s">
        <v>583</v>
      </c>
      <c r="E355" s="5" t="s">
        <v>92</v>
      </c>
      <c r="F355" s="5" t="s">
        <v>73</v>
      </c>
      <c r="G355" s="5" t="s">
        <v>46</v>
      </c>
      <c r="H355" s="5" t="s">
        <v>584</v>
      </c>
      <c r="I355" s="5" t="s">
        <v>591</v>
      </c>
      <c r="J355" s="5"/>
      <c r="K355" s="5"/>
      <c r="L355" s="5" t="s">
        <v>53</v>
      </c>
      <c r="M355" s="5" t="s">
        <v>54</v>
      </c>
      <c r="N355" s="5"/>
      <c r="O355" s="5"/>
      <c r="P355" s="6"/>
      <c r="Q355" s="5" t="s">
        <v>186</v>
      </c>
      <c r="R355" s="5" t="s">
        <v>187</v>
      </c>
      <c r="S355" s="5" t="s">
        <v>592</v>
      </c>
      <c r="T355" s="5" t="s">
        <v>59</v>
      </c>
      <c r="U355" s="5" t="s">
        <v>191</v>
      </c>
      <c r="V355" s="5"/>
      <c r="X355" s="5"/>
      <c r="Y355" s="6">
        <v>44095</v>
      </c>
      <c r="Z355" s="6">
        <v>44008</v>
      </c>
      <c r="AA355" s="6">
        <v>44186</v>
      </c>
      <c r="AB355" s="6"/>
      <c r="AC355" s="6"/>
      <c r="AD355" s="6">
        <v>44176</v>
      </c>
      <c r="AE355" s="6">
        <v>44180</v>
      </c>
      <c r="AF355" s="5"/>
      <c r="AG355" s="6">
        <v>44229</v>
      </c>
      <c r="AH355" s="6">
        <v>44176</v>
      </c>
      <c r="AI355" s="5" t="s">
        <v>59</v>
      </c>
      <c r="AJ355" s="5"/>
      <c r="AK355">
        <v>356</v>
      </c>
    </row>
    <row r="356" spans="1:37" x14ac:dyDescent="0.35">
      <c r="A356">
        <v>1</v>
      </c>
      <c r="B356" s="5"/>
      <c r="C356">
        <v>2</v>
      </c>
      <c r="D356" s="5" t="s">
        <v>583</v>
      </c>
      <c r="E356" s="5" t="s">
        <v>92</v>
      </c>
      <c r="F356" s="5"/>
      <c r="G356" s="5" t="s">
        <v>86</v>
      </c>
      <c r="H356" s="5" t="s">
        <v>584</v>
      </c>
      <c r="I356" s="5" t="s">
        <v>1360</v>
      </c>
      <c r="J356" s="5"/>
      <c r="K356" s="5"/>
      <c r="L356" s="5" t="s">
        <v>190</v>
      </c>
      <c r="M356" s="5"/>
      <c r="N356" s="5" t="s">
        <v>191</v>
      </c>
      <c r="O356" s="5"/>
      <c r="P356" s="6">
        <v>43924</v>
      </c>
      <c r="Q356" s="5" t="s">
        <v>65</v>
      </c>
      <c r="R356" s="5" t="s">
        <v>58</v>
      </c>
      <c r="S356" s="5" t="s">
        <v>51</v>
      </c>
      <c r="T356" s="5"/>
      <c r="U356" s="5" t="s">
        <v>191</v>
      </c>
      <c r="V356" s="5"/>
      <c r="X356" s="5"/>
      <c r="Y356" s="6">
        <v>44137</v>
      </c>
      <c r="Z356" s="6"/>
      <c r="AA356" s="6">
        <v>43924</v>
      </c>
      <c r="AB356" s="6">
        <v>44006</v>
      </c>
      <c r="AC356" s="6">
        <v>44236</v>
      </c>
      <c r="AD356" s="6">
        <v>44236</v>
      </c>
      <c r="AE356" s="6"/>
      <c r="AF356" s="5"/>
      <c r="AG356" s="6"/>
      <c r="AH356" s="6">
        <v>44006</v>
      </c>
      <c r="AI356" s="5"/>
      <c r="AJ356" s="5"/>
      <c r="AK356">
        <v>353</v>
      </c>
    </row>
    <row r="357" spans="1:37" x14ac:dyDescent="0.35">
      <c r="A357">
        <v>4</v>
      </c>
      <c r="B357" s="5"/>
      <c r="C357">
        <v>1</v>
      </c>
      <c r="D357" s="5" t="s">
        <v>583</v>
      </c>
      <c r="E357" s="5" t="s">
        <v>45</v>
      </c>
      <c r="F357" s="5" t="s">
        <v>52</v>
      </c>
      <c r="G357" s="5" t="s">
        <v>46</v>
      </c>
      <c r="H357" s="5" t="s">
        <v>585</v>
      </c>
      <c r="I357" s="5" t="s">
        <v>586</v>
      </c>
      <c r="J357" s="5"/>
      <c r="K357" s="5"/>
      <c r="L357" s="5" t="s">
        <v>190</v>
      </c>
      <c r="M357" s="5"/>
      <c r="N357" s="5" t="s">
        <v>191</v>
      </c>
      <c r="O357" s="5"/>
      <c r="P357" s="6">
        <v>44196</v>
      </c>
      <c r="Q357" s="5" t="s">
        <v>587</v>
      </c>
      <c r="R357" s="5" t="s">
        <v>588</v>
      </c>
      <c r="S357" s="5" t="s">
        <v>65</v>
      </c>
      <c r="T357" s="5" t="s">
        <v>58</v>
      </c>
      <c r="U357" s="5" t="s">
        <v>191</v>
      </c>
      <c r="V357" s="5"/>
      <c r="W357">
        <v>0</v>
      </c>
      <c r="X357" s="5"/>
      <c r="Y357" s="6">
        <v>44180</v>
      </c>
      <c r="Z357" s="6">
        <v>44150</v>
      </c>
      <c r="AA357" s="6">
        <v>44246</v>
      </c>
      <c r="AB357" s="6">
        <v>44179</v>
      </c>
      <c r="AC357" s="6">
        <v>44179</v>
      </c>
      <c r="AD357" s="6">
        <v>44236</v>
      </c>
      <c r="AE357" s="6"/>
      <c r="AF357" s="5"/>
      <c r="AG357" s="6"/>
      <c r="AH357" s="6">
        <v>44179</v>
      </c>
      <c r="AI357" s="5"/>
      <c r="AJ357" s="5"/>
      <c r="AK357">
        <v>354</v>
      </c>
    </row>
    <row r="358" spans="1:37" x14ac:dyDescent="0.35">
      <c r="A358">
        <v>2</v>
      </c>
      <c r="B358" s="5"/>
      <c r="C358">
        <v>0</v>
      </c>
      <c r="D358" s="5" t="s">
        <v>593</v>
      </c>
      <c r="E358" s="5" t="s">
        <v>60</v>
      </c>
      <c r="F358" s="5"/>
      <c r="G358" s="5" t="s">
        <v>64</v>
      </c>
      <c r="H358" s="5" t="s">
        <v>598</v>
      </c>
      <c r="I358" s="5" t="s">
        <v>1167</v>
      </c>
      <c r="J358" s="5"/>
      <c r="K358" s="5"/>
      <c r="L358" s="5" t="s">
        <v>53</v>
      </c>
      <c r="M358" s="5" t="s">
        <v>54</v>
      </c>
      <c r="N358" s="5"/>
      <c r="O358" s="5"/>
      <c r="P358" s="6"/>
      <c r="Q358" s="5" t="s">
        <v>596</v>
      </c>
      <c r="R358" s="5" t="s">
        <v>597</v>
      </c>
      <c r="S358" s="5" t="s">
        <v>51</v>
      </c>
      <c r="T358" s="5"/>
      <c r="U358" s="5" t="s">
        <v>59</v>
      </c>
      <c r="V358" s="5"/>
      <c r="X358" s="5"/>
      <c r="Y358" s="6">
        <v>43819</v>
      </c>
      <c r="Z358" s="6"/>
      <c r="AA358" s="6">
        <v>43832</v>
      </c>
      <c r="AB358" s="6">
        <v>43818</v>
      </c>
      <c r="AC358" s="6">
        <v>43819</v>
      </c>
      <c r="AD358" s="6">
        <v>43819</v>
      </c>
      <c r="AE358" s="6">
        <v>43950</v>
      </c>
      <c r="AF358" s="5"/>
      <c r="AG358" s="6">
        <v>43951</v>
      </c>
      <c r="AH358" s="6">
        <v>43817</v>
      </c>
      <c r="AI358" s="5"/>
      <c r="AJ358" s="5"/>
      <c r="AK358">
        <v>359</v>
      </c>
    </row>
    <row r="359" spans="1:37" x14ac:dyDescent="0.35">
      <c r="A359">
        <v>1</v>
      </c>
      <c r="B359" s="5"/>
      <c r="C359">
        <v>0</v>
      </c>
      <c r="D359" s="5" t="s">
        <v>593</v>
      </c>
      <c r="E359" s="5" t="s">
        <v>92</v>
      </c>
      <c r="F359" s="5"/>
      <c r="G359" s="5" t="s">
        <v>86</v>
      </c>
      <c r="H359" s="5" t="s">
        <v>598</v>
      </c>
      <c r="I359" s="5" t="s">
        <v>1185</v>
      </c>
      <c r="J359" s="5"/>
      <c r="K359" s="5"/>
      <c r="L359" s="5" t="s">
        <v>53</v>
      </c>
      <c r="M359" s="5" t="s">
        <v>54</v>
      </c>
      <c r="N359" s="5"/>
      <c r="O359" s="5"/>
      <c r="P359" s="6"/>
      <c r="Q359" s="5" t="s">
        <v>596</v>
      </c>
      <c r="R359" s="5" t="s">
        <v>597</v>
      </c>
      <c r="S359" s="5" t="s">
        <v>51</v>
      </c>
      <c r="T359" s="5"/>
      <c r="U359" s="5" t="s">
        <v>59</v>
      </c>
      <c r="V359" s="5"/>
      <c r="X359" s="5"/>
      <c r="Y359" s="6">
        <v>43819</v>
      </c>
      <c r="Z359" s="6"/>
      <c r="AA359" s="6">
        <v>44069</v>
      </c>
      <c r="AB359" s="6">
        <v>43818</v>
      </c>
      <c r="AC359" s="6">
        <v>44047</v>
      </c>
      <c r="AD359" s="6">
        <v>44054</v>
      </c>
      <c r="AE359" s="6">
        <v>44166</v>
      </c>
      <c r="AF359" s="5"/>
      <c r="AG359" s="6">
        <v>44173</v>
      </c>
      <c r="AH359" s="6">
        <v>43817</v>
      </c>
      <c r="AI359" s="5"/>
      <c r="AJ359" s="5" t="s">
        <v>599</v>
      </c>
      <c r="AK359">
        <v>358</v>
      </c>
    </row>
    <row r="360" spans="1:37" x14ac:dyDescent="0.35">
      <c r="A360">
        <v>4</v>
      </c>
      <c r="B360" s="5"/>
      <c r="C360">
        <v>0</v>
      </c>
      <c r="D360" s="5" t="s">
        <v>593</v>
      </c>
      <c r="E360" s="5" t="s">
        <v>92</v>
      </c>
      <c r="F360" s="5"/>
      <c r="G360" s="5" t="s">
        <v>46</v>
      </c>
      <c r="H360" s="5" t="s">
        <v>600</v>
      </c>
      <c r="I360" s="5" t="s">
        <v>601</v>
      </c>
      <c r="J360" s="5"/>
      <c r="K360" s="5"/>
      <c r="L360" s="5" t="s">
        <v>53</v>
      </c>
      <c r="M360" s="5" t="s">
        <v>67</v>
      </c>
      <c r="N360" s="5"/>
      <c r="O360" s="5"/>
      <c r="P360" s="6"/>
      <c r="Q360" s="5" t="s">
        <v>596</v>
      </c>
      <c r="R360" s="5" t="s">
        <v>597</v>
      </c>
      <c r="S360" s="5" t="s">
        <v>65</v>
      </c>
      <c r="T360" s="5" t="s">
        <v>58</v>
      </c>
      <c r="U360" s="5" t="s">
        <v>59</v>
      </c>
      <c r="V360" s="5"/>
      <c r="X360" s="5"/>
      <c r="Y360" s="6">
        <v>44071</v>
      </c>
      <c r="Z360" s="6"/>
      <c r="AA360" s="6"/>
      <c r="AB360" s="6">
        <v>44054</v>
      </c>
      <c r="AC360" s="6">
        <v>44047</v>
      </c>
      <c r="AD360" s="6">
        <v>44123</v>
      </c>
      <c r="AE360" s="6">
        <v>44169</v>
      </c>
      <c r="AF360" s="5"/>
      <c r="AG360" s="6">
        <v>44173</v>
      </c>
      <c r="AH360" s="6">
        <v>44054</v>
      </c>
      <c r="AI360" s="5"/>
      <c r="AJ360" s="5"/>
      <c r="AK360">
        <v>360</v>
      </c>
    </row>
    <row r="361" spans="1:37" x14ac:dyDescent="0.35">
      <c r="A361">
        <v>5</v>
      </c>
      <c r="B361" s="5"/>
      <c r="C361">
        <v>1</v>
      </c>
      <c r="D361" s="5" t="s">
        <v>593</v>
      </c>
      <c r="E361" s="5" t="s">
        <v>45</v>
      </c>
      <c r="F361" s="5" t="s">
        <v>73</v>
      </c>
      <c r="G361" s="5" t="s">
        <v>46</v>
      </c>
      <c r="H361" s="5" t="s">
        <v>594</v>
      </c>
      <c r="I361" s="5" t="s">
        <v>595</v>
      </c>
      <c r="J361" s="5"/>
      <c r="K361" s="5"/>
      <c r="L361" s="5" t="s">
        <v>48</v>
      </c>
      <c r="M361" s="5"/>
      <c r="N361" s="5" t="s">
        <v>596</v>
      </c>
      <c r="O361" s="5" t="s">
        <v>597</v>
      </c>
      <c r="P361" s="6">
        <v>44189</v>
      </c>
      <c r="Q361" s="5" t="s">
        <v>596</v>
      </c>
      <c r="R361" s="5" t="s">
        <v>597</v>
      </c>
      <c r="S361" s="5" t="s">
        <v>65</v>
      </c>
      <c r="T361" s="5" t="s">
        <v>58</v>
      </c>
      <c r="U361" s="5" t="s">
        <v>259</v>
      </c>
      <c r="V361" s="5"/>
      <c r="X361" s="5"/>
      <c r="Y361" s="6">
        <v>44189</v>
      </c>
      <c r="Z361" s="6">
        <v>44081</v>
      </c>
      <c r="AA361" s="6">
        <v>44081</v>
      </c>
      <c r="AB361" s="6">
        <v>44183</v>
      </c>
      <c r="AC361" s="6"/>
      <c r="AD361" s="6"/>
      <c r="AE361" s="6"/>
      <c r="AF361" s="5"/>
      <c r="AG361" s="6"/>
      <c r="AH361" s="6">
        <v>44183</v>
      </c>
      <c r="AI361" s="5"/>
      <c r="AJ361" s="5"/>
      <c r="AK361">
        <v>357</v>
      </c>
    </row>
    <row r="362" spans="1:37" x14ac:dyDescent="0.35">
      <c r="A362">
        <v>1</v>
      </c>
      <c r="B362" s="5"/>
      <c r="C362">
        <v>0</v>
      </c>
      <c r="D362" s="5" t="s">
        <v>602</v>
      </c>
      <c r="E362" s="5" t="s">
        <v>92</v>
      </c>
      <c r="F362" s="5"/>
      <c r="G362" s="5" t="s">
        <v>46</v>
      </c>
      <c r="H362" s="5" t="s">
        <v>603</v>
      </c>
      <c r="I362" s="5" t="s">
        <v>604</v>
      </c>
      <c r="J362" s="5"/>
      <c r="K362" s="5"/>
      <c r="L362" s="5" t="s">
        <v>53</v>
      </c>
      <c r="M362" s="5" t="s">
        <v>54</v>
      </c>
      <c r="N362" s="5"/>
      <c r="O362" s="5"/>
      <c r="P362" s="6"/>
      <c r="Q362" s="5" t="s">
        <v>605</v>
      </c>
      <c r="R362" s="5" t="s">
        <v>606</v>
      </c>
      <c r="S362" s="5" t="s">
        <v>51</v>
      </c>
      <c r="T362" s="5"/>
      <c r="U362" s="5" t="s">
        <v>59</v>
      </c>
      <c r="V362" s="5"/>
      <c r="X362" s="5"/>
      <c r="Y362" s="6">
        <v>43819</v>
      </c>
      <c r="Z362" s="6"/>
      <c r="AA362" s="6">
        <v>44092</v>
      </c>
      <c r="AB362" s="6">
        <v>43922</v>
      </c>
      <c r="AC362" s="6">
        <v>44055</v>
      </c>
      <c r="AD362" s="6">
        <v>44078</v>
      </c>
      <c r="AE362" s="6">
        <v>44166</v>
      </c>
      <c r="AF362" s="5"/>
      <c r="AG362" s="6">
        <v>44168</v>
      </c>
      <c r="AH362" s="6">
        <v>43817</v>
      </c>
      <c r="AI362" s="5"/>
      <c r="AJ362" s="5"/>
      <c r="AK362">
        <v>361</v>
      </c>
    </row>
    <row r="363" spans="1:37" x14ac:dyDescent="0.35">
      <c r="A363">
        <v>1</v>
      </c>
      <c r="B363" s="5"/>
      <c r="C363">
        <v>0</v>
      </c>
      <c r="D363" s="5" t="s">
        <v>607</v>
      </c>
      <c r="E363" s="5" t="s">
        <v>92</v>
      </c>
      <c r="F363" s="5"/>
      <c r="G363" s="5" t="s">
        <v>86</v>
      </c>
      <c r="H363" s="5" t="s">
        <v>608</v>
      </c>
      <c r="I363" s="5" t="s">
        <v>1361</v>
      </c>
      <c r="J363" s="5"/>
      <c r="K363" s="5"/>
      <c r="L363" s="5" t="s">
        <v>48</v>
      </c>
      <c r="M363" s="5"/>
      <c r="N363" s="5" t="s">
        <v>199</v>
      </c>
      <c r="O363" s="5" t="s">
        <v>200</v>
      </c>
      <c r="P363" s="6">
        <v>44166</v>
      </c>
      <c r="Q363" s="5" t="s">
        <v>199</v>
      </c>
      <c r="R363" s="5" t="s">
        <v>200</v>
      </c>
      <c r="S363" s="5" t="s">
        <v>51</v>
      </c>
      <c r="T363" s="5"/>
      <c r="U363" s="5"/>
      <c r="V363" s="5"/>
      <c r="X363" s="5"/>
      <c r="Y363" s="6">
        <v>44166</v>
      </c>
      <c r="Z363" s="6"/>
      <c r="AA363" s="6"/>
      <c r="AB363" s="6">
        <v>44165</v>
      </c>
      <c r="AC363" s="6"/>
      <c r="AD363" s="6"/>
      <c r="AE363" s="6"/>
      <c r="AF363" s="5"/>
      <c r="AG363" s="6"/>
      <c r="AH363" s="6">
        <v>43817</v>
      </c>
      <c r="AI363" s="5"/>
      <c r="AJ363" s="5"/>
      <c r="AK363">
        <v>362</v>
      </c>
    </row>
    <row r="364" spans="1:37" x14ac:dyDescent="0.35">
      <c r="A364">
        <v>2</v>
      </c>
      <c r="B364" s="5"/>
      <c r="C364">
        <v>0</v>
      </c>
      <c r="D364" s="5" t="s">
        <v>607</v>
      </c>
      <c r="E364" s="5" t="s">
        <v>92</v>
      </c>
      <c r="F364" s="5"/>
      <c r="G364" s="5" t="s">
        <v>64</v>
      </c>
      <c r="H364" s="5" t="s">
        <v>608</v>
      </c>
      <c r="I364" s="5" t="s">
        <v>1362</v>
      </c>
      <c r="J364" s="5"/>
      <c r="K364" s="5"/>
      <c r="L364" s="5" t="s">
        <v>48</v>
      </c>
      <c r="M364" s="5"/>
      <c r="N364" s="5" t="s">
        <v>199</v>
      </c>
      <c r="O364" s="5" t="s">
        <v>200</v>
      </c>
      <c r="P364" s="6">
        <v>44166</v>
      </c>
      <c r="Q364" s="5" t="s">
        <v>199</v>
      </c>
      <c r="R364" s="5" t="s">
        <v>200</v>
      </c>
      <c r="S364" s="5" t="s">
        <v>51</v>
      </c>
      <c r="T364" s="5"/>
      <c r="U364" s="5"/>
      <c r="V364" s="5"/>
      <c r="X364" s="5"/>
      <c r="Y364" s="6">
        <v>44166</v>
      </c>
      <c r="Z364" s="6"/>
      <c r="AA364" s="6"/>
      <c r="AB364" s="6">
        <v>44165</v>
      </c>
      <c r="AC364" s="6"/>
      <c r="AD364" s="6"/>
      <c r="AE364" s="6"/>
      <c r="AF364" s="5"/>
      <c r="AG364" s="6"/>
      <c r="AH364" s="6">
        <v>43817</v>
      </c>
      <c r="AI364" s="5"/>
      <c r="AJ364" s="5"/>
      <c r="AK364">
        <v>363</v>
      </c>
    </row>
    <row r="365" spans="1:37" x14ac:dyDescent="0.35">
      <c r="A365">
        <v>2</v>
      </c>
      <c r="B365" s="5"/>
      <c r="C365">
        <v>4</v>
      </c>
      <c r="D365" s="5" t="s">
        <v>609</v>
      </c>
      <c r="E365" s="5" t="s">
        <v>60</v>
      </c>
      <c r="F365" s="5"/>
      <c r="G365" s="5" t="s">
        <v>64</v>
      </c>
      <c r="H365" s="5" t="s">
        <v>610</v>
      </c>
      <c r="I365" s="5" t="s">
        <v>1213</v>
      </c>
      <c r="J365" s="5"/>
      <c r="K365" s="5"/>
      <c r="L365" s="5" t="s">
        <v>53</v>
      </c>
      <c r="M365" s="5" t="s">
        <v>78</v>
      </c>
      <c r="N365" s="5"/>
      <c r="O365" s="5"/>
      <c r="P365" s="6"/>
      <c r="Q365" s="5" t="s">
        <v>280</v>
      </c>
      <c r="R365" s="5" t="s">
        <v>281</v>
      </c>
      <c r="S365" s="5" t="s">
        <v>51</v>
      </c>
      <c r="T365" s="5"/>
      <c r="U365" s="5" t="s">
        <v>612</v>
      </c>
      <c r="V365" s="5" t="s">
        <v>59</v>
      </c>
      <c r="X365" s="5"/>
      <c r="Y365" s="6">
        <v>44148</v>
      </c>
      <c r="Z365" s="6"/>
      <c r="AA365" s="6">
        <v>44180</v>
      </c>
      <c r="AB365" s="6"/>
      <c r="AC365" s="6">
        <v>44165</v>
      </c>
      <c r="AD365" s="6">
        <v>44165</v>
      </c>
      <c r="AE365" s="6">
        <v>44175</v>
      </c>
      <c r="AF365" s="5"/>
      <c r="AG365" s="6">
        <v>44175</v>
      </c>
      <c r="AH365" s="6">
        <v>44165</v>
      </c>
      <c r="AI365" s="5"/>
      <c r="AJ365" s="5"/>
      <c r="AK365">
        <v>365</v>
      </c>
    </row>
    <row r="366" spans="1:37" x14ac:dyDescent="0.35">
      <c r="A366">
        <v>1</v>
      </c>
      <c r="B366" s="5"/>
      <c r="C366">
        <v>2</v>
      </c>
      <c r="D366" s="5" t="s">
        <v>609</v>
      </c>
      <c r="E366" s="5" t="s">
        <v>92</v>
      </c>
      <c r="F366" s="5"/>
      <c r="G366" s="5" t="s">
        <v>86</v>
      </c>
      <c r="H366" s="5" t="s">
        <v>610</v>
      </c>
      <c r="I366" s="5" t="s">
        <v>611</v>
      </c>
      <c r="J366" s="5"/>
      <c r="K366" s="5"/>
      <c r="L366" s="5" t="s">
        <v>53</v>
      </c>
      <c r="M366" s="5" t="s">
        <v>67</v>
      </c>
      <c r="N366" s="5"/>
      <c r="O366" s="5"/>
      <c r="P366" s="6"/>
      <c r="Q366" s="5" t="s">
        <v>280</v>
      </c>
      <c r="R366" s="5" t="s">
        <v>281</v>
      </c>
      <c r="S366" s="5" t="s">
        <v>51</v>
      </c>
      <c r="T366" s="5"/>
      <c r="U366" s="5" t="s">
        <v>59</v>
      </c>
      <c r="V366" s="5"/>
      <c r="X366" s="5"/>
      <c r="Y366" s="6">
        <v>43892</v>
      </c>
      <c r="Z366" s="6"/>
      <c r="AA366" s="6">
        <v>44161</v>
      </c>
      <c r="AB366" s="6">
        <v>44034</v>
      </c>
      <c r="AC366" s="6">
        <v>44146</v>
      </c>
      <c r="AD366" s="6">
        <v>44147</v>
      </c>
      <c r="AE366" s="6">
        <v>44165</v>
      </c>
      <c r="AF366" s="5"/>
      <c r="AG366" s="6">
        <v>44165</v>
      </c>
      <c r="AH366" s="6">
        <v>44034</v>
      </c>
      <c r="AI366" s="5"/>
      <c r="AJ366" s="5"/>
      <c r="AK366">
        <v>364</v>
      </c>
    </row>
    <row r="367" spans="1:37" x14ac:dyDescent="0.35">
      <c r="A367">
        <v>1</v>
      </c>
      <c r="B367" s="5"/>
      <c r="C367">
        <v>0</v>
      </c>
      <c r="D367" s="5" t="s">
        <v>613</v>
      </c>
      <c r="E367" s="5" t="s">
        <v>45</v>
      </c>
      <c r="F367" s="5"/>
      <c r="G367" s="5" t="s">
        <v>46</v>
      </c>
      <c r="H367" s="5" t="s">
        <v>614</v>
      </c>
      <c r="I367" s="5"/>
      <c r="J367" s="5"/>
      <c r="K367" s="5"/>
      <c r="L367" s="5" t="s">
        <v>53</v>
      </c>
      <c r="M367" s="5" t="s">
        <v>67</v>
      </c>
      <c r="N367" s="5"/>
      <c r="O367" s="5"/>
      <c r="P367" s="6"/>
      <c r="Q367" s="5" t="s">
        <v>61</v>
      </c>
      <c r="R367" s="5" t="s">
        <v>62</v>
      </c>
      <c r="S367" s="5" t="s">
        <v>57</v>
      </c>
      <c r="T367" s="5" t="s">
        <v>58</v>
      </c>
      <c r="U367" s="5" t="s">
        <v>69</v>
      </c>
      <c r="V367" s="5"/>
      <c r="W367">
        <v>0</v>
      </c>
      <c r="X367" s="5"/>
      <c r="Y367" s="6">
        <v>44126</v>
      </c>
      <c r="Z367" s="6">
        <v>44128</v>
      </c>
      <c r="AA367" s="6">
        <v>44128</v>
      </c>
      <c r="AB367" s="6">
        <v>44118</v>
      </c>
      <c r="AC367" s="6"/>
      <c r="AD367" s="6">
        <v>44118</v>
      </c>
      <c r="AE367" s="6">
        <v>44131</v>
      </c>
      <c r="AF367" s="5"/>
      <c r="AG367" s="6">
        <v>44132</v>
      </c>
      <c r="AH367" s="6">
        <v>44118</v>
      </c>
      <c r="AI367" s="5"/>
      <c r="AJ367" s="5"/>
      <c r="AK367">
        <v>366</v>
      </c>
    </row>
    <row r="368" spans="1:37" x14ac:dyDescent="0.35">
      <c r="A368">
        <v>1</v>
      </c>
      <c r="B368" s="5"/>
      <c r="C368">
        <v>0</v>
      </c>
      <c r="D368" s="5" t="s">
        <v>615</v>
      </c>
      <c r="E368" s="5" t="s">
        <v>92</v>
      </c>
      <c r="F368" s="5"/>
      <c r="G368" s="5" t="s">
        <v>86</v>
      </c>
      <c r="H368" s="5" t="s">
        <v>616</v>
      </c>
      <c r="I368" s="5" t="s">
        <v>1090</v>
      </c>
      <c r="J368" s="5"/>
      <c r="K368" s="5"/>
      <c r="L368" s="5" t="s">
        <v>53</v>
      </c>
      <c r="M368" s="5"/>
      <c r="N368" s="5"/>
      <c r="O368" s="5"/>
      <c r="P368" s="6"/>
      <c r="Q368" s="5" t="s">
        <v>340</v>
      </c>
      <c r="R368" s="5" t="s">
        <v>62</v>
      </c>
      <c r="S368" s="5" t="s">
        <v>51</v>
      </c>
      <c r="T368" s="5"/>
      <c r="U368" s="5"/>
      <c r="V368" s="5"/>
      <c r="X368" s="5"/>
      <c r="Y368" s="6">
        <v>43802</v>
      </c>
      <c r="Z368" s="6"/>
      <c r="AA368" s="6"/>
      <c r="AB368" s="6">
        <v>43818</v>
      </c>
      <c r="AC368" s="6"/>
      <c r="AD368" s="6"/>
      <c r="AE368" s="6"/>
      <c r="AF368" s="5"/>
      <c r="AG368" s="6">
        <v>44028</v>
      </c>
      <c r="AH368" s="6">
        <v>43817</v>
      </c>
      <c r="AI368" s="5"/>
      <c r="AJ368" s="5"/>
      <c r="AK368">
        <v>367</v>
      </c>
    </row>
    <row r="369" spans="1:37" x14ac:dyDescent="0.35">
      <c r="A369">
        <v>2</v>
      </c>
      <c r="B369" s="5"/>
      <c r="C369">
        <v>0</v>
      </c>
      <c r="D369" s="5" t="s">
        <v>615</v>
      </c>
      <c r="E369" s="5" t="s">
        <v>92</v>
      </c>
      <c r="F369" s="5"/>
      <c r="G369" s="5" t="s">
        <v>46</v>
      </c>
      <c r="H369" s="5" t="s">
        <v>617</v>
      </c>
      <c r="I369" s="5"/>
      <c r="J369" s="5"/>
      <c r="K369" s="5"/>
      <c r="L369" s="5" t="s">
        <v>53</v>
      </c>
      <c r="M369" s="5" t="s">
        <v>67</v>
      </c>
      <c r="N369" s="5"/>
      <c r="O369" s="5"/>
      <c r="P369" s="6"/>
      <c r="Q369" s="5" t="s">
        <v>340</v>
      </c>
      <c r="R369" s="5" t="s">
        <v>62</v>
      </c>
      <c r="S369" s="5" t="s">
        <v>65</v>
      </c>
      <c r="T369" s="5" t="s">
        <v>58</v>
      </c>
      <c r="U369" s="5" t="s">
        <v>69</v>
      </c>
      <c r="V369" s="5"/>
      <c r="X369" s="5"/>
      <c r="Y369" s="6">
        <v>44229</v>
      </c>
      <c r="Z369" s="6">
        <v>44231</v>
      </c>
      <c r="AA369" s="6">
        <v>44231</v>
      </c>
      <c r="AB369" s="6">
        <v>43818</v>
      </c>
      <c r="AC369" s="6">
        <v>44221</v>
      </c>
      <c r="AD369" s="6">
        <v>44221</v>
      </c>
      <c r="AE369" s="6">
        <v>44235</v>
      </c>
      <c r="AF369" s="5"/>
      <c r="AG369" s="6">
        <v>44236</v>
      </c>
      <c r="AH369" s="6">
        <v>44221</v>
      </c>
      <c r="AI369" s="5"/>
      <c r="AJ369" s="5"/>
      <c r="AK369">
        <v>368</v>
      </c>
    </row>
    <row r="370" spans="1:37" x14ac:dyDescent="0.35">
      <c r="A370">
        <v>1</v>
      </c>
      <c r="B370" s="5"/>
      <c r="C370">
        <v>0</v>
      </c>
      <c r="D370" s="5" t="s">
        <v>618</v>
      </c>
      <c r="E370" s="5" t="s">
        <v>92</v>
      </c>
      <c r="F370" s="5"/>
      <c r="G370" s="5" t="s">
        <v>86</v>
      </c>
      <c r="H370" s="5" t="s">
        <v>619</v>
      </c>
      <c r="I370" s="5" t="s">
        <v>1091</v>
      </c>
      <c r="J370" s="5"/>
      <c r="K370" s="5"/>
      <c r="L370" s="5" t="s">
        <v>53</v>
      </c>
      <c r="M370" s="5" t="s">
        <v>67</v>
      </c>
      <c r="N370" s="5"/>
      <c r="O370" s="5"/>
      <c r="P370" s="6"/>
      <c r="Q370" s="5" t="s">
        <v>340</v>
      </c>
      <c r="R370" s="5" t="s">
        <v>62</v>
      </c>
      <c r="S370" s="5" t="s">
        <v>51</v>
      </c>
      <c r="T370" s="5"/>
      <c r="U370" s="5" t="s">
        <v>59</v>
      </c>
      <c r="V370" s="5"/>
      <c r="X370" s="5"/>
      <c r="Y370" s="6">
        <v>43802</v>
      </c>
      <c r="Z370" s="6"/>
      <c r="AA370" s="6">
        <v>43855</v>
      </c>
      <c r="AB370" s="6">
        <v>43818</v>
      </c>
      <c r="AC370" s="6">
        <v>43839</v>
      </c>
      <c r="AD370" s="6">
        <v>43840</v>
      </c>
      <c r="AE370" s="6">
        <v>43859</v>
      </c>
      <c r="AF370" s="5"/>
      <c r="AG370" s="6">
        <v>43859</v>
      </c>
      <c r="AH370" s="6">
        <v>43817</v>
      </c>
      <c r="AI370" s="5"/>
      <c r="AJ370" s="5"/>
      <c r="AK370">
        <v>369</v>
      </c>
    </row>
    <row r="371" spans="1:37" x14ac:dyDescent="0.35">
      <c r="A371">
        <v>1</v>
      </c>
      <c r="B371" s="5"/>
      <c r="C371">
        <v>1</v>
      </c>
      <c r="D371" s="5" t="s">
        <v>620</v>
      </c>
      <c r="E371" s="5" t="s">
        <v>92</v>
      </c>
      <c r="F371" s="5"/>
      <c r="G371" s="5" t="s">
        <v>86</v>
      </c>
      <c r="H371" s="5" t="s">
        <v>621</v>
      </c>
      <c r="I371" s="5" t="s">
        <v>1098</v>
      </c>
      <c r="J371" s="5"/>
      <c r="K371" s="5"/>
      <c r="L371" s="5" t="s">
        <v>53</v>
      </c>
      <c r="M371" s="5" t="s">
        <v>67</v>
      </c>
      <c r="N371" s="5"/>
      <c r="O371" s="5"/>
      <c r="P371" s="6"/>
      <c r="Q371" s="5" t="s">
        <v>340</v>
      </c>
      <c r="R371" s="5" t="s">
        <v>62</v>
      </c>
      <c r="S371" s="5" t="s">
        <v>51</v>
      </c>
      <c r="T371" s="5"/>
      <c r="U371" s="5" t="s">
        <v>59</v>
      </c>
      <c r="V371" s="5"/>
      <c r="X371" s="5"/>
      <c r="Y371" s="6">
        <v>43861</v>
      </c>
      <c r="Z371" s="6"/>
      <c r="AA371" s="6">
        <v>43899</v>
      </c>
      <c r="AB371" s="6">
        <v>43858</v>
      </c>
      <c r="AC371" s="6">
        <v>43865</v>
      </c>
      <c r="AD371" s="6">
        <v>43885</v>
      </c>
      <c r="AE371" s="6">
        <v>43889</v>
      </c>
      <c r="AF371" s="5"/>
      <c r="AG371" s="6">
        <v>43892</v>
      </c>
      <c r="AH371" s="6">
        <v>43858</v>
      </c>
      <c r="AI371" s="5"/>
      <c r="AJ371" s="5"/>
      <c r="AK371">
        <v>370</v>
      </c>
    </row>
    <row r="372" spans="1:37" x14ac:dyDescent="0.35">
      <c r="A372">
        <v>1</v>
      </c>
      <c r="B372" s="5"/>
      <c r="C372">
        <v>0</v>
      </c>
      <c r="D372" s="5" t="s">
        <v>622</v>
      </c>
      <c r="E372" s="5" t="s">
        <v>92</v>
      </c>
      <c r="F372" s="5"/>
      <c r="G372" s="5" t="s">
        <v>86</v>
      </c>
      <c r="H372" s="5" t="s">
        <v>623</v>
      </c>
      <c r="I372" s="5" t="s">
        <v>624</v>
      </c>
      <c r="J372" s="5"/>
      <c r="K372" s="5"/>
      <c r="L372" s="5" t="s">
        <v>53</v>
      </c>
      <c r="M372" s="5" t="s">
        <v>67</v>
      </c>
      <c r="N372" s="5"/>
      <c r="O372" s="5"/>
      <c r="P372" s="6"/>
      <c r="Q372" s="5" t="s">
        <v>340</v>
      </c>
      <c r="R372" s="5" t="s">
        <v>62</v>
      </c>
      <c r="S372" s="5" t="s">
        <v>51</v>
      </c>
      <c r="T372" s="5"/>
      <c r="U372" s="5" t="s">
        <v>59</v>
      </c>
      <c r="V372" s="5"/>
      <c r="X372" s="5"/>
      <c r="Y372" s="6">
        <v>43802</v>
      </c>
      <c r="Z372" s="6"/>
      <c r="AA372" s="6">
        <v>43855</v>
      </c>
      <c r="AB372" s="6">
        <v>43818</v>
      </c>
      <c r="AC372" s="6">
        <v>43839</v>
      </c>
      <c r="AD372" s="6">
        <v>43840</v>
      </c>
      <c r="AE372" s="6">
        <v>43874</v>
      </c>
      <c r="AF372" s="5"/>
      <c r="AG372" s="6">
        <v>43880</v>
      </c>
      <c r="AH372" s="6">
        <v>43817</v>
      </c>
      <c r="AI372" s="5"/>
      <c r="AJ372" s="5"/>
      <c r="AK372">
        <v>371</v>
      </c>
    </row>
    <row r="373" spans="1:37" x14ac:dyDescent="0.35">
      <c r="A373">
        <v>1</v>
      </c>
      <c r="B373" s="5"/>
      <c r="C373">
        <v>0</v>
      </c>
      <c r="D373" s="5" t="s">
        <v>625</v>
      </c>
      <c r="E373" s="5" t="s">
        <v>92</v>
      </c>
      <c r="F373" s="5"/>
      <c r="G373" s="5" t="s">
        <v>86</v>
      </c>
      <c r="H373" s="5" t="s">
        <v>626</v>
      </c>
      <c r="I373" s="5" t="s">
        <v>1092</v>
      </c>
      <c r="J373" s="5"/>
      <c r="K373" s="5"/>
      <c r="L373" s="5" t="s">
        <v>53</v>
      </c>
      <c r="M373" s="5" t="s">
        <v>67</v>
      </c>
      <c r="N373" s="5"/>
      <c r="O373" s="5"/>
      <c r="P373" s="6"/>
      <c r="Q373" s="5" t="s">
        <v>340</v>
      </c>
      <c r="R373" s="5" t="s">
        <v>62</v>
      </c>
      <c r="S373" s="5" t="s">
        <v>51</v>
      </c>
      <c r="T373" s="5"/>
      <c r="U373" s="5" t="s">
        <v>59</v>
      </c>
      <c r="V373" s="5"/>
      <c r="X373" s="5"/>
      <c r="Y373" s="6">
        <v>43802</v>
      </c>
      <c r="Z373" s="6"/>
      <c r="AA373" s="6">
        <v>43855</v>
      </c>
      <c r="AB373" s="6">
        <v>43818</v>
      </c>
      <c r="AC373" s="6">
        <v>43839</v>
      </c>
      <c r="AD373" s="6">
        <v>43840</v>
      </c>
      <c r="AE373" s="6">
        <v>43858</v>
      </c>
      <c r="AF373" s="5"/>
      <c r="AG373" s="6">
        <v>43858</v>
      </c>
      <c r="AH373" s="6">
        <v>43817</v>
      </c>
      <c r="AI373" s="5"/>
      <c r="AJ373" s="5"/>
      <c r="AK373">
        <v>372</v>
      </c>
    </row>
    <row r="374" spans="1:37" x14ac:dyDescent="0.35">
      <c r="A374">
        <v>1</v>
      </c>
      <c r="B374" s="5"/>
      <c r="C374">
        <v>0</v>
      </c>
      <c r="D374" s="5" t="s">
        <v>627</v>
      </c>
      <c r="E374" s="5" t="s">
        <v>92</v>
      </c>
      <c r="F374" s="5"/>
      <c r="G374" s="5" t="s">
        <v>86</v>
      </c>
      <c r="H374" s="5" t="s">
        <v>628</v>
      </c>
      <c r="I374" s="5" t="s">
        <v>1093</v>
      </c>
      <c r="J374" s="5"/>
      <c r="K374" s="5"/>
      <c r="L374" s="5" t="s">
        <v>53</v>
      </c>
      <c r="M374" s="5" t="s">
        <v>370</v>
      </c>
      <c r="N374" s="5"/>
      <c r="O374" s="5"/>
      <c r="P374" s="6"/>
      <c r="Q374" s="5" t="s">
        <v>340</v>
      </c>
      <c r="R374" s="5" t="s">
        <v>62</v>
      </c>
      <c r="S374" s="5" t="s">
        <v>51</v>
      </c>
      <c r="T374" s="5"/>
      <c r="U374" s="5" t="s">
        <v>59</v>
      </c>
      <c r="V374" s="5"/>
      <c r="X374" s="5"/>
      <c r="Y374" s="6">
        <v>43802</v>
      </c>
      <c r="Z374" s="6"/>
      <c r="AA374" s="6"/>
      <c r="AB374" s="6">
        <v>43818</v>
      </c>
      <c r="AC374" s="6">
        <v>43839</v>
      </c>
      <c r="AD374" s="6">
        <v>43840</v>
      </c>
      <c r="AE374" s="6">
        <v>43858</v>
      </c>
      <c r="AF374" s="5"/>
      <c r="AG374" s="6">
        <v>43858</v>
      </c>
      <c r="AH374" s="6">
        <v>43817</v>
      </c>
      <c r="AI374" s="5"/>
      <c r="AJ374" s="5"/>
      <c r="AK374">
        <v>373</v>
      </c>
    </row>
    <row r="375" spans="1:37" x14ac:dyDescent="0.35">
      <c r="A375">
        <v>1</v>
      </c>
      <c r="B375" s="5"/>
      <c r="C375">
        <v>0</v>
      </c>
      <c r="D375" s="5" t="s">
        <v>629</v>
      </c>
      <c r="E375" s="5" t="s">
        <v>92</v>
      </c>
      <c r="F375" s="5"/>
      <c r="G375" s="5" t="s">
        <v>86</v>
      </c>
      <c r="H375" s="5" t="s">
        <v>630</v>
      </c>
      <c r="I375" s="5" t="s">
        <v>1094</v>
      </c>
      <c r="J375" s="5"/>
      <c r="K375" s="5"/>
      <c r="L375" s="5" t="s">
        <v>53</v>
      </c>
      <c r="M375" s="5" t="s">
        <v>67</v>
      </c>
      <c r="N375" s="5"/>
      <c r="O375" s="5"/>
      <c r="P375" s="6"/>
      <c r="Q375" s="5" t="s">
        <v>340</v>
      </c>
      <c r="R375" s="5" t="s">
        <v>62</v>
      </c>
      <c r="S375" s="5" t="s">
        <v>51</v>
      </c>
      <c r="T375" s="5"/>
      <c r="U375" s="5" t="s">
        <v>59</v>
      </c>
      <c r="V375" s="5"/>
      <c r="X375" s="5"/>
      <c r="Y375" s="6">
        <v>43802</v>
      </c>
      <c r="Z375" s="6"/>
      <c r="AA375" s="6">
        <v>43850</v>
      </c>
      <c r="AB375" s="6">
        <v>43818</v>
      </c>
      <c r="AC375" s="6">
        <v>43829</v>
      </c>
      <c r="AD375" s="6">
        <v>43832</v>
      </c>
      <c r="AE375" s="6">
        <v>43857</v>
      </c>
      <c r="AF375" s="5"/>
      <c r="AG375" s="6">
        <v>43858</v>
      </c>
      <c r="AH375" s="6">
        <v>43817</v>
      </c>
      <c r="AI375" s="5"/>
      <c r="AJ375" s="5"/>
      <c r="AK375">
        <v>374</v>
      </c>
    </row>
    <row r="376" spans="1:37" x14ac:dyDescent="0.35">
      <c r="A376">
        <v>3</v>
      </c>
      <c r="B376" s="5"/>
      <c r="C376">
        <v>0</v>
      </c>
      <c r="D376" s="5" t="s">
        <v>629</v>
      </c>
      <c r="E376" s="5" t="s">
        <v>92</v>
      </c>
      <c r="F376" s="5"/>
      <c r="G376" s="5" t="s">
        <v>86</v>
      </c>
      <c r="H376" s="5" t="s">
        <v>630</v>
      </c>
      <c r="I376" s="5" t="s">
        <v>631</v>
      </c>
      <c r="J376" s="5"/>
      <c r="K376" s="5"/>
      <c r="L376" s="5" t="s">
        <v>53</v>
      </c>
      <c r="M376" s="5" t="s">
        <v>67</v>
      </c>
      <c r="N376" s="5"/>
      <c r="O376" s="5"/>
      <c r="P376" s="6"/>
      <c r="Q376" s="5" t="s">
        <v>340</v>
      </c>
      <c r="R376" s="5" t="s">
        <v>62</v>
      </c>
      <c r="S376" s="5" t="s">
        <v>51</v>
      </c>
      <c r="T376" s="5"/>
      <c r="U376" s="5" t="s">
        <v>59</v>
      </c>
      <c r="V376" s="5"/>
      <c r="X376" s="5"/>
      <c r="Y376" s="6">
        <v>43893</v>
      </c>
      <c r="Z376" s="6">
        <v>43887</v>
      </c>
      <c r="AA376" s="6">
        <v>43899</v>
      </c>
      <c r="AB376" s="6">
        <v>43885</v>
      </c>
      <c r="AC376" s="6">
        <v>43885</v>
      </c>
      <c r="AD376" s="6">
        <v>43885</v>
      </c>
      <c r="AE376" s="6">
        <v>43889</v>
      </c>
      <c r="AF376" s="5"/>
      <c r="AG376" s="6">
        <v>43892</v>
      </c>
      <c r="AH376" s="6">
        <v>43885</v>
      </c>
      <c r="AI376" s="5"/>
      <c r="AJ376" s="5"/>
      <c r="AK376">
        <v>375</v>
      </c>
    </row>
    <row r="377" spans="1:37" x14ac:dyDescent="0.35">
      <c r="A377">
        <v>1</v>
      </c>
      <c r="B377" s="5"/>
      <c r="C377">
        <v>0</v>
      </c>
      <c r="D377" s="5" t="s">
        <v>632</v>
      </c>
      <c r="E377" s="5" t="s">
        <v>92</v>
      </c>
      <c r="F377" s="5"/>
      <c r="G377" s="5" t="s">
        <v>86</v>
      </c>
      <c r="H377" s="5" t="s">
        <v>633</v>
      </c>
      <c r="I377" s="5" t="s">
        <v>1095</v>
      </c>
      <c r="J377" s="5"/>
      <c r="K377" s="5"/>
      <c r="L377" s="5" t="s">
        <v>53</v>
      </c>
      <c r="M377" s="5" t="s">
        <v>67</v>
      </c>
      <c r="N377" s="5"/>
      <c r="O377" s="5"/>
      <c r="P377" s="6"/>
      <c r="Q377" s="5" t="s">
        <v>340</v>
      </c>
      <c r="R377" s="5" t="s">
        <v>62</v>
      </c>
      <c r="S377" s="5" t="s">
        <v>51</v>
      </c>
      <c r="T377" s="5"/>
      <c r="U377" s="5" t="s">
        <v>59</v>
      </c>
      <c r="V377" s="5"/>
      <c r="X377" s="5"/>
      <c r="Y377" s="6">
        <v>43802</v>
      </c>
      <c r="Z377" s="6"/>
      <c r="AA377" s="6">
        <v>43855</v>
      </c>
      <c r="AB377" s="6">
        <v>43818</v>
      </c>
      <c r="AC377" s="6">
        <v>43839</v>
      </c>
      <c r="AD377" s="6">
        <v>43840</v>
      </c>
      <c r="AE377" s="6">
        <v>43857</v>
      </c>
      <c r="AF377" s="5"/>
      <c r="AG377" s="6">
        <v>43858</v>
      </c>
      <c r="AH377" s="6">
        <v>43817</v>
      </c>
      <c r="AI377" s="5"/>
      <c r="AJ377" s="5"/>
      <c r="AK377">
        <v>376</v>
      </c>
    </row>
    <row r="378" spans="1:37" x14ac:dyDescent="0.35">
      <c r="A378">
        <v>1</v>
      </c>
      <c r="B378" s="5"/>
      <c r="C378">
        <v>0</v>
      </c>
      <c r="D378" s="5" t="s">
        <v>634</v>
      </c>
      <c r="E378" s="5" t="s">
        <v>60</v>
      </c>
      <c r="F378" s="5"/>
      <c r="G378" s="5" t="s">
        <v>46</v>
      </c>
      <c r="H378" s="5" t="s">
        <v>635</v>
      </c>
      <c r="I378" s="5"/>
      <c r="J378" s="5"/>
      <c r="K378" s="5"/>
      <c r="L378" s="5" t="s">
        <v>53</v>
      </c>
      <c r="M378" s="5" t="s">
        <v>54</v>
      </c>
      <c r="N378" s="5"/>
      <c r="O378" s="5"/>
      <c r="P378" s="6"/>
      <c r="Q378" s="5" t="s">
        <v>340</v>
      </c>
      <c r="R378" s="5" t="s">
        <v>62</v>
      </c>
      <c r="S378" s="5" t="s">
        <v>65</v>
      </c>
      <c r="T378" s="5" t="s">
        <v>58</v>
      </c>
      <c r="U378" s="5" t="s">
        <v>59</v>
      </c>
      <c r="V378" s="5"/>
      <c r="X378" s="5"/>
      <c r="Y378" s="6">
        <v>44065</v>
      </c>
      <c r="Z378" s="6">
        <v>44067</v>
      </c>
      <c r="AA378" s="6">
        <v>44067</v>
      </c>
      <c r="AB378" s="6">
        <v>44057</v>
      </c>
      <c r="AC378" s="6">
        <v>44057</v>
      </c>
      <c r="AD378" s="6">
        <v>44057</v>
      </c>
      <c r="AE378" s="6">
        <v>44075</v>
      </c>
      <c r="AF378" s="5"/>
      <c r="AG378" s="6">
        <v>44088</v>
      </c>
      <c r="AH378" s="6">
        <v>44057</v>
      </c>
      <c r="AI378" s="5"/>
      <c r="AJ378" s="5"/>
      <c r="AK378">
        <v>377</v>
      </c>
    </row>
    <row r="379" spans="1:37" x14ac:dyDescent="0.35">
      <c r="A379">
        <v>1</v>
      </c>
      <c r="B379" s="5"/>
      <c r="C379">
        <v>0</v>
      </c>
      <c r="D379" s="5" t="s">
        <v>636</v>
      </c>
      <c r="E379" s="5" t="s">
        <v>92</v>
      </c>
      <c r="F379" s="5"/>
      <c r="G379" s="5" t="s">
        <v>86</v>
      </c>
      <c r="H379" s="5" t="s">
        <v>637</v>
      </c>
      <c r="I379" s="5" t="s">
        <v>1096</v>
      </c>
      <c r="J379" s="5"/>
      <c r="K379" s="5"/>
      <c r="L379" s="5" t="s">
        <v>53</v>
      </c>
      <c r="M379" s="5" t="s">
        <v>67</v>
      </c>
      <c r="N379" s="5"/>
      <c r="O379" s="5"/>
      <c r="P379" s="6"/>
      <c r="Q379" s="5" t="s">
        <v>340</v>
      </c>
      <c r="R379" s="5" t="s">
        <v>62</v>
      </c>
      <c r="S379" s="5" t="s">
        <v>51</v>
      </c>
      <c r="T379" s="5"/>
      <c r="U379" s="5" t="s">
        <v>59</v>
      </c>
      <c r="V379" s="5"/>
      <c r="X379" s="5"/>
      <c r="Y379" s="6">
        <v>43802</v>
      </c>
      <c r="Z379" s="6"/>
      <c r="AA379" s="6">
        <v>43858</v>
      </c>
      <c r="AB379" s="6">
        <v>43818</v>
      </c>
      <c r="AC379" s="6">
        <v>43840</v>
      </c>
      <c r="AD379" s="6">
        <v>43843</v>
      </c>
      <c r="AE379" s="6">
        <v>43857</v>
      </c>
      <c r="AF379" s="5"/>
      <c r="AG379" s="6">
        <v>43858</v>
      </c>
      <c r="AH379" s="6">
        <v>43817</v>
      </c>
      <c r="AI379" s="5"/>
      <c r="AJ379" s="5"/>
      <c r="AK379">
        <v>378</v>
      </c>
    </row>
    <row r="380" spans="1:37" x14ac:dyDescent="0.35">
      <c r="A380">
        <v>2</v>
      </c>
      <c r="B380" s="5"/>
      <c r="C380">
        <v>0</v>
      </c>
      <c r="D380" s="5" t="s">
        <v>636</v>
      </c>
      <c r="E380" s="5" t="s">
        <v>92</v>
      </c>
      <c r="F380" s="5" t="s">
        <v>73</v>
      </c>
      <c r="G380" s="5" t="s">
        <v>46</v>
      </c>
      <c r="H380" s="5" t="s">
        <v>637</v>
      </c>
      <c r="I380" s="5" t="s">
        <v>1158</v>
      </c>
      <c r="J380" s="5"/>
      <c r="K380" s="5"/>
      <c r="L380" s="5" t="s">
        <v>53</v>
      </c>
      <c r="M380" s="5" t="s">
        <v>67</v>
      </c>
      <c r="N380" s="5"/>
      <c r="O380" s="5"/>
      <c r="P380" s="6"/>
      <c r="Q380" s="5" t="s">
        <v>340</v>
      </c>
      <c r="R380" s="5" t="s">
        <v>62</v>
      </c>
      <c r="S380" s="5" t="s">
        <v>51</v>
      </c>
      <c r="T380" s="5"/>
      <c r="U380" s="5" t="s">
        <v>59</v>
      </c>
      <c r="V380" s="5"/>
      <c r="X380" s="5"/>
      <c r="Y380" s="6">
        <v>43802</v>
      </c>
      <c r="Z380" s="6"/>
      <c r="AA380" s="6">
        <v>44077</v>
      </c>
      <c r="AB380" s="6">
        <v>43818</v>
      </c>
      <c r="AC380" s="6">
        <v>44062</v>
      </c>
      <c r="AD380" s="6">
        <v>44062</v>
      </c>
      <c r="AE380" s="6">
        <v>44090</v>
      </c>
      <c r="AF380" s="5"/>
      <c r="AG380" s="6">
        <v>44092</v>
      </c>
      <c r="AH380" s="6">
        <v>43817</v>
      </c>
      <c r="AI380" s="5"/>
      <c r="AJ380" s="5"/>
      <c r="AK380">
        <v>379</v>
      </c>
    </row>
    <row r="381" spans="1:37" x14ac:dyDescent="0.35">
      <c r="A381">
        <v>1</v>
      </c>
      <c r="B381" s="5"/>
      <c r="C381">
        <v>0</v>
      </c>
      <c r="D381" s="5" t="s">
        <v>638</v>
      </c>
      <c r="E381" s="5" t="s">
        <v>92</v>
      </c>
      <c r="F381" s="5"/>
      <c r="G381" s="5" t="s">
        <v>86</v>
      </c>
      <c r="H381" s="5" t="s">
        <v>639</v>
      </c>
      <c r="I381" s="5" t="s">
        <v>1098</v>
      </c>
      <c r="J381" s="5"/>
      <c r="K381" s="5"/>
      <c r="L381" s="5" t="s">
        <v>53</v>
      </c>
      <c r="M381" s="5" t="s">
        <v>84</v>
      </c>
      <c r="N381" s="5"/>
      <c r="O381" s="5"/>
      <c r="P381" s="6"/>
      <c r="Q381" s="5" t="s">
        <v>340</v>
      </c>
      <c r="R381" s="5" t="s">
        <v>62</v>
      </c>
      <c r="S381" s="5" t="s">
        <v>51</v>
      </c>
      <c r="T381" s="5"/>
      <c r="U381" s="5" t="s">
        <v>59</v>
      </c>
      <c r="V381" s="5"/>
      <c r="X381" s="5"/>
      <c r="Y381" s="6">
        <v>43802</v>
      </c>
      <c r="Z381" s="6"/>
      <c r="AA381" s="6">
        <v>43794</v>
      </c>
      <c r="AB381" s="6">
        <v>43761</v>
      </c>
      <c r="AC381" s="6">
        <v>43782</v>
      </c>
      <c r="AD381" s="6">
        <v>43802</v>
      </c>
      <c r="AE381" s="6">
        <v>43802</v>
      </c>
      <c r="AF381" s="5" t="s">
        <v>640</v>
      </c>
      <c r="AG381" s="6">
        <v>43820</v>
      </c>
      <c r="AH381" s="6">
        <v>43718</v>
      </c>
      <c r="AI381" s="5"/>
      <c r="AJ381" s="5" t="s">
        <v>69</v>
      </c>
      <c r="AK381">
        <v>380</v>
      </c>
    </row>
    <row r="382" spans="1:37" x14ac:dyDescent="0.35">
      <c r="A382">
        <v>2</v>
      </c>
      <c r="B382" s="5"/>
      <c r="C382">
        <v>0</v>
      </c>
      <c r="D382" s="5" t="s">
        <v>641</v>
      </c>
      <c r="E382" s="5" t="s">
        <v>92</v>
      </c>
      <c r="F382" s="5"/>
      <c r="G382" s="5" t="s">
        <v>86</v>
      </c>
      <c r="H382" s="5" t="s">
        <v>642</v>
      </c>
      <c r="I382" s="5" t="s">
        <v>1097</v>
      </c>
      <c r="J382" s="5"/>
      <c r="K382" s="5"/>
      <c r="L382" s="5" t="s">
        <v>53</v>
      </c>
      <c r="M382" s="5"/>
      <c r="N382" s="5"/>
      <c r="O382" s="5"/>
      <c r="P382" s="6"/>
      <c r="Q382" s="5" t="s">
        <v>340</v>
      </c>
      <c r="R382" s="5" t="s">
        <v>62</v>
      </c>
      <c r="S382" s="5" t="s">
        <v>51</v>
      </c>
      <c r="T382" s="5"/>
      <c r="U382" s="5"/>
      <c r="V382" s="5"/>
      <c r="X382" s="5"/>
      <c r="Y382" s="6">
        <v>43802</v>
      </c>
      <c r="Z382" s="6"/>
      <c r="AA382" s="6"/>
      <c r="AB382" s="6">
        <v>43818</v>
      </c>
      <c r="AC382" s="6"/>
      <c r="AD382" s="6"/>
      <c r="AE382" s="6"/>
      <c r="AF382" s="5"/>
      <c r="AG382" s="6">
        <v>44158</v>
      </c>
      <c r="AH382" s="6">
        <v>43817</v>
      </c>
      <c r="AI382" s="5"/>
      <c r="AJ382" s="5"/>
      <c r="AK382">
        <v>381</v>
      </c>
    </row>
    <row r="383" spans="1:37" x14ac:dyDescent="0.35">
      <c r="A383">
        <v>1</v>
      </c>
      <c r="B383" s="5"/>
      <c r="C383">
        <v>1</v>
      </c>
      <c r="D383" s="5" t="s">
        <v>641</v>
      </c>
      <c r="E383" s="5" t="s">
        <v>92</v>
      </c>
      <c r="F383" s="5"/>
      <c r="G383" s="5" t="s">
        <v>86</v>
      </c>
      <c r="H383" s="5" t="s">
        <v>642</v>
      </c>
      <c r="I383" s="5" t="s">
        <v>1228</v>
      </c>
      <c r="J383" s="5"/>
      <c r="K383" s="5"/>
      <c r="L383" s="5" t="s">
        <v>53</v>
      </c>
      <c r="M383" s="5" t="s">
        <v>67</v>
      </c>
      <c r="N383" s="5"/>
      <c r="O383" s="5"/>
      <c r="P383" s="6"/>
      <c r="Q383" s="5" t="s">
        <v>340</v>
      </c>
      <c r="R383" s="5" t="s">
        <v>62</v>
      </c>
      <c r="S383" s="5" t="s">
        <v>51</v>
      </c>
      <c r="T383" s="5"/>
      <c r="U383" s="5" t="s">
        <v>59</v>
      </c>
      <c r="V383" s="5"/>
      <c r="X383" s="5"/>
      <c r="Y383" s="6">
        <v>43802</v>
      </c>
      <c r="Z383" s="6"/>
      <c r="AA383" s="6">
        <v>43899</v>
      </c>
      <c r="AB383" s="6"/>
      <c r="AC383" s="6">
        <v>43885</v>
      </c>
      <c r="AD383" s="6">
        <v>43885</v>
      </c>
      <c r="AE383" s="6">
        <v>43889</v>
      </c>
      <c r="AF383" s="5"/>
      <c r="AG383" s="6">
        <v>43892</v>
      </c>
      <c r="AH383" s="6">
        <v>43885</v>
      </c>
      <c r="AI383" s="5"/>
      <c r="AJ383" s="5"/>
      <c r="AK383">
        <v>382</v>
      </c>
    </row>
    <row r="384" spans="1:37" x14ac:dyDescent="0.35">
      <c r="A384">
        <v>1</v>
      </c>
      <c r="B384" s="5"/>
      <c r="C384">
        <v>1</v>
      </c>
      <c r="D384" s="5" t="s">
        <v>643</v>
      </c>
      <c r="E384" s="5" t="s">
        <v>92</v>
      </c>
      <c r="F384" s="5"/>
      <c r="G384" s="5" t="s">
        <v>86</v>
      </c>
      <c r="H384" s="5" t="s">
        <v>644</v>
      </c>
      <c r="I384" s="5" t="s">
        <v>645</v>
      </c>
      <c r="J384" s="5"/>
      <c r="K384" s="5"/>
      <c r="L384" s="5" t="s">
        <v>53</v>
      </c>
      <c r="M384" s="5" t="s">
        <v>67</v>
      </c>
      <c r="N384" s="5"/>
      <c r="O384" s="5"/>
      <c r="P384" s="6"/>
      <c r="Q384" s="5" t="s">
        <v>340</v>
      </c>
      <c r="R384" s="5" t="s">
        <v>62</v>
      </c>
      <c r="S384" s="5" t="s">
        <v>51</v>
      </c>
      <c r="T384" s="5"/>
      <c r="U384" s="5" t="s">
        <v>59</v>
      </c>
      <c r="V384" s="5"/>
      <c r="X384" s="5"/>
      <c r="Y384" s="6">
        <v>43802</v>
      </c>
      <c r="Z384" s="6"/>
      <c r="AA384" s="6">
        <v>43847</v>
      </c>
      <c r="AB384" s="6"/>
      <c r="AC384" s="6">
        <v>43832</v>
      </c>
      <c r="AD384" s="6">
        <v>43832</v>
      </c>
      <c r="AE384" s="6">
        <v>43832</v>
      </c>
      <c r="AF384" s="5"/>
      <c r="AG384" s="6">
        <v>43832</v>
      </c>
      <c r="AH384" s="6">
        <v>43832</v>
      </c>
      <c r="AI384" s="5"/>
      <c r="AJ384" s="5"/>
      <c r="AK384">
        <v>383</v>
      </c>
    </row>
    <row r="385" spans="1:37" x14ac:dyDescent="0.35">
      <c r="A385">
        <v>1</v>
      </c>
      <c r="B385" s="5"/>
      <c r="C385">
        <v>0</v>
      </c>
      <c r="D385" s="5" t="s">
        <v>646</v>
      </c>
      <c r="E385" s="5" t="s">
        <v>92</v>
      </c>
      <c r="F385" s="5"/>
      <c r="G385" s="5" t="s">
        <v>86</v>
      </c>
      <c r="H385" s="5" t="s">
        <v>647</v>
      </c>
      <c r="I385" s="5" t="s">
        <v>1098</v>
      </c>
      <c r="J385" s="5"/>
      <c r="K385" s="5"/>
      <c r="L385" s="5" t="s">
        <v>53</v>
      </c>
      <c r="M385" s="5" t="s">
        <v>370</v>
      </c>
      <c r="N385" s="5"/>
      <c r="O385" s="5"/>
      <c r="P385" s="6"/>
      <c r="Q385" s="5" t="s">
        <v>340</v>
      </c>
      <c r="R385" s="5" t="s">
        <v>62</v>
      </c>
      <c r="S385" s="5" t="s">
        <v>51</v>
      </c>
      <c r="T385" s="5"/>
      <c r="U385" s="5" t="s">
        <v>59</v>
      </c>
      <c r="V385" s="5"/>
      <c r="X385" s="5"/>
      <c r="Y385" s="6">
        <v>43802</v>
      </c>
      <c r="Z385" s="6"/>
      <c r="AA385" s="6">
        <v>43855</v>
      </c>
      <c r="AB385" s="6">
        <v>43818</v>
      </c>
      <c r="AC385" s="6">
        <v>43839</v>
      </c>
      <c r="AD385" s="6">
        <v>43840</v>
      </c>
      <c r="AE385" s="6">
        <v>43857</v>
      </c>
      <c r="AF385" s="5"/>
      <c r="AG385" s="6">
        <v>43858</v>
      </c>
      <c r="AH385" s="6">
        <v>43817</v>
      </c>
      <c r="AI385" s="5"/>
      <c r="AJ385" s="5"/>
      <c r="AK385">
        <v>384</v>
      </c>
    </row>
    <row r="386" spans="1:37" x14ac:dyDescent="0.35">
      <c r="A386">
        <v>4</v>
      </c>
      <c r="B386" s="5"/>
      <c r="C386">
        <v>0</v>
      </c>
      <c r="D386" s="5" t="s">
        <v>646</v>
      </c>
      <c r="E386" s="5" t="s">
        <v>92</v>
      </c>
      <c r="F386" s="5"/>
      <c r="G386" s="5" t="s">
        <v>86</v>
      </c>
      <c r="H386" s="5" t="s">
        <v>647</v>
      </c>
      <c r="I386" s="5" t="s">
        <v>649</v>
      </c>
      <c r="J386" s="5"/>
      <c r="K386" s="5"/>
      <c r="L386" s="5" t="s">
        <v>53</v>
      </c>
      <c r="M386" s="5" t="s">
        <v>67</v>
      </c>
      <c r="N386" s="5"/>
      <c r="O386" s="5"/>
      <c r="P386" s="6"/>
      <c r="Q386" s="5" t="s">
        <v>340</v>
      </c>
      <c r="R386" s="5" t="s">
        <v>62</v>
      </c>
      <c r="S386" s="5" t="s">
        <v>51</v>
      </c>
      <c r="T386" s="5"/>
      <c r="U386" s="5" t="s">
        <v>59</v>
      </c>
      <c r="V386" s="5"/>
      <c r="X386" s="5"/>
      <c r="Y386" s="6">
        <v>43866</v>
      </c>
      <c r="Z386" s="6">
        <v>43861</v>
      </c>
      <c r="AA386" s="6">
        <v>43875</v>
      </c>
      <c r="AB386" s="6">
        <v>43858</v>
      </c>
      <c r="AC386" s="6">
        <v>43859</v>
      </c>
      <c r="AD386" s="6">
        <v>43860</v>
      </c>
      <c r="AE386" s="6">
        <v>43879</v>
      </c>
      <c r="AF386" s="5"/>
      <c r="AG386" s="6">
        <v>43881</v>
      </c>
      <c r="AH386" s="6">
        <v>43858</v>
      </c>
      <c r="AI386" s="5"/>
      <c r="AJ386" s="5"/>
      <c r="AK386">
        <v>386</v>
      </c>
    </row>
    <row r="387" spans="1:37" x14ac:dyDescent="0.35">
      <c r="A387">
        <v>5</v>
      </c>
      <c r="B387" s="5"/>
      <c r="C387">
        <v>0</v>
      </c>
      <c r="D387" s="5" t="s">
        <v>646</v>
      </c>
      <c r="E387" s="5" t="s">
        <v>60</v>
      </c>
      <c r="F387" s="5"/>
      <c r="G387" s="5" t="s">
        <v>46</v>
      </c>
      <c r="H387" s="5" t="s">
        <v>648</v>
      </c>
      <c r="I387" s="5" t="s">
        <v>1266</v>
      </c>
      <c r="J387" s="5"/>
      <c r="K387" s="5"/>
      <c r="L387" s="5" t="s">
        <v>53</v>
      </c>
      <c r="M387" s="5" t="s">
        <v>54</v>
      </c>
      <c r="N387" s="5"/>
      <c r="O387" s="5"/>
      <c r="P387" s="6"/>
      <c r="Q387" s="5" t="s">
        <v>61</v>
      </c>
      <c r="R387" s="5" t="s">
        <v>62</v>
      </c>
      <c r="S387" s="5" t="s">
        <v>57</v>
      </c>
      <c r="T387" s="5" t="s">
        <v>58</v>
      </c>
      <c r="U387" s="5" t="s">
        <v>69</v>
      </c>
      <c r="V387" s="5"/>
      <c r="W387">
        <v>0</v>
      </c>
      <c r="X387" s="5"/>
      <c r="Y387" s="6">
        <v>44082</v>
      </c>
      <c r="Z387" s="6">
        <v>44082</v>
      </c>
      <c r="AA387" s="6">
        <v>44089</v>
      </c>
      <c r="AB387" s="6">
        <v>44082</v>
      </c>
      <c r="AC387" s="6">
        <v>44082</v>
      </c>
      <c r="AD387" s="6">
        <v>44082</v>
      </c>
      <c r="AE387" s="6">
        <v>44090</v>
      </c>
      <c r="AF387" s="5"/>
      <c r="AG387" s="6">
        <v>44104</v>
      </c>
      <c r="AH387" s="6">
        <v>44082</v>
      </c>
      <c r="AI387" s="5"/>
      <c r="AJ387" s="5"/>
      <c r="AK387">
        <v>385</v>
      </c>
    </row>
    <row r="388" spans="1:37" x14ac:dyDescent="0.35">
      <c r="A388">
        <v>1</v>
      </c>
      <c r="B388" s="5"/>
      <c r="C388">
        <v>1</v>
      </c>
      <c r="D388" s="5" t="s">
        <v>650</v>
      </c>
      <c r="E388" s="5" t="s">
        <v>92</v>
      </c>
      <c r="F388" s="5"/>
      <c r="G388" s="5" t="s">
        <v>86</v>
      </c>
      <c r="H388" s="5" t="s">
        <v>651</v>
      </c>
      <c r="I388" s="5" t="s">
        <v>1229</v>
      </c>
      <c r="J388" s="5"/>
      <c r="K388" s="5"/>
      <c r="L388" s="5" t="s">
        <v>53</v>
      </c>
      <c r="M388" s="5" t="s">
        <v>67</v>
      </c>
      <c r="N388" s="5"/>
      <c r="O388" s="5"/>
      <c r="P388" s="6"/>
      <c r="Q388" s="5" t="s">
        <v>340</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2</v>
      </c>
      <c r="B389" s="5"/>
      <c r="C389">
        <v>0</v>
      </c>
      <c r="D389" s="5" t="s">
        <v>652</v>
      </c>
      <c r="E389" s="5" t="s">
        <v>60</v>
      </c>
      <c r="F389" s="5"/>
      <c r="G389" s="5" t="s">
        <v>86</v>
      </c>
      <c r="H389" s="5" t="s">
        <v>653</v>
      </c>
      <c r="I389" s="5" t="s">
        <v>1168</v>
      </c>
      <c r="J389" s="5"/>
      <c r="K389" s="5"/>
      <c r="L389" s="5" t="s">
        <v>53</v>
      </c>
      <c r="M389" s="5" t="s">
        <v>67</v>
      </c>
      <c r="N389" s="5"/>
      <c r="O389" s="5"/>
      <c r="P389" s="6"/>
      <c r="Q389" s="5" t="s">
        <v>340</v>
      </c>
      <c r="R389" s="5" t="s">
        <v>62</v>
      </c>
      <c r="S389" s="5" t="s">
        <v>51</v>
      </c>
      <c r="T389" s="5"/>
      <c r="U389" s="5" t="s">
        <v>59</v>
      </c>
      <c r="V389" s="5"/>
      <c r="X389" s="5"/>
      <c r="Y389" s="6">
        <v>43802</v>
      </c>
      <c r="Z389" s="6"/>
      <c r="AA389" s="6">
        <v>43840</v>
      </c>
      <c r="AB389" s="6">
        <v>43818</v>
      </c>
      <c r="AC389" s="6">
        <v>43830</v>
      </c>
      <c r="AD389" s="6">
        <v>43831</v>
      </c>
      <c r="AE389" s="6">
        <v>43832</v>
      </c>
      <c r="AF389" s="5"/>
      <c r="AG389" s="6">
        <v>43832</v>
      </c>
      <c r="AH389" s="6">
        <v>43817</v>
      </c>
      <c r="AI389" s="5"/>
      <c r="AJ389" s="5"/>
      <c r="AK389">
        <v>389</v>
      </c>
    </row>
    <row r="390" spans="1:37" x14ac:dyDescent="0.35">
      <c r="A390">
        <v>1</v>
      </c>
      <c r="B390" s="5"/>
      <c r="C390">
        <v>1</v>
      </c>
      <c r="D390" s="5" t="s">
        <v>652</v>
      </c>
      <c r="E390" s="5" t="s">
        <v>92</v>
      </c>
      <c r="F390" s="5"/>
      <c r="G390" s="5" t="s">
        <v>86</v>
      </c>
      <c r="H390" s="5" t="s">
        <v>653</v>
      </c>
      <c r="I390" s="5" t="s">
        <v>654</v>
      </c>
      <c r="J390" s="5"/>
      <c r="K390" s="5"/>
      <c r="L390" s="5" t="s">
        <v>53</v>
      </c>
      <c r="M390" s="5"/>
      <c r="N390" s="5"/>
      <c r="O390" s="5"/>
      <c r="P390" s="6"/>
      <c r="Q390" s="5" t="s">
        <v>340</v>
      </c>
      <c r="R390" s="5" t="s">
        <v>62</v>
      </c>
      <c r="S390" s="5" t="s">
        <v>51</v>
      </c>
      <c r="T390" s="5"/>
      <c r="U390" s="5" t="s">
        <v>59</v>
      </c>
      <c r="V390" s="5"/>
      <c r="X390" s="5"/>
      <c r="Y390" s="6">
        <v>43833</v>
      </c>
      <c r="Z390" s="6"/>
      <c r="AA390" s="6">
        <v>43832</v>
      </c>
      <c r="AB390" s="6">
        <v>43820</v>
      </c>
      <c r="AC390" s="6"/>
      <c r="AD390" s="6"/>
      <c r="AE390" s="6"/>
      <c r="AF390" s="5"/>
      <c r="AG390" s="6">
        <v>44158</v>
      </c>
      <c r="AH390" s="6">
        <v>43820</v>
      </c>
      <c r="AI390" s="5"/>
      <c r="AJ390" s="5"/>
      <c r="AK390">
        <v>388</v>
      </c>
    </row>
    <row r="391" spans="1:37" x14ac:dyDescent="0.35">
      <c r="A391">
        <v>1</v>
      </c>
      <c r="B391" s="5"/>
      <c r="C391">
        <v>0</v>
      </c>
      <c r="D391" s="5" t="s">
        <v>655</v>
      </c>
      <c r="E391" s="5" t="s">
        <v>60</v>
      </c>
      <c r="F391" s="5"/>
      <c r="G391" s="5" t="s">
        <v>86</v>
      </c>
      <c r="H391" s="5" t="s">
        <v>656</v>
      </c>
      <c r="I391" s="5" t="s">
        <v>1098</v>
      </c>
      <c r="J391" s="5"/>
      <c r="K391" s="5"/>
      <c r="L391" s="5" t="s">
        <v>53</v>
      </c>
      <c r="M391" s="5" t="s">
        <v>67</v>
      </c>
      <c r="N391" s="5"/>
      <c r="O391" s="5"/>
      <c r="P391" s="6"/>
      <c r="Q391" s="5" t="s">
        <v>340</v>
      </c>
      <c r="R391" s="5" t="s">
        <v>62</v>
      </c>
      <c r="S391" s="5" t="s">
        <v>51</v>
      </c>
      <c r="T391" s="5"/>
      <c r="U391" s="5" t="s">
        <v>59</v>
      </c>
      <c r="V391" s="5"/>
      <c r="X391" s="5"/>
      <c r="Y391" s="6">
        <v>43802</v>
      </c>
      <c r="Z391" s="6"/>
      <c r="AA391" s="6">
        <v>43882</v>
      </c>
      <c r="AB391" s="6">
        <v>43818</v>
      </c>
      <c r="AC391" s="6">
        <v>43868</v>
      </c>
      <c r="AD391" s="6">
        <v>43871</v>
      </c>
      <c r="AE391" s="6">
        <v>43879</v>
      </c>
      <c r="AF391" s="5"/>
      <c r="AG391" s="6">
        <v>43881</v>
      </c>
      <c r="AH391" s="6">
        <v>43817</v>
      </c>
      <c r="AI391" s="5"/>
      <c r="AJ391" s="5"/>
      <c r="AK391">
        <v>390</v>
      </c>
    </row>
    <row r="392" spans="1:37" x14ac:dyDescent="0.35">
      <c r="A392">
        <v>3</v>
      </c>
      <c r="B392" s="5"/>
      <c r="C392">
        <v>0</v>
      </c>
      <c r="D392" s="5" t="s">
        <v>655</v>
      </c>
      <c r="E392" s="5" t="s">
        <v>60</v>
      </c>
      <c r="F392" s="5"/>
      <c r="G392" s="5" t="s">
        <v>86</v>
      </c>
      <c r="H392" s="5" t="s">
        <v>656</v>
      </c>
      <c r="I392" s="5" t="s">
        <v>657</v>
      </c>
      <c r="J392" s="5"/>
      <c r="K392" s="5"/>
      <c r="L392" s="5" t="s">
        <v>53</v>
      </c>
      <c r="M392" s="5" t="s">
        <v>67</v>
      </c>
      <c r="N392" s="5"/>
      <c r="O392" s="5"/>
      <c r="P392" s="6"/>
      <c r="Q392" s="5" t="s">
        <v>340</v>
      </c>
      <c r="R392" s="5" t="s">
        <v>62</v>
      </c>
      <c r="S392" s="5" t="s">
        <v>51</v>
      </c>
      <c r="T392" s="5"/>
      <c r="U392" s="5" t="s">
        <v>59</v>
      </c>
      <c r="V392" s="5"/>
      <c r="X392" s="5"/>
      <c r="Y392" s="6">
        <v>43893</v>
      </c>
      <c r="Z392" s="6">
        <v>43895</v>
      </c>
      <c r="AA392" s="6">
        <v>43895</v>
      </c>
      <c r="AB392" s="6">
        <v>43818</v>
      </c>
      <c r="AC392" s="6">
        <v>43885</v>
      </c>
      <c r="AD392" s="6">
        <v>43885</v>
      </c>
      <c r="AE392" s="6">
        <v>43889</v>
      </c>
      <c r="AF392" s="5"/>
      <c r="AG392" s="6">
        <v>43892</v>
      </c>
      <c r="AH392" s="6">
        <v>43885</v>
      </c>
      <c r="AI392" s="5"/>
      <c r="AJ392" s="5"/>
      <c r="AK392">
        <v>391</v>
      </c>
    </row>
    <row r="393" spans="1:37" x14ac:dyDescent="0.35">
      <c r="A393">
        <v>4</v>
      </c>
      <c r="B393" s="5"/>
      <c r="C393">
        <v>0</v>
      </c>
      <c r="D393" s="5" t="s">
        <v>655</v>
      </c>
      <c r="E393" s="5" t="s">
        <v>60</v>
      </c>
      <c r="F393" s="5"/>
      <c r="G393" s="5" t="s">
        <v>46</v>
      </c>
      <c r="H393" s="5" t="s">
        <v>658</v>
      </c>
      <c r="I393" s="5"/>
      <c r="J393" s="5"/>
      <c r="K393" s="5"/>
      <c r="L393" s="5" t="s">
        <v>53</v>
      </c>
      <c r="M393" s="5" t="s">
        <v>67</v>
      </c>
      <c r="N393" s="5"/>
      <c r="O393" s="5"/>
      <c r="P393" s="6"/>
      <c r="Q393" s="5" t="s">
        <v>61</v>
      </c>
      <c r="R393" s="5" t="s">
        <v>62</v>
      </c>
      <c r="S393" s="5" t="s">
        <v>51</v>
      </c>
      <c r="T393" s="5"/>
      <c r="U393" s="5" t="s">
        <v>69</v>
      </c>
      <c r="V393" s="5"/>
      <c r="W393">
        <v>0</v>
      </c>
      <c r="X393" s="5"/>
      <c r="Y393" s="6">
        <v>44082</v>
      </c>
      <c r="Z393" s="6">
        <v>44082</v>
      </c>
      <c r="AA393" s="6">
        <v>44092</v>
      </c>
      <c r="AB393" s="6">
        <v>44082</v>
      </c>
      <c r="AC393" s="6">
        <v>44082</v>
      </c>
      <c r="AD393" s="6">
        <v>44082</v>
      </c>
      <c r="AE393" s="6">
        <v>44090</v>
      </c>
      <c r="AF393" s="5"/>
      <c r="AG393" s="6">
        <v>44092</v>
      </c>
      <c r="AH393" s="6">
        <v>44082</v>
      </c>
      <c r="AI393" s="5"/>
      <c r="AJ393" s="5"/>
      <c r="AK393">
        <v>392</v>
      </c>
    </row>
    <row r="394" spans="1:37" x14ac:dyDescent="0.35">
      <c r="A394">
        <v>1</v>
      </c>
      <c r="B394" s="5"/>
      <c r="C394">
        <v>0</v>
      </c>
      <c r="D394" s="5" t="s">
        <v>659</v>
      </c>
      <c r="E394" s="5" t="s">
        <v>60</v>
      </c>
      <c r="F394" s="5"/>
      <c r="G394" s="5" t="s">
        <v>86</v>
      </c>
      <c r="H394" s="5" t="s">
        <v>660</v>
      </c>
      <c r="I394" s="5" t="s">
        <v>661</v>
      </c>
      <c r="J394" s="5"/>
      <c r="K394" s="5"/>
      <c r="L394" s="5" t="s">
        <v>53</v>
      </c>
      <c r="M394" s="5" t="s">
        <v>54</v>
      </c>
      <c r="N394" s="5"/>
      <c r="O394" s="5"/>
      <c r="P394" s="6"/>
      <c r="Q394" s="5" t="s">
        <v>340</v>
      </c>
      <c r="R394" s="5" t="s">
        <v>62</v>
      </c>
      <c r="S394" s="5" t="s">
        <v>51</v>
      </c>
      <c r="T394" s="5"/>
      <c r="U394" s="5" t="s">
        <v>59</v>
      </c>
      <c r="V394" s="5"/>
      <c r="X394" s="5"/>
      <c r="Y394" s="6">
        <v>43802</v>
      </c>
      <c r="Z394" s="6"/>
      <c r="AA394" s="6">
        <v>43875</v>
      </c>
      <c r="AB394" s="6">
        <v>43818</v>
      </c>
      <c r="AC394" s="6">
        <v>43853</v>
      </c>
      <c r="AD394" s="6">
        <v>43860</v>
      </c>
      <c r="AE394" s="6">
        <v>43879</v>
      </c>
      <c r="AF394" s="5"/>
      <c r="AG394" s="6">
        <v>43879</v>
      </c>
      <c r="AH394" s="6">
        <v>43817</v>
      </c>
      <c r="AI394" s="5"/>
      <c r="AJ394" s="5"/>
      <c r="AK394">
        <v>393</v>
      </c>
    </row>
    <row r="395" spans="1:37" x14ac:dyDescent="0.35">
      <c r="A395">
        <v>3</v>
      </c>
      <c r="B395" s="5"/>
      <c r="C395">
        <v>0</v>
      </c>
      <c r="D395" s="5" t="s">
        <v>659</v>
      </c>
      <c r="E395" s="5" t="s">
        <v>60</v>
      </c>
      <c r="F395" s="5"/>
      <c r="G395" s="5" t="s">
        <v>86</v>
      </c>
      <c r="H395" s="5" t="s">
        <v>662</v>
      </c>
      <c r="I395" s="5" t="s">
        <v>661</v>
      </c>
      <c r="J395" s="5"/>
      <c r="K395" s="5"/>
      <c r="L395" s="5" t="s">
        <v>53</v>
      </c>
      <c r="M395" s="5" t="s">
        <v>67</v>
      </c>
      <c r="N395" s="5"/>
      <c r="O395" s="5"/>
      <c r="P395" s="6"/>
      <c r="Q395" s="5" t="s">
        <v>340</v>
      </c>
      <c r="R395" s="5" t="s">
        <v>62</v>
      </c>
      <c r="S395" s="5" t="s">
        <v>51</v>
      </c>
      <c r="T395" s="5"/>
      <c r="U395" s="5" t="s">
        <v>59</v>
      </c>
      <c r="V395" s="5"/>
      <c r="X395" s="5"/>
      <c r="Y395" s="6"/>
      <c r="Z395" s="6"/>
      <c r="AA395" s="6">
        <v>43890</v>
      </c>
      <c r="AB395" s="6">
        <v>43879</v>
      </c>
      <c r="AC395" s="6">
        <v>43879</v>
      </c>
      <c r="AD395" s="6">
        <v>43879</v>
      </c>
      <c r="AE395" s="6">
        <v>43908</v>
      </c>
      <c r="AF395" s="5"/>
      <c r="AG395" s="6">
        <v>43916</v>
      </c>
      <c r="AH395" s="6">
        <v>43879</v>
      </c>
      <c r="AI395" s="5"/>
      <c r="AJ395" s="5"/>
      <c r="AK395">
        <v>394</v>
      </c>
    </row>
    <row r="396" spans="1:37" x14ac:dyDescent="0.35">
      <c r="A396">
        <v>1</v>
      </c>
      <c r="B396" s="5"/>
      <c r="C396">
        <v>1</v>
      </c>
      <c r="D396" s="5" t="s">
        <v>663</v>
      </c>
      <c r="E396" s="5" t="s">
        <v>60</v>
      </c>
      <c r="F396" s="5"/>
      <c r="G396" s="5" t="s">
        <v>86</v>
      </c>
      <c r="H396" s="5" t="s">
        <v>664</v>
      </c>
      <c r="I396" s="5" t="s">
        <v>665</v>
      </c>
      <c r="J396" s="5"/>
      <c r="K396" s="5"/>
      <c r="L396" s="5" t="s">
        <v>53</v>
      </c>
      <c r="M396" s="5" t="s">
        <v>67</v>
      </c>
      <c r="N396" s="5"/>
      <c r="O396" s="5"/>
      <c r="P396" s="6"/>
      <c r="Q396" s="5" t="s">
        <v>340</v>
      </c>
      <c r="R396" s="5" t="s">
        <v>62</v>
      </c>
      <c r="S396" s="5" t="s">
        <v>51</v>
      </c>
      <c r="T396" s="5"/>
      <c r="U396" s="5" t="s">
        <v>59</v>
      </c>
      <c r="V396" s="5"/>
      <c r="X396" s="5"/>
      <c r="Y396" s="6">
        <v>43802</v>
      </c>
      <c r="Z396" s="6"/>
      <c r="AA396" s="6">
        <v>43840</v>
      </c>
      <c r="AB396" s="6"/>
      <c r="AC396" s="6">
        <v>43832</v>
      </c>
      <c r="AD396" s="6">
        <v>43832</v>
      </c>
      <c r="AE396" s="6">
        <v>43832</v>
      </c>
      <c r="AF396" s="5"/>
      <c r="AG396" s="6">
        <v>43832</v>
      </c>
      <c r="AH396" s="6">
        <v>43832</v>
      </c>
      <c r="AI396" s="5"/>
      <c r="AJ396" s="5"/>
      <c r="AK396">
        <v>395</v>
      </c>
    </row>
    <row r="397" spans="1:37" x14ac:dyDescent="0.35">
      <c r="A397">
        <v>1</v>
      </c>
      <c r="B397" s="5"/>
      <c r="C397">
        <v>0</v>
      </c>
      <c r="D397" s="5" t="s">
        <v>666</v>
      </c>
      <c r="E397" s="5" t="s">
        <v>92</v>
      </c>
      <c r="F397" s="5"/>
      <c r="G397" s="5" t="s">
        <v>86</v>
      </c>
      <c r="H397" s="5" t="s">
        <v>667</v>
      </c>
      <c r="I397" s="5" t="s">
        <v>1098</v>
      </c>
      <c r="J397" s="5"/>
      <c r="K397" s="5"/>
      <c r="L397" s="5" t="s">
        <v>53</v>
      </c>
      <c r="M397" s="5" t="s">
        <v>102</v>
      </c>
      <c r="N397" s="5"/>
      <c r="O397" s="5"/>
      <c r="P397" s="6"/>
      <c r="Q397" s="5" t="s">
        <v>340</v>
      </c>
      <c r="R397" s="5" t="s">
        <v>62</v>
      </c>
      <c r="S397" s="5" t="s">
        <v>51</v>
      </c>
      <c r="T397" s="5"/>
      <c r="U397" s="5"/>
      <c r="V397" s="5"/>
      <c r="X397" s="5"/>
      <c r="Y397" s="6">
        <v>43802</v>
      </c>
      <c r="Z397" s="6"/>
      <c r="AA397" s="6"/>
      <c r="AB397" s="6">
        <v>43818</v>
      </c>
      <c r="AC397" s="6"/>
      <c r="AD397" s="6"/>
      <c r="AE397" s="6"/>
      <c r="AF397" s="5"/>
      <c r="AG397" s="6">
        <v>44028</v>
      </c>
      <c r="AH397" s="6">
        <v>43817</v>
      </c>
      <c r="AI397" s="5"/>
      <c r="AJ397" s="5"/>
      <c r="AK397">
        <v>396</v>
      </c>
    </row>
    <row r="398" spans="1:37" x14ac:dyDescent="0.35">
      <c r="A398">
        <v>1</v>
      </c>
      <c r="B398" s="5"/>
      <c r="C398">
        <v>0</v>
      </c>
      <c r="D398" s="5" t="s">
        <v>668</v>
      </c>
      <c r="E398" s="5" t="s">
        <v>92</v>
      </c>
      <c r="F398" s="5"/>
      <c r="G398" s="5" t="s">
        <v>86</v>
      </c>
      <c r="H398" s="5" t="s">
        <v>669</v>
      </c>
      <c r="I398" s="5" t="s">
        <v>1230</v>
      </c>
      <c r="J398" s="5"/>
      <c r="K398" s="5"/>
      <c r="L398" s="5" t="s">
        <v>53</v>
      </c>
      <c r="M398" s="5"/>
      <c r="N398" s="5"/>
      <c r="O398" s="5"/>
      <c r="P398" s="6"/>
      <c r="Q398" s="5" t="s">
        <v>340</v>
      </c>
      <c r="R398" s="5" t="s">
        <v>62</v>
      </c>
      <c r="S398" s="5" t="s">
        <v>51</v>
      </c>
      <c r="T398" s="5"/>
      <c r="U398" s="5" t="s">
        <v>69</v>
      </c>
      <c r="V398" s="5"/>
      <c r="X398" s="5"/>
      <c r="Y398" s="6">
        <v>43802</v>
      </c>
      <c r="Z398" s="6"/>
      <c r="AA398" s="6">
        <v>43784</v>
      </c>
      <c r="AB398" s="6">
        <v>43816</v>
      </c>
      <c r="AC398" s="6">
        <v>43816</v>
      </c>
      <c r="AD398" s="6">
        <v>43766</v>
      </c>
      <c r="AE398" s="6"/>
      <c r="AF398" s="5" t="s">
        <v>670</v>
      </c>
      <c r="AG398" s="6">
        <v>43816</v>
      </c>
      <c r="AH398" s="6">
        <v>43718</v>
      </c>
      <c r="AI398" s="5"/>
      <c r="AJ398" s="5"/>
      <c r="AK398">
        <v>397</v>
      </c>
    </row>
    <row r="399" spans="1:37" x14ac:dyDescent="0.35">
      <c r="A399">
        <v>4</v>
      </c>
      <c r="B399" s="5"/>
      <c r="C399">
        <v>0</v>
      </c>
      <c r="D399" s="5" t="s">
        <v>668</v>
      </c>
      <c r="E399" s="5" t="s">
        <v>60</v>
      </c>
      <c r="F399" s="5"/>
      <c r="G399" s="5" t="s">
        <v>86</v>
      </c>
      <c r="H399" s="5" t="s">
        <v>671</v>
      </c>
      <c r="I399" s="5" t="s">
        <v>672</v>
      </c>
      <c r="J399" s="5"/>
      <c r="K399" s="5"/>
      <c r="L399" s="5" t="s">
        <v>53</v>
      </c>
      <c r="M399" s="5" t="s">
        <v>67</v>
      </c>
      <c r="N399" s="5"/>
      <c r="O399" s="5"/>
      <c r="P399" s="6"/>
      <c r="Q399" s="5" t="s">
        <v>340</v>
      </c>
      <c r="R399" s="5" t="s">
        <v>62</v>
      </c>
      <c r="S399" s="5" t="s">
        <v>51</v>
      </c>
      <c r="T399" s="5"/>
      <c r="U399" s="5" t="s">
        <v>59</v>
      </c>
      <c r="V399" s="5"/>
      <c r="X399" s="5"/>
      <c r="Y399" s="6">
        <v>43838</v>
      </c>
      <c r="Z399" s="6">
        <v>43832</v>
      </c>
      <c r="AA399" s="6">
        <v>43840</v>
      </c>
      <c r="AB399" s="6">
        <v>43830</v>
      </c>
      <c r="AC399" s="6">
        <v>43830</v>
      </c>
      <c r="AD399" s="6">
        <v>43832</v>
      </c>
      <c r="AE399" s="6">
        <v>43844</v>
      </c>
      <c r="AF399" s="5" t="s">
        <v>670</v>
      </c>
      <c r="AG399" s="6">
        <v>43853</v>
      </c>
      <c r="AH399" s="6">
        <v>43830</v>
      </c>
      <c r="AI399" s="5"/>
      <c r="AJ399" s="5"/>
      <c r="AK399">
        <v>398</v>
      </c>
    </row>
    <row r="400" spans="1:37" x14ac:dyDescent="0.35">
      <c r="A400">
        <v>7</v>
      </c>
      <c r="B400" s="5"/>
      <c r="C400">
        <v>0</v>
      </c>
      <c r="D400" s="5" t="s">
        <v>668</v>
      </c>
      <c r="E400" s="5" t="s">
        <v>92</v>
      </c>
      <c r="F400" s="5"/>
      <c r="G400" s="5" t="s">
        <v>86</v>
      </c>
      <c r="H400" s="5" t="s">
        <v>673</v>
      </c>
      <c r="I400" s="5" t="s">
        <v>674</v>
      </c>
      <c r="J400" s="5"/>
      <c r="K400" s="5"/>
      <c r="L400" s="5" t="s">
        <v>53</v>
      </c>
      <c r="M400" s="5" t="s">
        <v>67</v>
      </c>
      <c r="N400" s="5"/>
      <c r="O400" s="5"/>
      <c r="P400" s="6"/>
      <c r="Q400" s="5" t="s">
        <v>340</v>
      </c>
      <c r="R400" s="5" t="s">
        <v>62</v>
      </c>
      <c r="S400" s="5" t="s">
        <v>51</v>
      </c>
      <c r="T400" s="5"/>
      <c r="U400" s="5" t="s">
        <v>59</v>
      </c>
      <c r="V400" s="5"/>
      <c r="X400" s="5"/>
      <c r="Y400" s="6">
        <v>43851</v>
      </c>
      <c r="Z400" s="6">
        <v>43845</v>
      </c>
      <c r="AA400" s="6">
        <v>43853</v>
      </c>
      <c r="AB400" s="6">
        <v>43843</v>
      </c>
      <c r="AC400" s="6">
        <v>43843</v>
      </c>
      <c r="AD400" s="6">
        <v>43843</v>
      </c>
      <c r="AE400" s="6">
        <v>43853</v>
      </c>
      <c r="AF400" s="5" t="s">
        <v>670</v>
      </c>
      <c r="AG400" s="6">
        <v>43854</v>
      </c>
      <c r="AH400" s="6">
        <v>43843</v>
      </c>
      <c r="AI400" s="5"/>
      <c r="AJ400" s="5"/>
      <c r="AK400">
        <v>399</v>
      </c>
    </row>
    <row r="401" spans="1:37" x14ac:dyDescent="0.35">
      <c r="A401">
        <v>5</v>
      </c>
      <c r="B401" s="5"/>
      <c r="C401">
        <v>0</v>
      </c>
      <c r="D401" s="5" t="s">
        <v>668</v>
      </c>
      <c r="E401" s="5" t="s">
        <v>92</v>
      </c>
      <c r="F401" s="5"/>
      <c r="G401" s="5" t="s">
        <v>86</v>
      </c>
      <c r="H401" s="5" t="s">
        <v>675</v>
      </c>
      <c r="I401" s="5" t="s">
        <v>676</v>
      </c>
      <c r="J401" s="5"/>
      <c r="K401" s="5"/>
      <c r="L401" s="5" t="s">
        <v>53</v>
      </c>
      <c r="M401" s="5" t="s">
        <v>67</v>
      </c>
      <c r="N401" s="5"/>
      <c r="O401" s="5"/>
      <c r="P401" s="6"/>
      <c r="Q401" s="5" t="s">
        <v>340</v>
      </c>
      <c r="R401" s="5" t="s">
        <v>62</v>
      </c>
      <c r="S401" s="5" t="s">
        <v>51</v>
      </c>
      <c r="T401" s="5"/>
      <c r="U401" s="5" t="s">
        <v>59</v>
      </c>
      <c r="V401" s="5"/>
      <c r="X401" s="5"/>
      <c r="Y401" s="6">
        <v>43838</v>
      </c>
      <c r="Z401" s="6">
        <v>43832</v>
      </c>
      <c r="AA401" s="6">
        <v>43850</v>
      </c>
      <c r="AB401" s="6">
        <v>43830</v>
      </c>
      <c r="AC401" s="6">
        <v>43830</v>
      </c>
      <c r="AD401" s="6">
        <v>43832</v>
      </c>
      <c r="AE401" s="6">
        <v>43853</v>
      </c>
      <c r="AF401" s="5" t="s">
        <v>670</v>
      </c>
      <c r="AG401" s="6">
        <v>43854</v>
      </c>
      <c r="AH401" s="6">
        <v>43830</v>
      </c>
      <c r="AI401" s="5"/>
      <c r="AJ401" s="5"/>
      <c r="AK401">
        <v>400</v>
      </c>
    </row>
    <row r="402" spans="1:37" x14ac:dyDescent="0.35">
      <c r="A402">
        <v>6</v>
      </c>
      <c r="B402" s="5"/>
      <c r="C402">
        <v>0</v>
      </c>
      <c r="D402" s="5" t="s">
        <v>668</v>
      </c>
      <c r="E402" s="5" t="s">
        <v>92</v>
      </c>
      <c r="F402" s="5"/>
      <c r="G402" s="5" t="s">
        <v>86</v>
      </c>
      <c r="H402" s="5" t="s">
        <v>677</v>
      </c>
      <c r="I402" s="5" t="s">
        <v>678</v>
      </c>
      <c r="J402" s="5"/>
      <c r="K402" s="5"/>
      <c r="L402" s="5" t="s">
        <v>53</v>
      </c>
      <c r="M402" s="5" t="s">
        <v>67</v>
      </c>
      <c r="N402" s="5"/>
      <c r="O402" s="5"/>
      <c r="P402" s="6"/>
      <c r="Q402" s="5" t="s">
        <v>340</v>
      </c>
      <c r="R402" s="5" t="s">
        <v>62</v>
      </c>
      <c r="S402" s="5" t="s">
        <v>51</v>
      </c>
      <c r="T402" s="5"/>
      <c r="U402" s="5" t="s">
        <v>59</v>
      </c>
      <c r="V402" s="5"/>
      <c r="X402" s="5"/>
      <c r="Y402" s="6">
        <v>43838</v>
      </c>
      <c r="Z402" s="6">
        <v>43832</v>
      </c>
      <c r="AA402" s="6">
        <v>43850</v>
      </c>
      <c r="AB402" s="6">
        <v>43830</v>
      </c>
      <c r="AC402" s="6">
        <v>43830</v>
      </c>
      <c r="AD402" s="6">
        <v>43832</v>
      </c>
      <c r="AE402" s="6">
        <v>43853</v>
      </c>
      <c r="AF402" s="5" t="s">
        <v>670</v>
      </c>
      <c r="AG402" s="6">
        <v>43854</v>
      </c>
      <c r="AH402" s="6">
        <v>43830</v>
      </c>
      <c r="AI402" s="5"/>
      <c r="AJ402" s="5"/>
      <c r="AK402">
        <v>401</v>
      </c>
    </row>
    <row r="403" spans="1:37" x14ac:dyDescent="0.35">
      <c r="A403">
        <v>1</v>
      </c>
      <c r="B403" s="5"/>
      <c r="C403">
        <v>0</v>
      </c>
      <c r="D403" s="5" t="s">
        <v>679</v>
      </c>
      <c r="E403" s="5" t="s">
        <v>92</v>
      </c>
      <c r="F403" s="5"/>
      <c r="G403" s="5" t="s">
        <v>86</v>
      </c>
      <c r="H403" s="5" t="s">
        <v>682</v>
      </c>
      <c r="I403" s="5" t="s">
        <v>1214</v>
      </c>
      <c r="J403" s="5"/>
      <c r="K403" s="5"/>
      <c r="L403" s="5" t="s">
        <v>53</v>
      </c>
      <c r="M403" s="5" t="s">
        <v>54</v>
      </c>
      <c r="N403" s="5"/>
      <c r="O403" s="5"/>
      <c r="P403" s="6"/>
      <c r="Q403" s="5" t="s">
        <v>340</v>
      </c>
      <c r="R403" s="5" t="s">
        <v>62</v>
      </c>
      <c r="S403" s="5" t="s">
        <v>51</v>
      </c>
      <c r="T403" s="5"/>
      <c r="U403" s="5" t="s">
        <v>612</v>
      </c>
      <c r="V403" s="5" t="s">
        <v>59</v>
      </c>
      <c r="X403" s="5"/>
      <c r="Y403" s="6">
        <v>43802</v>
      </c>
      <c r="Z403" s="6"/>
      <c r="AA403" s="6">
        <v>43809</v>
      </c>
      <c r="AB403" s="6">
        <v>43761</v>
      </c>
      <c r="AC403" s="6">
        <v>43795</v>
      </c>
      <c r="AD403" s="6">
        <v>43795</v>
      </c>
      <c r="AE403" s="6">
        <v>43837</v>
      </c>
      <c r="AF403" s="5"/>
      <c r="AG403" s="6">
        <v>43838</v>
      </c>
      <c r="AH403" s="6">
        <v>43718</v>
      </c>
      <c r="AI403" s="5"/>
      <c r="AJ403" s="5"/>
      <c r="AK403">
        <v>403</v>
      </c>
    </row>
    <row r="404" spans="1:37" x14ac:dyDescent="0.35">
      <c r="A404">
        <v>4</v>
      </c>
      <c r="B404" s="5"/>
      <c r="C404">
        <v>0</v>
      </c>
      <c r="D404" s="5" t="s">
        <v>679</v>
      </c>
      <c r="E404" s="5" t="s">
        <v>92</v>
      </c>
      <c r="F404" s="5"/>
      <c r="G404" s="5" t="s">
        <v>86</v>
      </c>
      <c r="H404" s="5" t="s">
        <v>682</v>
      </c>
      <c r="I404" s="5" t="s">
        <v>683</v>
      </c>
      <c r="J404" s="5"/>
      <c r="K404" s="5"/>
      <c r="L404" s="5" t="s">
        <v>53</v>
      </c>
      <c r="M404" s="5" t="s">
        <v>67</v>
      </c>
      <c r="N404" s="5"/>
      <c r="O404" s="5"/>
      <c r="P404" s="6"/>
      <c r="Q404" s="5" t="s">
        <v>340</v>
      </c>
      <c r="R404" s="5" t="s">
        <v>62</v>
      </c>
      <c r="S404" s="5" t="s">
        <v>51</v>
      </c>
      <c r="T404" s="5"/>
      <c r="U404" s="5" t="s">
        <v>59</v>
      </c>
      <c r="V404" s="5"/>
      <c r="X404" s="5"/>
      <c r="Y404" s="6">
        <v>43893</v>
      </c>
      <c r="Z404" s="6">
        <v>43895</v>
      </c>
      <c r="AA404" s="6">
        <v>43899</v>
      </c>
      <c r="AB404" s="6">
        <v>43885</v>
      </c>
      <c r="AC404" s="6">
        <v>43885</v>
      </c>
      <c r="AD404" s="6">
        <v>43885</v>
      </c>
      <c r="AE404" s="6">
        <v>43889</v>
      </c>
      <c r="AF404" s="5"/>
      <c r="AG404" s="6">
        <v>43892</v>
      </c>
      <c r="AH404" s="6">
        <v>43885</v>
      </c>
      <c r="AI404" s="5"/>
      <c r="AJ404" s="5"/>
      <c r="AK404">
        <v>404</v>
      </c>
    </row>
    <row r="405" spans="1:37" x14ac:dyDescent="0.35">
      <c r="A405">
        <v>5</v>
      </c>
      <c r="B405" s="5"/>
      <c r="C405">
        <v>0</v>
      </c>
      <c r="D405" s="5" t="s">
        <v>679</v>
      </c>
      <c r="E405" s="5" t="s">
        <v>60</v>
      </c>
      <c r="F405" s="5"/>
      <c r="G405" s="5" t="s">
        <v>86</v>
      </c>
      <c r="H405" s="5" t="s">
        <v>680</v>
      </c>
      <c r="I405" s="5" t="s">
        <v>681</v>
      </c>
      <c r="J405" s="5"/>
      <c r="K405" s="5"/>
      <c r="L405" s="5" t="s">
        <v>53</v>
      </c>
      <c r="M405" s="5" t="s">
        <v>54</v>
      </c>
      <c r="N405" s="5"/>
      <c r="O405" s="5"/>
      <c r="P405" s="6"/>
      <c r="Q405" s="5" t="s">
        <v>340</v>
      </c>
      <c r="R405" s="5" t="s">
        <v>62</v>
      </c>
      <c r="S405" s="5" t="s">
        <v>65</v>
      </c>
      <c r="T405" s="5" t="s">
        <v>58</v>
      </c>
      <c r="U405" s="5" t="s">
        <v>59</v>
      </c>
      <c r="V405" s="5"/>
      <c r="X405" s="5"/>
      <c r="Y405" s="6">
        <v>44040</v>
      </c>
      <c r="Z405" s="6">
        <v>44034</v>
      </c>
      <c r="AA405" s="6">
        <v>44042</v>
      </c>
      <c r="AB405" s="6">
        <v>44032</v>
      </c>
      <c r="AC405" s="6">
        <v>44032</v>
      </c>
      <c r="AD405" s="6">
        <v>44032</v>
      </c>
      <c r="AE405" s="6">
        <v>44041</v>
      </c>
      <c r="AF405" s="5"/>
      <c r="AG405" s="6">
        <v>44042</v>
      </c>
      <c r="AH405" s="6">
        <v>44032</v>
      </c>
      <c r="AI405" s="5"/>
      <c r="AJ405" s="5"/>
      <c r="AK405">
        <v>402</v>
      </c>
    </row>
    <row r="406" spans="1:37" x14ac:dyDescent="0.35">
      <c r="A406">
        <v>6</v>
      </c>
      <c r="B406" s="5"/>
      <c r="C406">
        <v>0</v>
      </c>
      <c r="D406" s="5" t="s">
        <v>679</v>
      </c>
      <c r="E406" s="5" t="s">
        <v>45</v>
      </c>
      <c r="F406" s="5"/>
      <c r="G406" s="5" t="s">
        <v>86</v>
      </c>
      <c r="H406" s="5" t="s">
        <v>684</v>
      </c>
      <c r="I406" s="5"/>
      <c r="J406" s="5"/>
      <c r="K406" s="5"/>
      <c r="L406" s="5" t="s">
        <v>53</v>
      </c>
      <c r="M406" s="5" t="s">
        <v>67</v>
      </c>
      <c r="N406" s="5"/>
      <c r="O406" s="5"/>
      <c r="P406" s="6"/>
      <c r="Q406" s="5" t="s">
        <v>340</v>
      </c>
      <c r="R406" s="5" t="s">
        <v>62</v>
      </c>
      <c r="S406" s="5" t="s">
        <v>65</v>
      </c>
      <c r="T406" s="5" t="s">
        <v>58</v>
      </c>
      <c r="U406" s="5" t="s">
        <v>69</v>
      </c>
      <c r="V406" s="5"/>
      <c r="X406" s="5"/>
      <c r="Y406" s="6">
        <v>44188</v>
      </c>
      <c r="Z406" s="6">
        <v>44190</v>
      </c>
      <c r="AA406" s="6">
        <v>44190</v>
      </c>
      <c r="AB406" s="6">
        <v>44180</v>
      </c>
      <c r="AC406" s="6">
        <v>44180</v>
      </c>
      <c r="AD406" s="6">
        <v>44180</v>
      </c>
      <c r="AE406" s="6">
        <v>44182</v>
      </c>
      <c r="AF406" s="5"/>
      <c r="AG406" s="6">
        <v>44183</v>
      </c>
      <c r="AH406" s="6">
        <v>44180</v>
      </c>
      <c r="AI406" s="5" t="s">
        <v>59</v>
      </c>
      <c r="AJ406" s="5"/>
      <c r="AK406">
        <v>405</v>
      </c>
    </row>
    <row r="407" spans="1:37" x14ac:dyDescent="0.35">
      <c r="A407">
        <v>1</v>
      </c>
      <c r="B407" s="5"/>
      <c r="C407">
        <v>0</v>
      </c>
      <c r="D407" s="5" t="s">
        <v>685</v>
      </c>
      <c r="E407" s="5" t="s">
        <v>92</v>
      </c>
      <c r="F407" s="5"/>
      <c r="G407" s="5" t="s">
        <v>86</v>
      </c>
      <c r="H407" s="5" t="s">
        <v>686</v>
      </c>
      <c r="I407" s="5" t="s">
        <v>1099</v>
      </c>
      <c r="J407" s="5"/>
      <c r="K407" s="5"/>
      <c r="L407" s="5" t="s">
        <v>53</v>
      </c>
      <c r="M407" s="5" t="s">
        <v>102</v>
      </c>
      <c r="N407" s="5"/>
      <c r="O407" s="5"/>
      <c r="P407" s="6"/>
      <c r="Q407" s="5" t="s">
        <v>340</v>
      </c>
      <c r="R407" s="5" t="s">
        <v>62</v>
      </c>
      <c r="S407" s="5" t="s">
        <v>51</v>
      </c>
      <c r="T407" s="5"/>
      <c r="U407" s="5"/>
      <c r="V407" s="5"/>
      <c r="X407" s="5"/>
      <c r="Y407" s="6">
        <v>43802</v>
      </c>
      <c r="Z407" s="6"/>
      <c r="AA407" s="6"/>
      <c r="AB407" s="6">
        <v>43818</v>
      </c>
      <c r="AC407" s="6">
        <v>43865</v>
      </c>
      <c r="AD407" s="6"/>
      <c r="AE407" s="6"/>
      <c r="AF407" s="5"/>
      <c r="AG407" s="6">
        <v>43885</v>
      </c>
      <c r="AH407" s="6">
        <v>43817</v>
      </c>
      <c r="AI407" s="5"/>
      <c r="AJ407" s="5"/>
      <c r="AK407">
        <v>406</v>
      </c>
    </row>
    <row r="408" spans="1:37" x14ac:dyDescent="0.35">
      <c r="A408">
        <v>1</v>
      </c>
      <c r="B408" s="5"/>
      <c r="C408">
        <v>0</v>
      </c>
      <c r="D408" s="5" t="s">
        <v>687</v>
      </c>
      <c r="E408" s="5" t="s">
        <v>92</v>
      </c>
      <c r="F408" s="5"/>
      <c r="G408" s="5" t="s">
        <v>86</v>
      </c>
      <c r="H408" s="5" t="s">
        <v>688</v>
      </c>
      <c r="I408" s="5" t="s">
        <v>1100</v>
      </c>
      <c r="J408" s="5"/>
      <c r="K408" s="5"/>
      <c r="L408" s="5" t="s">
        <v>53</v>
      </c>
      <c r="M408" s="5" t="s">
        <v>102</v>
      </c>
      <c r="N408" s="5"/>
      <c r="O408" s="5"/>
      <c r="P408" s="6"/>
      <c r="Q408" s="5" t="s">
        <v>340</v>
      </c>
      <c r="R408" s="5" t="s">
        <v>62</v>
      </c>
      <c r="S408" s="5" t="s">
        <v>51</v>
      </c>
      <c r="T408" s="5"/>
      <c r="U408" s="5"/>
      <c r="V408" s="5"/>
      <c r="X408" s="5"/>
      <c r="Y408" s="6">
        <v>43802</v>
      </c>
      <c r="Z408" s="6"/>
      <c r="AA408" s="6"/>
      <c r="AB408" s="6">
        <v>43818</v>
      </c>
      <c r="AC408" s="6">
        <v>43865</v>
      </c>
      <c r="AD408" s="6"/>
      <c r="AE408" s="6"/>
      <c r="AF408" s="5"/>
      <c r="AG408" s="6">
        <v>43885</v>
      </c>
      <c r="AH408" s="6">
        <v>43817</v>
      </c>
      <c r="AI408" s="5"/>
      <c r="AJ408" s="5"/>
      <c r="AK408">
        <v>407</v>
      </c>
    </row>
    <row r="409" spans="1:37" x14ac:dyDescent="0.35">
      <c r="A409">
        <v>1</v>
      </c>
      <c r="B409" s="5"/>
      <c r="C409">
        <v>0</v>
      </c>
      <c r="D409" s="5" t="s">
        <v>689</v>
      </c>
      <c r="E409" s="5" t="s">
        <v>92</v>
      </c>
      <c r="F409" s="5"/>
      <c r="G409" s="5" t="s">
        <v>64</v>
      </c>
      <c r="H409" s="5" t="s">
        <v>690</v>
      </c>
      <c r="I409" s="5" t="s">
        <v>1231</v>
      </c>
      <c r="J409" s="5"/>
      <c r="K409" s="5"/>
      <c r="L409" s="5" t="s">
        <v>53</v>
      </c>
      <c r="M409" s="5" t="s">
        <v>67</v>
      </c>
      <c r="N409" s="5"/>
      <c r="O409" s="5"/>
      <c r="P409" s="6"/>
      <c r="Q409" s="5" t="s">
        <v>340</v>
      </c>
      <c r="R409" s="5" t="s">
        <v>62</v>
      </c>
      <c r="S409" s="5" t="s">
        <v>51</v>
      </c>
      <c r="T409" s="5"/>
      <c r="U409" s="5" t="s">
        <v>59</v>
      </c>
      <c r="V409" s="5"/>
      <c r="X409" s="5"/>
      <c r="Y409" s="6">
        <v>43802</v>
      </c>
      <c r="Z409" s="6"/>
      <c r="AA409" s="6">
        <v>43809</v>
      </c>
      <c r="AB409" s="6">
        <v>43761</v>
      </c>
      <c r="AC409" s="6">
        <v>43795</v>
      </c>
      <c r="AD409" s="6">
        <v>43795</v>
      </c>
      <c r="AE409" s="6">
        <v>43810</v>
      </c>
      <c r="AF409" s="5"/>
      <c r="AG409" s="6">
        <v>43817</v>
      </c>
      <c r="AH409" s="6">
        <v>43718</v>
      </c>
      <c r="AI409" s="5"/>
      <c r="AJ409" s="5"/>
      <c r="AK409">
        <v>408</v>
      </c>
    </row>
    <row r="410" spans="1:37" x14ac:dyDescent="0.35">
      <c r="A410">
        <v>1</v>
      </c>
      <c r="B410" s="5"/>
      <c r="C410">
        <v>0</v>
      </c>
      <c r="D410" s="5" t="s">
        <v>691</v>
      </c>
      <c r="E410" s="5" t="s">
        <v>60</v>
      </c>
      <c r="F410" s="5"/>
      <c r="G410" s="5" t="s">
        <v>86</v>
      </c>
      <c r="H410" s="5" t="s">
        <v>692</v>
      </c>
      <c r="I410" s="5" t="s">
        <v>1232</v>
      </c>
      <c r="J410" s="5"/>
      <c r="K410" s="5"/>
      <c r="L410" s="5" t="s">
        <v>53</v>
      </c>
      <c r="M410" s="5" t="s">
        <v>67</v>
      </c>
      <c r="N410" s="5"/>
      <c r="O410" s="5"/>
      <c r="P410" s="6"/>
      <c r="Q410" s="5" t="s">
        <v>340</v>
      </c>
      <c r="R410" s="5" t="s">
        <v>62</v>
      </c>
      <c r="S410" s="5" t="s">
        <v>51</v>
      </c>
      <c r="T410" s="5"/>
      <c r="U410" s="5" t="s">
        <v>59</v>
      </c>
      <c r="V410" s="5"/>
      <c r="X410" s="5"/>
      <c r="Y410" s="6">
        <v>43802</v>
      </c>
      <c r="Z410" s="6"/>
      <c r="AA410" s="6">
        <v>43896</v>
      </c>
      <c r="AB410" s="6">
        <v>43761</v>
      </c>
      <c r="AC410" s="6">
        <v>43795</v>
      </c>
      <c r="AD410" s="6">
        <v>43886</v>
      </c>
      <c r="AE410" s="6">
        <v>43886</v>
      </c>
      <c r="AF410" s="5"/>
      <c r="AG410" s="6">
        <v>43886</v>
      </c>
      <c r="AH410" s="6">
        <v>43718</v>
      </c>
      <c r="AI410" s="5"/>
      <c r="AJ410" s="5"/>
      <c r="AK410">
        <v>409</v>
      </c>
    </row>
    <row r="411" spans="1:37" x14ac:dyDescent="0.35">
      <c r="A411">
        <v>2</v>
      </c>
      <c r="B411" s="5"/>
      <c r="C411">
        <v>0</v>
      </c>
      <c r="D411" s="5" t="s">
        <v>693</v>
      </c>
      <c r="E411" s="5" t="s">
        <v>92</v>
      </c>
      <c r="F411" s="5"/>
      <c r="G411" s="5" t="s">
        <v>86</v>
      </c>
      <c r="H411" s="5" t="s">
        <v>694</v>
      </c>
      <c r="I411" s="5" t="s">
        <v>1101</v>
      </c>
      <c r="J411" s="5"/>
      <c r="K411" s="5"/>
      <c r="L411" s="5" t="s">
        <v>53</v>
      </c>
      <c r="M411" s="5"/>
      <c r="N411" s="5"/>
      <c r="O411" s="5"/>
      <c r="P411" s="6"/>
      <c r="Q411" s="5" t="s">
        <v>340</v>
      </c>
      <c r="R411" s="5" t="s">
        <v>62</v>
      </c>
      <c r="S411" s="5" t="s">
        <v>51</v>
      </c>
      <c r="T411" s="5"/>
      <c r="U411" s="5"/>
      <c r="V411" s="5"/>
      <c r="X411" s="5"/>
      <c r="Y411" s="6">
        <v>43802</v>
      </c>
      <c r="Z411" s="6"/>
      <c r="AA411" s="6"/>
      <c r="AB411" s="6">
        <v>43818</v>
      </c>
      <c r="AC411" s="6"/>
      <c r="AD411" s="6"/>
      <c r="AE411" s="6"/>
      <c r="AF411" s="5"/>
      <c r="AG411" s="6">
        <v>44158</v>
      </c>
      <c r="AH411" s="6">
        <v>43817</v>
      </c>
      <c r="AI411" s="5"/>
      <c r="AJ411" s="5"/>
      <c r="AK411">
        <v>410</v>
      </c>
    </row>
    <row r="412" spans="1:37" x14ac:dyDescent="0.35">
      <c r="A412">
        <v>1</v>
      </c>
      <c r="B412" s="5"/>
      <c r="C412">
        <v>1</v>
      </c>
      <c r="D412" s="5" t="s">
        <v>693</v>
      </c>
      <c r="E412" s="5" t="s">
        <v>92</v>
      </c>
      <c r="F412" s="5"/>
      <c r="G412" s="5" t="s">
        <v>86</v>
      </c>
      <c r="H412" s="5" t="s">
        <v>694</v>
      </c>
      <c r="I412" s="5" t="s">
        <v>1211</v>
      </c>
      <c r="J412" s="5"/>
      <c r="K412" s="5"/>
      <c r="L412" s="5" t="s">
        <v>53</v>
      </c>
      <c r="M412" s="5" t="s">
        <v>67</v>
      </c>
      <c r="N412" s="5"/>
      <c r="O412" s="5"/>
      <c r="P412" s="6"/>
      <c r="Q412" s="5" t="s">
        <v>340</v>
      </c>
      <c r="R412" s="5" t="s">
        <v>62</v>
      </c>
      <c r="S412" s="5" t="s">
        <v>51</v>
      </c>
      <c r="T412" s="5"/>
      <c r="U412" s="5" t="s">
        <v>59</v>
      </c>
      <c r="V412" s="5"/>
      <c r="X412" s="5"/>
      <c r="Y412" s="6">
        <v>43802</v>
      </c>
      <c r="Z412" s="6"/>
      <c r="AA412" s="6">
        <v>43829</v>
      </c>
      <c r="AB412" s="6">
        <v>43817</v>
      </c>
      <c r="AC412" s="6">
        <v>43817</v>
      </c>
      <c r="AD412" s="6">
        <v>43819</v>
      </c>
      <c r="AE412" s="6">
        <v>43830</v>
      </c>
      <c r="AF412" s="5"/>
      <c r="AG412" s="6">
        <v>43832</v>
      </c>
      <c r="AH412" s="6">
        <v>43817</v>
      </c>
      <c r="AI412" s="5"/>
      <c r="AJ412" s="5"/>
      <c r="AK412">
        <v>411</v>
      </c>
    </row>
    <row r="413" spans="1:37" x14ac:dyDescent="0.35">
      <c r="A413">
        <v>1</v>
      </c>
      <c r="B413" s="5"/>
      <c r="C413">
        <v>0</v>
      </c>
      <c r="D413" s="5" t="s">
        <v>695</v>
      </c>
      <c r="E413" s="5" t="s">
        <v>92</v>
      </c>
      <c r="F413" s="5"/>
      <c r="G413" s="5" t="s">
        <v>160</v>
      </c>
      <c r="H413" s="5" t="s">
        <v>696</v>
      </c>
      <c r="I413" s="5" t="s">
        <v>1233</v>
      </c>
      <c r="J413" s="5"/>
      <c r="K413" s="5"/>
      <c r="L413" s="5" t="s">
        <v>53</v>
      </c>
      <c r="M413" s="5"/>
      <c r="N413" s="5"/>
      <c r="O413" s="5"/>
      <c r="P413" s="6"/>
      <c r="Q413" s="5" t="s">
        <v>340</v>
      </c>
      <c r="R413" s="5" t="s">
        <v>62</v>
      </c>
      <c r="S413" s="5" t="s">
        <v>51</v>
      </c>
      <c r="T413" s="5"/>
      <c r="U413" s="5" t="s">
        <v>59</v>
      </c>
      <c r="V413" s="5"/>
      <c r="X413" s="5"/>
      <c r="Y413" s="6">
        <v>43802</v>
      </c>
      <c r="Z413" s="6"/>
      <c r="AA413" s="6"/>
      <c r="AB413" s="6">
        <v>43761</v>
      </c>
      <c r="AC413" s="6">
        <v>43769</v>
      </c>
      <c r="AD413" s="6"/>
      <c r="AE413" s="6"/>
      <c r="AF413" s="5" t="s">
        <v>697</v>
      </c>
      <c r="AG413" s="6">
        <v>43775</v>
      </c>
      <c r="AH413" s="6">
        <v>43718</v>
      </c>
      <c r="AI413" s="5"/>
      <c r="AJ413" s="5"/>
      <c r="AK413">
        <v>412</v>
      </c>
    </row>
    <row r="414" spans="1:37" x14ac:dyDescent="0.35">
      <c r="A414">
        <v>1</v>
      </c>
      <c r="B414" s="5"/>
      <c r="C414">
        <v>0</v>
      </c>
      <c r="D414" s="5" t="s">
        <v>698</v>
      </c>
      <c r="E414" s="5" t="s">
        <v>92</v>
      </c>
      <c r="F414" s="5"/>
      <c r="G414" s="5" t="s">
        <v>86</v>
      </c>
      <c r="H414" s="5" t="s">
        <v>699</v>
      </c>
      <c r="I414" s="5" t="s">
        <v>1090</v>
      </c>
      <c r="J414" s="5"/>
      <c r="K414" s="5"/>
      <c r="L414" s="5" t="s">
        <v>53</v>
      </c>
      <c r="M414" s="5"/>
      <c r="N414" s="5"/>
      <c r="O414" s="5"/>
      <c r="P414" s="6"/>
      <c r="Q414" s="5" t="s">
        <v>340</v>
      </c>
      <c r="R414" s="5" t="s">
        <v>62</v>
      </c>
      <c r="S414" s="5" t="s">
        <v>51</v>
      </c>
      <c r="T414" s="5"/>
      <c r="U414" s="5"/>
      <c r="V414" s="5"/>
      <c r="X414" s="5"/>
      <c r="Y414" s="6">
        <v>43802</v>
      </c>
      <c r="Z414" s="6"/>
      <c r="AA414" s="6"/>
      <c r="AB414" s="6">
        <v>43818</v>
      </c>
      <c r="AC414" s="6"/>
      <c r="AD414" s="6"/>
      <c r="AE414" s="6"/>
      <c r="AF414" s="5"/>
      <c r="AG414" s="6">
        <v>44028</v>
      </c>
      <c r="AH414" s="6">
        <v>43817</v>
      </c>
      <c r="AI414" s="5"/>
      <c r="AJ414" s="5"/>
      <c r="AK414">
        <v>413</v>
      </c>
    </row>
    <row r="415" spans="1:37" x14ac:dyDescent="0.35">
      <c r="A415">
        <v>1</v>
      </c>
      <c r="B415" s="5"/>
      <c r="C415">
        <v>0</v>
      </c>
      <c r="D415" s="5" t="s">
        <v>700</v>
      </c>
      <c r="E415" s="5" t="s">
        <v>92</v>
      </c>
      <c r="F415" s="5"/>
      <c r="G415" s="5" t="s">
        <v>86</v>
      </c>
      <c r="H415" s="5" t="s">
        <v>701</v>
      </c>
      <c r="I415" s="5" t="s">
        <v>1102</v>
      </c>
      <c r="J415" s="5"/>
      <c r="K415" s="5"/>
      <c r="L415" s="5" t="s">
        <v>53</v>
      </c>
      <c r="M415" s="5" t="s">
        <v>67</v>
      </c>
      <c r="N415" s="5"/>
      <c r="O415" s="5"/>
      <c r="P415" s="6"/>
      <c r="Q415" s="5" t="s">
        <v>340</v>
      </c>
      <c r="R415" s="5" t="s">
        <v>62</v>
      </c>
      <c r="S415" s="5" t="s">
        <v>51</v>
      </c>
      <c r="T415" s="5"/>
      <c r="U415" s="5" t="s">
        <v>69</v>
      </c>
      <c r="V415" s="5"/>
      <c r="X415" s="5"/>
      <c r="Y415" s="6">
        <v>43802</v>
      </c>
      <c r="Z415" s="6"/>
      <c r="AA415" s="6">
        <v>43899</v>
      </c>
      <c r="AB415" s="6">
        <v>43818</v>
      </c>
      <c r="AC415" s="6">
        <v>43865</v>
      </c>
      <c r="AD415" s="6">
        <v>43885</v>
      </c>
      <c r="AE415" s="6">
        <v>43904</v>
      </c>
      <c r="AF415" s="5"/>
      <c r="AG415" s="6">
        <v>43916</v>
      </c>
      <c r="AH415" s="6">
        <v>43817</v>
      </c>
      <c r="AI415" s="5"/>
      <c r="AJ415" s="5"/>
      <c r="AK415">
        <v>414</v>
      </c>
    </row>
    <row r="416" spans="1:37" x14ac:dyDescent="0.35">
      <c r="A416">
        <v>1</v>
      </c>
      <c r="B416" s="5"/>
      <c r="C416">
        <v>0</v>
      </c>
      <c r="D416" s="5" t="s">
        <v>702</v>
      </c>
      <c r="E416" s="5" t="s">
        <v>92</v>
      </c>
      <c r="F416" s="5"/>
      <c r="G416" s="5" t="s">
        <v>86</v>
      </c>
      <c r="H416" s="5" t="s">
        <v>703</v>
      </c>
      <c r="I416" s="5" t="s">
        <v>1098</v>
      </c>
      <c r="J416" s="5"/>
      <c r="K416" s="5"/>
      <c r="L416" s="5" t="s">
        <v>53</v>
      </c>
      <c r="M416" s="5" t="s">
        <v>67</v>
      </c>
      <c r="N416" s="5"/>
      <c r="O416" s="5"/>
      <c r="P416" s="6"/>
      <c r="Q416" s="5" t="s">
        <v>340</v>
      </c>
      <c r="R416" s="5" t="s">
        <v>62</v>
      </c>
      <c r="S416" s="5" t="s">
        <v>51</v>
      </c>
      <c r="T416" s="5"/>
      <c r="U416" s="5" t="s">
        <v>69</v>
      </c>
      <c r="V416" s="5"/>
      <c r="X416" s="5"/>
      <c r="Y416" s="6">
        <v>43802</v>
      </c>
      <c r="Z416" s="6"/>
      <c r="AA416" s="6">
        <v>43899</v>
      </c>
      <c r="AB416" s="6">
        <v>43818</v>
      </c>
      <c r="AC416" s="6">
        <v>43865</v>
      </c>
      <c r="AD416" s="6">
        <v>43885</v>
      </c>
      <c r="AE416" s="6">
        <v>43904</v>
      </c>
      <c r="AF416" s="5"/>
      <c r="AG416" s="6">
        <v>43916</v>
      </c>
      <c r="AH416" s="6">
        <v>43817</v>
      </c>
      <c r="AI416" s="5"/>
      <c r="AJ416" s="5"/>
      <c r="AK416">
        <v>415</v>
      </c>
    </row>
    <row r="417" spans="1:37" x14ac:dyDescent="0.35">
      <c r="A417">
        <v>1</v>
      </c>
      <c r="B417" s="5"/>
      <c r="C417">
        <v>0</v>
      </c>
      <c r="D417" s="5" t="s">
        <v>704</v>
      </c>
      <c r="E417" s="5" t="s">
        <v>92</v>
      </c>
      <c r="F417" s="5"/>
      <c r="G417" s="5" t="s">
        <v>86</v>
      </c>
      <c r="H417" s="5" t="s">
        <v>705</v>
      </c>
      <c r="I417" s="5" t="s">
        <v>624</v>
      </c>
      <c r="J417" s="5"/>
      <c r="K417" s="5"/>
      <c r="L417" s="5" t="s">
        <v>53</v>
      </c>
      <c r="M417" s="5" t="s">
        <v>102</v>
      </c>
      <c r="N417" s="5"/>
      <c r="O417" s="5"/>
      <c r="P417" s="6"/>
      <c r="Q417" s="5" t="s">
        <v>340</v>
      </c>
      <c r="R417" s="5" t="s">
        <v>62</v>
      </c>
      <c r="S417" s="5" t="s">
        <v>51</v>
      </c>
      <c r="T417" s="5"/>
      <c r="U417" s="5" t="s">
        <v>59</v>
      </c>
      <c r="V417" s="5"/>
      <c r="X417" s="5"/>
      <c r="Y417" s="6">
        <v>43802</v>
      </c>
      <c r="Z417" s="6"/>
      <c r="AA417" s="6">
        <v>43924</v>
      </c>
      <c r="AB417" s="6">
        <v>43818</v>
      </c>
      <c r="AC417" s="6">
        <v>43865</v>
      </c>
      <c r="AD417" s="6">
        <v>43916</v>
      </c>
      <c r="AE417" s="6">
        <v>43937</v>
      </c>
      <c r="AF417" s="5"/>
      <c r="AG417" s="6">
        <v>43951</v>
      </c>
      <c r="AH417" s="6">
        <v>43817</v>
      </c>
      <c r="AI417" s="5"/>
      <c r="AJ417" s="5" t="s">
        <v>259</v>
      </c>
      <c r="AK417">
        <v>416</v>
      </c>
    </row>
    <row r="418" spans="1:37" x14ac:dyDescent="0.35">
      <c r="A418">
        <v>1</v>
      </c>
      <c r="B418" s="5"/>
      <c r="C418">
        <v>0</v>
      </c>
      <c r="D418" s="5" t="s">
        <v>706</v>
      </c>
      <c r="E418" s="5" t="s">
        <v>92</v>
      </c>
      <c r="F418" s="5"/>
      <c r="G418" s="5" t="s">
        <v>86</v>
      </c>
      <c r="H418" s="5" t="s">
        <v>707</v>
      </c>
      <c r="I418" s="5" t="s">
        <v>1103</v>
      </c>
      <c r="J418" s="5"/>
      <c r="K418" s="5"/>
      <c r="L418" s="5" t="s">
        <v>53</v>
      </c>
      <c r="M418" s="5" t="s">
        <v>67</v>
      </c>
      <c r="N418" s="5"/>
      <c r="O418" s="5"/>
      <c r="P418" s="6"/>
      <c r="Q418" s="5" t="s">
        <v>340</v>
      </c>
      <c r="R418" s="5" t="s">
        <v>62</v>
      </c>
      <c r="S418" s="5" t="s">
        <v>51</v>
      </c>
      <c r="T418" s="5"/>
      <c r="U418" s="5" t="s">
        <v>59</v>
      </c>
      <c r="V418" s="5"/>
      <c r="X418" s="5"/>
      <c r="Y418" s="6">
        <v>43802</v>
      </c>
      <c r="Z418" s="6"/>
      <c r="AA418" s="6">
        <v>43854</v>
      </c>
      <c r="AB418" s="6">
        <v>43818</v>
      </c>
      <c r="AC418" s="6">
        <v>43838</v>
      </c>
      <c r="AD418" s="6">
        <v>43839</v>
      </c>
      <c r="AE418" s="6">
        <v>43857</v>
      </c>
      <c r="AF418" s="5"/>
      <c r="AG418" s="6">
        <v>43858</v>
      </c>
      <c r="AH418" s="6">
        <v>43817</v>
      </c>
      <c r="AI418" s="5"/>
      <c r="AJ418" s="5"/>
      <c r="AK418">
        <v>417</v>
      </c>
    </row>
    <row r="419" spans="1:37" x14ac:dyDescent="0.35">
      <c r="A419">
        <v>1</v>
      </c>
      <c r="B419" s="5"/>
      <c r="C419">
        <v>0</v>
      </c>
      <c r="D419" s="5" t="s">
        <v>708</v>
      </c>
      <c r="E419" s="5" t="s">
        <v>92</v>
      </c>
      <c r="F419" s="5"/>
      <c r="G419" s="5" t="s">
        <v>86</v>
      </c>
      <c r="H419" s="5" t="s">
        <v>709</v>
      </c>
      <c r="I419" s="5" t="s">
        <v>1104</v>
      </c>
      <c r="J419" s="5"/>
      <c r="K419" s="5"/>
      <c r="L419" s="5" t="s">
        <v>53</v>
      </c>
      <c r="M419" s="5" t="s">
        <v>54</v>
      </c>
      <c r="N419" s="5"/>
      <c r="O419" s="5"/>
      <c r="P419" s="6"/>
      <c r="Q419" s="5" t="s">
        <v>340</v>
      </c>
      <c r="R419" s="5" t="s">
        <v>62</v>
      </c>
      <c r="S419" s="5" t="s">
        <v>51</v>
      </c>
      <c r="T419" s="5"/>
      <c r="U419" s="5" t="s">
        <v>59</v>
      </c>
      <c r="V419" s="5"/>
      <c r="X419" s="5"/>
      <c r="Y419" s="6">
        <v>43802</v>
      </c>
      <c r="Z419" s="6"/>
      <c r="AA419" s="6">
        <v>43854</v>
      </c>
      <c r="AB419" s="6">
        <v>43818</v>
      </c>
      <c r="AC419" s="6">
        <v>43838</v>
      </c>
      <c r="AD419" s="6">
        <v>43839</v>
      </c>
      <c r="AE419" s="6">
        <v>43857</v>
      </c>
      <c r="AF419" s="5"/>
      <c r="AG419" s="6">
        <v>43858</v>
      </c>
      <c r="AH419" s="6">
        <v>43817</v>
      </c>
      <c r="AI419" s="5"/>
      <c r="AJ419" s="5"/>
      <c r="AK419">
        <v>418</v>
      </c>
    </row>
    <row r="420" spans="1:37" x14ac:dyDescent="0.35">
      <c r="A420">
        <v>1</v>
      </c>
      <c r="B420" s="5"/>
      <c r="C420">
        <v>0</v>
      </c>
      <c r="D420" s="5" t="s">
        <v>710</v>
      </c>
      <c r="E420" s="5" t="s">
        <v>92</v>
      </c>
      <c r="F420" s="5"/>
      <c r="G420" s="5" t="s">
        <v>86</v>
      </c>
      <c r="H420" s="5" t="s">
        <v>711</v>
      </c>
      <c r="I420" s="5" t="s">
        <v>1105</v>
      </c>
      <c r="J420" s="5"/>
      <c r="K420" s="5"/>
      <c r="L420" s="5" t="s">
        <v>53</v>
      </c>
      <c r="M420" s="5" t="s">
        <v>67</v>
      </c>
      <c r="N420" s="5"/>
      <c r="O420" s="5"/>
      <c r="P420" s="6"/>
      <c r="Q420" s="5" t="s">
        <v>340</v>
      </c>
      <c r="R420" s="5" t="s">
        <v>62</v>
      </c>
      <c r="S420" s="5" t="s">
        <v>51</v>
      </c>
      <c r="T420" s="5"/>
      <c r="U420" s="5" t="s">
        <v>59</v>
      </c>
      <c r="V420" s="5"/>
      <c r="X420" s="5"/>
      <c r="Y420" s="6">
        <v>43802</v>
      </c>
      <c r="Z420" s="6"/>
      <c r="AA420" s="6">
        <v>43850</v>
      </c>
      <c r="AB420" s="6">
        <v>43818</v>
      </c>
      <c r="AC420" s="6">
        <v>43829</v>
      </c>
      <c r="AD420" s="6">
        <v>43832</v>
      </c>
      <c r="AE420" s="6">
        <v>43857</v>
      </c>
      <c r="AF420" s="5"/>
      <c r="AG420" s="6">
        <v>43858</v>
      </c>
      <c r="AH420" s="6">
        <v>43817</v>
      </c>
      <c r="AI420" s="5"/>
      <c r="AJ420" s="5"/>
      <c r="AK420">
        <v>419</v>
      </c>
    </row>
    <row r="421" spans="1:37" x14ac:dyDescent="0.35">
      <c r="A421">
        <v>3</v>
      </c>
      <c r="B421" s="5"/>
      <c r="C421">
        <v>0</v>
      </c>
      <c r="D421" s="5" t="s">
        <v>710</v>
      </c>
      <c r="E421" s="5" t="s">
        <v>92</v>
      </c>
      <c r="F421" s="5"/>
      <c r="G421" s="5" t="s">
        <v>86</v>
      </c>
      <c r="H421" s="5" t="s">
        <v>711</v>
      </c>
      <c r="I421" s="5" t="s">
        <v>712</v>
      </c>
      <c r="J421" s="5"/>
      <c r="K421" s="5"/>
      <c r="L421" s="5" t="s">
        <v>53</v>
      </c>
      <c r="M421" s="5" t="s">
        <v>67</v>
      </c>
      <c r="N421" s="5"/>
      <c r="O421" s="5"/>
      <c r="P421" s="6"/>
      <c r="Q421" s="5" t="s">
        <v>340</v>
      </c>
      <c r="R421" s="5" t="s">
        <v>62</v>
      </c>
      <c r="S421" s="5" t="s">
        <v>51</v>
      </c>
      <c r="T421" s="5"/>
      <c r="U421" s="5" t="s">
        <v>69</v>
      </c>
      <c r="V421" s="5"/>
      <c r="X421" s="5"/>
      <c r="Y421" s="6">
        <v>43893</v>
      </c>
      <c r="Z421" s="6">
        <v>43887</v>
      </c>
      <c r="AA421" s="6">
        <v>43899</v>
      </c>
      <c r="AB421" s="6">
        <v>43885</v>
      </c>
      <c r="AC421" s="6">
        <v>43885</v>
      </c>
      <c r="AD421" s="6">
        <v>43886</v>
      </c>
      <c r="AE421" s="6">
        <v>43904</v>
      </c>
      <c r="AF421" s="5"/>
      <c r="AG421" s="6">
        <v>43916</v>
      </c>
      <c r="AH421" s="6">
        <v>43885</v>
      </c>
      <c r="AI421" s="5"/>
      <c r="AJ421" s="5"/>
      <c r="AK421">
        <v>420</v>
      </c>
    </row>
    <row r="422" spans="1:37" x14ac:dyDescent="0.35">
      <c r="A422">
        <v>1</v>
      </c>
      <c r="B422" s="5"/>
      <c r="C422">
        <v>0</v>
      </c>
      <c r="D422" s="5" t="s">
        <v>713</v>
      </c>
      <c r="E422" s="5" t="s">
        <v>92</v>
      </c>
      <c r="F422" s="5"/>
      <c r="G422" s="5" t="s">
        <v>86</v>
      </c>
      <c r="H422" s="5" t="s">
        <v>714</v>
      </c>
      <c r="I422" s="5" t="s">
        <v>1106</v>
      </c>
      <c r="J422" s="5"/>
      <c r="K422" s="5"/>
      <c r="L422" s="5" t="s">
        <v>53</v>
      </c>
      <c r="M422" s="5" t="s">
        <v>67</v>
      </c>
      <c r="N422" s="5"/>
      <c r="O422" s="5"/>
      <c r="P422" s="6"/>
      <c r="Q422" s="5" t="s">
        <v>340</v>
      </c>
      <c r="R422" s="5" t="s">
        <v>62</v>
      </c>
      <c r="S422" s="5" t="s">
        <v>51</v>
      </c>
      <c r="T422" s="5"/>
      <c r="U422" s="5" t="s">
        <v>59</v>
      </c>
      <c r="V422" s="5"/>
      <c r="X422" s="5"/>
      <c r="Y422" s="6">
        <v>43802</v>
      </c>
      <c r="Z422" s="6"/>
      <c r="AA422" s="6">
        <v>43858</v>
      </c>
      <c r="AB422" s="6">
        <v>43818</v>
      </c>
      <c r="AC422" s="6">
        <v>43840</v>
      </c>
      <c r="AD422" s="6">
        <v>43843</v>
      </c>
      <c r="AE422" s="6">
        <v>43857</v>
      </c>
      <c r="AF422" s="5"/>
      <c r="AG422" s="6">
        <v>43858</v>
      </c>
      <c r="AH422" s="6">
        <v>43817</v>
      </c>
      <c r="AI422" s="5"/>
      <c r="AJ422" s="5"/>
      <c r="AK422">
        <v>421</v>
      </c>
    </row>
    <row r="423" spans="1:37" x14ac:dyDescent="0.35">
      <c r="A423">
        <v>1</v>
      </c>
      <c r="B423" s="5"/>
      <c r="C423">
        <v>0</v>
      </c>
      <c r="D423" s="5" t="s">
        <v>715</v>
      </c>
      <c r="E423" s="5" t="s">
        <v>60</v>
      </c>
      <c r="F423" s="5"/>
      <c r="G423" s="5" t="s">
        <v>86</v>
      </c>
      <c r="H423" s="5" t="s">
        <v>716</v>
      </c>
      <c r="I423" s="5" t="s">
        <v>1169</v>
      </c>
      <c r="J423" s="5"/>
      <c r="K423" s="5"/>
      <c r="L423" s="5" t="s">
        <v>53</v>
      </c>
      <c r="M423" s="5" t="s">
        <v>54</v>
      </c>
      <c r="N423" s="5"/>
      <c r="O423" s="5"/>
      <c r="P423" s="6"/>
      <c r="Q423" s="5" t="s">
        <v>340</v>
      </c>
      <c r="R423" s="5" t="s">
        <v>62</v>
      </c>
      <c r="S423" s="5" t="s">
        <v>51</v>
      </c>
      <c r="T423" s="5"/>
      <c r="U423" s="5" t="s">
        <v>69</v>
      </c>
      <c r="V423" s="5"/>
      <c r="X423" s="5"/>
      <c r="Y423" s="6">
        <v>43802</v>
      </c>
      <c r="Z423" s="6"/>
      <c r="AA423" s="6">
        <v>44035</v>
      </c>
      <c r="AB423" s="6">
        <v>43818</v>
      </c>
      <c r="AC423" s="6">
        <v>43990</v>
      </c>
      <c r="AD423" s="6">
        <v>44021</v>
      </c>
      <c r="AE423" s="6">
        <v>44056</v>
      </c>
      <c r="AF423" s="5"/>
      <c r="AG423" s="6">
        <v>44057</v>
      </c>
      <c r="AH423" s="6">
        <v>43817</v>
      </c>
      <c r="AI423" s="5"/>
      <c r="AJ423" s="5"/>
      <c r="AK423">
        <v>422</v>
      </c>
    </row>
    <row r="424" spans="1:37" x14ac:dyDescent="0.35">
      <c r="A424">
        <v>1</v>
      </c>
      <c r="B424" s="5"/>
      <c r="C424">
        <v>0</v>
      </c>
      <c r="D424" s="5" t="s">
        <v>717</v>
      </c>
      <c r="E424" s="5" t="s">
        <v>92</v>
      </c>
      <c r="F424" s="5"/>
      <c r="G424" s="5" t="s">
        <v>86</v>
      </c>
      <c r="H424" s="5" t="s">
        <v>718</v>
      </c>
      <c r="I424" s="5" t="s">
        <v>1107</v>
      </c>
      <c r="J424" s="5"/>
      <c r="K424" s="5"/>
      <c r="L424" s="5" t="s">
        <v>53</v>
      </c>
      <c r="M424" s="5" t="s">
        <v>719</v>
      </c>
      <c r="N424" s="5"/>
      <c r="O424" s="5"/>
      <c r="P424" s="6"/>
      <c r="Q424" s="5" t="s">
        <v>340</v>
      </c>
      <c r="R424" s="5" t="s">
        <v>62</v>
      </c>
      <c r="S424" s="5" t="s">
        <v>51</v>
      </c>
      <c r="T424" s="5"/>
      <c r="U424" s="5"/>
      <c r="V424" s="5"/>
      <c r="X424" s="5"/>
      <c r="Y424" s="6">
        <v>43802</v>
      </c>
      <c r="Z424" s="6"/>
      <c r="AA424" s="6"/>
      <c r="AB424" s="6">
        <v>43818</v>
      </c>
      <c r="AC424" s="6"/>
      <c r="AD424" s="6"/>
      <c r="AE424" s="6"/>
      <c r="AF424" s="5"/>
      <c r="AG424" s="6">
        <v>44158</v>
      </c>
      <c r="AH424" s="6">
        <v>43817</v>
      </c>
      <c r="AI424" s="5"/>
      <c r="AJ424" s="5"/>
      <c r="AK424">
        <v>423</v>
      </c>
    </row>
    <row r="425" spans="1:37" x14ac:dyDescent="0.35">
      <c r="A425">
        <v>2</v>
      </c>
      <c r="B425" s="5"/>
      <c r="C425">
        <v>0</v>
      </c>
      <c r="D425" s="5" t="s">
        <v>720</v>
      </c>
      <c r="E425" s="5" t="s">
        <v>92</v>
      </c>
      <c r="F425" s="5"/>
      <c r="G425" s="5" t="s">
        <v>160</v>
      </c>
      <c r="H425" s="5" t="s">
        <v>721</v>
      </c>
      <c r="I425" s="5" t="s">
        <v>1234</v>
      </c>
      <c r="J425" s="5"/>
      <c r="K425" s="5"/>
      <c r="L425" s="5" t="s">
        <v>53</v>
      </c>
      <c r="M425" s="5" t="s">
        <v>84</v>
      </c>
      <c r="N425" s="5"/>
      <c r="O425" s="5"/>
      <c r="P425" s="6"/>
      <c r="Q425" s="5" t="s">
        <v>340</v>
      </c>
      <c r="R425" s="5" t="s">
        <v>62</v>
      </c>
      <c r="S425" s="5" t="s">
        <v>51</v>
      </c>
      <c r="T425" s="5"/>
      <c r="U425" s="5" t="s">
        <v>69</v>
      </c>
      <c r="V425" s="5"/>
      <c r="X425" s="5"/>
      <c r="Y425" s="6">
        <v>43802</v>
      </c>
      <c r="Z425" s="6"/>
      <c r="AA425" s="6">
        <v>43784</v>
      </c>
      <c r="AB425" s="6">
        <v>43761</v>
      </c>
      <c r="AC425" s="6">
        <v>43763</v>
      </c>
      <c r="AD425" s="6">
        <v>43766</v>
      </c>
      <c r="AE425" s="6">
        <v>43787</v>
      </c>
      <c r="AF425" s="5"/>
      <c r="AG425" s="6">
        <v>43788</v>
      </c>
      <c r="AH425" s="6">
        <v>43718</v>
      </c>
      <c r="AI425" s="5"/>
      <c r="AJ425" s="5"/>
      <c r="AK425">
        <v>424</v>
      </c>
    </row>
    <row r="426" spans="1:37" x14ac:dyDescent="0.35">
      <c r="A426">
        <v>2</v>
      </c>
      <c r="B426" s="5"/>
      <c r="C426">
        <v>0</v>
      </c>
      <c r="D426" s="5" t="s">
        <v>722</v>
      </c>
      <c r="E426" s="5" t="s">
        <v>92</v>
      </c>
      <c r="F426" s="5"/>
      <c r="G426" s="5" t="s">
        <v>160</v>
      </c>
      <c r="H426" s="5" t="s">
        <v>723</v>
      </c>
      <c r="I426" s="5" t="s">
        <v>1235</v>
      </c>
      <c r="J426" s="5"/>
      <c r="K426" s="5"/>
      <c r="L426" s="5" t="s">
        <v>53</v>
      </c>
      <c r="M426" s="5" t="s">
        <v>370</v>
      </c>
      <c r="N426" s="5"/>
      <c r="O426" s="5"/>
      <c r="P426" s="6"/>
      <c r="Q426" s="5" t="s">
        <v>612</v>
      </c>
      <c r="R426" s="5" t="s">
        <v>59</v>
      </c>
      <c r="S426" s="5" t="s">
        <v>51</v>
      </c>
      <c r="T426" s="5"/>
      <c r="U426" s="5" t="s">
        <v>59</v>
      </c>
      <c r="V426" s="5"/>
      <c r="X426" s="5"/>
      <c r="Y426" s="6"/>
      <c r="Z426" s="6"/>
      <c r="AA426" s="6"/>
      <c r="AB426" s="6">
        <v>43727</v>
      </c>
      <c r="AC426" s="6">
        <v>43727</v>
      </c>
      <c r="AD426" s="6">
        <v>43727</v>
      </c>
      <c r="AE426" s="6">
        <v>43761</v>
      </c>
      <c r="AF426" s="5"/>
      <c r="AG426" s="6">
        <v>43762</v>
      </c>
      <c r="AH426" s="6">
        <v>43718</v>
      </c>
      <c r="AI426" s="5"/>
      <c r="AJ426" s="5" t="s">
        <v>69</v>
      </c>
      <c r="AK426">
        <v>425</v>
      </c>
    </row>
    <row r="427" spans="1:37" x14ac:dyDescent="0.35">
      <c r="A427">
        <v>1</v>
      </c>
      <c r="B427" s="5"/>
      <c r="C427">
        <v>0</v>
      </c>
      <c r="D427" s="5" t="s">
        <v>722</v>
      </c>
      <c r="E427" s="5" t="s">
        <v>92</v>
      </c>
      <c r="F427" s="5"/>
      <c r="G427" s="5" t="s">
        <v>86</v>
      </c>
      <c r="H427" s="5" t="s">
        <v>723</v>
      </c>
      <c r="I427" s="5" t="s">
        <v>1236</v>
      </c>
      <c r="J427" s="5"/>
      <c r="K427" s="5"/>
      <c r="L427" s="5" t="s">
        <v>53</v>
      </c>
      <c r="M427" s="5" t="s">
        <v>67</v>
      </c>
      <c r="N427" s="5"/>
      <c r="O427" s="5"/>
      <c r="P427" s="6"/>
      <c r="Q427" s="5" t="s">
        <v>340</v>
      </c>
      <c r="R427" s="5" t="s">
        <v>62</v>
      </c>
      <c r="S427" s="5" t="s">
        <v>51</v>
      </c>
      <c r="T427" s="5"/>
      <c r="U427" s="5" t="s">
        <v>59</v>
      </c>
      <c r="V427" s="5"/>
      <c r="X427" s="5"/>
      <c r="Y427" s="6">
        <v>43802</v>
      </c>
      <c r="Z427" s="6"/>
      <c r="AA427" s="6">
        <v>43801</v>
      </c>
      <c r="AB427" s="6">
        <v>43761</v>
      </c>
      <c r="AC427" s="6">
        <v>43782</v>
      </c>
      <c r="AD427" s="6">
        <v>43802</v>
      </c>
      <c r="AE427" s="6">
        <v>43802</v>
      </c>
      <c r="AF427" s="5" t="s">
        <v>724</v>
      </c>
      <c r="AG427" s="6">
        <v>43802</v>
      </c>
      <c r="AH427" s="6">
        <v>43718</v>
      </c>
      <c r="AI427" s="5"/>
      <c r="AJ427" s="5" t="s">
        <v>69</v>
      </c>
      <c r="AK427">
        <v>426</v>
      </c>
    </row>
    <row r="428" spans="1:37" x14ac:dyDescent="0.35">
      <c r="A428">
        <v>1</v>
      </c>
      <c r="B428" s="5"/>
      <c r="C428">
        <v>0</v>
      </c>
      <c r="D428" s="5" t="s">
        <v>725</v>
      </c>
      <c r="E428" s="5" t="s">
        <v>92</v>
      </c>
      <c r="F428" s="5"/>
      <c r="G428" s="5" t="s">
        <v>86</v>
      </c>
      <c r="H428" s="5" t="s">
        <v>726</v>
      </c>
      <c r="I428" s="5" t="s">
        <v>1237</v>
      </c>
      <c r="J428" s="5"/>
      <c r="K428" s="5"/>
      <c r="L428" s="5" t="s">
        <v>53</v>
      </c>
      <c r="M428" s="5" t="s">
        <v>67</v>
      </c>
      <c r="N428" s="5"/>
      <c r="O428" s="5"/>
      <c r="P428" s="6"/>
      <c r="Q428" s="5" t="s">
        <v>340</v>
      </c>
      <c r="R428" s="5" t="s">
        <v>62</v>
      </c>
      <c r="S428" s="5" t="s">
        <v>51</v>
      </c>
      <c r="T428" s="5"/>
      <c r="U428" s="5" t="s">
        <v>59</v>
      </c>
      <c r="V428" s="5"/>
      <c r="X428" s="5"/>
      <c r="Y428" s="6">
        <v>43802</v>
      </c>
      <c r="Z428" s="6"/>
      <c r="AA428" s="6">
        <v>43801</v>
      </c>
      <c r="AB428" s="6">
        <v>43761</v>
      </c>
      <c r="AC428" s="6">
        <v>43782</v>
      </c>
      <c r="AD428" s="6">
        <v>43802</v>
      </c>
      <c r="AE428" s="6">
        <v>43802</v>
      </c>
      <c r="AF428" s="5" t="s">
        <v>640</v>
      </c>
      <c r="AG428" s="6">
        <v>43802</v>
      </c>
      <c r="AH428" s="6">
        <v>43718</v>
      </c>
      <c r="AI428" s="5"/>
      <c r="AJ428" s="5" t="s">
        <v>69</v>
      </c>
      <c r="AK428">
        <v>427</v>
      </c>
    </row>
    <row r="429" spans="1:37" x14ac:dyDescent="0.35">
      <c r="A429">
        <v>1</v>
      </c>
      <c r="B429" s="5"/>
      <c r="C429">
        <v>0</v>
      </c>
      <c r="D429" s="5" t="s">
        <v>727</v>
      </c>
      <c r="E429" s="5" t="s">
        <v>92</v>
      </c>
      <c r="F429" s="5"/>
      <c r="G429" s="5" t="s">
        <v>86</v>
      </c>
      <c r="H429" s="5" t="s">
        <v>728</v>
      </c>
      <c r="I429" s="5" t="s">
        <v>1238</v>
      </c>
      <c r="J429" s="5"/>
      <c r="K429" s="5"/>
      <c r="L429" s="5" t="s">
        <v>53</v>
      </c>
      <c r="M429" s="5" t="s">
        <v>54</v>
      </c>
      <c r="N429" s="5"/>
      <c r="O429" s="5"/>
      <c r="P429" s="6"/>
      <c r="Q429" s="5" t="s">
        <v>340</v>
      </c>
      <c r="R429" s="5" t="s">
        <v>62</v>
      </c>
      <c r="S429" s="5" t="s">
        <v>51</v>
      </c>
      <c r="T429" s="5"/>
      <c r="U429" s="5" t="s">
        <v>59</v>
      </c>
      <c r="V429" s="5"/>
      <c r="X429" s="5"/>
      <c r="Y429" s="6">
        <v>43802</v>
      </c>
      <c r="Z429" s="6"/>
      <c r="AA429" s="6">
        <v>43801</v>
      </c>
      <c r="AB429" s="6">
        <v>43761</v>
      </c>
      <c r="AC429" s="6">
        <v>43782</v>
      </c>
      <c r="AD429" s="6">
        <v>43802</v>
      </c>
      <c r="AE429" s="6">
        <v>43802</v>
      </c>
      <c r="AF429" s="5" t="s">
        <v>640</v>
      </c>
      <c r="AG429" s="6">
        <v>43802</v>
      </c>
      <c r="AH429" s="6">
        <v>43718</v>
      </c>
      <c r="AI429" s="5"/>
      <c r="AJ429" s="5" t="s">
        <v>69</v>
      </c>
      <c r="AK429">
        <v>428</v>
      </c>
    </row>
    <row r="430" spans="1:37" x14ac:dyDescent="0.35">
      <c r="A430">
        <v>1</v>
      </c>
      <c r="B430" s="5"/>
      <c r="C430">
        <v>0</v>
      </c>
      <c r="D430" s="5" t="s">
        <v>729</v>
      </c>
      <c r="E430" s="5" t="s">
        <v>92</v>
      </c>
      <c r="F430" s="5"/>
      <c r="G430" s="5" t="s">
        <v>86</v>
      </c>
      <c r="H430" s="5" t="s">
        <v>730</v>
      </c>
      <c r="I430" s="5" t="s">
        <v>1108</v>
      </c>
      <c r="J430" s="5"/>
      <c r="K430" s="5"/>
      <c r="L430" s="5" t="s">
        <v>53</v>
      </c>
      <c r="M430" s="5" t="s">
        <v>67</v>
      </c>
      <c r="N430" s="5"/>
      <c r="O430" s="5"/>
      <c r="P430" s="6"/>
      <c r="Q430" s="5" t="s">
        <v>340</v>
      </c>
      <c r="R430" s="5" t="s">
        <v>62</v>
      </c>
      <c r="S430" s="5" t="s">
        <v>51</v>
      </c>
      <c r="T430" s="5"/>
      <c r="U430" s="5" t="s">
        <v>59</v>
      </c>
      <c r="V430" s="5"/>
      <c r="X430" s="5"/>
      <c r="Y430" s="6">
        <v>43802</v>
      </c>
      <c r="Z430" s="6"/>
      <c r="AA430" s="6">
        <v>43854</v>
      </c>
      <c r="AB430" s="6">
        <v>43818</v>
      </c>
      <c r="AC430" s="6">
        <v>43838</v>
      </c>
      <c r="AD430" s="6">
        <v>43839</v>
      </c>
      <c r="AE430" s="6">
        <v>43857</v>
      </c>
      <c r="AF430" s="5"/>
      <c r="AG430" s="6">
        <v>43858</v>
      </c>
      <c r="AH430" s="6">
        <v>43817</v>
      </c>
      <c r="AI430" s="5"/>
      <c r="AJ430" s="5"/>
      <c r="AK430">
        <v>429</v>
      </c>
    </row>
    <row r="431" spans="1:37" x14ac:dyDescent="0.35">
      <c r="A431">
        <v>1</v>
      </c>
      <c r="B431" s="5"/>
      <c r="C431">
        <v>0</v>
      </c>
      <c r="D431" s="5" t="s">
        <v>731</v>
      </c>
      <c r="E431" s="5" t="s">
        <v>92</v>
      </c>
      <c r="F431" s="5"/>
      <c r="G431" s="5" t="s">
        <v>86</v>
      </c>
      <c r="H431" s="5" t="s">
        <v>732</v>
      </c>
      <c r="I431" s="5" t="s">
        <v>1109</v>
      </c>
      <c r="J431" s="5"/>
      <c r="K431" s="5"/>
      <c r="L431" s="5" t="s">
        <v>53</v>
      </c>
      <c r="M431" s="5" t="s">
        <v>67</v>
      </c>
      <c r="N431" s="5"/>
      <c r="O431" s="5"/>
      <c r="P431" s="6"/>
      <c r="Q431" s="5" t="s">
        <v>340</v>
      </c>
      <c r="R431" s="5" t="s">
        <v>62</v>
      </c>
      <c r="S431" s="5" t="s">
        <v>51</v>
      </c>
      <c r="T431" s="5"/>
      <c r="U431" s="5" t="s">
        <v>59</v>
      </c>
      <c r="V431" s="5"/>
      <c r="X431" s="5"/>
      <c r="Y431" s="6">
        <v>43802</v>
      </c>
      <c r="Z431" s="6"/>
      <c r="AA431" s="6">
        <v>43854</v>
      </c>
      <c r="AB431" s="6">
        <v>43818</v>
      </c>
      <c r="AC431" s="6">
        <v>43837</v>
      </c>
      <c r="AD431" s="6">
        <v>43839</v>
      </c>
      <c r="AE431" s="6">
        <v>43857</v>
      </c>
      <c r="AF431" s="5"/>
      <c r="AG431" s="6">
        <v>43858</v>
      </c>
      <c r="AH431" s="6">
        <v>43817</v>
      </c>
      <c r="AI431" s="5"/>
      <c r="AJ431" s="5"/>
      <c r="AK431">
        <v>430</v>
      </c>
    </row>
    <row r="432" spans="1:37" x14ac:dyDescent="0.35">
      <c r="A432">
        <v>1</v>
      </c>
      <c r="B432" s="5"/>
      <c r="C432">
        <v>0</v>
      </c>
      <c r="D432" s="5" t="s">
        <v>733</v>
      </c>
      <c r="E432" s="5" t="s">
        <v>92</v>
      </c>
      <c r="F432" s="5"/>
      <c r="G432" s="5" t="s">
        <v>86</v>
      </c>
      <c r="H432" s="5" t="s">
        <v>734</v>
      </c>
      <c r="I432" s="5" t="s">
        <v>1110</v>
      </c>
      <c r="J432" s="5"/>
      <c r="K432" s="5"/>
      <c r="L432" s="5" t="s">
        <v>53</v>
      </c>
      <c r="M432" s="5" t="s">
        <v>67</v>
      </c>
      <c r="N432" s="5"/>
      <c r="O432" s="5"/>
      <c r="P432" s="6"/>
      <c r="Q432" s="5" t="s">
        <v>340</v>
      </c>
      <c r="R432" s="5" t="s">
        <v>62</v>
      </c>
      <c r="S432" s="5" t="s">
        <v>51</v>
      </c>
      <c r="T432" s="5"/>
      <c r="U432" s="5" t="s">
        <v>59</v>
      </c>
      <c r="V432" s="5"/>
      <c r="X432" s="5"/>
      <c r="Y432" s="6">
        <v>43802</v>
      </c>
      <c r="Z432" s="6"/>
      <c r="AA432" s="6">
        <v>43854</v>
      </c>
      <c r="AB432" s="6">
        <v>43818</v>
      </c>
      <c r="AC432" s="6">
        <v>43837</v>
      </c>
      <c r="AD432" s="6">
        <v>43839</v>
      </c>
      <c r="AE432" s="6">
        <v>43858</v>
      </c>
      <c r="AF432" s="5"/>
      <c r="AG432" s="6">
        <v>43858</v>
      </c>
      <c r="AH432" s="6">
        <v>43817</v>
      </c>
      <c r="AI432" s="5"/>
      <c r="AJ432" s="5"/>
      <c r="AK432">
        <v>431</v>
      </c>
    </row>
    <row r="433" spans="1:37" x14ac:dyDescent="0.35">
      <c r="A433">
        <v>5</v>
      </c>
      <c r="B433" s="5"/>
      <c r="C433">
        <v>0</v>
      </c>
      <c r="D433" s="5" t="s">
        <v>735</v>
      </c>
      <c r="E433" s="5" t="s">
        <v>45</v>
      </c>
      <c r="F433" s="5"/>
      <c r="G433" s="5" t="s">
        <v>86</v>
      </c>
      <c r="H433" s="5" t="s">
        <v>736</v>
      </c>
      <c r="I433" s="5" t="s">
        <v>737</v>
      </c>
      <c r="J433" s="5"/>
      <c r="K433" s="5"/>
      <c r="L433" s="5" t="s">
        <v>53</v>
      </c>
      <c r="M433" s="5" t="s">
        <v>67</v>
      </c>
      <c r="N433" s="5"/>
      <c r="O433" s="5"/>
      <c r="P433" s="6"/>
      <c r="Q433" s="5" t="s">
        <v>340</v>
      </c>
      <c r="R433" s="5" t="s">
        <v>62</v>
      </c>
      <c r="S433" s="5" t="s">
        <v>65</v>
      </c>
      <c r="T433" s="5" t="s">
        <v>58</v>
      </c>
      <c r="U433" s="5" t="s">
        <v>59</v>
      </c>
      <c r="V433" s="5"/>
      <c r="W433">
        <v>0</v>
      </c>
      <c r="X433" s="5"/>
      <c r="Y433" s="6">
        <v>43966</v>
      </c>
      <c r="Z433" s="6">
        <v>43960</v>
      </c>
      <c r="AA433" s="6">
        <v>44045</v>
      </c>
      <c r="AB433" s="6">
        <v>43795</v>
      </c>
      <c r="AC433" s="6">
        <v>43958</v>
      </c>
      <c r="AD433" s="6">
        <v>44035</v>
      </c>
      <c r="AE433" s="6">
        <v>44035</v>
      </c>
      <c r="AF433" s="5"/>
      <c r="AG433" s="6">
        <v>44035</v>
      </c>
      <c r="AH433" s="6">
        <v>43958</v>
      </c>
      <c r="AI433" s="5"/>
      <c r="AJ433" s="5" t="s">
        <v>69</v>
      </c>
      <c r="AK433">
        <v>432</v>
      </c>
    </row>
    <row r="434" spans="1:37" x14ac:dyDescent="0.35">
      <c r="A434">
        <v>4</v>
      </c>
      <c r="B434" s="5"/>
      <c r="C434">
        <v>0</v>
      </c>
      <c r="D434" s="5" t="s">
        <v>735</v>
      </c>
      <c r="E434" s="5" t="s">
        <v>45</v>
      </c>
      <c r="F434" s="5"/>
      <c r="G434" s="5" t="s">
        <v>86</v>
      </c>
      <c r="H434" s="5" t="s">
        <v>736</v>
      </c>
      <c r="I434" s="5" t="s">
        <v>738</v>
      </c>
      <c r="J434" s="5"/>
      <c r="K434" s="5"/>
      <c r="L434" s="5" t="s">
        <v>53</v>
      </c>
      <c r="M434" s="5" t="s">
        <v>67</v>
      </c>
      <c r="N434" s="5"/>
      <c r="O434" s="5"/>
      <c r="P434" s="6"/>
      <c r="Q434" s="5" t="s">
        <v>340</v>
      </c>
      <c r="R434" s="5" t="s">
        <v>62</v>
      </c>
      <c r="S434" s="5" t="s">
        <v>51</v>
      </c>
      <c r="T434" s="5"/>
      <c r="U434" s="5" t="s">
        <v>69</v>
      </c>
      <c r="V434" s="5"/>
      <c r="W434">
        <v>0</v>
      </c>
      <c r="X434" s="5"/>
      <c r="Y434" s="6">
        <v>43846</v>
      </c>
      <c r="Z434" s="6">
        <v>43887</v>
      </c>
      <c r="AA434" s="6">
        <v>43899</v>
      </c>
      <c r="AB434" s="6">
        <v>43839</v>
      </c>
      <c r="AC434" s="6">
        <v>43885</v>
      </c>
      <c r="AD434" s="6">
        <v>43886</v>
      </c>
      <c r="AE434" s="6">
        <v>43907</v>
      </c>
      <c r="AF434" s="5"/>
      <c r="AG434" s="6">
        <v>43916</v>
      </c>
      <c r="AH434" s="6">
        <v>43839</v>
      </c>
      <c r="AI434" s="5"/>
      <c r="AJ434" s="5"/>
      <c r="AK434">
        <v>433</v>
      </c>
    </row>
    <row r="435" spans="1:37" x14ac:dyDescent="0.35">
      <c r="A435">
        <v>1</v>
      </c>
      <c r="B435" s="5"/>
      <c r="C435">
        <v>0</v>
      </c>
      <c r="D435" s="5" t="s">
        <v>735</v>
      </c>
      <c r="E435" s="5" t="s">
        <v>45</v>
      </c>
      <c r="F435" s="5"/>
      <c r="G435" s="5" t="s">
        <v>86</v>
      </c>
      <c r="H435" s="5" t="s">
        <v>736</v>
      </c>
      <c r="I435" s="5"/>
      <c r="J435" s="5"/>
      <c r="K435" s="5"/>
      <c r="L435" s="5" t="s">
        <v>53</v>
      </c>
      <c r="M435" s="5" t="s">
        <v>530</v>
      </c>
      <c r="N435" s="5"/>
      <c r="O435" s="5"/>
      <c r="P435" s="6"/>
      <c r="Q435" s="5" t="s">
        <v>340</v>
      </c>
      <c r="R435" s="5" t="s">
        <v>62</v>
      </c>
      <c r="S435" s="5" t="s">
        <v>51</v>
      </c>
      <c r="T435" s="5"/>
      <c r="U435" s="5" t="s">
        <v>59</v>
      </c>
      <c r="V435" s="5"/>
      <c r="W435">
        <v>0</v>
      </c>
      <c r="X435" s="5"/>
      <c r="Y435" s="6">
        <v>43803</v>
      </c>
      <c r="Z435" s="6">
        <v>43797</v>
      </c>
      <c r="AA435" s="6">
        <v>43809</v>
      </c>
      <c r="AB435" s="6">
        <v>43795</v>
      </c>
      <c r="AC435" s="6">
        <v>43795</v>
      </c>
      <c r="AD435" s="6">
        <v>43795</v>
      </c>
      <c r="AE435" s="6">
        <v>43838</v>
      </c>
      <c r="AF435" s="5"/>
      <c r="AG435" s="6">
        <v>43839</v>
      </c>
      <c r="AH435" s="6">
        <v>43795</v>
      </c>
      <c r="AI435" s="5"/>
      <c r="AJ435" s="5"/>
      <c r="AK435">
        <v>435</v>
      </c>
    </row>
    <row r="436" spans="1:37" x14ac:dyDescent="0.35">
      <c r="A436">
        <v>6</v>
      </c>
      <c r="B436" s="5"/>
      <c r="C436">
        <v>0</v>
      </c>
      <c r="D436" s="5" t="s">
        <v>735</v>
      </c>
      <c r="E436" s="5" t="s">
        <v>60</v>
      </c>
      <c r="F436" s="5"/>
      <c r="G436" s="5" t="s">
        <v>86</v>
      </c>
      <c r="H436" s="5" t="s">
        <v>739</v>
      </c>
      <c r="I436" s="5" t="s">
        <v>740</v>
      </c>
      <c r="J436" s="5"/>
      <c r="K436" s="5"/>
      <c r="L436" s="5" t="s">
        <v>53</v>
      </c>
      <c r="M436" s="5" t="s">
        <v>67</v>
      </c>
      <c r="N436" s="5"/>
      <c r="O436" s="5"/>
      <c r="P436" s="6"/>
      <c r="Q436" s="5" t="s">
        <v>340</v>
      </c>
      <c r="R436" s="5" t="s">
        <v>62</v>
      </c>
      <c r="S436" s="5" t="s">
        <v>57</v>
      </c>
      <c r="T436" s="5" t="s">
        <v>58</v>
      </c>
      <c r="U436" s="5" t="s">
        <v>69</v>
      </c>
      <c r="V436" s="5"/>
      <c r="W436">
        <v>0</v>
      </c>
      <c r="X436" s="5"/>
      <c r="Y436" s="6">
        <v>44153</v>
      </c>
      <c r="Z436" s="6">
        <v>44155</v>
      </c>
      <c r="AA436" s="6">
        <v>44155</v>
      </c>
      <c r="AB436" s="6">
        <v>44145</v>
      </c>
      <c r="AC436" s="6">
        <v>43958</v>
      </c>
      <c r="AD436" s="6">
        <v>44145</v>
      </c>
      <c r="AE436" s="6">
        <v>44174</v>
      </c>
      <c r="AF436" s="5"/>
      <c r="AG436" s="6">
        <v>44175</v>
      </c>
      <c r="AH436" s="6">
        <v>44145</v>
      </c>
      <c r="AI436" s="5" t="s">
        <v>69</v>
      </c>
      <c r="AJ436" s="5"/>
      <c r="AK436">
        <v>434</v>
      </c>
    </row>
    <row r="437" spans="1:37" x14ac:dyDescent="0.35">
      <c r="A437">
        <v>2</v>
      </c>
      <c r="B437" s="5"/>
      <c r="C437">
        <v>1</v>
      </c>
      <c r="D437" s="5" t="s">
        <v>741</v>
      </c>
      <c r="E437" s="5" t="s">
        <v>92</v>
      </c>
      <c r="F437" s="5"/>
      <c r="G437" s="5" t="s">
        <v>46</v>
      </c>
      <c r="H437" s="5" t="s">
        <v>742</v>
      </c>
      <c r="I437" s="5" t="s">
        <v>743</v>
      </c>
      <c r="J437" s="5"/>
      <c r="K437" s="5"/>
      <c r="L437" s="5" t="s">
        <v>53</v>
      </c>
      <c r="M437" s="5" t="s">
        <v>67</v>
      </c>
      <c r="N437" s="5"/>
      <c r="O437" s="5"/>
      <c r="P437" s="6"/>
      <c r="Q437" s="5" t="s">
        <v>340</v>
      </c>
      <c r="R437" s="5" t="s">
        <v>62</v>
      </c>
      <c r="S437" s="5" t="s">
        <v>51</v>
      </c>
      <c r="T437" s="5"/>
      <c r="U437" s="5" t="s">
        <v>69</v>
      </c>
      <c r="V437" s="5"/>
      <c r="X437" s="5"/>
      <c r="Y437" s="6">
        <v>43802</v>
      </c>
      <c r="Z437" s="6"/>
      <c r="AA437" s="6">
        <v>44167</v>
      </c>
      <c r="AB437" s="6">
        <v>44153</v>
      </c>
      <c r="AC437" s="6">
        <v>44153</v>
      </c>
      <c r="AD437" s="6">
        <v>44153</v>
      </c>
      <c r="AE437" s="6">
        <v>44153</v>
      </c>
      <c r="AF437" s="5"/>
      <c r="AG437" s="6">
        <v>44157</v>
      </c>
      <c r="AH437" s="6">
        <v>44153</v>
      </c>
      <c r="AI437" s="5"/>
      <c r="AJ437" s="5"/>
      <c r="AK437">
        <v>436</v>
      </c>
    </row>
    <row r="438" spans="1:37" x14ac:dyDescent="0.35">
      <c r="A438">
        <v>5</v>
      </c>
      <c r="B438" s="5"/>
      <c r="C438">
        <v>0</v>
      </c>
      <c r="D438" s="5" t="s">
        <v>744</v>
      </c>
      <c r="E438" s="5" t="s">
        <v>92</v>
      </c>
      <c r="F438" s="5"/>
      <c r="G438" s="5" t="s">
        <v>86</v>
      </c>
      <c r="H438" s="5" t="s">
        <v>746</v>
      </c>
      <c r="I438" s="5" t="s">
        <v>1111</v>
      </c>
      <c r="J438" s="5"/>
      <c r="K438" s="5"/>
      <c r="L438" s="5" t="s">
        <v>53</v>
      </c>
      <c r="M438" s="5" t="s">
        <v>102</v>
      </c>
      <c r="N438" s="5"/>
      <c r="O438" s="5"/>
      <c r="P438" s="6"/>
      <c r="Q438" s="5" t="s">
        <v>340</v>
      </c>
      <c r="R438" s="5" t="s">
        <v>62</v>
      </c>
      <c r="S438" s="5" t="s">
        <v>51</v>
      </c>
      <c r="T438" s="5"/>
      <c r="U438" s="5"/>
      <c r="V438" s="5"/>
      <c r="X438" s="5"/>
      <c r="Y438" s="6">
        <v>43802</v>
      </c>
      <c r="Z438" s="6"/>
      <c r="AA438" s="6"/>
      <c r="AB438" s="6">
        <v>43818</v>
      </c>
      <c r="AC438" s="6"/>
      <c r="AD438" s="6"/>
      <c r="AE438" s="6"/>
      <c r="AF438" s="5"/>
      <c r="AG438" s="6">
        <v>44158</v>
      </c>
      <c r="AH438" s="6">
        <v>43817</v>
      </c>
      <c r="AI438" s="5"/>
      <c r="AJ438" s="5"/>
      <c r="AK438">
        <v>438</v>
      </c>
    </row>
    <row r="439" spans="1:37" x14ac:dyDescent="0.35">
      <c r="A439">
        <v>4</v>
      </c>
      <c r="B439" s="5"/>
      <c r="C439">
        <v>0</v>
      </c>
      <c r="D439" s="5" t="s">
        <v>744</v>
      </c>
      <c r="E439" s="5" t="s">
        <v>92</v>
      </c>
      <c r="F439" s="5"/>
      <c r="G439" s="5" t="s">
        <v>160</v>
      </c>
      <c r="H439" s="5" t="s">
        <v>745</v>
      </c>
      <c r="I439" s="5" t="s">
        <v>1239</v>
      </c>
      <c r="J439" s="5"/>
      <c r="K439" s="5"/>
      <c r="L439" s="5" t="s">
        <v>53</v>
      </c>
      <c r="M439" s="5" t="s">
        <v>84</v>
      </c>
      <c r="N439" s="5"/>
      <c r="O439" s="5"/>
      <c r="P439" s="6"/>
      <c r="Q439" s="5" t="s">
        <v>340</v>
      </c>
      <c r="R439" s="5" t="s">
        <v>62</v>
      </c>
      <c r="S439" s="5" t="s">
        <v>51</v>
      </c>
      <c r="T439" s="5"/>
      <c r="U439" s="5" t="s">
        <v>69</v>
      </c>
      <c r="V439" s="5"/>
      <c r="X439" s="5"/>
      <c r="Y439" s="6">
        <v>43802</v>
      </c>
      <c r="Z439" s="6"/>
      <c r="AA439" s="6">
        <v>43784</v>
      </c>
      <c r="AB439" s="6">
        <v>43761</v>
      </c>
      <c r="AC439" s="6">
        <v>43763</v>
      </c>
      <c r="AD439" s="6">
        <v>43766</v>
      </c>
      <c r="AE439" s="6">
        <v>43787</v>
      </c>
      <c r="AF439" s="5"/>
      <c r="AG439" s="6">
        <v>43788</v>
      </c>
      <c r="AH439" s="6">
        <v>43718</v>
      </c>
      <c r="AI439" s="5"/>
      <c r="AJ439" s="5"/>
      <c r="AK439">
        <v>437</v>
      </c>
    </row>
    <row r="440" spans="1:37" x14ac:dyDescent="0.35">
      <c r="A440">
        <v>4</v>
      </c>
      <c r="B440" s="5"/>
      <c r="C440">
        <v>0</v>
      </c>
      <c r="D440" s="5" t="s">
        <v>747</v>
      </c>
      <c r="E440" s="5" t="s">
        <v>92</v>
      </c>
      <c r="F440" s="5"/>
      <c r="G440" s="5" t="s">
        <v>86</v>
      </c>
      <c r="H440" s="5" t="s">
        <v>748</v>
      </c>
      <c r="I440" s="5" t="s">
        <v>750</v>
      </c>
      <c r="J440" s="5"/>
      <c r="K440" s="5"/>
      <c r="L440" s="5" t="s">
        <v>53</v>
      </c>
      <c r="M440" s="5" t="s">
        <v>102</v>
      </c>
      <c r="N440" s="5"/>
      <c r="O440" s="5"/>
      <c r="P440" s="6"/>
      <c r="Q440" s="5" t="s">
        <v>340</v>
      </c>
      <c r="R440" s="5" t="s">
        <v>62</v>
      </c>
      <c r="S440" s="5" t="s">
        <v>51</v>
      </c>
      <c r="T440" s="5"/>
      <c r="U440" s="5"/>
      <c r="V440" s="5"/>
      <c r="X440" s="5"/>
      <c r="Y440" s="6">
        <v>43802</v>
      </c>
      <c r="Z440" s="6"/>
      <c r="AA440" s="6"/>
      <c r="AB440" s="6">
        <v>43818</v>
      </c>
      <c r="AC440" s="6"/>
      <c r="AD440" s="6"/>
      <c r="AE440" s="6"/>
      <c r="AF440" s="5"/>
      <c r="AG440" s="6">
        <v>44158</v>
      </c>
      <c r="AH440" s="6">
        <v>43817</v>
      </c>
      <c r="AI440" s="5"/>
      <c r="AJ440" s="5"/>
      <c r="AK440">
        <v>440</v>
      </c>
    </row>
    <row r="441" spans="1:37" x14ac:dyDescent="0.35">
      <c r="A441">
        <v>3</v>
      </c>
      <c r="B441" s="5"/>
      <c r="C441">
        <v>0</v>
      </c>
      <c r="D441" s="5" t="s">
        <v>747</v>
      </c>
      <c r="E441" s="5" t="s">
        <v>45</v>
      </c>
      <c r="F441" s="5"/>
      <c r="G441" s="5" t="s">
        <v>160</v>
      </c>
      <c r="H441" s="5" t="s">
        <v>748</v>
      </c>
      <c r="I441" s="5" t="s">
        <v>749</v>
      </c>
      <c r="J441" s="5"/>
      <c r="K441" s="5"/>
      <c r="L441" s="5" t="s">
        <v>53</v>
      </c>
      <c r="M441" s="5" t="s">
        <v>84</v>
      </c>
      <c r="N441" s="5"/>
      <c r="O441" s="5"/>
      <c r="P441" s="6"/>
      <c r="Q441" s="5" t="s">
        <v>340</v>
      </c>
      <c r="R441" s="5" t="s">
        <v>62</v>
      </c>
      <c r="S441" s="5" t="s">
        <v>51</v>
      </c>
      <c r="T441" s="5"/>
      <c r="U441" s="5" t="s">
        <v>69</v>
      </c>
      <c r="V441" s="5"/>
      <c r="W441">
        <v>0</v>
      </c>
      <c r="X441" s="5"/>
      <c r="Y441" s="6">
        <v>43802</v>
      </c>
      <c r="Z441" s="6">
        <v>43765</v>
      </c>
      <c r="AA441" s="6">
        <v>43776</v>
      </c>
      <c r="AB441" s="6">
        <v>43761</v>
      </c>
      <c r="AC441" s="6">
        <v>43763</v>
      </c>
      <c r="AD441" s="6">
        <v>43766</v>
      </c>
      <c r="AE441" s="6">
        <v>43777</v>
      </c>
      <c r="AF441" s="5"/>
      <c r="AG441" s="6">
        <v>43779</v>
      </c>
      <c r="AH441" s="6">
        <v>43719</v>
      </c>
      <c r="AI441" s="5"/>
      <c r="AJ441" s="5"/>
      <c r="AK441">
        <v>439</v>
      </c>
    </row>
    <row r="442" spans="1:37" x14ac:dyDescent="0.35">
      <c r="A442">
        <v>1</v>
      </c>
      <c r="B442" s="5"/>
      <c r="C442">
        <v>0</v>
      </c>
      <c r="D442" s="5" t="s">
        <v>751</v>
      </c>
      <c r="E442" s="5" t="s">
        <v>92</v>
      </c>
      <c r="F442" s="5"/>
      <c r="G442" s="5" t="s">
        <v>86</v>
      </c>
      <c r="H442" s="5" t="s">
        <v>752</v>
      </c>
      <c r="I442" s="5" t="s">
        <v>1112</v>
      </c>
      <c r="J442" s="5"/>
      <c r="K442" s="5"/>
      <c r="L442" s="5" t="s">
        <v>53</v>
      </c>
      <c r="M442" s="5" t="s">
        <v>67</v>
      </c>
      <c r="N442" s="5"/>
      <c r="O442" s="5"/>
      <c r="P442" s="6"/>
      <c r="Q442" s="5" t="s">
        <v>340</v>
      </c>
      <c r="R442" s="5" t="s">
        <v>62</v>
      </c>
      <c r="S442" s="5" t="s">
        <v>51</v>
      </c>
      <c r="T442" s="5"/>
      <c r="U442" s="5" t="s">
        <v>59</v>
      </c>
      <c r="V442" s="5"/>
      <c r="X442" s="5"/>
      <c r="Y442" s="6">
        <v>43802</v>
      </c>
      <c r="Z442" s="6"/>
      <c r="AA442" s="6">
        <v>43854</v>
      </c>
      <c r="AB442" s="6">
        <v>43818</v>
      </c>
      <c r="AC442" s="6">
        <v>43833</v>
      </c>
      <c r="AD442" s="6">
        <v>43839</v>
      </c>
      <c r="AE442" s="6">
        <v>43859</v>
      </c>
      <c r="AF442" s="5"/>
      <c r="AG442" s="6">
        <v>43859</v>
      </c>
      <c r="AH442" s="6">
        <v>43817</v>
      </c>
      <c r="AI442" s="5"/>
      <c r="AJ442" s="5"/>
      <c r="AK442">
        <v>441</v>
      </c>
    </row>
    <row r="443" spans="1:37" x14ac:dyDescent="0.35">
      <c r="A443">
        <v>1</v>
      </c>
      <c r="B443" s="5"/>
      <c r="C443">
        <v>0</v>
      </c>
      <c r="D443" s="5" t="s">
        <v>753</v>
      </c>
      <c r="E443" s="5" t="s">
        <v>92</v>
      </c>
      <c r="F443" s="5"/>
      <c r="G443" s="5" t="s">
        <v>86</v>
      </c>
      <c r="H443" s="5" t="s">
        <v>754</v>
      </c>
      <c r="I443" s="5"/>
      <c r="J443" s="5"/>
      <c r="K443" s="5"/>
      <c r="L443" s="5" t="s">
        <v>53</v>
      </c>
      <c r="M443" s="5" t="s">
        <v>67</v>
      </c>
      <c r="N443" s="5"/>
      <c r="O443" s="5"/>
      <c r="P443" s="6"/>
      <c r="Q443" s="5" t="s">
        <v>340</v>
      </c>
      <c r="R443" s="5" t="s">
        <v>62</v>
      </c>
      <c r="S443" s="5" t="s">
        <v>51</v>
      </c>
      <c r="T443" s="5"/>
      <c r="U443" s="5" t="s">
        <v>59</v>
      </c>
      <c r="V443" s="5"/>
      <c r="W443">
        <v>0</v>
      </c>
      <c r="X443" s="5"/>
      <c r="Y443" s="6">
        <v>43846</v>
      </c>
      <c r="Z443" s="6">
        <v>43840</v>
      </c>
      <c r="AA443" s="6">
        <v>43849</v>
      </c>
      <c r="AB443" s="6">
        <v>43838</v>
      </c>
      <c r="AC443" s="6">
        <v>43838</v>
      </c>
      <c r="AD443" s="6">
        <v>43839</v>
      </c>
      <c r="AE443" s="6">
        <v>43850</v>
      </c>
      <c r="AF443" s="5"/>
      <c r="AG443" s="6">
        <v>43853</v>
      </c>
      <c r="AH443" s="6">
        <v>43838</v>
      </c>
      <c r="AI443" s="5"/>
      <c r="AJ443" s="5"/>
      <c r="AK443">
        <v>442</v>
      </c>
    </row>
    <row r="444" spans="1:37" x14ac:dyDescent="0.35">
      <c r="A444">
        <v>2</v>
      </c>
      <c r="B444" s="5"/>
      <c r="C444">
        <v>0</v>
      </c>
      <c r="D444" s="5" t="s">
        <v>755</v>
      </c>
      <c r="E444" s="5" t="s">
        <v>92</v>
      </c>
      <c r="F444" s="5"/>
      <c r="G444" s="5" t="s">
        <v>86</v>
      </c>
      <c r="H444" s="5" t="s">
        <v>756</v>
      </c>
      <c r="I444" s="5" t="s">
        <v>1113</v>
      </c>
      <c r="J444" s="5"/>
      <c r="K444" s="5"/>
      <c r="L444" s="5" t="s">
        <v>53</v>
      </c>
      <c r="M444" s="5" t="s">
        <v>54</v>
      </c>
      <c r="N444" s="5"/>
      <c r="O444" s="5"/>
      <c r="P444" s="6"/>
      <c r="Q444" s="5" t="s">
        <v>340</v>
      </c>
      <c r="R444" s="5" t="s">
        <v>62</v>
      </c>
      <c r="S444" s="5" t="s">
        <v>51</v>
      </c>
      <c r="T444" s="5"/>
      <c r="U444" s="5" t="s">
        <v>59</v>
      </c>
      <c r="V444" s="5"/>
      <c r="X444" s="5"/>
      <c r="Y444" s="6">
        <v>43802</v>
      </c>
      <c r="Z444" s="6"/>
      <c r="AA444" s="6">
        <v>43832</v>
      </c>
      <c r="AB444" s="6">
        <v>43818</v>
      </c>
      <c r="AC444" s="6">
        <v>43819</v>
      </c>
      <c r="AD444" s="6">
        <v>43819</v>
      </c>
      <c r="AE444" s="6">
        <v>43832</v>
      </c>
      <c r="AF444" s="5"/>
      <c r="AG444" s="6">
        <v>43839</v>
      </c>
      <c r="AH444" s="6">
        <v>43817</v>
      </c>
      <c r="AI444" s="5"/>
      <c r="AJ444" s="5"/>
      <c r="AK444">
        <v>443</v>
      </c>
    </row>
    <row r="445" spans="1:37" x14ac:dyDescent="0.35">
      <c r="A445">
        <v>1</v>
      </c>
      <c r="B445" s="5"/>
      <c r="C445">
        <v>0</v>
      </c>
      <c r="D445" s="5" t="s">
        <v>755</v>
      </c>
      <c r="E445" s="5" t="s">
        <v>92</v>
      </c>
      <c r="F445" s="5" t="s">
        <v>73</v>
      </c>
      <c r="G445" s="5" t="s">
        <v>46</v>
      </c>
      <c r="H445" s="5" t="s">
        <v>756</v>
      </c>
      <c r="I445" s="5" t="s">
        <v>1159</v>
      </c>
      <c r="J445" s="5"/>
      <c r="K445" s="5"/>
      <c r="L445" s="5" t="s">
        <v>53</v>
      </c>
      <c r="M445" s="5" t="s">
        <v>102</v>
      </c>
      <c r="N445" s="5"/>
      <c r="O445" s="5"/>
      <c r="P445" s="6"/>
      <c r="Q445" s="5" t="s">
        <v>340</v>
      </c>
      <c r="R445" s="5" t="s">
        <v>62</v>
      </c>
      <c r="S445" s="5" t="s">
        <v>51</v>
      </c>
      <c r="T445" s="5"/>
      <c r="U445" s="5"/>
      <c r="V445" s="5"/>
      <c r="X445" s="5"/>
      <c r="Y445" s="6">
        <v>43802</v>
      </c>
      <c r="Z445" s="6"/>
      <c r="AA445" s="6"/>
      <c r="AB445" s="6">
        <v>43818</v>
      </c>
      <c r="AC445" s="6"/>
      <c r="AD445" s="6"/>
      <c r="AE445" s="6"/>
      <c r="AF445" s="5"/>
      <c r="AG445" s="6">
        <v>44158</v>
      </c>
      <c r="AH445" s="6">
        <v>43817</v>
      </c>
      <c r="AI445" s="5"/>
      <c r="AJ445" s="5"/>
      <c r="AK445">
        <v>444</v>
      </c>
    </row>
    <row r="446" spans="1:37" x14ac:dyDescent="0.35">
      <c r="A446">
        <v>1</v>
      </c>
      <c r="B446" s="5"/>
      <c r="C446">
        <v>0</v>
      </c>
      <c r="D446" s="5" t="s">
        <v>757</v>
      </c>
      <c r="E446" s="5" t="s">
        <v>60</v>
      </c>
      <c r="F446" s="5"/>
      <c r="G446" s="5" t="s">
        <v>86</v>
      </c>
      <c r="H446" s="5" t="s">
        <v>774</v>
      </c>
      <c r="I446" s="5" t="s">
        <v>1170</v>
      </c>
      <c r="J446" s="5"/>
      <c r="K446" s="5"/>
      <c r="L446" s="5" t="s">
        <v>53</v>
      </c>
      <c r="M446" s="5" t="s">
        <v>67</v>
      </c>
      <c r="N446" s="5"/>
      <c r="O446" s="5"/>
      <c r="P446" s="6"/>
      <c r="Q446" s="5" t="s">
        <v>340</v>
      </c>
      <c r="R446" s="5" t="s">
        <v>62</v>
      </c>
      <c r="S446" s="5" t="s">
        <v>51</v>
      </c>
      <c r="T446" s="5"/>
      <c r="U446" s="5" t="s">
        <v>59</v>
      </c>
      <c r="V446" s="5"/>
      <c r="X446" s="5"/>
      <c r="Y446" s="6">
        <v>43802</v>
      </c>
      <c r="Z446" s="6"/>
      <c r="AA446" s="6">
        <v>43847</v>
      </c>
      <c r="AB446" s="6">
        <v>43818</v>
      </c>
      <c r="AC446" s="6">
        <v>43837</v>
      </c>
      <c r="AD446" s="6">
        <v>43839</v>
      </c>
      <c r="AE446" s="6">
        <v>43851</v>
      </c>
      <c r="AF446" s="5"/>
      <c r="AG446" s="6">
        <v>43853</v>
      </c>
      <c r="AH446" s="6">
        <v>43817</v>
      </c>
      <c r="AI446" s="5"/>
      <c r="AJ446" s="5"/>
      <c r="AK446">
        <v>456</v>
      </c>
    </row>
    <row r="447" spans="1:37" x14ac:dyDescent="0.35">
      <c r="A447">
        <v>2</v>
      </c>
      <c r="B447" s="5"/>
      <c r="C447">
        <v>2</v>
      </c>
      <c r="D447" s="5" t="s">
        <v>757</v>
      </c>
      <c r="E447" s="5" t="s">
        <v>60</v>
      </c>
      <c r="F447" s="5"/>
      <c r="G447" s="5" t="s">
        <v>64</v>
      </c>
      <c r="H447" s="5" t="s">
        <v>772</v>
      </c>
      <c r="I447" s="5" t="s">
        <v>773</v>
      </c>
      <c r="J447" s="5"/>
      <c r="K447" s="5"/>
      <c r="L447" s="5" t="s">
        <v>53</v>
      </c>
      <c r="M447" s="5" t="s">
        <v>54</v>
      </c>
      <c r="N447" s="5"/>
      <c r="O447" s="5"/>
      <c r="P447" s="6"/>
      <c r="Q447" s="5" t="s">
        <v>340</v>
      </c>
      <c r="R447" s="5" t="s">
        <v>62</v>
      </c>
      <c r="S447" s="5" t="s">
        <v>51</v>
      </c>
      <c r="T447" s="5"/>
      <c r="U447" s="5" t="s">
        <v>69</v>
      </c>
      <c r="V447" s="5"/>
      <c r="X447" s="5"/>
      <c r="Y447" s="6">
        <v>43802</v>
      </c>
      <c r="Z447" s="6"/>
      <c r="AA447" s="6">
        <v>44027</v>
      </c>
      <c r="AB447" s="6">
        <v>44012</v>
      </c>
      <c r="AC447" s="6">
        <v>44012</v>
      </c>
      <c r="AD447" s="6">
        <v>44012</v>
      </c>
      <c r="AE447" s="6">
        <v>44014</v>
      </c>
      <c r="AF447" s="5"/>
      <c r="AG447" s="6">
        <v>44014</v>
      </c>
      <c r="AH447" s="6">
        <v>44012</v>
      </c>
      <c r="AI447" s="5"/>
      <c r="AJ447" s="5"/>
      <c r="AK447">
        <v>454</v>
      </c>
    </row>
    <row r="448" spans="1:37" x14ac:dyDescent="0.35">
      <c r="A448">
        <v>11</v>
      </c>
      <c r="B448" s="5"/>
      <c r="C448">
        <v>0</v>
      </c>
      <c r="D448" s="5" t="s">
        <v>757</v>
      </c>
      <c r="E448" s="5" t="s">
        <v>60</v>
      </c>
      <c r="F448" s="5" t="s">
        <v>52</v>
      </c>
      <c r="G448" s="5" t="s">
        <v>46</v>
      </c>
      <c r="H448" s="5" t="s">
        <v>760</v>
      </c>
      <c r="I448" s="5" t="s">
        <v>761</v>
      </c>
      <c r="J448" s="5"/>
      <c r="K448" s="5"/>
      <c r="L448" s="5" t="s">
        <v>53</v>
      </c>
      <c r="M448" s="5" t="s">
        <v>54</v>
      </c>
      <c r="N448" s="5"/>
      <c r="O448" s="5"/>
      <c r="P448" s="6"/>
      <c r="Q448" s="5" t="s">
        <v>340</v>
      </c>
      <c r="R448" s="5" t="s">
        <v>62</v>
      </c>
      <c r="S448" s="5" t="s">
        <v>65</v>
      </c>
      <c r="T448" s="5" t="s">
        <v>58</v>
      </c>
      <c r="U448" s="5" t="s">
        <v>59</v>
      </c>
      <c r="V448" s="5"/>
      <c r="X448" s="5"/>
      <c r="Y448" s="6">
        <v>44187</v>
      </c>
      <c r="Z448" s="6">
        <v>44189</v>
      </c>
      <c r="AA448" s="6">
        <v>44189</v>
      </c>
      <c r="AB448" s="6">
        <v>44074</v>
      </c>
      <c r="AC448" s="6">
        <v>44179</v>
      </c>
      <c r="AD448" s="6">
        <v>44179</v>
      </c>
      <c r="AE448" s="6">
        <v>44181</v>
      </c>
      <c r="AF448" s="5" t="s">
        <v>401</v>
      </c>
      <c r="AG448" s="6">
        <v>44183</v>
      </c>
      <c r="AH448" s="6">
        <v>44179</v>
      </c>
      <c r="AI448" s="5"/>
      <c r="AJ448" s="5" t="s">
        <v>69</v>
      </c>
      <c r="AK448">
        <v>446</v>
      </c>
    </row>
    <row r="449" spans="1:37" x14ac:dyDescent="0.35">
      <c r="A449">
        <v>9</v>
      </c>
      <c r="B449" s="5"/>
      <c r="C449">
        <v>0</v>
      </c>
      <c r="D449" s="5" t="s">
        <v>757</v>
      </c>
      <c r="E449" s="5" t="s">
        <v>60</v>
      </c>
      <c r="F449" s="5"/>
      <c r="G449" s="5" t="s">
        <v>46</v>
      </c>
      <c r="H449" s="5" t="s">
        <v>767</v>
      </c>
      <c r="I449" s="5"/>
      <c r="J449" s="5"/>
      <c r="K449" s="5"/>
      <c r="L449" s="5" t="s">
        <v>53</v>
      </c>
      <c r="M449" s="5" t="s">
        <v>54</v>
      </c>
      <c r="N449" s="5"/>
      <c r="O449" s="5"/>
      <c r="P449" s="6"/>
      <c r="Q449" s="5" t="s">
        <v>61</v>
      </c>
      <c r="R449" s="5" t="s">
        <v>62</v>
      </c>
      <c r="S449" s="5" t="s">
        <v>57</v>
      </c>
      <c r="T449" s="5" t="s">
        <v>58</v>
      </c>
      <c r="U449" s="5" t="s">
        <v>69</v>
      </c>
      <c r="V449" s="5"/>
      <c r="W449">
        <v>0</v>
      </c>
      <c r="X449" s="5"/>
      <c r="Y449" s="6">
        <v>44120</v>
      </c>
      <c r="Z449" s="6">
        <v>44122</v>
      </c>
      <c r="AA449" s="6">
        <v>44122</v>
      </c>
      <c r="AB449" s="6">
        <v>44112</v>
      </c>
      <c r="AC449" s="6">
        <v>44112</v>
      </c>
      <c r="AD449" s="6">
        <v>44112</v>
      </c>
      <c r="AE449" s="6">
        <v>44117</v>
      </c>
      <c r="AF449" s="5"/>
      <c r="AG449" s="6">
        <v>44132</v>
      </c>
      <c r="AH449" s="6">
        <v>44112</v>
      </c>
      <c r="AI449" s="5"/>
      <c r="AJ449" s="5" t="s">
        <v>81</v>
      </c>
      <c r="AK449">
        <v>451</v>
      </c>
    </row>
    <row r="450" spans="1:37" x14ac:dyDescent="0.35">
      <c r="A450">
        <v>13</v>
      </c>
      <c r="B450" s="5"/>
      <c r="C450">
        <v>0</v>
      </c>
      <c r="D450" s="5" t="s">
        <v>757</v>
      </c>
      <c r="E450" s="5" t="s">
        <v>45</v>
      </c>
      <c r="F450" s="5" t="s">
        <v>52</v>
      </c>
      <c r="G450" s="5" t="s">
        <v>46</v>
      </c>
      <c r="H450" s="5" t="s">
        <v>762</v>
      </c>
      <c r="I450" s="5"/>
      <c r="J450" s="5"/>
      <c r="K450" s="5"/>
      <c r="L450" s="5" t="s">
        <v>53</v>
      </c>
      <c r="M450" s="5" t="s">
        <v>54</v>
      </c>
      <c r="N450" s="5"/>
      <c r="O450" s="5"/>
      <c r="P450" s="6"/>
      <c r="Q450" s="5" t="s">
        <v>340</v>
      </c>
      <c r="R450" s="5" t="s">
        <v>62</v>
      </c>
      <c r="S450" s="5" t="s">
        <v>65</v>
      </c>
      <c r="T450" s="5" t="s">
        <v>58</v>
      </c>
      <c r="U450" s="5" t="s">
        <v>69</v>
      </c>
      <c r="V450" s="5"/>
      <c r="X450" s="5"/>
      <c r="Y450" s="6">
        <v>44229</v>
      </c>
      <c r="Z450" s="6">
        <v>44231</v>
      </c>
      <c r="AA450" s="6">
        <v>44231</v>
      </c>
      <c r="AB450" s="6">
        <v>44074</v>
      </c>
      <c r="AC450" s="6">
        <v>44221</v>
      </c>
      <c r="AD450" s="6">
        <v>44221</v>
      </c>
      <c r="AE450" s="6">
        <v>44235</v>
      </c>
      <c r="AF450" s="5" t="s">
        <v>401</v>
      </c>
      <c r="AG450" s="6">
        <v>44236</v>
      </c>
      <c r="AH450" s="6">
        <v>44221</v>
      </c>
      <c r="AI450" s="5"/>
      <c r="AJ450" s="5"/>
      <c r="AK450">
        <v>447</v>
      </c>
    </row>
    <row r="451" spans="1:37" x14ac:dyDescent="0.35">
      <c r="A451">
        <v>14</v>
      </c>
      <c r="B451" s="5"/>
      <c r="C451">
        <v>0</v>
      </c>
      <c r="D451" s="5" t="s">
        <v>757</v>
      </c>
      <c r="E451" s="5" t="s">
        <v>92</v>
      </c>
      <c r="F451" s="5" t="s">
        <v>52</v>
      </c>
      <c r="G451" s="5" t="s">
        <v>46</v>
      </c>
      <c r="H451" s="5" t="s">
        <v>763</v>
      </c>
      <c r="I451" s="5"/>
      <c r="J451" s="5"/>
      <c r="K451" s="5"/>
      <c r="L451" s="5" t="s">
        <v>53</v>
      </c>
      <c r="M451" s="5" t="s">
        <v>54</v>
      </c>
      <c r="N451" s="5"/>
      <c r="O451" s="5"/>
      <c r="P451" s="6"/>
      <c r="Q451" s="5" t="s">
        <v>340</v>
      </c>
      <c r="R451" s="5" t="s">
        <v>62</v>
      </c>
      <c r="S451" s="5" t="s">
        <v>65</v>
      </c>
      <c r="T451" s="5" t="s">
        <v>58</v>
      </c>
      <c r="U451" s="5" t="s">
        <v>69</v>
      </c>
      <c r="V451" s="5"/>
      <c r="X451" s="5"/>
      <c r="Y451" s="6">
        <v>44229</v>
      </c>
      <c r="Z451" s="6">
        <v>44231</v>
      </c>
      <c r="AA451" s="6">
        <v>44231</v>
      </c>
      <c r="AB451" s="6">
        <v>44074</v>
      </c>
      <c r="AC451" s="6">
        <v>44221</v>
      </c>
      <c r="AD451" s="6">
        <v>44221</v>
      </c>
      <c r="AE451" s="6">
        <v>44235</v>
      </c>
      <c r="AF451" s="5" t="s">
        <v>401</v>
      </c>
      <c r="AG451" s="6">
        <v>44236</v>
      </c>
      <c r="AH451" s="6">
        <v>44221</v>
      </c>
      <c r="AI451" s="5"/>
      <c r="AJ451" s="5"/>
      <c r="AK451">
        <v>448</v>
      </c>
    </row>
    <row r="452" spans="1:37" x14ac:dyDescent="0.35">
      <c r="A452">
        <v>15</v>
      </c>
      <c r="B452" s="5"/>
      <c r="C452">
        <v>0</v>
      </c>
      <c r="D452" s="5" t="s">
        <v>757</v>
      </c>
      <c r="E452" s="5" t="s">
        <v>92</v>
      </c>
      <c r="F452" s="5" t="s">
        <v>52</v>
      </c>
      <c r="G452" s="5" t="s">
        <v>46</v>
      </c>
      <c r="H452" s="5" t="s">
        <v>764</v>
      </c>
      <c r="I452" s="5"/>
      <c r="J452" s="5"/>
      <c r="K452" s="5"/>
      <c r="L452" s="5" t="s">
        <v>53</v>
      </c>
      <c r="M452" s="5" t="s">
        <v>54</v>
      </c>
      <c r="N452" s="5"/>
      <c r="O452" s="5"/>
      <c r="P452" s="6"/>
      <c r="Q452" s="5" t="s">
        <v>340</v>
      </c>
      <c r="R452" s="5" t="s">
        <v>62</v>
      </c>
      <c r="S452" s="5" t="s">
        <v>65</v>
      </c>
      <c r="T452" s="5" t="s">
        <v>58</v>
      </c>
      <c r="U452" s="5" t="s">
        <v>69</v>
      </c>
      <c r="V452" s="5"/>
      <c r="X452" s="5"/>
      <c r="Y452" s="6">
        <v>44229</v>
      </c>
      <c r="Z452" s="6">
        <v>44231</v>
      </c>
      <c r="AA452" s="6">
        <v>44231</v>
      </c>
      <c r="AB452" s="6">
        <v>44074</v>
      </c>
      <c r="AC452" s="6">
        <v>44221</v>
      </c>
      <c r="AD452" s="6">
        <v>44221</v>
      </c>
      <c r="AE452" s="6">
        <v>44222</v>
      </c>
      <c r="AF452" s="5" t="s">
        <v>401</v>
      </c>
      <c r="AG452" s="6">
        <v>44236</v>
      </c>
      <c r="AH452" s="6">
        <v>44221</v>
      </c>
      <c r="AI452" s="5"/>
      <c r="AJ452" s="5"/>
      <c r="AK452">
        <v>449</v>
      </c>
    </row>
    <row r="453" spans="1:37" x14ac:dyDescent="0.35">
      <c r="A453">
        <v>6</v>
      </c>
      <c r="B453" s="5"/>
      <c r="C453">
        <v>0</v>
      </c>
      <c r="D453" s="5" t="s">
        <v>757</v>
      </c>
      <c r="E453" s="5" t="s">
        <v>60</v>
      </c>
      <c r="F453" s="5" t="s">
        <v>52</v>
      </c>
      <c r="G453" s="5" t="s">
        <v>46</v>
      </c>
      <c r="H453" s="5" t="s">
        <v>765</v>
      </c>
      <c r="I453" s="5" t="s">
        <v>766</v>
      </c>
      <c r="J453" s="5"/>
      <c r="K453" s="5"/>
      <c r="L453" s="5" t="s">
        <v>53</v>
      </c>
      <c r="M453" s="5" t="s">
        <v>54</v>
      </c>
      <c r="N453" s="5"/>
      <c r="O453" s="5"/>
      <c r="P453" s="6"/>
      <c r="Q453" s="5" t="s">
        <v>340</v>
      </c>
      <c r="R453" s="5" t="s">
        <v>62</v>
      </c>
      <c r="S453" s="5" t="s">
        <v>65</v>
      </c>
      <c r="T453" s="5" t="s">
        <v>58</v>
      </c>
      <c r="U453" s="5" t="s">
        <v>69</v>
      </c>
      <c r="V453" s="5"/>
      <c r="X453" s="5"/>
      <c r="Y453" s="6">
        <v>44082</v>
      </c>
      <c r="Z453" s="6">
        <v>44084</v>
      </c>
      <c r="AA453" s="6">
        <v>44084</v>
      </c>
      <c r="AB453" s="6">
        <v>44074</v>
      </c>
      <c r="AC453" s="6">
        <v>44074</v>
      </c>
      <c r="AD453" s="6">
        <v>44074</v>
      </c>
      <c r="AE453" s="6">
        <v>44090</v>
      </c>
      <c r="AF453" s="5" t="s">
        <v>401</v>
      </c>
      <c r="AG453" s="6">
        <v>44179</v>
      </c>
      <c r="AH453" s="6">
        <v>44074</v>
      </c>
      <c r="AI453" s="5"/>
      <c r="AJ453" s="5"/>
      <c r="AK453">
        <v>450</v>
      </c>
    </row>
    <row r="454" spans="1:37" x14ac:dyDescent="0.35">
      <c r="A454">
        <v>12</v>
      </c>
      <c r="B454" s="5"/>
      <c r="C454">
        <v>0</v>
      </c>
      <c r="D454" s="5" t="s">
        <v>757</v>
      </c>
      <c r="E454" s="5" t="s">
        <v>60</v>
      </c>
      <c r="F454" s="5" t="s">
        <v>52</v>
      </c>
      <c r="G454" s="5" t="s">
        <v>46</v>
      </c>
      <c r="H454" s="5" t="s">
        <v>776</v>
      </c>
      <c r="I454" s="5"/>
      <c r="J454" s="5"/>
      <c r="K454" s="5"/>
      <c r="L454" s="5" t="s">
        <v>53</v>
      </c>
      <c r="M454" s="5" t="s">
        <v>67</v>
      </c>
      <c r="N454" s="5"/>
      <c r="O454" s="5"/>
      <c r="P454" s="6"/>
      <c r="Q454" s="5" t="s">
        <v>340</v>
      </c>
      <c r="R454" s="5" t="s">
        <v>62</v>
      </c>
      <c r="S454" s="5" t="s">
        <v>65</v>
      </c>
      <c r="T454" s="5" t="s">
        <v>58</v>
      </c>
      <c r="U454" s="5" t="s">
        <v>69</v>
      </c>
      <c r="V454" s="5"/>
      <c r="X454" s="5"/>
      <c r="Y454" s="6">
        <v>44229</v>
      </c>
      <c r="Z454" s="6">
        <v>44231</v>
      </c>
      <c r="AA454" s="6">
        <v>44231</v>
      </c>
      <c r="AB454" s="6">
        <v>44074</v>
      </c>
      <c r="AC454" s="6">
        <v>44221</v>
      </c>
      <c r="AD454" s="6">
        <v>44221</v>
      </c>
      <c r="AE454" s="6">
        <v>44222</v>
      </c>
      <c r="AF454" s="5" t="s">
        <v>401</v>
      </c>
      <c r="AG454" s="6">
        <v>44236</v>
      </c>
      <c r="AH454" s="6">
        <v>44221</v>
      </c>
      <c r="AI454" s="5"/>
      <c r="AJ454" s="5"/>
      <c r="AK454">
        <v>457</v>
      </c>
    </row>
    <row r="455" spans="1:37" x14ac:dyDescent="0.35">
      <c r="A455">
        <v>7</v>
      </c>
      <c r="B455" s="5"/>
      <c r="C455">
        <v>0</v>
      </c>
      <c r="D455" s="5" t="s">
        <v>757</v>
      </c>
      <c r="E455" s="5" t="s">
        <v>60</v>
      </c>
      <c r="F455" s="5" t="s">
        <v>52</v>
      </c>
      <c r="G455" s="5" t="s">
        <v>46</v>
      </c>
      <c r="H455" s="5" t="s">
        <v>768</v>
      </c>
      <c r="I455" s="5" t="s">
        <v>769</v>
      </c>
      <c r="J455" s="5"/>
      <c r="K455" s="5"/>
      <c r="L455" s="5" t="s">
        <v>53</v>
      </c>
      <c r="M455" s="5" t="s">
        <v>54</v>
      </c>
      <c r="N455" s="5"/>
      <c r="O455" s="5"/>
      <c r="P455" s="6"/>
      <c r="Q455" s="5" t="s">
        <v>340</v>
      </c>
      <c r="R455" s="5" t="s">
        <v>62</v>
      </c>
      <c r="S455" s="5" t="s">
        <v>65</v>
      </c>
      <c r="T455" s="5" t="s">
        <v>58</v>
      </c>
      <c r="U455" s="5" t="s">
        <v>69</v>
      </c>
      <c r="V455" s="5"/>
      <c r="X455" s="5"/>
      <c r="Y455" s="6">
        <v>44092</v>
      </c>
      <c r="Z455" s="6">
        <v>44094</v>
      </c>
      <c r="AA455" s="6">
        <v>44095</v>
      </c>
      <c r="AB455" s="6">
        <v>44085</v>
      </c>
      <c r="AC455" s="6">
        <v>44085</v>
      </c>
      <c r="AD455" s="6">
        <v>44085</v>
      </c>
      <c r="AE455" s="6">
        <v>44090</v>
      </c>
      <c r="AF455" s="5"/>
      <c r="AG455" s="6">
        <v>44092</v>
      </c>
      <c r="AH455" s="6">
        <v>44085</v>
      </c>
      <c r="AI455" s="5"/>
      <c r="AJ455" s="5"/>
      <c r="AK455">
        <v>452</v>
      </c>
    </row>
    <row r="456" spans="1:37" x14ac:dyDescent="0.35">
      <c r="A456">
        <v>8</v>
      </c>
      <c r="B456" s="5"/>
      <c r="C456">
        <v>0</v>
      </c>
      <c r="D456" s="5" t="s">
        <v>757</v>
      </c>
      <c r="E456" s="5" t="s">
        <v>60</v>
      </c>
      <c r="F456" s="5" t="s">
        <v>52</v>
      </c>
      <c r="G456" s="5" t="s">
        <v>46</v>
      </c>
      <c r="H456" s="5" t="s">
        <v>770</v>
      </c>
      <c r="I456" s="5" t="s">
        <v>771</v>
      </c>
      <c r="J456" s="5"/>
      <c r="K456" s="5"/>
      <c r="L456" s="5" t="s">
        <v>53</v>
      </c>
      <c r="M456" s="5" t="s">
        <v>54</v>
      </c>
      <c r="N456" s="5"/>
      <c r="O456" s="5"/>
      <c r="P456" s="6"/>
      <c r="Q456" s="5" t="s">
        <v>340</v>
      </c>
      <c r="R456" s="5" t="s">
        <v>62</v>
      </c>
      <c r="S456" s="5" t="s">
        <v>65</v>
      </c>
      <c r="T456" s="5" t="s">
        <v>58</v>
      </c>
      <c r="U456" s="5" t="s">
        <v>69</v>
      </c>
      <c r="V456" s="5"/>
      <c r="X456" s="5"/>
      <c r="Y456" s="6">
        <v>44096</v>
      </c>
      <c r="Z456" s="6">
        <v>44098</v>
      </c>
      <c r="AA456" s="6">
        <v>44098</v>
      </c>
      <c r="AB456" s="6">
        <v>44088</v>
      </c>
      <c r="AC456" s="6">
        <v>44088</v>
      </c>
      <c r="AD456" s="6">
        <v>44088</v>
      </c>
      <c r="AE456" s="6">
        <v>44092</v>
      </c>
      <c r="AF456" s="5"/>
      <c r="AG456" s="6">
        <v>44092</v>
      </c>
      <c r="AH456" s="6">
        <v>44088</v>
      </c>
      <c r="AI456" s="5"/>
      <c r="AJ456" s="5"/>
      <c r="AK456">
        <v>453</v>
      </c>
    </row>
    <row r="457" spans="1:37" x14ac:dyDescent="0.35">
      <c r="A457">
        <v>4</v>
      </c>
      <c r="B457" s="5"/>
      <c r="C457">
        <v>0</v>
      </c>
      <c r="D457" s="5" t="s">
        <v>757</v>
      </c>
      <c r="E457" s="5" t="s">
        <v>60</v>
      </c>
      <c r="F457" s="5"/>
      <c r="G457" s="5" t="s">
        <v>64</v>
      </c>
      <c r="H457" s="5" t="s">
        <v>774</v>
      </c>
      <c r="I457" s="5" t="s">
        <v>775</v>
      </c>
      <c r="J457" s="5"/>
      <c r="K457" s="5"/>
      <c r="L457" s="5" t="s">
        <v>53</v>
      </c>
      <c r="M457" s="5" t="s">
        <v>54</v>
      </c>
      <c r="N457" s="5"/>
      <c r="O457" s="5"/>
      <c r="P457" s="6"/>
      <c r="Q457" s="5" t="s">
        <v>340</v>
      </c>
      <c r="R457" s="5" t="s">
        <v>62</v>
      </c>
      <c r="S457" s="5" t="s">
        <v>65</v>
      </c>
      <c r="T457" s="5" t="s">
        <v>58</v>
      </c>
      <c r="U457" s="5" t="s">
        <v>81</v>
      </c>
      <c r="V457" s="5"/>
      <c r="X457" s="5"/>
      <c r="Y457" s="6">
        <v>43890</v>
      </c>
      <c r="Z457" s="6">
        <v>44014</v>
      </c>
      <c r="AA457" s="6">
        <v>44022</v>
      </c>
      <c r="AB457" s="6">
        <v>43882</v>
      </c>
      <c r="AC457" s="6">
        <v>44012</v>
      </c>
      <c r="AD457" s="6">
        <v>44012</v>
      </c>
      <c r="AE457" s="6">
        <v>44012</v>
      </c>
      <c r="AF457" s="5"/>
      <c r="AG457" s="6">
        <v>44028</v>
      </c>
      <c r="AH457" s="6">
        <v>43882</v>
      </c>
      <c r="AI457" s="5"/>
      <c r="AJ457" s="5"/>
      <c r="AK457">
        <v>455</v>
      </c>
    </row>
    <row r="458" spans="1:37" x14ac:dyDescent="0.35">
      <c r="A458">
        <v>10</v>
      </c>
      <c r="B458" s="5"/>
      <c r="C458">
        <v>1</v>
      </c>
      <c r="D458" s="5" t="s">
        <v>757</v>
      </c>
      <c r="E458" s="5" t="s">
        <v>60</v>
      </c>
      <c r="F458" s="5"/>
      <c r="G458" s="5" t="s">
        <v>64</v>
      </c>
      <c r="H458" s="5" t="s">
        <v>758</v>
      </c>
      <c r="I458" s="5" t="s">
        <v>759</v>
      </c>
      <c r="J458" s="5"/>
      <c r="K458" s="5"/>
      <c r="L458" s="5" t="s">
        <v>48</v>
      </c>
      <c r="M458" s="5"/>
      <c r="N458" s="5" t="s">
        <v>340</v>
      </c>
      <c r="O458" s="5" t="s">
        <v>62</v>
      </c>
      <c r="P458" s="6">
        <v>44225</v>
      </c>
      <c r="Q458" s="5" t="s">
        <v>340</v>
      </c>
      <c r="R458" s="5" t="s">
        <v>62</v>
      </c>
      <c r="S458" s="5" t="s">
        <v>65</v>
      </c>
      <c r="T458" s="5" t="s">
        <v>58</v>
      </c>
      <c r="U458" s="5" t="s">
        <v>69</v>
      </c>
      <c r="V458" s="5"/>
      <c r="X458" s="5"/>
      <c r="Y458" s="6">
        <v>44225</v>
      </c>
      <c r="Z458" s="6"/>
      <c r="AA458" s="6">
        <v>44159</v>
      </c>
      <c r="AB458" s="6">
        <v>44222</v>
      </c>
      <c r="AC458" s="6"/>
      <c r="AD458" s="6"/>
      <c r="AE458" s="6"/>
      <c r="AF458" s="5"/>
      <c r="AG458" s="6"/>
      <c r="AH458" s="6">
        <v>44222</v>
      </c>
      <c r="AI458" s="5"/>
      <c r="AJ458" s="5"/>
      <c r="AK458">
        <v>445</v>
      </c>
    </row>
    <row r="459" spans="1:37" x14ac:dyDescent="0.35">
      <c r="A459">
        <v>2</v>
      </c>
      <c r="B459" s="5"/>
      <c r="C459">
        <v>0</v>
      </c>
      <c r="D459" s="5" t="s">
        <v>777</v>
      </c>
      <c r="E459" s="5" t="s">
        <v>92</v>
      </c>
      <c r="F459" s="5"/>
      <c r="G459" s="5" t="s">
        <v>46</v>
      </c>
      <c r="H459" s="5" t="s">
        <v>778</v>
      </c>
      <c r="I459" s="5" t="s">
        <v>779</v>
      </c>
      <c r="J459" s="5"/>
      <c r="K459" s="5"/>
      <c r="L459" s="5" t="s">
        <v>53</v>
      </c>
      <c r="M459" s="5" t="s">
        <v>67</v>
      </c>
      <c r="N459" s="5"/>
      <c r="O459" s="5"/>
      <c r="P459" s="6"/>
      <c r="Q459" s="5" t="s">
        <v>340</v>
      </c>
      <c r="R459" s="5" t="s">
        <v>62</v>
      </c>
      <c r="S459" s="5" t="s">
        <v>51</v>
      </c>
      <c r="T459" s="5"/>
      <c r="U459" s="5" t="s">
        <v>69</v>
      </c>
      <c r="V459" s="5"/>
      <c r="X459" s="5"/>
      <c r="Y459" s="6">
        <v>43802</v>
      </c>
      <c r="Z459" s="6"/>
      <c r="AA459" s="6"/>
      <c r="AB459" s="6">
        <v>43818</v>
      </c>
      <c r="AC459" s="6">
        <v>43942</v>
      </c>
      <c r="AD459" s="6">
        <v>44055</v>
      </c>
      <c r="AE459" s="6">
        <v>44071</v>
      </c>
      <c r="AF459" s="5"/>
      <c r="AG459" s="6">
        <v>44071</v>
      </c>
      <c r="AH459" s="6">
        <v>43817</v>
      </c>
      <c r="AI459" s="5"/>
      <c r="AJ459" s="5"/>
      <c r="AK459">
        <v>459</v>
      </c>
    </row>
    <row r="460" spans="1:37" x14ac:dyDescent="0.35">
      <c r="A460">
        <v>1</v>
      </c>
      <c r="B460" s="5"/>
      <c r="C460">
        <v>0</v>
      </c>
      <c r="D460" s="5" t="s">
        <v>777</v>
      </c>
      <c r="E460" s="5" t="s">
        <v>60</v>
      </c>
      <c r="F460" s="5"/>
      <c r="G460" s="5" t="s">
        <v>86</v>
      </c>
      <c r="H460" s="5" t="s">
        <v>778</v>
      </c>
      <c r="I460" s="5" t="s">
        <v>1171</v>
      </c>
      <c r="J460" s="5"/>
      <c r="K460" s="5"/>
      <c r="L460" s="5" t="s">
        <v>53</v>
      </c>
      <c r="M460" s="5" t="s">
        <v>67</v>
      </c>
      <c r="N460" s="5"/>
      <c r="O460" s="5"/>
      <c r="P460" s="6"/>
      <c r="Q460" s="5" t="s">
        <v>340</v>
      </c>
      <c r="R460" s="5" t="s">
        <v>62</v>
      </c>
      <c r="S460" s="5" t="s">
        <v>51</v>
      </c>
      <c r="T460" s="5"/>
      <c r="U460" s="5" t="s">
        <v>59</v>
      </c>
      <c r="V460" s="5"/>
      <c r="X460" s="5"/>
      <c r="Y460" s="6">
        <v>43802</v>
      </c>
      <c r="Z460" s="6"/>
      <c r="AA460" s="6">
        <v>43868</v>
      </c>
      <c r="AB460" s="6">
        <v>43818</v>
      </c>
      <c r="AC460" s="6">
        <v>43851</v>
      </c>
      <c r="AD460" s="6">
        <v>43854</v>
      </c>
      <c r="AE460" s="6">
        <v>43857</v>
      </c>
      <c r="AF460" s="5"/>
      <c r="AG460" s="6">
        <v>43858</v>
      </c>
      <c r="AH460" s="6">
        <v>43817</v>
      </c>
      <c r="AI460" s="5"/>
      <c r="AJ460" s="5"/>
      <c r="AK460">
        <v>458</v>
      </c>
    </row>
    <row r="461" spans="1:37" x14ac:dyDescent="0.35">
      <c r="A461">
        <v>1</v>
      </c>
      <c r="B461" s="5"/>
      <c r="C461">
        <v>1</v>
      </c>
      <c r="D461" s="5" t="s">
        <v>780</v>
      </c>
      <c r="E461" s="5" t="s">
        <v>60</v>
      </c>
      <c r="F461" s="5"/>
      <c r="G461" s="5" t="s">
        <v>86</v>
      </c>
      <c r="H461" s="5" t="s">
        <v>781</v>
      </c>
      <c r="I461" s="5" t="s">
        <v>1240</v>
      </c>
      <c r="J461" s="5"/>
      <c r="K461" s="5"/>
      <c r="L461" s="5" t="s">
        <v>53</v>
      </c>
      <c r="M461" s="5" t="s">
        <v>67</v>
      </c>
      <c r="N461" s="5"/>
      <c r="O461" s="5"/>
      <c r="P461" s="6"/>
      <c r="Q461" s="5" t="s">
        <v>340</v>
      </c>
      <c r="R461" s="5" t="s">
        <v>62</v>
      </c>
      <c r="S461" s="5" t="s">
        <v>51</v>
      </c>
      <c r="T461" s="5"/>
      <c r="U461" s="5" t="s">
        <v>59</v>
      </c>
      <c r="V461" s="5"/>
      <c r="X461" s="5"/>
      <c r="Y461" s="6">
        <v>43847</v>
      </c>
      <c r="Z461" s="6"/>
      <c r="AA461" s="6">
        <v>43875</v>
      </c>
      <c r="AB461" s="6">
        <v>43843</v>
      </c>
      <c r="AC461" s="6">
        <v>43852</v>
      </c>
      <c r="AD461" s="6">
        <v>43860</v>
      </c>
      <c r="AE461" s="6">
        <v>43879</v>
      </c>
      <c r="AF461" s="5"/>
      <c r="AG461" s="6">
        <v>43880</v>
      </c>
      <c r="AH461" s="6">
        <v>43843</v>
      </c>
      <c r="AI461" s="5"/>
      <c r="AJ461" s="5"/>
      <c r="AK461">
        <v>460</v>
      </c>
    </row>
    <row r="462" spans="1:37" x14ac:dyDescent="0.35">
      <c r="A462">
        <v>1</v>
      </c>
      <c r="B462" s="5"/>
      <c r="C462">
        <v>0</v>
      </c>
      <c r="D462" s="5" t="s">
        <v>782</v>
      </c>
      <c r="E462" s="5" t="s">
        <v>60</v>
      </c>
      <c r="F462" s="5"/>
      <c r="G462" s="5" t="s">
        <v>86</v>
      </c>
      <c r="H462" s="5" t="s">
        <v>785</v>
      </c>
      <c r="I462" s="5" t="s">
        <v>1172</v>
      </c>
      <c r="J462" s="5"/>
      <c r="K462" s="5"/>
      <c r="L462" s="5" t="s">
        <v>53</v>
      </c>
      <c r="M462" s="5" t="s">
        <v>54</v>
      </c>
      <c r="N462" s="5"/>
      <c r="O462" s="5"/>
      <c r="P462" s="6"/>
      <c r="Q462" s="5" t="s">
        <v>340</v>
      </c>
      <c r="R462" s="5" t="s">
        <v>62</v>
      </c>
      <c r="S462" s="5" t="s">
        <v>51</v>
      </c>
      <c r="T462" s="5"/>
      <c r="U462" s="5" t="s">
        <v>59</v>
      </c>
      <c r="V462" s="5"/>
      <c r="X462" s="5"/>
      <c r="Y462" s="6">
        <v>43802</v>
      </c>
      <c r="Z462" s="6"/>
      <c r="AA462" s="6">
        <v>43840</v>
      </c>
      <c r="AB462" s="6">
        <v>43818</v>
      </c>
      <c r="AC462" s="6">
        <v>43832</v>
      </c>
      <c r="AD462" s="6">
        <v>43832</v>
      </c>
      <c r="AE462" s="6">
        <v>43844</v>
      </c>
      <c r="AF462" s="5"/>
      <c r="AG462" s="6">
        <v>43844</v>
      </c>
      <c r="AH462" s="6">
        <v>43817</v>
      </c>
      <c r="AI462" s="5"/>
      <c r="AJ462" s="5"/>
      <c r="AK462">
        <v>462</v>
      </c>
    </row>
    <row r="463" spans="1:37" x14ac:dyDescent="0.35">
      <c r="A463">
        <v>4</v>
      </c>
      <c r="B463" s="5"/>
      <c r="C463">
        <v>0</v>
      </c>
      <c r="D463" s="5" t="s">
        <v>782</v>
      </c>
      <c r="E463" s="5" t="s">
        <v>60</v>
      </c>
      <c r="F463" s="5"/>
      <c r="G463" s="5" t="s">
        <v>86</v>
      </c>
      <c r="H463" s="5" t="s">
        <v>783</v>
      </c>
      <c r="I463" s="5" t="s">
        <v>784</v>
      </c>
      <c r="J463" s="5"/>
      <c r="K463" s="5"/>
      <c r="L463" s="5" t="s">
        <v>53</v>
      </c>
      <c r="M463" s="5" t="s">
        <v>54</v>
      </c>
      <c r="N463" s="5"/>
      <c r="O463" s="5"/>
      <c r="P463" s="6"/>
      <c r="Q463" s="5" t="s">
        <v>340</v>
      </c>
      <c r="R463" s="5" t="s">
        <v>62</v>
      </c>
      <c r="S463" s="5" t="s">
        <v>51</v>
      </c>
      <c r="T463" s="5"/>
      <c r="U463" s="5" t="s">
        <v>59</v>
      </c>
      <c r="V463" s="5"/>
      <c r="X463" s="5"/>
      <c r="Y463" s="6">
        <v>43851</v>
      </c>
      <c r="Z463" s="6">
        <v>43846</v>
      </c>
      <c r="AA463" s="6">
        <v>43875</v>
      </c>
      <c r="AB463" s="6">
        <v>43844</v>
      </c>
      <c r="AC463" s="6">
        <v>43844</v>
      </c>
      <c r="AD463" s="6">
        <v>43860</v>
      </c>
      <c r="AE463" s="6">
        <v>43879</v>
      </c>
      <c r="AF463" s="5"/>
      <c r="AG463" s="6">
        <v>43881</v>
      </c>
      <c r="AH463" s="6">
        <v>43844</v>
      </c>
      <c r="AI463" s="5"/>
      <c r="AJ463" s="5"/>
      <c r="AK463">
        <v>461</v>
      </c>
    </row>
    <row r="464" spans="1:37" x14ac:dyDescent="0.35">
      <c r="A464">
        <v>5</v>
      </c>
      <c r="B464" s="5"/>
      <c r="C464">
        <v>0</v>
      </c>
      <c r="D464" s="5" t="s">
        <v>782</v>
      </c>
      <c r="E464" s="5" t="s">
        <v>60</v>
      </c>
      <c r="F464" s="5"/>
      <c r="G464" s="5" t="s">
        <v>86</v>
      </c>
      <c r="H464" s="5" t="s">
        <v>785</v>
      </c>
      <c r="I464" s="5" t="s">
        <v>786</v>
      </c>
      <c r="J464" s="5"/>
      <c r="K464" s="5"/>
      <c r="L464" s="5" t="s">
        <v>53</v>
      </c>
      <c r="M464" s="5" t="s">
        <v>67</v>
      </c>
      <c r="N464" s="5"/>
      <c r="O464" s="5"/>
      <c r="P464" s="6"/>
      <c r="Q464" s="5" t="s">
        <v>340</v>
      </c>
      <c r="R464" s="5" t="s">
        <v>62</v>
      </c>
      <c r="S464" s="5" t="s">
        <v>51</v>
      </c>
      <c r="T464" s="5"/>
      <c r="U464" s="5" t="s">
        <v>69</v>
      </c>
      <c r="V464" s="5"/>
      <c r="X464" s="5"/>
      <c r="Y464" s="6">
        <v>43893</v>
      </c>
      <c r="Z464" s="6">
        <v>43895</v>
      </c>
      <c r="AA464" s="6">
        <v>43899</v>
      </c>
      <c r="AB464" s="6">
        <v>43844</v>
      </c>
      <c r="AC464" s="6">
        <v>43885</v>
      </c>
      <c r="AD464" s="6">
        <v>43886</v>
      </c>
      <c r="AE464" s="6">
        <v>43907</v>
      </c>
      <c r="AF464" s="5"/>
      <c r="AG464" s="6">
        <v>43916</v>
      </c>
      <c r="AH464" s="6">
        <v>43885</v>
      </c>
      <c r="AI464" s="5"/>
      <c r="AJ464" s="5"/>
      <c r="AK464">
        <v>463</v>
      </c>
    </row>
    <row r="465" spans="1:37" x14ac:dyDescent="0.35">
      <c r="A465">
        <v>1</v>
      </c>
      <c r="B465" s="5"/>
      <c r="C465">
        <v>0</v>
      </c>
      <c r="D465" s="5" t="s">
        <v>787</v>
      </c>
      <c r="E465" s="5" t="s">
        <v>92</v>
      </c>
      <c r="F465" s="5"/>
      <c r="G465" s="5" t="s">
        <v>86</v>
      </c>
      <c r="H465" s="5" t="s">
        <v>788</v>
      </c>
      <c r="I465" s="5"/>
      <c r="J465" s="5"/>
      <c r="K465" s="5"/>
      <c r="L465" s="5" t="s">
        <v>53</v>
      </c>
      <c r="M465" s="5" t="s">
        <v>67</v>
      </c>
      <c r="N465" s="5"/>
      <c r="O465" s="5"/>
      <c r="P465" s="6"/>
      <c r="Q465" s="5" t="s">
        <v>340</v>
      </c>
      <c r="R465" s="5" t="s">
        <v>62</v>
      </c>
      <c r="S465" s="5" t="s">
        <v>51</v>
      </c>
      <c r="T465" s="5"/>
      <c r="U465" s="5" t="s">
        <v>59</v>
      </c>
      <c r="V465" s="5"/>
      <c r="X465" s="5"/>
      <c r="Y465" s="6">
        <v>43802</v>
      </c>
      <c r="Z465" s="6"/>
      <c r="AA465" s="6">
        <v>43875</v>
      </c>
      <c r="AB465" s="6">
        <v>43818</v>
      </c>
      <c r="AC465" s="6">
        <v>43845</v>
      </c>
      <c r="AD465" s="6">
        <v>43860</v>
      </c>
      <c r="AE465" s="6">
        <v>43879</v>
      </c>
      <c r="AF465" s="5"/>
      <c r="AG465" s="6">
        <v>43881</v>
      </c>
      <c r="AH465" s="6">
        <v>43817</v>
      </c>
      <c r="AI465" s="5"/>
      <c r="AJ465" s="5"/>
      <c r="AK465">
        <v>464</v>
      </c>
    </row>
    <row r="466" spans="1:37" x14ac:dyDescent="0.35">
      <c r="A466">
        <v>2</v>
      </c>
      <c r="B466" s="5"/>
      <c r="C466">
        <v>0</v>
      </c>
      <c r="D466" s="5" t="s">
        <v>787</v>
      </c>
      <c r="E466" s="5" t="s">
        <v>92</v>
      </c>
      <c r="F466" s="5"/>
      <c r="G466" s="5" t="s">
        <v>86</v>
      </c>
      <c r="H466" s="5" t="s">
        <v>788</v>
      </c>
      <c r="I466" s="5" t="s">
        <v>789</v>
      </c>
      <c r="J466" s="5"/>
      <c r="K466" s="5"/>
      <c r="L466" s="5" t="s">
        <v>53</v>
      </c>
      <c r="M466" s="5" t="s">
        <v>67</v>
      </c>
      <c r="N466" s="5"/>
      <c r="O466" s="5"/>
      <c r="P466" s="6"/>
      <c r="Q466" s="5" t="s">
        <v>340</v>
      </c>
      <c r="R466" s="5" t="s">
        <v>62</v>
      </c>
      <c r="S466" s="5" t="s">
        <v>51</v>
      </c>
      <c r="T466" s="5"/>
      <c r="U466" s="5" t="s">
        <v>69</v>
      </c>
      <c r="V466" s="5"/>
      <c r="X466" s="5"/>
      <c r="Y466" s="6">
        <v>43893</v>
      </c>
      <c r="Z466" s="6">
        <v>43895</v>
      </c>
      <c r="AA466" s="6">
        <v>43896</v>
      </c>
      <c r="AB466" s="6">
        <v>43818</v>
      </c>
      <c r="AC466" s="6">
        <v>43885</v>
      </c>
      <c r="AD466" s="6">
        <v>43886</v>
      </c>
      <c r="AE466" s="6">
        <v>43904</v>
      </c>
      <c r="AF466" s="5"/>
      <c r="AG466" s="6">
        <v>43916</v>
      </c>
      <c r="AH466" s="6">
        <v>43885</v>
      </c>
      <c r="AI466" s="5"/>
      <c r="AJ466" s="5"/>
      <c r="AK466">
        <v>465</v>
      </c>
    </row>
    <row r="467" spans="1:37" x14ac:dyDescent="0.35">
      <c r="A467">
        <v>3</v>
      </c>
      <c r="B467" s="5"/>
      <c r="C467">
        <v>0</v>
      </c>
      <c r="D467" s="5" t="s">
        <v>787</v>
      </c>
      <c r="E467" s="5" t="s">
        <v>92</v>
      </c>
      <c r="F467" s="5"/>
      <c r="G467" s="5" t="s">
        <v>86</v>
      </c>
      <c r="H467" s="5" t="s">
        <v>790</v>
      </c>
      <c r="I467" s="5" t="s">
        <v>791</v>
      </c>
      <c r="J467" s="5"/>
      <c r="K467" s="5"/>
      <c r="L467" s="5" t="s">
        <v>53</v>
      </c>
      <c r="M467" s="5" t="s">
        <v>67</v>
      </c>
      <c r="N467" s="5"/>
      <c r="O467" s="5"/>
      <c r="P467" s="6"/>
      <c r="Q467" s="5" t="s">
        <v>340</v>
      </c>
      <c r="R467" s="5" t="s">
        <v>62</v>
      </c>
      <c r="S467" s="5" t="s">
        <v>65</v>
      </c>
      <c r="T467" s="5" t="s">
        <v>58</v>
      </c>
      <c r="U467" s="5" t="s">
        <v>69</v>
      </c>
      <c r="V467" s="5"/>
      <c r="X467" s="5"/>
      <c r="Y467" s="6">
        <v>44166</v>
      </c>
      <c r="Z467" s="6">
        <v>44168</v>
      </c>
      <c r="AA467" s="6">
        <v>44168</v>
      </c>
      <c r="AB467" s="6">
        <v>44158</v>
      </c>
      <c r="AC467" s="6">
        <v>44158</v>
      </c>
      <c r="AD467" s="6">
        <v>44158</v>
      </c>
      <c r="AE467" s="6">
        <v>44166</v>
      </c>
      <c r="AF467" s="5"/>
      <c r="AG467" s="6">
        <v>44168</v>
      </c>
      <c r="AH467" s="6">
        <v>44158</v>
      </c>
      <c r="AI467" s="5"/>
      <c r="AJ467" s="5"/>
      <c r="AK467">
        <v>466</v>
      </c>
    </row>
    <row r="468" spans="1:37" x14ac:dyDescent="0.35">
      <c r="A468">
        <v>4</v>
      </c>
      <c r="B468" s="5"/>
      <c r="C468">
        <v>0</v>
      </c>
      <c r="D468" s="5" t="s">
        <v>787</v>
      </c>
      <c r="E468" s="5" t="s">
        <v>92</v>
      </c>
      <c r="F468" s="5"/>
      <c r="G468" s="5" t="s">
        <v>86</v>
      </c>
      <c r="H468" s="5" t="s">
        <v>792</v>
      </c>
      <c r="I468" s="5"/>
      <c r="J468" s="5"/>
      <c r="K468" s="5"/>
      <c r="L468" s="5" t="s">
        <v>53</v>
      </c>
      <c r="M468" s="5" t="s">
        <v>67</v>
      </c>
      <c r="N468" s="5"/>
      <c r="O468" s="5"/>
      <c r="P468" s="6"/>
      <c r="Q468" s="5" t="s">
        <v>340</v>
      </c>
      <c r="R468" s="5" t="s">
        <v>62</v>
      </c>
      <c r="S468" s="5" t="s">
        <v>65</v>
      </c>
      <c r="T468" s="5" t="s">
        <v>58</v>
      </c>
      <c r="U468" s="5" t="s">
        <v>69</v>
      </c>
      <c r="V468" s="5"/>
      <c r="X468" s="5"/>
      <c r="Y468" s="6">
        <v>44167</v>
      </c>
      <c r="Z468" s="6">
        <v>44169</v>
      </c>
      <c r="AA468" s="6">
        <v>44169</v>
      </c>
      <c r="AB468" s="6">
        <v>44159</v>
      </c>
      <c r="AC468" s="6">
        <v>44159</v>
      </c>
      <c r="AD468" s="6">
        <v>44159</v>
      </c>
      <c r="AE468" s="6">
        <v>44165</v>
      </c>
      <c r="AF468" s="5"/>
      <c r="AG468" s="6">
        <v>44168</v>
      </c>
      <c r="AH468" s="6">
        <v>44159</v>
      </c>
      <c r="AI468" s="5"/>
      <c r="AJ468" s="5"/>
      <c r="AK468">
        <v>467</v>
      </c>
    </row>
    <row r="469" spans="1:37" x14ac:dyDescent="0.35">
      <c r="A469">
        <v>1</v>
      </c>
      <c r="B469" s="5"/>
      <c r="C469">
        <v>0</v>
      </c>
      <c r="D469" s="5" t="s">
        <v>793</v>
      </c>
      <c r="E469" s="5" t="s">
        <v>92</v>
      </c>
      <c r="F469" s="5"/>
      <c r="G469" s="5" t="s">
        <v>86</v>
      </c>
      <c r="H469" s="5" t="s">
        <v>794</v>
      </c>
      <c r="I469" s="5" t="s">
        <v>1114</v>
      </c>
      <c r="J469" s="5"/>
      <c r="K469" s="5"/>
      <c r="L469" s="5" t="s">
        <v>53</v>
      </c>
      <c r="M469" s="5" t="s">
        <v>67</v>
      </c>
      <c r="N469" s="5"/>
      <c r="O469" s="5"/>
      <c r="P469" s="6"/>
      <c r="Q469" s="5" t="s">
        <v>340</v>
      </c>
      <c r="R469" s="5" t="s">
        <v>62</v>
      </c>
      <c r="S469" s="5" t="s">
        <v>51</v>
      </c>
      <c r="T469" s="5"/>
      <c r="U469" s="5" t="s">
        <v>69</v>
      </c>
      <c r="V469" s="5"/>
      <c r="X469" s="5"/>
      <c r="Y469" s="6">
        <v>43802</v>
      </c>
      <c r="Z469" s="6"/>
      <c r="AA469" s="6">
        <v>43899</v>
      </c>
      <c r="AB469" s="6">
        <v>43818</v>
      </c>
      <c r="AC469" s="6">
        <v>43881</v>
      </c>
      <c r="AD469" s="6">
        <v>43886</v>
      </c>
      <c r="AE469" s="6">
        <v>43907</v>
      </c>
      <c r="AF469" s="5"/>
      <c r="AG469" s="6">
        <v>43916</v>
      </c>
      <c r="AH469" s="6">
        <v>43817</v>
      </c>
      <c r="AI469" s="5"/>
      <c r="AJ469" s="5"/>
      <c r="AK469">
        <v>468</v>
      </c>
    </row>
    <row r="470" spans="1:37" x14ac:dyDescent="0.35">
      <c r="A470">
        <v>2</v>
      </c>
      <c r="B470" s="5"/>
      <c r="C470">
        <v>0</v>
      </c>
      <c r="D470" s="5" t="s">
        <v>795</v>
      </c>
      <c r="E470" s="5" t="s">
        <v>92</v>
      </c>
      <c r="F470" s="5"/>
      <c r="G470" s="5" t="s">
        <v>64</v>
      </c>
      <c r="H470" s="5" t="s">
        <v>798</v>
      </c>
      <c r="I470" s="5" t="s">
        <v>1115</v>
      </c>
      <c r="J470" s="5"/>
      <c r="K470" s="5"/>
      <c r="L470" s="5" t="s">
        <v>53</v>
      </c>
      <c r="M470" s="5" t="s">
        <v>102</v>
      </c>
      <c r="N470" s="5"/>
      <c r="O470" s="5"/>
      <c r="P470" s="6"/>
      <c r="Q470" s="5" t="s">
        <v>340</v>
      </c>
      <c r="R470" s="5" t="s">
        <v>62</v>
      </c>
      <c r="S470" s="5" t="s">
        <v>51</v>
      </c>
      <c r="T470" s="5"/>
      <c r="U470" s="5"/>
      <c r="V470" s="5"/>
      <c r="X470" s="5"/>
      <c r="Y470" s="6">
        <v>43802</v>
      </c>
      <c r="Z470" s="6"/>
      <c r="AA470" s="6"/>
      <c r="AB470" s="6">
        <v>43818</v>
      </c>
      <c r="AC470" s="6">
        <v>43985</v>
      </c>
      <c r="AD470" s="6"/>
      <c r="AE470" s="6"/>
      <c r="AF470" s="5"/>
      <c r="AG470" s="6">
        <v>43986</v>
      </c>
      <c r="AH470" s="6">
        <v>43817</v>
      </c>
      <c r="AI470" s="5"/>
      <c r="AJ470" s="5"/>
      <c r="AK470">
        <v>472</v>
      </c>
    </row>
    <row r="471" spans="1:37" x14ac:dyDescent="0.35">
      <c r="A471">
        <v>1</v>
      </c>
      <c r="B471" s="5"/>
      <c r="C471">
        <v>0</v>
      </c>
      <c r="D471" s="5" t="s">
        <v>795</v>
      </c>
      <c r="E471" s="5" t="s">
        <v>60</v>
      </c>
      <c r="F471" s="5"/>
      <c r="G471" s="5" t="s">
        <v>86</v>
      </c>
      <c r="H471" s="5" t="s">
        <v>798</v>
      </c>
      <c r="I471" s="5" t="s">
        <v>799</v>
      </c>
      <c r="J471" s="5"/>
      <c r="K471" s="5"/>
      <c r="L471" s="5" t="s">
        <v>53</v>
      </c>
      <c r="M471" s="5" t="s">
        <v>67</v>
      </c>
      <c r="N471" s="5"/>
      <c r="O471" s="5"/>
      <c r="P471" s="6"/>
      <c r="Q471" s="5" t="s">
        <v>340</v>
      </c>
      <c r="R471" s="5" t="s">
        <v>62</v>
      </c>
      <c r="S471" s="5" t="s">
        <v>51</v>
      </c>
      <c r="T471" s="5"/>
      <c r="U471" s="5" t="s">
        <v>59</v>
      </c>
      <c r="V471" s="5"/>
      <c r="X471" s="5"/>
      <c r="Y471" s="6">
        <v>43802</v>
      </c>
      <c r="Z471" s="6"/>
      <c r="AA471" s="6">
        <v>43850</v>
      </c>
      <c r="AB471" s="6">
        <v>43761</v>
      </c>
      <c r="AC471" s="6">
        <v>43843</v>
      </c>
      <c r="AD471" s="6">
        <v>43843</v>
      </c>
      <c r="AE471" s="6">
        <v>43852</v>
      </c>
      <c r="AF471" s="5"/>
      <c r="AG471" s="6">
        <v>43853</v>
      </c>
      <c r="AH471" s="6">
        <v>43718</v>
      </c>
      <c r="AI471" s="5"/>
      <c r="AJ471" s="5"/>
      <c r="AK471">
        <v>470</v>
      </c>
    </row>
    <row r="472" spans="1:37" x14ac:dyDescent="0.35">
      <c r="A472">
        <v>4</v>
      </c>
      <c r="B472" s="5"/>
      <c r="C472">
        <v>0</v>
      </c>
      <c r="D472" s="5" t="s">
        <v>795</v>
      </c>
      <c r="E472" s="5" t="s">
        <v>60</v>
      </c>
      <c r="F472" s="5"/>
      <c r="G472" s="5" t="s">
        <v>46</v>
      </c>
      <c r="H472" s="5" t="s">
        <v>798</v>
      </c>
      <c r="I472" s="5" t="s">
        <v>800</v>
      </c>
      <c r="J472" s="5"/>
      <c r="K472" s="5"/>
      <c r="L472" s="5" t="s">
        <v>53</v>
      </c>
      <c r="M472" s="5" t="s">
        <v>67</v>
      </c>
      <c r="N472" s="5"/>
      <c r="O472" s="5"/>
      <c r="P472" s="6"/>
      <c r="Q472" s="5" t="s">
        <v>340</v>
      </c>
      <c r="R472" s="5" t="s">
        <v>62</v>
      </c>
      <c r="S472" s="5" t="s">
        <v>51</v>
      </c>
      <c r="T472" s="5"/>
      <c r="U472" s="5" t="s">
        <v>59</v>
      </c>
      <c r="V472" s="5"/>
      <c r="X472" s="5"/>
      <c r="Y472" s="6">
        <v>43994</v>
      </c>
      <c r="Z472" s="6">
        <v>43988</v>
      </c>
      <c r="AA472" s="6">
        <v>43996</v>
      </c>
      <c r="AB472" s="6">
        <v>43761</v>
      </c>
      <c r="AC472" s="6">
        <v>43986</v>
      </c>
      <c r="AD472" s="6">
        <v>43986</v>
      </c>
      <c r="AE472" s="6">
        <v>43987</v>
      </c>
      <c r="AF472" s="5"/>
      <c r="AG472" s="6">
        <v>43991</v>
      </c>
      <c r="AH472" s="6">
        <v>43986</v>
      </c>
      <c r="AI472" s="5"/>
      <c r="AJ472" s="5"/>
      <c r="AK472">
        <v>471</v>
      </c>
    </row>
    <row r="473" spans="1:37" x14ac:dyDescent="0.35">
      <c r="A473">
        <v>5</v>
      </c>
      <c r="B473" s="5"/>
      <c r="C473">
        <v>0</v>
      </c>
      <c r="D473" s="5" t="s">
        <v>795</v>
      </c>
      <c r="E473" s="5" t="s">
        <v>60</v>
      </c>
      <c r="F473" s="5"/>
      <c r="G473" s="5" t="s">
        <v>46</v>
      </c>
      <c r="H473" s="5" t="s">
        <v>796</v>
      </c>
      <c r="I473" s="5" t="s">
        <v>797</v>
      </c>
      <c r="J473" s="5"/>
      <c r="K473" s="5"/>
      <c r="L473" s="5" t="s">
        <v>53</v>
      </c>
      <c r="M473" s="5" t="s">
        <v>54</v>
      </c>
      <c r="N473" s="5"/>
      <c r="O473" s="5"/>
      <c r="P473" s="6"/>
      <c r="Q473" s="5" t="s">
        <v>340</v>
      </c>
      <c r="R473" s="5" t="s">
        <v>62</v>
      </c>
      <c r="S473" s="5" t="s">
        <v>65</v>
      </c>
      <c r="T473" s="5" t="s">
        <v>58</v>
      </c>
      <c r="U473" s="5" t="s">
        <v>69</v>
      </c>
      <c r="V473" s="5"/>
      <c r="X473" s="5"/>
      <c r="Y473" s="6">
        <v>44055</v>
      </c>
      <c r="Z473" s="6">
        <v>44049</v>
      </c>
      <c r="AA473" s="6">
        <v>44057</v>
      </c>
      <c r="AB473" s="6">
        <v>44047</v>
      </c>
      <c r="AC473" s="6">
        <v>44047</v>
      </c>
      <c r="AD473" s="6">
        <v>44047</v>
      </c>
      <c r="AE473" s="6">
        <v>44060</v>
      </c>
      <c r="AF473" s="5"/>
      <c r="AG473" s="6">
        <v>44061</v>
      </c>
      <c r="AH473" s="6">
        <v>44047</v>
      </c>
      <c r="AI473" s="5" t="s">
        <v>59</v>
      </c>
      <c r="AJ473" s="5"/>
      <c r="AK473">
        <v>469</v>
      </c>
    </row>
    <row r="474" spans="1:37" x14ac:dyDescent="0.35">
      <c r="A474">
        <v>1</v>
      </c>
      <c r="B474" s="5"/>
      <c r="C474">
        <v>0</v>
      </c>
      <c r="D474" s="5" t="s">
        <v>801</v>
      </c>
      <c r="E474" s="5" t="s">
        <v>92</v>
      </c>
      <c r="F474" s="5"/>
      <c r="G474" s="5" t="s">
        <v>86</v>
      </c>
      <c r="H474" s="5" t="s">
        <v>803</v>
      </c>
      <c r="I474" s="5" t="s">
        <v>1241</v>
      </c>
      <c r="J474" s="5"/>
      <c r="K474" s="5"/>
      <c r="L474" s="5" t="s">
        <v>53</v>
      </c>
      <c r="M474" s="5" t="s">
        <v>54</v>
      </c>
      <c r="N474" s="5"/>
      <c r="O474" s="5"/>
      <c r="P474" s="6"/>
      <c r="Q474" s="5" t="s">
        <v>340</v>
      </c>
      <c r="R474" s="5" t="s">
        <v>62</v>
      </c>
      <c r="S474" s="5" t="s">
        <v>51</v>
      </c>
      <c r="T474" s="5"/>
      <c r="U474" s="5" t="s">
        <v>59</v>
      </c>
      <c r="V474" s="5"/>
      <c r="X474" s="5"/>
      <c r="Y474" s="6">
        <v>43802</v>
      </c>
      <c r="Z474" s="6"/>
      <c r="AA474" s="6">
        <v>43816</v>
      </c>
      <c r="AB474" s="6">
        <v>43761</v>
      </c>
      <c r="AC474" s="6">
        <v>43795</v>
      </c>
      <c r="AD474" s="6">
        <v>43802</v>
      </c>
      <c r="AE474" s="6">
        <v>43830</v>
      </c>
      <c r="AF474" s="5"/>
      <c r="AG474" s="6">
        <v>43832</v>
      </c>
      <c r="AH474" s="6">
        <v>43718</v>
      </c>
      <c r="AI474" s="5"/>
      <c r="AJ474" s="5"/>
      <c r="AK474">
        <v>474</v>
      </c>
    </row>
    <row r="475" spans="1:37" x14ac:dyDescent="0.35">
      <c r="A475">
        <v>5</v>
      </c>
      <c r="B475" s="5"/>
      <c r="C475">
        <v>0</v>
      </c>
      <c r="D475" s="5" t="s">
        <v>801</v>
      </c>
      <c r="E475" s="5" t="s">
        <v>60</v>
      </c>
      <c r="F475" s="5"/>
      <c r="G475" s="5" t="s">
        <v>86</v>
      </c>
      <c r="H475" s="5" t="s">
        <v>803</v>
      </c>
      <c r="I475" s="5" t="s">
        <v>804</v>
      </c>
      <c r="J475" s="5"/>
      <c r="K475" s="5"/>
      <c r="L475" s="5" t="s">
        <v>53</v>
      </c>
      <c r="M475" s="5" t="s">
        <v>67</v>
      </c>
      <c r="N475" s="5"/>
      <c r="O475" s="5"/>
      <c r="P475" s="6"/>
      <c r="Q475" s="5" t="s">
        <v>340</v>
      </c>
      <c r="R475" s="5" t="s">
        <v>62</v>
      </c>
      <c r="S475" s="5" t="s">
        <v>51</v>
      </c>
      <c r="T475" s="5"/>
      <c r="U475" s="5" t="s">
        <v>59</v>
      </c>
      <c r="V475" s="5"/>
      <c r="X475" s="5"/>
      <c r="Y475" s="6">
        <v>43914</v>
      </c>
      <c r="Z475" s="6">
        <v>43908</v>
      </c>
      <c r="AA475" s="6">
        <v>43916</v>
      </c>
      <c r="AB475" s="6">
        <v>43761</v>
      </c>
      <c r="AC475" s="6">
        <v>43906</v>
      </c>
      <c r="AD475" s="6">
        <v>43906</v>
      </c>
      <c r="AE475" s="6">
        <v>43917</v>
      </c>
      <c r="AF475" s="5"/>
      <c r="AG475" s="6">
        <v>43920</v>
      </c>
      <c r="AH475" s="6">
        <v>43906</v>
      </c>
      <c r="AI475" s="5"/>
      <c r="AJ475" s="5" t="s">
        <v>805</v>
      </c>
      <c r="AK475">
        <v>475</v>
      </c>
    </row>
    <row r="476" spans="1:37" x14ac:dyDescent="0.35">
      <c r="A476">
        <v>4</v>
      </c>
      <c r="B476" s="5"/>
      <c r="C476">
        <v>0</v>
      </c>
      <c r="D476" s="5" t="s">
        <v>801</v>
      </c>
      <c r="E476" s="5" t="s">
        <v>92</v>
      </c>
      <c r="F476" s="5"/>
      <c r="G476" s="5" t="s">
        <v>86</v>
      </c>
      <c r="H476" s="5" t="s">
        <v>803</v>
      </c>
      <c r="I476" s="5" t="s">
        <v>806</v>
      </c>
      <c r="J476" s="5"/>
      <c r="K476" s="5"/>
      <c r="L476" s="5" t="s">
        <v>53</v>
      </c>
      <c r="M476" s="5" t="s">
        <v>67</v>
      </c>
      <c r="N476" s="5"/>
      <c r="O476" s="5"/>
      <c r="P476" s="6"/>
      <c r="Q476" s="5" t="s">
        <v>340</v>
      </c>
      <c r="R476" s="5" t="s">
        <v>62</v>
      </c>
      <c r="S476" s="5" t="s">
        <v>51</v>
      </c>
      <c r="T476" s="5"/>
      <c r="U476" s="5" t="s">
        <v>69</v>
      </c>
      <c r="V476" s="5"/>
      <c r="X476" s="5"/>
      <c r="Y476" s="6">
        <v>43893</v>
      </c>
      <c r="Z476" s="6">
        <v>43895</v>
      </c>
      <c r="AA476" s="6">
        <v>43896</v>
      </c>
      <c r="AB476" s="6">
        <v>43761</v>
      </c>
      <c r="AC476" s="6">
        <v>43885</v>
      </c>
      <c r="AD476" s="6">
        <v>43886</v>
      </c>
      <c r="AE476" s="6">
        <v>43908</v>
      </c>
      <c r="AF476" s="5"/>
      <c r="AG476" s="6">
        <v>43916</v>
      </c>
      <c r="AH476" s="6">
        <v>43885</v>
      </c>
      <c r="AI476" s="5"/>
      <c r="AJ476" s="5"/>
      <c r="AK476">
        <v>476</v>
      </c>
    </row>
    <row r="477" spans="1:37" x14ac:dyDescent="0.35">
      <c r="A477">
        <v>3</v>
      </c>
      <c r="B477" s="5"/>
      <c r="C477">
        <v>2</v>
      </c>
      <c r="D477" s="5" t="s">
        <v>801</v>
      </c>
      <c r="E477" s="5" t="s">
        <v>92</v>
      </c>
      <c r="F477" s="5"/>
      <c r="G477" s="5" t="s">
        <v>86</v>
      </c>
      <c r="H477" s="5" t="s">
        <v>802</v>
      </c>
      <c r="I477" s="5" t="s">
        <v>1241</v>
      </c>
      <c r="J477" s="5"/>
      <c r="K477" s="5"/>
      <c r="L477" s="5" t="s">
        <v>48</v>
      </c>
      <c r="M477" s="5"/>
      <c r="N477" s="5" t="s">
        <v>340</v>
      </c>
      <c r="O477" s="5" t="s">
        <v>62</v>
      </c>
      <c r="P477" s="6">
        <v>44160</v>
      </c>
      <c r="Q477" s="5" t="s">
        <v>340</v>
      </c>
      <c r="R477" s="5" t="s">
        <v>62</v>
      </c>
      <c r="S477" s="5" t="s">
        <v>51</v>
      </c>
      <c r="T477" s="5"/>
      <c r="U477" s="5" t="s">
        <v>69</v>
      </c>
      <c r="V477" s="5"/>
      <c r="X477" s="5"/>
      <c r="Y477" s="6">
        <v>44160</v>
      </c>
      <c r="Z477" s="6">
        <v>44057</v>
      </c>
      <c r="AA477" s="6">
        <v>44070</v>
      </c>
      <c r="AB477" s="6">
        <v>44157</v>
      </c>
      <c r="AC477" s="6"/>
      <c r="AD477" s="6"/>
      <c r="AE477" s="6"/>
      <c r="AF477" s="5"/>
      <c r="AG477" s="6"/>
      <c r="AH477" s="6">
        <v>44157</v>
      </c>
      <c r="AI477" s="5"/>
      <c r="AJ477" s="5"/>
      <c r="AK477">
        <v>473</v>
      </c>
    </row>
    <row r="478" spans="1:37" x14ac:dyDescent="0.35">
      <c r="A478">
        <v>3</v>
      </c>
      <c r="B478" s="5"/>
      <c r="C478">
        <v>0</v>
      </c>
      <c r="D478" s="5" t="s">
        <v>807</v>
      </c>
      <c r="E478" s="5" t="s">
        <v>60</v>
      </c>
      <c r="F478" s="5" t="s">
        <v>73</v>
      </c>
      <c r="G478" s="5" t="s">
        <v>46</v>
      </c>
      <c r="H478" s="5" t="s">
        <v>808</v>
      </c>
      <c r="I478" s="5" t="s">
        <v>1186</v>
      </c>
      <c r="J478" s="5"/>
      <c r="K478" s="5"/>
      <c r="L478" s="5" t="s">
        <v>53</v>
      </c>
      <c r="M478" s="5" t="s">
        <v>102</v>
      </c>
      <c r="N478" s="5"/>
      <c r="O478" s="5"/>
      <c r="P478" s="6"/>
      <c r="Q478" s="5" t="s">
        <v>340</v>
      </c>
      <c r="R478" s="5" t="s">
        <v>62</v>
      </c>
      <c r="S478" s="5" t="s">
        <v>51</v>
      </c>
      <c r="T478" s="5"/>
      <c r="U478" s="5" t="s">
        <v>59</v>
      </c>
      <c r="V478" s="5"/>
      <c r="X478" s="5"/>
      <c r="Y478" s="6">
        <v>43802</v>
      </c>
      <c r="Z478" s="6"/>
      <c r="AA478" s="6">
        <v>43938</v>
      </c>
      <c r="AB478" s="6">
        <v>43818</v>
      </c>
      <c r="AC478" s="6">
        <v>43916</v>
      </c>
      <c r="AD478" s="6">
        <v>43949</v>
      </c>
      <c r="AE478" s="6">
        <v>43950</v>
      </c>
      <c r="AF478" s="5"/>
      <c r="AG478" s="6">
        <v>43951</v>
      </c>
      <c r="AH478" s="6">
        <v>43817</v>
      </c>
      <c r="AI478" s="5"/>
      <c r="AJ478" s="5" t="s">
        <v>809</v>
      </c>
      <c r="AK478">
        <v>478</v>
      </c>
    </row>
    <row r="479" spans="1:37" x14ac:dyDescent="0.35">
      <c r="A479">
        <v>1</v>
      </c>
      <c r="B479" s="5"/>
      <c r="C479">
        <v>1</v>
      </c>
      <c r="D479" s="5" t="s">
        <v>807</v>
      </c>
      <c r="E479" s="5" t="s">
        <v>92</v>
      </c>
      <c r="F479" s="5"/>
      <c r="G479" s="5" t="s">
        <v>86</v>
      </c>
      <c r="H479" s="5" t="s">
        <v>808</v>
      </c>
      <c r="I479" s="5" t="s">
        <v>1242</v>
      </c>
      <c r="J479" s="5"/>
      <c r="K479" s="5"/>
      <c r="L479" s="5" t="s">
        <v>53</v>
      </c>
      <c r="M479" s="5" t="s">
        <v>67</v>
      </c>
      <c r="N479" s="5"/>
      <c r="O479" s="5"/>
      <c r="P479" s="6"/>
      <c r="Q479" s="5" t="s">
        <v>340</v>
      </c>
      <c r="R479" s="5" t="s">
        <v>62</v>
      </c>
      <c r="S479" s="5" t="s">
        <v>51</v>
      </c>
      <c r="T479" s="5"/>
      <c r="U479" s="5" t="s">
        <v>69</v>
      </c>
      <c r="V479" s="5"/>
      <c r="X479" s="5"/>
      <c r="Y479" s="6">
        <v>43840</v>
      </c>
      <c r="Z479" s="6"/>
      <c r="AA479" s="6">
        <v>43899</v>
      </c>
      <c r="AB479" s="6">
        <v>43832</v>
      </c>
      <c r="AC479" s="6">
        <v>43864</v>
      </c>
      <c r="AD479" s="6">
        <v>43886</v>
      </c>
      <c r="AE479" s="6">
        <v>43904</v>
      </c>
      <c r="AF479" s="5"/>
      <c r="AG479" s="6">
        <v>43916</v>
      </c>
      <c r="AH479" s="6">
        <v>43832</v>
      </c>
      <c r="AI479" s="5"/>
      <c r="AJ479" s="5"/>
      <c r="AK479">
        <v>477</v>
      </c>
    </row>
    <row r="480" spans="1:37" x14ac:dyDescent="0.35">
      <c r="A480">
        <v>1</v>
      </c>
      <c r="B480" s="5"/>
      <c r="C480">
        <v>0</v>
      </c>
      <c r="D480" s="5" t="s">
        <v>810</v>
      </c>
      <c r="E480" s="5" t="s">
        <v>92</v>
      </c>
      <c r="F480" s="5"/>
      <c r="G480" s="5" t="s">
        <v>86</v>
      </c>
      <c r="H480" s="5" t="s">
        <v>811</v>
      </c>
      <c r="I480" s="5" t="s">
        <v>1243</v>
      </c>
      <c r="J480" s="5"/>
      <c r="K480" s="5"/>
      <c r="L480" s="5" t="s">
        <v>53</v>
      </c>
      <c r="M480" s="5" t="s">
        <v>67</v>
      </c>
      <c r="N480" s="5"/>
      <c r="O480" s="5"/>
      <c r="P480" s="6"/>
      <c r="Q480" s="5" t="s">
        <v>340</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479</v>
      </c>
    </row>
    <row r="481" spans="1:37" x14ac:dyDescent="0.35">
      <c r="A481">
        <v>1</v>
      </c>
      <c r="B481" s="5"/>
      <c r="C481">
        <v>0</v>
      </c>
      <c r="D481" s="5" t="s">
        <v>812</v>
      </c>
      <c r="E481" s="5" t="s">
        <v>92</v>
      </c>
      <c r="F481" s="5"/>
      <c r="G481" s="5" t="s">
        <v>86</v>
      </c>
      <c r="H481" s="5" t="s">
        <v>813</v>
      </c>
      <c r="I481" s="5" t="s">
        <v>814</v>
      </c>
      <c r="J481" s="5"/>
      <c r="K481" s="5"/>
      <c r="L481" s="5" t="s">
        <v>53</v>
      </c>
      <c r="M481" s="5" t="s">
        <v>67</v>
      </c>
      <c r="N481" s="5"/>
      <c r="O481" s="5"/>
      <c r="P481" s="6"/>
      <c r="Q481" s="5" t="s">
        <v>340</v>
      </c>
      <c r="R481" s="5" t="s">
        <v>62</v>
      </c>
      <c r="S481" s="5" t="s">
        <v>51</v>
      </c>
      <c r="T481" s="5"/>
      <c r="U481" s="5" t="s">
        <v>59</v>
      </c>
      <c r="V481" s="5"/>
      <c r="X481" s="5"/>
      <c r="Y481" s="6">
        <v>43802</v>
      </c>
      <c r="Z481" s="6"/>
      <c r="AA481" s="6">
        <v>43854</v>
      </c>
      <c r="AB481" s="6">
        <v>43818</v>
      </c>
      <c r="AC481" s="6">
        <v>43833</v>
      </c>
      <c r="AD481" s="6">
        <v>43839</v>
      </c>
      <c r="AE481" s="6">
        <v>43875</v>
      </c>
      <c r="AF481" s="5"/>
      <c r="AG481" s="6">
        <v>43880</v>
      </c>
      <c r="AH481" s="6">
        <v>43817</v>
      </c>
      <c r="AI481" s="5"/>
      <c r="AJ481" s="5"/>
      <c r="AK481">
        <v>480</v>
      </c>
    </row>
    <row r="482" spans="1:37" x14ac:dyDescent="0.35">
      <c r="A482">
        <v>1</v>
      </c>
      <c r="B482" s="5"/>
      <c r="C482">
        <v>0</v>
      </c>
      <c r="D482" s="5" t="s">
        <v>815</v>
      </c>
      <c r="E482" s="5" t="s">
        <v>92</v>
      </c>
      <c r="F482" s="5"/>
      <c r="G482" s="5" t="s">
        <v>86</v>
      </c>
      <c r="H482" s="5" t="s">
        <v>816</v>
      </c>
      <c r="I482" s="5" t="s">
        <v>817</v>
      </c>
      <c r="J482" s="5"/>
      <c r="K482" s="5"/>
      <c r="L482" s="5" t="s">
        <v>53</v>
      </c>
      <c r="M482" s="5" t="s">
        <v>67</v>
      </c>
      <c r="N482" s="5"/>
      <c r="O482" s="5"/>
      <c r="P482" s="6"/>
      <c r="Q482" s="5" t="s">
        <v>340</v>
      </c>
      <c r="R482" s="5" t="s">
        <v>62</v>
      </c>
      <c r="S482" s="5" t="s">
        <v>51</v>
      </c>
      <c r="T482" s="5"/>
      <c r="U482" s="5" t="s">
        <v>59</v>
      </c>
      <c r="V482" s="5"/>
      <c r="X482" s="5"/>
      <c r="Y482" s="6">
        <v>43802</v>
      </c>
      <c r="Z482" s="6"/>
      <c r="AA482" s="6">
        <v>43809</v>
      </c>
      <c r="AB482" s="6">
        <v>43761</v>
      </c>
      <c r="AC482" s="6">
        <v>43790</v>
      </c>
      <c r="AD482" s="6">
        <v>43791</v>
      </c>
      <c r="AE482" s="6">
        <v>43804</v>
      </c>
      <c r="AF482" s="5"/>
      <c r="AG482" s="6">
        <v>43804</v>
      </c>
      <c r="AH482" s="6">
        <v>43718</v>
      </c>
      <c r="AI482" s="5"/>
      <c r="AJ482" s="5"/>
      <c r="AK482">
        <v>481</v>
      </c>
    </row>
    <row r="483" spans="1:37" x14ac:dyDescent="0.35">
      <c r="A483">
        <v>1</v>
      </c>
      <c r="B483" s="5"/>
      <c r="C483">
        <v>0</v>
      </c>
      <c r="D483" s="5" t="s">
        <v>818</v>
      </c>
      <c r="E483" s="5" t="s">
        <v>92</v>
      </c>
      <c r="F483" s="5"/>
      <c r="G483" s="5" t="s">
        <v>86</v>
      </c>
      <c r="H483" s="5" t="s">
        <v>819</v>
      </c>
      <c r="I483" s="5" t="s">
        <v>1244</v>
      </c>
      <c r="J483" s="5"/>
      <c r="K483" s="5"/>
      <c r="L483" s="5" t="s">
        <v>53</v>
      </c>
      <c r="M483" s="5" t="s">
        <v>67</v>
      </c>
      <c r="N483" s="5"/>
      <c r="O483" s="5"/>
      <c r="P483" s="6"/>
      <c r="Q483" s="5" t="s">
        <v>340</v>
      </c>
      <c r="R483" s="5" t="s">
        <v>62</v>
      </c>
      <c r="S483" s="5" t="s">
        <v>51</v>
      </c>
      <c r="T483" s="5"/>
      <c r="U483" s="5" t="s">
        <v>59</v>
      </c>
      <c r="V483" s="5"/>
      <c r="X483" s="5"/>
      <c r="Y483" s="6">
        <v>43802</v>
      </c>
      <c r="Z483" s="6"/>
      <c r="AA483" s="6">
        <v>43816</v>
      </c>
      <c r="AB483" s="6">
        <v>43761</v>
      </c>
      <c r="AC483" s="6">
        <v>43795</v>
      </c>
      <c r="AD483" s="6">
        <v>43802</v>
      </c>
      <c r="AE483" s="6">
        <v>43838</v>
      </c>
      <c r="AF483" s="5"/>
      <c r="AG483" s="6">
        <v>43838</v>
      </c>
      <c r="AH483" s="6">
        <v>43718</v>
      </c>
      <c r="AI483" s="5"/>
      <c r="AJ483" s="5"/>
      <c r="AK483">
        <v>482</v>
      </c>
    </row>
    <row r="484" spans="1:37" x14ac:dyDescent="0.35">
      <c r="A484">
        <v>1</v>
      </c>
      <c r="B484" s="5"/>
      <c r="C484">
        <v>0</v>
      </c>
      <c r="D484" s="5" t="s">
        <v>820</v>
      </c>
      <c r="E484" s="5" t="s">
        <v>92</v>
      </c>
      <c r="F484" s="5"/>
      <c r="G484" s="5" t="s">
        <v>86</v>
      </c>
      <c r="H484" s="5" t="s">
        <v>821</v>
      </c>
      <c r="I484" s="5" t="s">
        <v>1245</v>
      </c>
      <c r="J484" s="5"/>
      <c r="K484" s="5"/>
      <c r="L484" s="5" t="s">
        <v>53</v>
      </c>
      <c r="M484" s="5" t="s">
        <v>67</v>
      </c>
      <c r="N484" s="5"/>
      <c r="O484" s="5"/>
      <c r="P484" s="6"/>
      <c r="Q484" s="5" t="s">
        <v>340</v>
      </c>
      <c r="R484" s="5" t="s">
        <v>62</v>
      </c>
      <c r="S484" s="5" t="s">
        <v>51</v>
      </c>
      <c r="T484" s="5"/>
      <c r="U484" s="5" t="s">
        <v>59</v>
      </c>
      <c r="V484" s="5"/>
      <c r="X484" s="5"/>
      <c r="Y484" s="6">
        <v>43802</v>
      </c>
      <c r="Z484" s="6"/>
      <c r="AA484" s="6">
        <v>43809</v>
      </c>
      <c r="AB484" s="6">
        <v>43761</v>
      </c>
      <c r="AC484" s="6">
        <v>43790</v>
      </c>
      <c r="AD484" s="6">
        <v>43791</v>
      </c>
      <c r="AE484" s="6">
        <v>43805</v>
      </c>
      <c r="AF484" s="5"/>
      <c r="AG484" s="6">
        <v>43805</v>
      </c>
      <c r="AH484" s="6">
        <v>43718</v>
      </c>
      <c r="AI484" s="5"/>
      <c r="AJ484" s="5"/>
      <c r="AK484">
        <v>483</v>
      </c>
    </row>
    <row r="485" spans="1:37" x14ac:dyDescent="0.35">
      <c r="A485">
        <v>1</v>
      </c>
      <c r="B485" s="5"/>
      <c r="C485">
        <v>1</v>
      </c>
      <c r="D485" s="5" t="s">
        <v>822</v>
      </c>
      <c r="E485" s="5" t="s">
        <v>92</v>
      </c>
      <c r="F485" s="5"/>
      <c r="G485" s="5" t="s">
        <v>64</v>
      </c>
      <c r="H485" s="5" t="s">
        <v>823</v>
      </c>
      <c r="I485" s="5" t="s">
        <v>1246</v>
      </c>
      <c r="J485" s="5"/>
      <c r="K485" s="5"/>
      <c r="L485" s="5" t="s">
        <v>53</v>
      </c>
      <c r="M485" s="5" t="s">
        <v>67</v>
      </c>
      <c r="N485" s="5"/>
      <c r="O485" s="5"/>
      <c r="P485" s="6"/>
      <c r="Q485" s="5" t="s">
        <v>340</v>
      </c>
      <c r="R485" s="5" t="s">
        <v>62</v>
      </c>
      <c r="S485" s="5" t="s">
        <v>51</v>
      </c>
      <c r="T485" s="5"/>
      <c r="U485" s="5" t="s">
        <v>59</v>
      </c>
      <c r="V485" s="5"/>
      <c r="X485" s="5"/>
      <c r="Y485" s="6">
        <v>43833</v>
      </c>
      <c r="Z485" s="6"/>
      <c r="AA485" s="6">
        <v>43854</v>
      </c>
      <c r="AB485" s="6">
        <v>43820</v>
      </c>
      <c r="AC485" s="6">
        <v>43836</v>
      </c>
      <c r="AD485" s="6">
        <v>43839</v>
      </c>
      <c r="AE485" s="6">
        <v>43853</v>
      </c>
      <c r="AF485" s="5"/>
      <c r="AG485" s="6">
        <v>43854</v>
      </c>
      <c r="AH485" s="6">
        <v>43820</v>
      </c>
      <c r="AI485" s="5"/>
      <c r="AJ485" s="5"/>
      <c r="AK485">
        <v>484</v>
      </c>
    </row>
    <row r="486" spans="1:37" x14ac:dyDescent="0.35">
      <c r="A486">
        <v>1</v>
      </c>
      <c r="B486" s="5"/>
      <c r="C486">
        <v>0</v>
      </c>
      <c r="D486" s="5" t="s">
        <v>824</v>
      </c>
      <c r="E486" s="5" t="s">
        <v>60</v>
      </c>
      <c r="F486" s="5"/>
      <c r="G486" s="5" t="s">
        <v>86</v>
      </c>
      <c r="H486" s="5" t="s">
        <v>825</v>
      </c>
      <c r="I486" s="5" t="s">
        <v>1247</v>
      </c>
      <c r="J486" s="5"/>
      <c r="K486" s="5"/>
      <c r="L486" s="5" t="s">
        <v>53</v>
      </c>
      <c r="M486" s="5" t="s">
        <v>67</v>
      </c>
      <c r="N486" s="5"/>
      <c r="O486" s="5"/>
      <c r="P486" s="6"/>
      <c r="Q486" s="5" t="s">
        <v>340</v>
      </c>
      <c r="R486" s="5" t="s">
        <v>62</v>
      </c>
      <c r="S486" s="5" t="s">
        <v>51</v>
      </c>
      <c r="T486" s="5"/>
      <c r="U486" s="5" t="s">
        <v>59</v>
      </c>
      <c r="V486" s="5"/>
      <c r="X486" s="5"/>
      <c r="Y486" s="6">
        <v>43802</v>
      </c>
      <c r="Z486" s="6"/>
      <c r="AA486" s="6">
        <v>43809</v>
      </c>
      <c r="AB486" s="6">
        <v>43761</v>
      </c>
      <c r="AC486" s="6">
        <v>43791</v>
      </c>
      <c r="AD486" s="6">
        <v>43791</v>
      </c>
      <c r="AE486" s="6">
        <v>43805</v>
      </c>
      <c r="AF486" s="5"/>
      <c r="AG486" s="6">
        <v>43805</v>
      </c>
      <c r="AH486" s="6">
        <v>43718</v>
      </c>
      <c r="AI486" s="5"/>
      <c r="AJ486" s="5"/>
      <c r="AK486">
        <v>485</v>
      </c>
    </row>
    <row r="487" spans="1:37" x14ac:dyDescent="0.35">
      <c r="A487">
        <v>4</v>
      </c>
      <c r="B487" s="5"/>
      <c r="C487">
        <v>0</v>
      </c>
      <c r="D487" s="5" t="s">
        <v>824</v>
      </c>
      <c r="E487" s="5" t="s">
        <v>92</v>
      </c>
      <c r="F487" s="5"/>
      <c r="G487" s="5" t="s">
        <v>86</v>
      </c>
      <c r="H487" s="5" t="s">
        <v>826</v>
      </c>
      <c r="I487" s="5" t="s">
        <v>1247</v>
      </c>
      <c r="J487" s="5"/>
      <c r="K487" s="5"/>
      <c r="L487" s="5" t="s">
        <v>53</v>
      </c>
      <c r="M487" s="5" t="s">
        <v>67</v>
      </c>
      <c r="N487" s="5"/>
      <c r="O487" s="5"/>
      <c r="P487" s="6"/>
      <c r="Q487" s="5" t="s">
        <v>340</v>
      </c>
      <c r="R487" s="5" t="s">
        <v>62</v>
      </c>
      <c r="S487" s="5" t="s">
        <v>51</v>
      </c>
      <c r="T487" s="5"/>
      <c r="U487" s="5" t="s">
        <v>59</v>
      </c>
      <c r="V487" s="5"/>
      <c r="X487" s="5"/>
      <c r="Y487" s="6">
        <v>43854</v>
      </c>
      <c r="Z487" s="6">
        <v>43848</v>
      </c>
      <c r="AA487" s="6">
        <v>43875</v>
      </c>
      <c r="AB487" s="6">
        <v>43846</v>
      </c>
      <c r="AC487" s="6">
        <v>43846</v>
      </c>
      <c r="AD487" s="6">
        <v>43860</v>
      </c>
      <c r="AE487" s="6">
        <v>43879</v>
      </c>
      <c r="AF487" s="5"/>
      <c r="AG487" s="6">
        <v>43881</v>
      </c>
      <c r="AH487" s="6">
        <v>43846</v>
      </c>
      <c r="AI487" s="5"/>
      <c r="AJ487" s="5"/>
      <c r="AK487">
        <v>486</v>
      </c>
    </row>
    <row r="488" spans="1:37" x14ac:dyDescent="0.35">
      <c r="A488">
        <v>2</v>
      </c>
      <c r="B488" s="5"/>
      <c r="C488">
        <v>0</v>
      </c>
      <c r="D488" s="5" t="s">
        <v>827</v>
      </c>
      <c r="E488" s="5" t="s">
        <v>92</v>
      </c>
      <c r="F488" s="5"/>
      <c r="G488" s="5" t="s">
        <v>46</v>
      </c>
      <c r="H488" s="5" t="s">
        <v>828</v>
      </c>
      <c r="I488" s="5"/>
      <c r="J488" s="5"/>
      <c r="K488" s="5"/>
      <c r="L488" s="5" t="s">
        <v>53</v>
      </c>
      <c r="M488" s="5" t="s">
        <v>67</v>
      </c>
      <c r="N488" s="5"/>
      <c r="O488" s="5"/>
      <c r="P488" s="6"/>
      <c r="Q488" s="5" t="s">
        <v>340</v>
      </c>
      <c r="R488" s="5" t="s">
        <v>62</v>
      </c>
      <c r="S488" s="5" t="s">
        <v>51</v>
      </c>
      <c r="T488" s="5"/>
      <c r="U488" s="5" t="s">
        <v>59</v>
      </c>
      <c r="V488" s="5"/>
      <c r="X488" s="5"/>
      <c r="Y488" s="6">
        <v>43802</v>
      </c>
      <c r="Z488" s="6"/>
      <c r="AA488" s="6">
        <v>44018</v>
      </c>
      <c r="AB488" s="6">
        <v>43818</v>
      </c>
      <c r="AC488" s="6">
        <v>43963</v>
      </c>
      <c r="AD488" s="6">
        <v>44004</v>
      </c>
      <c r="AE488" s="6">
        <v>44014</v>
      </c>
      <c r="AF488" s="5"/>
      <c r="AG488" s="6">
        <v>44021</v>
      </c>
      <c r="AH488" s="6">
        <v>43817</v>
      </c>
      <c r="AI488" s="5"/>
      <c r="AJ488" s="5"/>
      <c r="AK488">
        <v>489</v>
      </c>
    </row>
    <row r="489" spans="1:37" x14ac:dyDescent="0.35">
      <c r="A489">
        <v>4</v>
      </c>
      <c r="B489" s="5"/>
      <c r="C489">
        <v>0</v>
      </c>
      <c r="D489" s="5" t="s">
        <v>827</v>
      </c>
      <c r="E489" s="5" t="s">
        <v>92</v>
      </c>
      <c r="F489" s="5"/>
      <c r="G489" s="5" t="s">
        <v>832</v>
      </c>
      <c r="H489" s="5" t="s">
        <v>828</v>
      </c>
      <c r="I489" s="5" t="s">
        <v>1116</v>
      </c>
      <c r="J489" s="5"/>
      <c r="K489" s="5"/>
      <c r="L489" s="5" t="s">
        <v>53</v>
      </c>
      <c r="M489" s="5" t="s">
        <v>102</v>
      </c>
      <c r="N489" s="5"/>
      <c r="O489" s="5"/>
      <c r="P489" s="6"/>
      <c r="Q489" s="5" t="s">
        <v>340</v>
      </c>
      <c r="R489" s="5" t="s">
        <v>62</v>
      </c>
      <c r="S489" s="5" t="s">
        <v>51</v>
      </c>
      <c r="T489" s="5"/>
      <c r="U489" s="5"/>
      <c r="V489" s="5"/>
      <c r="X489" s="5"/>
      <c r="Y489" s="6">
        <v>44683</v>
      </c>
      <c r="Z489" s="6"/>
      <c r="AA489" s="6"/>
      <c r="AB489" s="6">
        <v>43818</v>
      </c>
      <c r="AC489" s="6"/>
      <c r="AD489" s="6"/>
      <c r="AE489" s="6"/>
      <c r="AF489" s="5"/>
      <c r="AG489" s="6">
        <v>44158</v>
      </c>
      <c r="AH489" s="6">
        <v>43817</v>
      </c>
      <c r="AI489" s="5"/>
      <c r="AJ489" s="5"/>
      <c r="AK489">
        <v>491</v>
      </c>
    </row>
    <row r="490" spans="1:37" x14ac:dyDescent="0.35">
      <c r="A490">
        <v>3</v>
      </c>
      <c r="B490" s="5"/>
      <c r="C490">
        <v>0</v>
      </c>
      <c r="D490" s="5" t="s">
        <v>827</v>
      </c>
      <c r="E490" s="5" t="s">
        <v>92</v>
      </c>
      <c r="F490" s="5" t="s">
        <v>73</v>
      </c>
      <c r="G490" s="5" t="s">
        <v>46</v>
      </c>
      <c r="H490" s="5" t="s">
        <v>828</v>
      </c>
      <c r="I490" s="5" t="s">
        <v>1160</v>
      </c>
      <c r="J490" s="5"/>
      <c r="K490" s="5"/>
      <c r="L490" s="5" t="s">
        <v>53</v>
      </c>
      <c r="M490" s="5" t="s">
        <v>102</v>
      </c>
      <c r="N490" s="5"/>
      <c r="O490" s="5"/>
      <c r="P490" s="6"/>
      <c r="Q490" s="5" t="s">
        <v>340</v>
      </c>
      <c r="R490" s="5" t="s">
        <v>62</v>
      </c>
      <c r="S490" s="5" t="s">
        <v>51</v>
      </c>
      <c r="T490" s="5"/>
      <c r="U490" s="5"/>
      <c r="V490" s="5"/>
      <c r="X490" s="5"/>
      <c r="Y490" s="6">
        <v>43802</v>
      </c>
      <c r="Z490" s="6"/>
      <c r="AA490" s="6"/>
      <c r="AB490" s="6">
        <v>43818</v>
      </c>
      <c r="AC490" s="6"/>
      <c r="AD490" s="6"/>
      <c r="AE490" s="6"/>
      <c r="AF490" s="5"/>
      <c r="AG490" s="6">
        <v>44158</v>
      </c>
      <c r="AH490" s="6">
        <v>43817</v>
      </c>
      <c r="AI490" s="5"/>
      <c r="AJ490" s="5"/>
      <c r="AK490">
        <v>490</v>
      </c>
    </row>
    <row r="491" spans="1:37" x14ac:dyDescent="0.35">
      <c r="A491">
        <v>1</v>
      </c>
      <c r="B491" s="5"/>
      <c r="C491">
        <v>0</v>
      </c>
      <c r="D491" s="5" t="s">
        <v>827</v>
      </c>
      <c r="E491" s="5" t="s">
        <v>92</v>
      </c>
      <c r="F491" s="5"/>
      <c r="G491" s="5" t="s">
        <v>86</v>
      </c>
      <c r="H491" s="5" t="s">
        <v>828</v>
      </c>
      <c r="I491" s="5" t="s">
        <v>831</v>
      </c>
      <c r="J491" s="5"/>
      <c r="K491" s="5"/>
      <c r="L491" s="5" t="s">
        <v>53</v>
      </c>
      <c r="M491" s="5" t="s">
        <v>54</v>
      </c>
      <c r="N491" s="5"/>
      <c r="O491" s="5"/>
      <c r="P491" s="6"/>
      <c r="Q491" s="5" t="s">
        <v>340</v>
      </c>
      <c r="R491" s="5" t="s">
        <v>62</v>
      </c>
      <c r="S491" s="5" t="s">
        <v>51</v>
      </c>
      <c r="T491" s="5"/>
      <c r="U491" s="5" t="s">
        <v>59</v>
      </c>
      <c r="V491" s="5"/>
      <c r="X491" s="5"/>
      <c r="Y491" s="6">
        <v>43802</v>
      </c>
      <c r="Z491" s="6"/>
      <c r="AA491" s="6">
        <v>43809</v>
      </c>
      <c r="AB491" s="6">
        <v>43761</v>
      </c>
      <c r="AC491" s="6">
        <v>43790</v>
      </c>
      <c r="AD491" s="6">
        <v>43791</v>
      </c>
      <c r="AE491" s="6">
        <v>43837</v>
      </c>
      <c r="AF491" s="5"/>
      <c r="AG491" s="6">
        <v>43838</v>
      </c>
      <c r="AH491" s="6">
        <v>43718</v>
      </c>
      <c r="AI491" s="5"/>
      <c r="AJ491" s="5"/>
      <c r="AK491">
        <v>488</v>
      </c>
    </row>
    <row r="492" spans="1:37" x14ac:dyDescent="0.35">
      <c r="A492">
        <v>6</v>
      </c>
      <c r="B492" s="5"/>
      <c r="C492">
        <v>0</v>
      </c>
      <c r="D492" s="5" t="s">
        <v>827</v>
      </c>
      <c r="E492" s="5" t="s">
        <v>92</v>
      </c>
      <c r="F492" s="5"/>
      <c r="G492" s="5" t="s">
        <v>86</v>
      </c>
      <c r="H492" s="5" t="s">
        <v>828</v>
      </c>
      <c r="I492" s="5" t="s">
        <v>829</v>
      </c>
      <c r="J492" s="5"/>
      <c r="K492" s="5"/>
      <c r="L492" s="5" t="s">
        <v>53</v>
      </c>
      <c r="M492" s="5" t="s">
        <v>84</v>
      </c>
      <c r="N492" s="5"/>
      <c r="O492" s="5"/>
      <c r="P492" s="6"/>
      <c r="Q492" s="5" t="s">
        <v>340</v>
      </c>
      <c r="R492" s="5" t="s">
        <v>62</v>
      </c>
      <c r="S492" s="5" t="s">
        <v>51</v>
      </c>
      <c r="T492" s="5"/>
      <c r="U492" s="5" t="s">
        <v>69</v>
      </c>
      <c r="V492" s="5"/>
      <c r="X492" s="5"/>
      <c r="Y492" s="6">
        <v>43893</v>
      </c>
      <c r="Z492" s="6">
        <v>43895</v>
      </c>
      <c r="AA492" s="6">
        <v>43899</v>
      </c>
      <c r="AB492" s="6">
        <v>43761</v>
      </c>
      <c r="AC492" s="6">
        <v>43885</v>
      </c>
      <c r="AD492" s="6">
        <v>43889</v>
      </c>
      <c r="AE492" s="6">
        <v>43920</v>
      </c>
      <c r="AF492" s="5"/>
      <c r="AG492" s="6">
        <v>43920</v>
      </c>
      <c r="AH492" s="6">
        <v>43885</v>
      </c>
      <c r="AI492" s="5" t="s">
        <v>830</v>
      </c>
      <c r="AJ492" s="5"/>
      <c r="AK492">
        <v>487</v>
      </c>
    </row>
    <row r="493" spans="1:37" x14ac:dyDescent="0.35">
      <c r="A493">
        <v>1</v>
      </c>
      <c r="B493" s="5"/>
      <c r="C493">
        <v>1</v>
      </c>
      <c r="D493" s="5" t="s">
        <v>833</v>
      </c>
      <c r="E493" s="5" t="s">
        <v>92</v>
      </c>
      <c r="F493" s="5"/>
      <c r="G493" s="5" t="s">
        <v>86</v>
      </c>
      <c r="H493" s="5" t="s">
        <v>834</v>
      </c>
      <c r="I493" s="5" t="s">
        <v>1248</v>
      </c>
      <c r="J493" s="5"/>
      <c r="K493" s="5"/>
      <c r="L493" s="5" t="s">
        <v>53</v>
      </c>
      <c r="M493" s="5" t="s">
        <v>67</v>
      </c>
      <c r="N493" s="5"/>
      <c r="O493" s="5"/>
      <c r="P493" s="6"/>
      <c r="Q493" s="5" t="s">
        <v>340</v>
      </c>
      <c r="R493" s="5" t="s">
        <v>62</v>
      </c>
      <c r="S493" s="5" t="s">
        <v>51</v>
      </c>
      <c r="T493" s="5"/>
      <c r="U493" s="5" t="s">
        <v>69</v>
      </c>
      <c r="V493" s="5"/>
      <c r="X493" s="5"/>
      <c r="Y493" s="6">
        <v>43802</v>
      </c>
      <c r="Z493" s="6"/>
      <c r="AA493" s="6">
        <v>43906</v>
      </c>
      <c r="AB493" s="6"/>
      <c r="AC493" s="6">
        <v>43885</v>
      </c>
      <c r="AD493" s="6">
        <v>43892</v>
      </c>
      <c r="AE493" s="6">
        <v>43907</v>
      </c>
      <c r="AF493" s="5"/>
      <c r="AG493" s="6">
        <v>43916</v>
      </c>
      <c r="AH493" s="6">
        <v>43885</v>
      </c>
      <c r="AI493" s="5"/>
      <c r="AJ493" s="5"/>
      <c r="AK493">
        <v>492</v>
      </c>
    </row>
    <row r="494" spans="1:37" x14ac:dyDescent="0.35">
      <c r="A494">
        <v>1</v>
      </c>
      <c r="B494" s="5"/>
      <c r="C494">
        <v>1</v>
      </c>
      <c r="D494" s="5" t="s">
        <v>835</v>
      </c>
      <c r="E494" s="5" t="s">
        <v>60</v>
      </c>
      <c r="F494" s="5"/>
      <c r="G494" s="5" t="s">
        <v>86</v>
      </c>
      <c r="H494" s="5" t="s">
        <v>836</v>
      </c>
      <c r="I494" s="5" t="s">
        <v>1249</v>
      </c>
      <c r="J494" s="5"/>
      <c r="K494" s="5"/>
      <c r="L494" s="5" t="s">
        <v>53</v>
      </c>
      <c r="M494" s="5"/>
      <c r="N494" s="5"/>
      <c r="O494" s="5"/>
      <c r="P494" s="6"/>
      <c r="Q494" s="5" t="s">
        <v>340</v>
      </c>
      <c r="R494" s="5" t="s">
        <v>62</v>
      </c>
      <c r="S494" s="5" t="s">
        <v>51</v>
      </c>
      <c r="T494" s="5"/>
      <c r="U494" s="5" t="s">
        <v>59</v>
      </c>
      <c r="V494" s="5"/>
      <c r="X494" s="5"/>
      <c r="Y494" s="6">
        <v>43840</v>
      </c>
      <c r="Z494" s="6"/>
      <c r="AA494" s="6">
        <v>43903</v>
      </c>
      <c r="AB494" s="6">
        <v>43836</v>
      </c>
      <c r="AC494" s="6">
        <v>43885</v>
      </c>
      <c r="AD494" s="6">
        <v>43892</v>
      </c>
      <c r="AE494" s="6">
        <v>43908</v>
      </c>
      <c r="AF494" s="5"/>
      <c r="AG494" s="6">
        <v>43916</v>
      </c>
      <c r="AH494" s="6">
        <v>43836</v>
      </c>
      <c r="AI494" s="5"/>
      <c r="AJ494" s="5" t="s">
        <v>69</v>
      </c>
      <c r="AK494">
        <v>493</v>
      </c>
    </row>
    <row r="495" spans="1:37" x14ac:dyDescent="0.35">
      <c r="A495">
        <v>4</v>
      </c>
      <c r="B495" s="5"/>
      <c r="C495">
        <v>0</v>
      </c>
      <c r="D495" s="5" t="s">
        <v>837</v>
      </c>
      <c r="E495" s="5" t="s">
        <v>92</v>
      </c>
      <c r="F495" s="5"/>
      <c r="G495" s="5" t="s">
        <v>86</v>
      </c>
      <c r="H495" s="5" t="s">
        <v>838</v>
      </c>
      <c r="I495" s="5"/>
      <c r="J495" s="5"/>
      <c r="K495" s="5"/>
      <c r="L495" s="5" t="s">
        <v>53</v>
      </c>
      <c r="M495" s="5" t="s">
        <v>67</v>
      </c>
      <c r="N495" s="5"/>
      <c r="O495" s="5"/>
      <c r="P495" s="6"/>
      <c r="Q495" s="5" t="s">
        <v>340</v>
      </c>
      <c r="R495" s="5" t="s">
        <v>62</v>
      </c>
      <c r="S495" s="5" t="s">
        <v>51</v>
      </c>
      <c r="T495" s="5"/>
      <c r="U495" s="5" t="s">
        <v>59</v>
      </c>
      <c r="V495" s="5"/>
      <c r="X495" s="5"/>
      <c r="Y495" s="6">
        <v>43907</v>
      </c>
      <c r="Z495" s="6">
        <v>43901</v>
      </c>
      <c r="AA495" s="6">
        <v>43913</v>
      </c>
      <c r="AB495" s="6">
        <v>43899</v>
      </c>
      <c r="AC495" s="6">
        <v>43899</v>
      </c>
      <c r="AD495" s="6">
        <v>43899</v>
      </c>
      <c r="AE495" s="6">
        <v>43916</v>
      </c>
      <c r="AF495" s="5"/>
      <c r="AG495" s="6">
        <v>43920</v>
      </c>
      <c r="AH495" s="6">
        <v>43899</v>
      </c>
      <c r="AI495" s="5"/>
      <c r="AJ495" s="5" t="s">
        <v>839</v>
      </c>
      <c r="AK495">
        <v>494</v>
      </c>
    </row>
    <row r="496" spans="1:37" x14ac:dyDescent="0.35">
      <c r="A496">
        <v>3</v>
      </c>
      <c r="B496" s="5"/>
      <c r="C496">
        <v>0</v>
      </c>
      <c r="D496" s="5" t="s">
        <v>837</v>
      </c>
      <c r="E496" s="5" t="s">
        <v>92</v>
      </c>
      <c r="F496" s="5"/>
      <c r="G496" s="5" t="s">
        <v>86</v>
      </c>
      <c r="H496" s="5" t="s">
        <v>838</v>
      </c>
      <c r="I496" s="5"/>
      <c r="J496" s="5"/>
      <c r="K496" s="5"/>
      <c r="L496" s="5" t="s">
        <v>53</v>
      </c>
      <c r="M496" s="5" t="s">
        <v>530</v>
      </c>
      <c r="N496" s="5"/>
      <c r="O496" s="5"/>
      <c r="P496" s="6"/>
      <c r="Q496" s="5" t="s">
        <v>340</v>
      </c>
      <c r="R496" s="5" t="s">
        <v>62</v>
      </c>
      <c r="S496" s="5" t="s">
        <v>51</v>
      </c>
      <c r="T496" s="5"/>
      <c r="U496" s="5" t="s">
        <v>69</v>
      </c>
      <c r="V496" s="5"/>
      <c r="X496" s="5"/>
      <c r="Y496" s="6">
        <v>43867</v>
      </c>
      <c r="Z496" s="6">
        <v>43861</v>
      </c>
      <c r="AA496" s="6">
        <v>43875</v>
      </c>
      <c r="AB496" s="6">
        <v>43859</v>
      </c>
      <c r="AC496" s="6">
        <v>43859</v>
      </c>
      <c r="AD496" s="6">
        <v>43860</v>
      </c>
      <c r="AE496" s="6"/>
      <c r="AF496" s="5" t="s">
        <v>164</v>
      </c>
      <c r="AG496" s="6">
        <v>43916</v>
      </c>
      <c r="AH496" s="6">
        <v>43859</v>
      </c>
      <c r="AI496" s="5"/>
      <c r="AJ496" s="5"/>
      <c r="AK496">
        <v>496</v>
      </c>
    </row>
    <row r="497" spans="1:37" x14ac:dyDescent="0.35">
      <c r="A497">
        <v>5</v>
      </c>
      <c r="B497" s="5"/>
      <c r="C497">
        <v>1</v>
      </c>
      <c r="D497" s="5" t="s">
        <v>837</v>
      </c>
      <c r="E497" s="5" t="s">
        <v>92</v>
      </c>
      <c r="F497" s="5"/>
      <c r="G497" s="5" t="s">
        <v>86</v>
      </c>
      <c r="H497" s="5" t="s">
        <v>838</v>
      </c>
      <c r="I497" s="5" t="s">
        <v>840</v>
      </c>
      <c r="J497" s="5"/>
      <c r="K497" s="5"/>
      <c r="L497" s="5" t="s">
        <v>53</v>
      </c>
      <c r="M497" s="5" t="s">
        <v>67</v>
      </c>
      <c r="N497" s="5"/>
      <c r="O497" s="5"/>
      <c r="P497" s="6"/>
      <c r="Q497" s="5" t="s">
        <v>340</v>
      </c>
      <c r="R497" s="5" t="s">
        <v>62</v>
      </c>
      <c r="S497" s="5" t="s">
        <v>65</v>
      </c>
      <c r="T497" s="5" t="s">
        <v>58</v>
      </c>
      <c r="U497" s="5" t="s">
        <v>69</v>
      </c>
      <c r="V497" s="5"/>
      <c r="X497" s="5"/>
      <c r="Y497" s="6">
        <v>43935</v>
      </c>
      <c r="Z497" s="6">
        <v>44057</v>
      </c>
      <c r="AA497" s="6">
        <v>44065</v>
      </c>
      <c r="AB497" s="6"/>
      <c r="AC497" s="6">
        <v>44055</v>
      </c>
      <c r="AD497" s="6">
        <v>44055</v>
      </c>
      <c r="AE497" s="6">
        <v>44068</v>
      </c>
      <c r="AF497" s="5"/>
      <c r="AG497" s="6">
        <v>44069</v>
      </c>
      <c r="AH497" s="6">
        <v>44055</v>
      </c>
      <c r="AI497" s="5"/>
      <c r="AJ497" s="5"/>
      <c r="AK497">
        <v>495</v>
      </c>
    </row>
    <row r="498" spans="1:37" x14ac:dyDescent="0.35">
      <c r="A498">
        <v>1</v>
      </c>
      <c r="B498" s="5"/>
      <c r="C498">
        <v>0</v>
      </c>
      <c r="D498" s="5" t="s">
        <v>841</v>
      </c>
      <c r="E498" s="5" t="s">
        <v>60</v>
      </c>
      <c r="F498" s="5"/>
      <c r="G498" s="5" t="s">
        <v>46</v>
      </c>
      <c r="H498" s="5" t="s">
        <v>842</v>
      </c>
      <c r="I498" s="5" t="s">
        <v>843</v>
      </c>
      <c r="J498" s="5"/>
      <c r="K498" s="5"/>
      <c r="L498" s="5" t="s">
        <v>53</v>
      </c>
      <c r="M498" s="5" t="s">
        <v>54</v>
      </c>
      <c r="N498" s="5"/>
      <c r="O498" s="5"/>
      <c r="P498" s="6"/>
      <c r="Q498" s="5" t="s">
        <v>79</v>
      </c>
      <c r="R498" s="5" t="s">
        <v>80</v>
      </c>
      <c r="S498" s="5" t="s">
        <v>65</v>
      </c>
      <c r="T498" s="5" t="s">
        <v>58</v>
      </c>
      <c r="U498" s="5" t="s">
        <v>81</v>
      </c>
      <c r="V498" s="5"/>
      <c r="W498">
        <v>0</v>
      </c>
      <c r="X498" s="5"/>
      <c r="Y498" s="6">
        <v>44218</v>
      </c>
      <c r="Z498" s="6">
        <v>44220</v>
      </c>
      <c r="AA498" s="6">
        <v>44220</v>
      </c>
      <c r="AB498" s="6"/>
      <c r="AC498" s="6">
        <v>44210</v>
      </c>
      <c r="AD498" s="6">
        <v>44210</v>
      </c>
      <c r="AE498" s="6">
        <v>44211</v>
      </c>
      <c r="AF498" s="5"/>
      <c r="AG498" s="6">
        <v>44236</v>
      </c>
      <c r="AH498" s="6">
        <v>44210</v>
      </c>
      <c r="AI498" s="5" t="s">
        <v>59</v>
      </c>
      <c r="AJ498" s="5"/>
      <c r="AK498">
        <v>497</v>
      </c>
    </row>
    <row r="499" spans="1:37" x14ac:dyDescent="0.35">
      <c r="A499">
        <v>1</v>
      </c>
      <c r="B499" s="5"/>
      <c r="C499">
        <v>0</v>
      </c>
      <c r="D499" s="5" t="s">
        <v>844</v>
      </c>
      <c r="E499" s="5" t="s">
        <v>92</v>
      </c>
      <c r="F499" s="5"/>
      <c r="G499" s="5" t="s">
        <v>86</v>
      </c>
      <c r="H499" s="5" t="s">
        <v>845</v>
      </c>
      <c r="I499" s="5" t="s">
        <v>1117</v>
      </c>
      <c r="J499" s="5"/>
      <c r="K499" s="5"/>
      <c r="L499" s="5" t="s">
        <v>53</v>
      </c>
      <c r="M499" s="5" t="s">
        <v>530</v>
      </c>
      <c r="N499" s="5"/>
      <c r="O499" s="5"/>
      <c r="P499" s="6"/>
      <c r="Q499" s="5" t="s">
        <v>847</v>
      </c>
      <c r="R499" s="5" t="s">
        <v>80</v>
      </c>
      <c r="S499" s="5" t="s">
        <v>51</v>
      </c>
      <c r="T499" s="5"/>
      <c r="U499" s="5" t="s">
        <v>59</v>
      </c>
      <c r="V499" s="5"/>
      <c r="X499" s="5"/>
      <c r="Y499" s="6"/>
      <c r="Z499" s="6"/>
      <c r="AA499" s="6">
        <v>43832</v>
      </c>
      <c r="AB499" s="6">
        <v>43818</v>
      </c>
      <c r="AC499" s="6">
        <v>43819</v>
      </c>
      <c r="AD499" s="6">
        <v>43819</v>
      </c>
      <c r="AE499" s="6">
        <v>43832</v>
      </c>
      <c r="AF499" s="5"/>
      <c r="AG499" s="6">
        <v>43839</v>
      </c>
      <c r="AH499" s="6">
        <v>43817</v>
      </c>
      <c r="AI499" s="5"/>
      <c r="AJ499" s="5"/>
      <c r="AK499">
        <v>499</v>
      </c>
    </row>
    <row r="500" spans="1:37" x14ac:dyDescent="0.35">
      <c r="A500">
        <v>2</v>
      </c>
      <c r="B500" s="5"/>
      <c r="C500">
        <v>0</v>
      </c>
      <c r="D500" s="5" t="s">
        <v>844</v>
      </c>
      <c r="E500" s="5" t="s">
        <v>92</v>
      </c>
      <c r="F500" s="5"/>
      <c r="G500" s="5" t="s">
        <v>86</v>
      </c>
      <c r="H500" s="5" t="s">
        <v>845</v>
      </c>
      <c r="I500" s="5" t="s">
        <v>846</v>
      </c>
      <c r="J500" s="5"/>
      <c r="K500" s="5"/>
      <c r="L500" s="5" t="s">
        <v>53</v>
      </c>
      <c r="M500" s="5" t="s">
        <v>67</v>
      </c>
      <c r="N500" s="5"/>
      <c r="O500" s="5"/>
      <c r="P500" s="6"/>
      <c r="Q500" s="5" t="s">
        <v>847</v>
      </c>
      <c r="R500" s="5" t="s">
        <v>80</v>
      </c>
      <c r="S500" s="5" t="s">
        <v>51</v>
      </c>
      <c r="T500" s="5"/>
      <c r="U500" s="5" t="s">
        <v>59</v>
      </c>
      <c r="V500" s="5"/>
      <c r="X500" s="5"/>
      <c r="Y500" s="6">
        <v>43846</v>
      </c>
      <c r="Z500" s="6">
        <v>43842</v>
      </c>
      <c r="AA500" s="6">
        <v>43853</v>
      </c>
      <c r="AB500" s="6">
        <v>43839</v>
      </c>
      <c r="AC500" s="6">
        <v>43840</v>
      </c>
      <c r="AD500" s="6">
        <v>43843</v>
      </c>
      <c r="AE500" s="6">
        <v>43874</v>
      </c>
      <c r="AF500" s="5"/>
      <c r="AG500" s="6">
        <v>43880</v>
      </c>
      <c r="AH500" s="6">
        <v>43839</v>
      </c>
      <c r="AI500" s="5"/>
      <c r="AJ500" s="5"/>
      <c r="AK500">
        <v>498</v>
      </c>
    </row>
    <row r="501" spans="1:37" x14ac:dyDescent="0.35">
      <c r="A501">
        <v>1</v>
      </c>
      <c r="B501" s="5"/>
      <c r="C501">
        <v>0</v>
      </c>
      <c r="D501" s="5" t="s">
        <v>848</v>
      </c>
      <c r="E501" s="5" t="s">
        <v>92</v>
      </c>
      <c r="F501" s="5"/>
      <c r="G501" s="5" t="s">
        <v>86</v>
      </c>
      <c r="H501" s="5" t="s">
        <v>849</v>
      </c>
      <c r="I501" s="5" t="s">
        <v>1118</v>
      </c>
      <c r="J501" s="5"/>
      <c r="K501" s="5"/>
      <c r="L501" s="5" t="s">
        <v>53</v>
      </c>
      <c r="M501" s="5" t="s">
        <v>530</v>
      </c>
      <c r="N501" s="5"/>
      <c r="O501" s="5"/>
      <c r="P501" s="6"/>
      <c r="Q501" s="5" t="s">
        <v>847</v>
      </c>
      <c r="R501" s="5" t="s">
        <v>80</v>
      </c>
      <c r="S501" s="5" t="s">
        <v>51</v>
      </c>
      <c r="T501" s="5"/>
      <c r="U501" s="5" t="s">
        <v>59</v>
      </c>
      <c r="V501" s="5"/>
      <c r="X501" s="5"/>
      <c r="Y501" s="6"/>
      <c r="Z501" s="6"/>
      <c r="AA501" s="6">
        <v>43832</v>
      </c>
      <c r="AB501" s="6">
        <v>43818</v>
      </c>
      <c r="AC501" s="6">
        <v>43818</v>
      </c>
      <c r="AD501" s="6">
        <v>43819</v>
      </c>
      <c r="AE501" s="6">
        <v>43832</v>
      </c>
      <c r="AF501" s="5"/>
      <c r="AG501" s="6">
        <v>43839</v>
      </c>
      <c r="AH501" s="6">
        <v>43817</v>
      </c>
      <c r="AI501" s="5"/>
      <c r="AJ501" s="5"/>
      <c r="AK501">
        <v>500</v>
      </c>
    </row>
    <row r="502" spans="1:37" x14ac:dyDescent="0.35">
      <c r="A502">
        <v>1</v>
      </c>
      <c r="B502" s="5"/>
      <c r="C502">
        <v>0</v>
      </c>
      <c r="D502" s="5" t="s">
        <v>850</v>
      </c>
      <c r="E502" s="5" t="s">
        <v>92</v>
      </c>
      <c r="F502" s="5"/>
      <c r="G502" s="5" t="s">
        <v>86</v>
      </c>
      <c r="H502" s="5" t="s">
        <v>851</v>
      </c>
      <c r="I502" s="5" t="s">
        <v>1119</v>
      </c>
      <c r="J502" s="5"/>
      <c r="K502" s="5"/>
      <c r="L502" s="5" t="s">
        <v>53</v>
      </c>
      <c r="M502" s="5" t="s">
        <v>530</v>
      </c>
      <c r="N502" s="5"/>
      <c r="O502" s="5"/>
      <c r="P502" s="6"/>
      <c r="Q502" s="5" t="s">
        <v>847</v>
      </c>
      <c r="R502" s="5" t="s">
        <v>80</v>
      </c>
      <c r="S502" s="5" t="s">
        <v>51</v>
      </c>
      <c r="T502" s="5"/>
      <c r="U502" s="5" t="s">
        <v>59</v>
      </c>
      <c r="V502" s="5"/>
      <c r="X502" s="5"/>
      <c r="Y502" s="6"/>
      <c r="Z502" s="6"/>
      <c r="AA502" s="6">
        <v>43836</v>
      </c>
      <c r="AB502" s="6">
        <v>43818</v>
      </c>
      <c r="AC502" s="6">
        <v>43818</v>
      </c>
      <c r="AD502" s="6">
        <v>43819</v>
      </c>
      <c r="AE502" s="6">
        <v>43837</v>
      </c>
      <c r="AF502" s="5"/>
      <c r="AG502" s="6">
        <v>43839</v>
      </c>
      <c r="AH502" s="6">
        <v>43817</v>
      </c>
      <c r="AI502" s="5"/>
      <c r="AJ502" s="5"/>
      <c r="AK502">
        <v>502</v>
      </c>
    </row>
    <row r="503" spans="1:37" x14ac:dyDescent="0.35">
      <c r="A503">
        <v>2</v>
      </c>
      <c r="B503" s="5"/>
      <c r="C503">
        <v>2</v>
      </c>
      <c r="D503" s="5" t="s">
        <v>850</v>
      </c>
      <c r="E503" s="5" t="s">
        <v>92</v>
      </c>
      <c r="F503" s="5"/>
      <c r="G503" s="5" t="s">
        <v>86</v>
      </c>
      <c r="H503" s="5" t="s">
        <v>851</v>
      </c>
      <c r="I503" s="5" t="s">
        <v>852</v>
      </c>
      <c r="J503" s="5"/>
      <c r="K503" s="5"/>
      <c r="L503" s="5" t="s">
        <v>53</v>
      </c>
      <c r="M503" s="5" t="s">
        <v>67</v>
      </c>
      <c r="N503" s="5"/>
      <c r="O503" s="5"/>
      <c r="P503" s="6"/>
      <c r="Q503" s="5" t="s">
        <v>847</v>
      </c>
      <c r="R503" s="5" t="s">
        <v>80</v>
      </c>
      <c r="S503" s="5" t="s">
        <v>51</v>
      </c>
      <c r="T503" s="5"/>
      <c r="U503" s="5" t="s">
        <v>59</v>
      </c>
      <c r="V503" s="5"/>
      <c r="X503" s="5"/>
      <c r="Y503" s="6">
        <v>43893</v>
      </c>
      <c r="Z503" s="6">
        <v>43917</v>
      </c>
      <c r="AA503" s="6">
        <v>43932</v>
      </c>
      <c r="AB503" s="6">
        <v>43892</v>
      </c>
      <c r="AC503" s="6">
        <v>43915</v>
      </c>
      <c r="AD503" s="6">
        <v>43922</v>
      </c>
      <c r="AE503" s="6">
        <v>43924</v>
      </c>
      <c r="AF503" s="5"/>
      <c r="AG503" s="6">
        <v>43927</v>
      </c>
      <c r="AH503" s="6">
        <v>43892</v>
      </c>
      <c r="AI503" s="5"/>
      <c r="AJ503" s="5"/>
      <c r="AK503">
        <v>501</v>
      </c>
    </row>
    <row r="504" spans="1:37" x14ac:dyDescent="0.35">
      <c r="A504">
        <v>1</v>
      </c>
      <c r="B504" s="5"/>
      <c r="C504">
        <v>1</v>
      </c>
      <c r="D504" s="5" t="s">
        <v>853</v>
      </c>
      <c r="E504" s="5" t="s">
        <v>92</v>
      </c>
      <c r="F504" s="5"/>
      <c r="G504" s="5" t="s">
        <v>86</v>
      </c>
      <c r="H504" s="5" t="s">
        <v>854</v>
      </c>
      <c r="I504" s="5" t="s">
        <v>1250</v>
      </c>
      <c r="J504" s="5"/>
      <c r="K504" s="5"/>
      <c r="L504" s="5" t="s">
        <v>53</v>
      </c>
      <c r="M504" s="5" t="s">
        <v>67</v>
      </c>
      <c r="N504" s="5"/>
      <c r="O504" s="5"/>
      <c r="P504" s="6"/>
      <c r="Q504" s="5" t="s">
        <v>847</v>
      </c>
      <c r="R504" s="5" t="s">
        <v>80</v>
      </c>
      <c r="S504" s="5" t="s">
        <v>51</v>
      </c>
      <c r="T504" s="5"/>
      <c r="U504" s="5" t="s">
        <v>59</v>
      </c>
      <c r="V504" s="5"/>
      <c r="X504" s="5"/>
      <c r="Y504" s="6">
        <v>43945</v>
      </c>
      <c r="Z504" s="6"/>
      <c r="AA504" s="6">
        <v>44012</v>
      </c>
      <c r="AB504" s="6">
        <v>43937</v>
      </c>
      <c r="AC504" s="6">
        <v>43950</v>
      </c>
      <c r="AD504" s="6">
        <v>43993</v>
      </c>
      <c r="AE504" s="6">
        <v>44020</v>
      </c>
      <c r="AF504" s="5"/>
      <c r="AG504" s="6">
        <v>44021</v>
      </c>
      <c r="AH504" s="6">
        <v>43937</v>
      </c>
      <c r="AI504" s="5"/>
      <c r="AJ504" s="5" t="s">
        <v>599</v>
      </c>
      <c r="AK504">
        <v>503</v>
      </c>
    </row>
    <row r="505" spans="1:37" x14ac:dyDescent="0.35">
      <c r="A505">
        <v>1</v>
      </c>
      <c r="B505" s="5"/>
      <c r="C505">
        <v>0</v>
      </c>
      <c r="D505" s="5" t="s">
        <v>855</v>
      </c>
      <c r="E505" s="5" t="s">
        <v>92</v>
      </c>
      <c r="F505" s="5"/>
      <c r="G505" s="5" t="s">
        <v>86</v>
      </c>
      <c r="H505" s="5" t="s">
        <v>856</v>
      </c>
      <c r="I505" s="5" t="s">
        <v>1120</v>
      </c>
      <c r="J505" s="5"/>
      <c r="K505" s="5"/>
      <c r="L505" s="5" t="s">
        <v>53</v>
      </c>
      <c r="M505" s="5" t="s">
        <v>54</v>
      </c>
      <c r="N505" s="5"/>
      <c r="O505" s="5"/>
      <c r="P505" s="6"/>
      <c r="Q505" s="5" t="s">
        <v>847</v>
      </c>
      <c r="R505" s="5" t="s">
        <v>80</v>
      </c>
      <c r="S505" s="5" t="s">
        <v>51</v>
      </c>
      <c r="T505" s="5"/>
      <c r="U505" s="5" t="s">
        <v>59</v>
      </c>
      <c r="V505" s="5"/>
      <c r="X505" s="5"/>
      <c r="Y505" s="6"/>
      <c r="Z505" s="6"/>
      <c r="AA505" s="6">
        <v>43836</v>
      </c>
      <c r="AB505" s="6">
        <v>43818</v>
      </c>
      <c r="AC505" s="6">
        <v>43818</v>
      </c>
      <c r="AD505" s="6">
        <v>43819</v>
      </c>
      <c r="AE505" s="6">
        <v>43837</v>
      </c>
      <c r="AF505" s="5"/>
      <c r="AG505" s="6">
        <v>43839</v>
      </c>
      <c r="AH505" s="6">
        <v>43817</v>
      </c>
      <c r="AI505" s="5"/>
      <c r="AJ505" s="5"/>
      <c r="AK505">
        <v>504</v>
      </c>
    </row>
    <row r="506" spans="1:37" x14ac:dyDescent="0.35">
      <c r="A506">
        <v>2</v>
      </c>
      <c r="B506" s="5"/>
      <c r="C506">
        <v>0</v>
      </c>
      <c r="D506" s="5" t="s">
        <v>855</v>
      </c>
      <c r="E506" s="5" t="s">
        <v>92</v>
      </c>
      <c r="F506" s="5"/>
      <c r="G506" s="5" t="s">
        <v>64</v>
      </c>
      <c r="H506" s="5" t="s">
        <v>856</v>
      </c>
      <c r="I506" s="5" t="s">
        <v>1121</v>
      </c>
      <c r="J506" s="5"/>
      <c r="K506" s="5"/>
      <c r="L506" s="5" t="s">
        <v>53</v>
      </c>
      <c r="M506" s="5" t="s">
        <v>78</v>
      </c>
      <c r="N506" s="5"/>
      <c r="O506" s="5"/>
      <c r="P506" s="6"/>
      <c r="Q506" s="5" t="s">
        <v>847</v>
      </c>
      <c r="R506" s="5" t="s">
        <v>80</v>
      </c>
      <c r="S506" s="5" t="s">
        <v>51</v>
      </c>
      <c r="T506" s="5"/>
      <c r="U506" s="5" t="s">
        <v>599</v>
      </c>
      <c r="V506" s="5"/>
      <c r="X506" s="5"/>
      <c r="Y506" s="6"/>
      <c r="Z506" s="6"/>
      <c r="AA506" s="6"/>
      <c r="AB506" s="6">
        <v>43818</v>
      </c>
      <c r="AC506" s="6">
        <v>44078</v>
      </c>
      <c r="AD506" s="6">
        <v>44082</v>
      </c>
      <c r="AE506" s="6">
        <v>44095</v>
      </c>
      <c r="AF506" s="5"/>
      <c r="AG506" s="6">
        <v>44132</v>
      </c>
      <c r="AH506" s="6">
        <v>43817</v>
      </c>
      <c r="AI506" s="5"/>
      <c r="AJ506" s="5"/>
      <c r="AK506">
        <v>505</v>
      </c>
    </row>
    <row r="507" spans="1:37" x14ac:dyDescent="0.35">
      <c r="A507">
        <v>2</v>
      </c>
      <c r="B507" s="5"/>
      <c r="C507">
        <v>0</v>
      </c>
      <c r="D507" s="5" t="s">
        <v>857</v>
      </c>
      <c r="E507" s="5" t="s">
        <v>92</v>
      </c>
      <c r="F507" s="5"/>
      <c r="G507" s="5" t="s">
        <v>86</v>
      </c>
      <c r="H507" s="5" t="s">
        <v>858</v>
      </c>
      <c r="I507" s="5" t="s">
        <v>1122</v>
      </c>
      <c r="J507" s="5"/>
      <c r="K507" s="5"/>
      <c r="L507" s="5" t="s">
        <v>53</v>
      </c>
      <c r="M507" s="5" t="s">
        <v>102</v>
      </c>
      <c r="N507" s="5"/>
      <c r="O507" s="5"/>
      <c r="P507" s="6"/>
      <c r="Q507" s="5" t="s">
        <v>79</v>
      </c>
      <c r="R507" s="5" t="s">
        <v>80</v>
      </c>
      <c r="S507" s="5" t="s">
        <v>51</v>
      </c>
      <c r="T507" s="5"/>
      <c r="U507" s="5"/>
      <c r="V507" s="5"/>
      <c r="X507" s="5"/>
      <c r="Y507" s="6"/>
      <c r="Z507" s="6"/>
      <c r="AA507" s="6"/>
      <c r="AB507" s="6">
        <v>43818</v>
      </c>
      <c r="AC507" s="6">
        <v>44225</v>
      </c>
      <c r="AD507" s="6"/>
      <c r="AE507" s="6"/>
      <c r="AF507" s="5"/>
      <c r="AG507" s="6">
        <v>44232</v>
      </c>
      <c r="AH507" s="6">
        <v>43817</v>
      </c>
      <c r="AI507" s="5"/>
      <c r="AJ507" s="5"/>
      <c r="AK507">
        <v>507</v>
      </c>
    </row>
    <row r="508" spans="1:37" x14ac:dyDescent="0.35">
      <c r="A508">
        <v>3</v>
      </c>
      <c r="B508" s="5"/>
      <c r="C508">
        <v>0</v>
      </c>
      <c r="D508" s="5" t="s">
        <v>857</v>
      </c>
      <c r="E508" s="5" t="s">
        <v>92</v>
      </c>
      <c r="F508" s="5"/>
      <c r="G508" s="5" t="s">
        <v>64</v>
      </c>
      <c r="H508" s="5" t="s">
        <v>858</v>
      </c>
      <c r="I508" s="5" t="s">
        <v>1272</v>
      </c>
      <c r="J508" s="5"/>
      <c r="K508" s="5"/>
      <c r="L508" s="5" t="s">
        <v>190</v>
      </c>
      <c r="M508" s="5"/>
      <c r="N508" s="5" t="s">
        <v>59</v>
      </c>
      <c r="O508" s="5"/>
      <c r="P508" s="6"/>
      <c r="Q508" s="5" t="s">
        <v>847</v>
      </c>
      <c r="R508" s="5" t="s">
        <v>80</v>
      </c>
      <c r="S508" s="5" t="s">
        <v>599</v>
      </c>
      <c r="T508" s="5"/>
      <c r="U508" s="5" t="s">
        <v>59</v>
      </c>
      <c r="V508" s="5"/>
      <c r="X508" s="5"/>
      <c r="Y508" s="6"/>
      <c r="Z508" s="6"/>
      <c r="AA508" s="6"/>
      <c r="AB508" s="6">
        <v>43818</v>
      </c>
      <c r="AC508" s="6">
        <v>44225</v>
      </c>
      <c r="AD508" s="6">
        <v>44237</v>
      </c>
      <c r="AE508" s="6"/>
      <c r="AF508" s="5"/>
      <c r="AG508" s="6"/>
      <c r="AH508" s="6">
        <v>43817</v>
      </c>
      <c r="AI508" s="5"/>
      <c r="AJ508" s="5"/>
      <c r="AK508">
        <v>506</v>
      </c>
    </row>
    <row r="509" spans="1:37" x14ac:dyDescent="0.35">
      <c r="A509">
        <v>1</v>
      </c>
      <c r="B509" s="5"/>
      <c r="C509">
        <v>0</v>
      </c>
      <c r="D509" s="5" t="s">
        <v>859</v>
      </c>
      <c r="E509" s="5" t="s">
        <v>92</v>
      </c>
      <c r="F509" s="5"/>
      <c r="G509" s="5" t="s">
        <v>86</v>
      </c>
      <c r="H509" s="5" t="s">
        <v>860</v>
      </c>
      <c r="I509" s="5" t="s">
        <v>1123</v>
      </c>
      <c r="J509" s="5"/>
      <c r="K509" s="5"/>
      <c r="L509" s="5" t="s">
        <v>53</v>
      </c>
      <c r="M509" s="5" t="s">
        <v>157</v>
      </c>
      <c r="N509" s="5"/>
      <c r="O509" s="5"/>
      <c r="P509" s="6"/>
      <c r="Q509" s="5" t="s">
        <v>847</v>
      </c>
      <c r="R509" s="5" t="s">
        <v>80</v>
      </c>
      <c r="S509" s="5" t="s">
        <v>51</v>
      </c>
      <c r="T509" s="5"/>
      <c r="U509" s="5" t="s">
        <v>59</v>
      </c>
      <c r="V509" s="5"/>
      <c r="X509" s="5"/>
      <c r="Y509" s="6"/>
      <c r="Z509" s="6"/>
      <c r="AA509" s="6">
        <v>43836</v>
      </c>
      <c r="AB509" s="6">
        <v>43818</v>
      </c>
      <c r="AC509" s="6">
        <v>43818</v>
      </c>
      <c r="AD509" s="6">
        <v>43819</v>
      </c>
      <c r="AE509" s="6">
        <v>43838</v>
      </c>
      <c r="AF509" s="5"/>
      <c r="AG509" s="6">
        <v>43839</v>
      </c>
      <c r="AH509" s="6">
        <v>43817</v>
      </c>
      <c r="AI509" s="5"/>
      <c r="AJ509" s="5"/>
      <c r="AK509">
        <v>508</v>
      </c>
    </row>
    <row r="510" spans="1:37" x14ac:dyDescent="0.35">
      <c r="A510">
        <v>2</v>
      </c>
      <c r="B510" s="5"/>
      <c r="C510">
        <v>0</v>
      </c>
      <c r="D510" s="5" t="s">
        <v>859</v>
      </c>
      <c r="E510" s="5" t="s">
        <v>92</v>
      </c>
      <c r="F510" s="5"/>
      <c r="G510" s="5" t="s">
        <v>86</v>
      </c>
      <c r="H510" s="5" t="s">
        <v>860</v>
      </c>
      <c r="I510" s="5" t="s">
        <v>861</v>
      </c>
      <c r="J510" s="5"/>
      <c r="K510" s="5"/>
      <c r="L510" s="5" t="s">
        <v>53</v>
      </c>
      <c r="M510" s="5" t="s">
        <v>67</v>
      </c>
      <c r="N510" s="5"/>
      <c r="O510" s="5"/>
      <c r="P510" s="6"/>
      <c r="Q510" s="5" t="s">
        <v>847</v>
      </c>
      <c r="R510" s="5" t="s">
        <v>80</v>
      </c>
      <c r="S510" s="5" t="s">
        <v>51</v>
      </c>
      <c r="T510" s="5"/>
      <c r="U510" s="5" t="s">
        <v>59</v>
      </c>
      <c r="V510" s="5"/>
      <c r="X510" s="5"/>
      <c r="Y510" s="6">
        <v>43846</v>
      </c>
      <c r="Z510" s="6">
        <v>43849</v>
      </c>
      <c r="AA510" s="6">
        <v>43875</v>
      </c>
      <c r="AB510" s="6">
        <v>43838</v>
      </c>
      <c r="AC510" s="6">
        <v>43847</v>
      </c>
      <c r="AD510" s="6">
        <v>43860</v>
      </c>
      <c r="AE510" s="6">
        <v>43879</v>
      </c>
      <c r="AF510" s="5"/>
      <c r="AG510" s="6">
        <v>43881</v>
      </c>
      <c r="AH510" s="6">
        <v>43838</v>
      </c>
      <c r="AI510" s="5"/>
      <c r="AJ510" s="5"/>
      <c r="AK510">
        <v>509</v>
      </c>
    </row>
    <row r="511" spans="1:37" x14ac:dyDescent="0.35">
      <c r="A511">
        <v>2</v>
      </c>
      <c r="B511" s="5"/>
      <c r="C511">
        <v>0</v>
      </c>
      <c r="D511" s="5" t="s">
        <v>862</v>
      </c>
      <c r="E511" s="5" t="s">
        <v>92</v>
      </c>
      <c r="F511" s="5"/>
      <c r="G511" s="5" t="s">
        <v>86</v>
      </c>
      <c r="H511" s="5" t="s">
        <v>523</v>
      </c>
      <c r="I511" s="5" t="s">
        <v>863</v>
      </c>
      <c r="J511" s="5"/>
      <c r="K511" s="5"/>
      <c r="L511" s="5" t="s">
        <v>53</v>
      </c>
      <c r="M511" s="5"/>
      <c r="N511" s="5"/>
      <c r="O511" s="5"/>
      <c r="P511" s="6"/>
      <c r="Q511" s="5" t="s">
        <v>847</v>
      </c>
      <c r="R511" s="5" t="s">
        <v>80</v>
      </c>
      <c r="S511" s="5" t="s">
        <v>51</v>
      </c>
      <c r="T511" s="5"/>
      <c r="U511" s="5"/>
      <c r="V511" s="5"/>
      <c r="X511" s="5"/>
      <c r="Y511" s="6">
        <v>43817</v>
      </c>
      <c r="Z511" s="6"/>
      <c r="AA511" s="6"/>
      <c r="AB511" s="6">
        <v>43818</v>
      </c>
      <c r="AC511" s="6">
        <v>43818</v>
      </c>
      <c r="AD511" s="6"/>
      <c r="AE511" s="6"/>
      <c r="AF511" s="5"/>
      <c r="AG511" s="6">
        <v>43819</v>
      </c>
      <c r="AH511" s="6">
        <v>43817</v>
      </c>
      <c r="AI511" s="5"/>
      <c r="AJ511" s="5"/>
      <c r="AK511">
        <v>510</v>
      </c>
    </row>
    <row r="512" spans="1:37" x14ac:dyDescent="0.35">
      <c r="A512">
        <v>1</v>
      </c>
      <c r="B512" s="5"/>
      <c r="C512">
        <v>1</v>
      </c>
      <c r="D512" s="5" t="s">
        <v>862</v>
      </c>
      <c r="E512" s="5" t="s">
        <v>92</v>
      </c>
      <c r="F512" s="5"/>
      <c r="G512" s="5" t="s">
        <v>64</v>
      </c>
      <c r="H512" s="5" t="s">
        <v>523</v>
      </c>
      <c r="I512" s="5" t="s">
        <v>1251</v>
      </c>
      <c r="J512" s="5"/>
      <c r="K512" s="5"/>
      <c r="L512" s="5" t="s">
        <v>53</v>
      </c>
      <c r="M512" s="5" t="s">
        <v>67</v>
      </c>
      <c r="N512" s="5"/>
      <c r="O512" s="5"/>
      <c r="P512" s="6"/>
      <c r="Q512" s="5" t="s">
        <v>847</v>
      </c>
      <c r="R512" s="5" t="s">
        <v>80</v>
      </c>
      <c r="S512" s="5" t="s">
        <v>51</v>
      </c>
      <c r="T512" s="5"/>
      <c r="U512" s="5" t="s">
        <v>59</v>
      </c>
      <c r="V512" s="5"/>
      <c r="X512" s="5"/>
      <c r="Y512" s="6">
        <v>43833</v>
      </c>
      <c r="Z512" s="6"/>
      <c r="AA512" s="6">
        <v>43855</v>
      </c>
      <c r="AB512" s="6">
        <v>43819</v>
      </c>
      <c r="AC512" s="6">
        <v>43833</v>
      </c>
      <c r="AD512" s="6">
        <v>43840</v>
      </c>
      <c r="AE512" s="6">
        <v>43874</v>
      </c>
      <c r="AF512" s="5"/>
      <c r="AG512" s="6">
        <v>43880</v>
      </c>
      <c r="AH512" s="6">
        <v>43819</v>
      </c>
      <c r="AI512" s="5"/>
      <c r="AJ512" s="5"/>
      <c r="AK512">
        <v>511</v>
      </c>
    </row>
    <row r="513" spans="1:37" x14ac:dyDescent="0.35">
      <c r="A513">
        <v>2</v>
      </c>
      <c r="B513" s="5"/>
      <c r="C513">
        <v>0</v>
      </c>
      <c r="D513" s="5" t="s">
        <v>864</v>
      </c>
      <c r="E513" s="5" t="s">
        <v>92</v>
      </c>
      <c r="F513" s="5"/>
      <c r="G513" s="5" t="s">
        <v>86</v>
      </c>
      <c r="H513" s="5" t="s">
        <v>865</v>
      </c>
      <c r="I513" s="5" t="s">
        <v>866</v>
      </c>
      <c r="J513" s="5"/>
      <c r="K513" s="5"/>
      <c r="L513" s="5" t="s">
        <v>53</v>
      </c>
      <c r="M513" s="5" t="s">
        <v>78</v>
      </c>
      <c r="N513" s="5"/>
      <c r="O513" s="5"/>
      <c r="P513" s="6"/>
      <c r="Q513" s="5" t="s">
        <v>847</v>
      </c>
      <c r="R513" s="5" t="s">
        <v>80</v>
      </c>
      <c r="S513" s="5" t="s">
        <v>51</v>
      </c>
      <c r="T513" s="5"/>
      <c r="U513" s="5" t="s">
        <v>59</v>
      </c>
      <c r="V513" s="5"/>
      <c r="X513" s="5"/>
      <c r="Y513" s="6">
        <v>43817</v>
      </c>
      <c r="Z513" s="6"/>
      <c r="AA513" s="6"/>
      <c r="AB513" s="6">
        <v>43818</v>
      </c>
      <c r="AC513" s="6">
        <v>43818</v>
      </c>
      <c r="AD513" s="6">
        <v>43819</v>
      </c>
      <c r="AE513" s="6">
        <v>43839</v>
      </c>
      <c r="AF513" s="5"/>
      <c r="AG513" s="6">
        <v>43839</v>
      </c>
      <c r="AH513" s="6">
        <v>43817</v>
      </c>
      <c r="AI513" s="5"/>
      <c r="AJ513" s="5"/>
      <c r="AK513">
        <v>512</v>
      </c>
    </row>
    <row r="514" spans="1:37" x14ac:dyDescent="0.35">
      <c r="A514">
        <v>1</v>
      </c>
      <c r="B514" s="5"/>
      <c r="C514">
        <v>1</v>
      </c>
      <c r="D514" s="5" t="s">
        <v>864</v>
      </c>
      <c r="E514" s="5" t="s">
        <v>92</v>
      </c>
      <c r="F514" s="5"/>
      <c r="G514" s="5" t="s">
        <v>64</v>
      </c>
      <c r="H514" s="5" t="s">
        <v>865</v>
      </c>
      <c r="I514" s="5" t="s">
        <v>1252</v>
      </c>
      <c r="J514" s="5"/>
      <c r="K514" s="5"/>
      <c r="L514" s="5" t="s">
        <v>53</v>
      </c>
      <c r="M514" s="5" t="s">
        <v>102</v>
      </c>
      <c r="N514" s="5"/>
      <c r="O514" s="5"/>
      <c r="P514" s="6"/>
      <c r="Q514" s="5" t="s">
        <v>847</v>
      </c>
      <c r="R514" s="5" t="s">
        <v>80</v>
      </c>
      <c r="S514" s="5" t="s">
        <v>51</v>
      </c>
      <c r="T514" s="5"/>
      <c r="U514" s="5"/>
      <c r="V514" s="5"/>
      <c r="X514" s="5"/>
      <c r="Y514" s="6">
        <v>43833</v>
      </c>
      <c r="Z514" s="6"/>
      <c r="AA514" s="6"/>
      <c r="AB514" s="6">
        <v>43819</v>
      </c>
      <c r="AC514" s="6">
        <v>43833</v>
      </c>
      <c r="AD514" s="6"/>
      <c r="AE514" s="6"/>
      <c r="AF514" s="5"/>
      <c r="AG514" s="6">
        <v>43840</v>
      </c>
      <c r="AH514" s="6">
        <v>43819</v>
      </c>
      <c r="AI514" s="5"/>
      <c r="AJ514" s="5"/>
      <c r="AK514">
        <v>513</v>
      </c>
    </row>
    <row r="515" spans="1:37" x14ac:dyDescent="0.35">
      <c r="A515">
        <v>1</v>
      </c>
      <c r="B515" s="5"/>
      <c r="C515">
        <v>2</v>
      </c>
      <c r="D515" s="5" t="s">
        <v>867</v>
      </c>
      <c r="E515" s="5" t="s">
        <v>60</v>
      </c>
      <c r="F515" s="5"/>
      <c r="G515" s="5" t="s">
        <v>86</v>
      </c>
      <c r="H515" s="5" t="s">
        <v>868</v>
      </c>
      <c r="I515" s="5" t="s">
        <v>1253</v>
      </c>
      <c r="J515" s="5"/>
      <c r="K515" s="5"/>
      <c r="L515" s="5" t="s">
        <v>53</v>
      </c>
      <c r="M515" s="5" t="s">
        <v>67</v>
      </c>
      <c r="N515" s="5"/>
      <c r="O515" s="5"/>
      <c r="P515" s="6"/>
      <c r="Q515" s="5" t="s">
        <v>847</v>
      </c>
      <c r="R515" s="5" t="s">
        <v>80</v>
      </c>
      <c r="S515" s="5" t="s">
        <v>51</v>
      </c>
      <c r="T515" s="5"/>
      <c r="U515" s="5" t="s">
        <v>59</v>
      </c>
      <c r="V515" s="5"/>
      <c r="X515" s="5"/>
      <c r="Y515" s="6">
        <v>43945</v>
      </c>
      <c r="Z515" s="6"/>
      <c r="AA515" s="6">
        <v>44005</v>
      </c>
      <c r="AB515" s="6">
        <v>43930</v>
      </c>
      <c r="AC515" s="6">
        <v>43965</v>
      </c>
      <c r="AD515" s="6">
        <v>43991</v>
      </c>
      <c r="AE515" s="6">
        <v>44028</v>
      </c>
      <c r="AF515" s="5"/>
      <c r="AG515" s="6">
        <v>44028</v>
      </c>
      <c r="AH515" s="6">
        <v>43930</v>
      </c>
      <c r="AI515" s="5"/>
      <c r="AJ515" s="5"/>
      <c r="AK515">
        <v>515</v>
      </c>
    </row>
    <row r="516" spans="1:37" x14ac:dyDescent="0.35">
      <c r="A516">
        <v>3</v>
      </c>
      <c r="B516" s="5"/>
      <c r="C516">
        <v>0</v>
      </c>
      <c r="D516" s="5" t="s">
        <v>867</v>
      </c>
      <c r="E516" s="5" t="s">
        <v>92</v>
      </c>
      <c r="F516" s="5"/>
      <c r="G516" s="5" t="s">
        <v>86</v>
      </c>
      <c r="H516" s="5" t="s">
        <v>868</v>
      </c>
      <c r="I516" s="5" t="s">
        <v>1273</v>
      </c>
      <c r="J516" s="5"/>
      <c r="K516" s="5"/>
      <c r="L516" s="5" t="s">
        <v>48</v>
      </c>
      <c r="M516" s="5"/>
      <c r="N516" s="5" t="s">
        <v>847</v>
      </c>
      <c r="O516" s="5" t="s">
        <v>80</v>
      </c>
      <c r="P516" s="6"/>
      <c r="Q516" s="5" t="s">
        <v>847</v>
      </c>
      <c r="R516" s="5" t="s">
        <v>80</v>
      </c>
      <c r="S516" s="5" t="s">
        <v>51</v>
      </c>
      <c r="T516" s="5"/>
      <c r="U516" s="5"/>
      <c r="V516" s="5"/>
      <c r="X516" s="5"/>
      <c r="Y516" s="6"/>
      <c r="Z516" s="6"/>
      <c r="AA516" s="6"/>
      <c r="AB516" s="6">
        <v>43818</v>
      </c>
      <c r="AC516" s="6"/>
      <c r="AD516" s="6"/>
      <c r="AE516" s="6"/>
      <c r="AF516" s="5"/>
      <c r="AG516" s="6"/>
      <c r="AH516" s="6">
        <v>43817</v>
      </c>
      <c r="AI516" s="5"/>
      <c r="AJ516" s="5"/>
      <c r="AK516">
        <v>514</v>
      </c>
    </row>
    <row r="517" spans="1:37" x14ac:dyDescent="0.35">
      <c r="A517">
        <v>1</v>
      </c>
      <c r="B517" s="5"/>
      <c r="C517">
        <v>0</v>
      </c>
      <c r="D517" s="5" t="s">
        <v>869</v>
      </c>
      <c r="E517" s="5" t="s">
        <v>92</v>
      </c>
      <c r="F517" s="5"/>
      <c r="G517" s="5" t="s">
        <v>64</v>
      </c>
      <c r="H517" s="5" t="s">
        <v>870</v>
      </c>
      <c r="I517" s="5" t="s">
        <v>1124</v>
      </c>
      <c r="J517" s="5"/>
      <c r="K517" s="5"/>
      <c r="L517" s="5" t="s">
        <v>53</v>
      </c>
      <c r="M517" s="5" t="s">
        <v>54</v>
      </c>
      <c r="N517" s="5"/>
      <c r="O517" s="5"/>
      <c r="P517" s="6"/>
      <c r="Q517" s="5" t="s">
        <v>847</v>
      </c>
      <c r="R517" s="5" t="s">
        <v>80</v>
      </c>
      <c r="S517" s="5" t="s">
        <v>51</v>
      </c>
      <c r="T517" s="5"/>
      <c r="U517" s="5" t="s">
        <v>59</v>
      </c>
      <c r="V517" s="5"/>
      <c r="X517" s="5"/>
      <c r="Y517" s="6">
        <v>43817</v>
      </c>
      <c r="Z517" s="6"/>
      <c r="AA517" s="6">
        <v>43836</v>
      </c>
      <c r="AB517" s="6">
        <v>43818</v>
      </c>
      <c r="AC517" s="6">
        <v>43818</v>
      </c>
      <c r="AD517" s="6">
        <v>43819</v>
      </c>
      <c r="AE517" s="6">
        <v>43839</v>
      </c>
      <c r="AF517" s="5"/>
      <c r="AG517" s="6">
        <v>43839</v>
      </c>
      <c r="AH517" s="6">
        <v>43817</v>
      </c>
      <c r="AI517" s="5"/>
      <c r="AJ517" s="5"/>
      <c r="AK517">
        <v>516</v>
      </c>
    </row>
    <row r="518" spans="1:37" x14ac:dyDescent="0.35">
      <c r="A518">
        <v>2</v>
      </c>
      <c r="B518" s="5"/>
      <c r="C518">
        <v>0</v>
      </c>
      <c r="D518" s="5" t="s">
        <v>871</v>
      </c>
      <c r="E518" s="5" t="s">
        <v>92</v>
      </c>
      <c r="F518" s="5"/>
      <c r="G518" s="5" t="s">
        <v>64</v>
      </c>
      <c r="H518" s="5" t="s">
        <v>872</v>
      </c>
      <c r="I518" s="5" t="s">
        <v>1125</v>
      </c>
      <c r="J518" s="5"/>
      <c r="K518" s="5"/>
      <c r="L518" s="5" t="s">
        <v>53</v>
      </c>
      <c r="M518" s="5" t="s">
        <v>102</v>
      </c>
      <c r="N518" s="5"/>
      <c r="O518" s="5"/>
      <c r="P518" s="6"/>
      <c r="Q518" s="5" t="s">
        <v>847</v>
      </c>
      <c r="R518" s="5" t="s">
        <v>80</v>
      </c>
      <c r="S518" s="5" t="s">
        <v>51</v>
      </c>
      <c r="T518" s="5"/>
      <c r="U518" s="5"/>
      <c r="V518" s="5"/>
      <c r="X518" s="5"/>
      <c r="Y518" s="6">
        <v>43817</v>
      </c>
      <c r="Z518" s="6"/>
      <c r="AA518" s="6"/>
      <c r="AB518" s="6">
        <v>43818</v>
      </c>
      <c r="AC518" s="6">
        <v>43864</v>
      </c>
      <c r="AD518" s="6"/>
      <c r="AE518" s="6"/>
      <c r="AF518" s="5"/>
      <c r="AG518" s="6">
        <v>43892</v>
      </c>
      <c r="AH518" s="6">
        <v>43817</v>
      </c>
      <c r="AI518" s="5"/>
      <c r="AJ518" s="5"/>
      <c r="AK518">
        <v>517</v>
      </c>
    </row>
    <row r="519" spans="1:37" x14ac:dyDescent="0.35">
      <c r="A519">
        <v>1</v>
      </c>
      <c r="B519" s="5"/>
      <c r="C519">
        <v>1</v>
      </c>
      <c r="D519" s="5" t="s">
        <v>871</v>
      </c>
      <c r="E519" s="5" t="s">
        <v>92</v>
      </c>
      <c r="F519" s="5"/>
      <c r="G519" s="5" t="s">
        <v>86</v>
      </c>
      <c r="H519" s="5" t="s">
        <v>872</v>
      </c>
      <c r="I519" s="5" t="s">
        <v>1254</v>
      </c>
      <c r="J519" s="5"/>
      <c r="K519" s="5"/>
      <c r="L519" s="5" t="s">
        <v>53</v>
      </c>
      <c r="M519" s="5" t="s">
        <v>102</v>
      </c>
      <c r="N519" s="5"/>
      <c r="O519" s="5"/>
      <c r="P519" s="6"/>
      <c r="Q519" s="5" t="s">
        <v>847</v>
      </c>
      <c r="R519" s="5" t="s">
        <v>80</v>
      </c>
      <c r="S519" s="5" t="s">
        <v>51</v>
      </c>
      <c r="T519" s="5"/>
      <c r="U519" s="5" t="s">
        <v>59</v>
      </c>
      <c r="V519" s="5"/>
      <c r="X519" s="5"/>
      <c r="Y519" s="6">
        <v>43817</v>
      </c>
      <c r="Z519" s="6"/>
      <c r="AA519" s="6">
        <v>43906</v>
      </c>
      <c r="AB519" s="6">
        <v>43880</v>
      </c>
      <c r="AC519" s="6">
        <v>43885</v>
      </c>
      <c r="AD519" s="6">
        <v>43892</v>
      </c>
      <c r="AE519" s="6">
        <v>43923</v>
      </c>
      <c r="AF519" s="5"/>
      <c r="AG519" s="6">
        <v>43930</v>
      </c>
      <c r="AH519" s="6">
        <v>43880</v>
      </c>
      <c r="AI519" s="5"/>
      <c r="AJ519" s="5" t="s">
        <v>599</v>
      </c>
      <c r="AK519">
        <v>518</v>
      </c>
    </row>
    <row r="520" spans="1:37" x14ac:dyDescent="0.35">
      <c r="A520">
        <v>2</v>
      </c>
      <c r="B520" s="5"/>
      <c r="C520">
        <v>1</v>
      </c>
      <c r="D520" s="5" t="s">
        <v>873</v>
      </c>
      <c r="E520" s="5" t="s">
        <v>92</v>
      </c>
      <c r="F520" s="5"/>
      <c r="G520" s="5" t="s">
        <v>64</v>
      </c>
      <c r="H520" s="5" t="s">
        <v>874</v>
      </c>
      <c r="I520" s="5" t="s">
        <v>875</v>
      </c>
      <c r="J520" s="5"/>
      <c r="K520" s="5"/>
      <c r="L520" s="5" t="s">
        <v>53</v>
      </c>
      <c r="M520" s="5" t="s">
        <v>67</v>
      </c>
      <c r="N520" s="5"/>
      <c r="O520" s="5"/>
      <c r="P520" s="6"/>
      <c r="Q520" s="5" t="s">
        <v>847</v>
      </c>
      <c r="R520" s="5" t="s">
        <v>80</v>
      </c>
      <c r="S520" s="5" t="s">
        <v>51</v>
      </c>
      <c r="T520" s="5"/>
      <c r="U520" s="5" t="s">
        <v>59</v>
      </c>
      <c r="V520" s="5"/>
      <c r="X520" s="5"/>
      <c r="Y520" s="6">
        <v>43952</v>
      </c>
      <c r="Z520" s="6"/>
      <c r="AA520" s="6">
        <v>44110</v>
      </c>
      <c r="AB520" s="6">
        <v>43937</v>
      </c>
      <c r="AC520" s="6">
        <v>44091</v>
      </c>
      <c r="AD520" s="6">
        <v>44095</v>
      </c>
      <c r="AE520" s="6">
        <v>44144</v>
      </c>
      <c r="AF520" s="5"/>
      <c r="AG520" s="6">
        <v>44145</v>
      </c>
      <c r="AH520" s="6">
        <v>43937</v>
      </c>
      <c r="AI520" s="5"/>
      <c r="AJ520" s="5"/>
      <c r="AK520">
        <v>519</v>
      </c>
    </row>
    <row r="521" spans="1:37" x14ac:dyDescent="0.35">
      <c r="A521">
        <v>1</v>
      </c>
      <c r="B521" s="5"/>
      <c r="C521">
        <v>1</v>
      </c>
      <c r="D521" s="5" t="s">
        <v>873</v>
      </c>
      <c r="E521" s="5" t="s">
        <v>92</v>
      </c>
      <c r="F521" s="5"/>
      <c r="G521" s="5" t="s">
        <v>86</v>
      </c>
      <c r="H521" s="5" t="s">
        <v>874</v>
      </c>
      <c r="I521" s="5" t="s">
        <v>1255</v>
      </c>
      <c r="J521" s="5"/>
      <c r="K521" s="5"/>
      <c r="L521" s="5" t="s">
        <v>53</v>
      </c>
      <c r="M521" s="5" t="s">
        <v>67</v>
      </c>
      <c r="N521" s="5"/>
      <c r="O521" s="5"/>
      <c r="P521" s="6"/>
      <c r="Q521" s="5" t="s">
        <v>847</v>
      </c>
      <c r="R521" s="5" t="s">
        <v>80</v>
      </c>
      <c r="S521" s="5" t="s">
        <v>51</v>
      </c>
      <c r="T521" s="5"/>
      <c r="U521" s="5" t="s">
        <v>59</v>
      </c>
      <c r="V521" s="5"/>
      <c r="X521" s="5"/>
      <c r="Y521" s="6">
        <v>43817</v>
      </c>
      <c r="Z521" s="6"/>
      <c r="AA521" s="6">
        <v>43906</v>
      </c>
      <c r="AB521" s="6">
        <v>43880</v>
      </c>
      <c r="AC521" s="6">
        <v>43892</v>
      </c>
      <c r="AD521" s="6">
        <v>43892</v>
      </c>
      <c r="AE521" s="6">
        <v>43936</v>
      </c>
      <c r="AF521" s="5"/>
      <c r="AG521" s="6">
        <v>43937</v>
      </c>
      <c r="AH521" s="6">
        <v>43880</v>
      </c>
      <c r="AI521" s="5"/>
      <c r="AJ521" s="5" t="s">
        <v>876</v>
      </c>
      <c r="AK521">
        <v>520</v>
      </c>
    </row>
    <row r="522" spans="1:37" x14ac:dyDescent="0.35">
      <c r="A522">
        <v>2</v>
      </c>
      <c r="B522" s="5"/>
      <c r="C522">
        <v>0</v>
      </c>
      <c r="D522" s="5" t="s">
        <v>877</v>
      </c>
      <c r="E522" s="5" t="s">
        <v>92</v>
      </c>
      <c r="F522" s="5"/>
      <c r="G522" s="5" t="s">
        <v>64</v>
      </c>
      <c r="H522" s="5" t="s">
        <v>878</v>
      </c>
      <c r="I522" s="5" t="s">
        <v>1126</v>
      </c>
      <c r="J522" s="5"/>
      <c r="K522" s="5"/>
      <c r="L522" s="5" t="s">
        <v>53</v>
      </c>
      <c r="M522" s="5" t="s">
        <v>102</v>
      </c>
      <c r="N522" s="5"/>
      <c r="O522" s="5"/>
      <c r="P522" s="6"/>
      <c r="Q522" s="5" t="s">
        <v>847</v>
      </c>
      <c r="R522" s="5" t="s">
        <v>80</v>
      </c>
      <c r="S522" s="5" t="s">
        <v>51</v>
      </c>
      <c r="T522" s="5"/>
      <c r="U522" s="5"/>
      <c r="V522" s="5"/>
      <c r="X522" s="5"/>
      <c r="Y522" s="6"/>
      <c r="Z522" s="6"/>
      <c r="AA522" s="6"/>
      <c r="AB522" s="6">
        <v>43818</v>
      </c>
      <c r="AC522" s="6">
        <v>43823</v>
      </c>
      <c r="AD522" s="6"/>
      <c r="AE522" s="6"/>
      <c r="AF522" s="5"/>
      <c r="AG522" s="6">
        <v>43832</v>
      </c>
      <c r="AH522" s="6">
        <v>43817</v>
      </c>
      <c r="AI522" s="5"/>
      <c r="AJ522" s="5"/>
      <c r="AK522">
        <v>522</v>
      </c>
    </row>
    <row r="523" spans="1:37" x14ac:dyDescent="0.35">
      <c r="A523">
        <v>1</v>
      </c>
      <c r="B523" s="5"/>
      <c r="C523">
        <v>1</v>
      </c>
      <c r="D523" s="5" t="s">
        <v>877</v>
      </c>
      <c r="E523" s="5" t="s">
        <v>92</v>
      </c>
      <c r="F523" s="5"/>
      <c r="G523" s="5" t="s">
        <v>86</v>
      </c>
      <c r="H523" s="5" t="s">
        <v>878</v>
      </c>
      <c r="I523" s="5" t="s">
        <v>879</v>
      </c>
      <c r="J523" s="5"/>
      <c r="K523" s="5"/>
      <c r="L523" s="5" t="s">
        <v>53</v>
      </c>
      <c r="M523" s="5"/>
      <c r="N523" s="5"/>
      <c r="O523" s="5"/>
      <c r="P523" s="6"/>
      <c r="Q523" s="5" t="s">
        <v>847</v>
      </c>
      <c r="R523" s="5" t="s">
        <v>80</v>
      </c>
      <c r="S523" s="5" t="s">
        <v>51</v>
      </c>
      <c r="T523" s="5"/>
      <c r="U523" s="5" t="s">
        <v>59</v>
      </c>
      <c r="V523" s="5"/>
      <c r="X523" s="5" t="s">
        <v>213</v>
      </c>
      <c r="Y523" s="6"/>
      <c r="Z523" s="6"/>
      <c r="AA523" s="6">
        <v>43906</v>
      </c>
      <c r="AB523" s="6">
        <v>43861</v>
      </c>
      <c r="AC523" s="6">
        <v>43861</v>
      </c>
      <c r="AD523" s="6">
        <v>43892</v>
      </c>
      <c r="AE523" s="6">
        <v>43914</v>
      </c>
      <c r="AF523" s="5"/>
      <c r="AG523" s="6">
        <v>43916</v>
      </c>
      <c r="AH523" s="6">
        <v>43861</v>
      </c>
      <c r="AI523" s="5"/>
      <c r="AJ523" s="5" t="s">
        <v>876</v>
      </c>
      <c r="AK523">
        <v>521</v>
      </c>
    </row>
    <row r="524" spans="1:37" x14ac:dyDescent="0.35">
      <c r="A524">
        <v>2</v>
      </c>
      <c r="B524" s="5"/>
      <c r="C524">
        <v>0</v>
      </c>
      <c r="D524" s="5" t="s">
        <v>880</v>
      </c>
      <c r="E524" s="5" t="s">
        <v>92</v>
      </c>
      <c r="F524" s="5"/>
      <c r="G524" s="5" t="s">
        <v>64</v>
      </c>
      <c r="H524" s="5" t="s">
        <v>881</v>
      </c>
      <c r="I524" s="5" t="s">
        <v>883</v>
      </c>
      <c r="J524" s="5"/>
      <c r="K524" s="5"/>
      <c r="L524" s="5" t="s">
        <v>53</v>
      </c>
      <c r="M524" s="5" t="s">
        <v>102</v>
      </c>
      <c r="N524" s="5"/>
      <c r="O524" s="5"/>
      <c r="P524" s="6"/>
      <c r="Q524" s="5" t="s">
        <v>847</v>
      </c>
      <c r="R524" s="5" t="s">
        <v>80</v>
      </c>
      <c r="S524" s="5" t="s">
        <v>51</v>
      </c>
      <c r="T524" s="5"/>
      <c r="U524" s="5"/>
      <c r="V524" s="5"/>
      <c r="X524" s="5"/>
      <c r="Y524" s="6"/>
      <c r="Z524" s="6"/>
      <c r="AA524" s="6"/>
      <c r="AB524" s="6">
        <v>43818</v>
      </c>
      <c r="AC524" s="6">
        <v>43823</v>
      </c>
      <c r="AD524" s="6"/>
      <c r="AE524" s="6"/>
      <c r="AF524" s="5"/>
      <c r="AG524" s="6">
        <v>43832</v>
      </c>
      <c r="AH524" s="6">
        <v>43817</v>
      </c>
      <c r="AI524" s="5"/>
      <c r="AJ524" s="5"/>
      <c r="AK524">
        <v>524</v>
      </c>
    </row>
    <row r="525" spans="1:37" x14ac:dyDescent="0.35">
      <c r="A525">
        <v>1</v>
      </c>
      <c r="B525" s="5"/>
      <c r="C525">
        <v>1</v>
      </c>
      <c r="D525" s="5" t="s">
        <v>880</v>
      </c>
      <c r="E525" s="5" t="s">
        <v>92</v>
      </c>
      <c r="F525" s="5"/>
      <c r="G525" s="5" t="s">
        <v>86</v>
      </c>
      <c r="H525" s="5" t="s">
        <v>881</v>
      </c>
      <c r="I525" s="5" t="s">
        <v>882</v>
      </c>
      <c r="J525" s="5"/>
      <c r="K525" s="5"/>
      <c r="L525" s="5" t="s">
        <v>53</v>
      </c>
      <c r="M525" s="5" t="s">
        <v>67</v>
      </c>
      <c r="N525" s="5"/>
      <c r="O525" s="5"/>
      <c r="P525" s="6"/>
      <c r="Q525" s="5" t="s">
        <v>847</v>
      </c>
      <c r="R525" s="5" t="s">
        <v>80</v>
      </c>
      <c r="S525" s="5" t="s">
        <v>51</v>
      </c>
      <c r="T525" s="5"/>
      <c r="U525" s="5" t="s">
        <v>59</v>
      </c>
      <c r="V525" s="5"/>
      <c r="X525" s="5"/>
      <c r="Y525" s="6"/>
      <c r="Z525" s="6"/>
      <c r="AA525" s="6">
        <v>43906</v>
      </c>
      <c r="AB525" s="6"/>
      <c r="AC525" s="6">
        <v>43892</v>
      </c>
      <c r="AD525" s="6">
        <v>43892</v>
      </c>
      <c r="AE525" s="6">
        <v>43908</v>
      </c>
      <c r="AF525" s="5"/>
      <c r="AG525" s="6">
        <v>43916</v>
      </c>
      <c r="AH525" s="6">
        <v>43892</v>
      </c>
      <c r="AI525" s="5"/>
      <c r="AJ525" s="5"/>
      <c r="AK525">
        <v>523</v>
      </c>
    </row>
    <row r="526" spans="1:37" x14ac:dyDescent="0.35">
      <c r="A526">
        <v>1</v>
      </c>
      <c r="B526" s="5"/>
      <c r="C526">
        <v>0</v>
      </c>
      <c r="D526" s="5" t="s">
        <v>884</v>
      </c>
      <c r="E526" s="5" t="s">
        <v>92</v>
      </c>
      <c r="F526" s="5"/>
      <c r="G526" s="5" t="s">
        <v>64</v>
      </c>
      <c r="H526" s="5" t="s">
        <v>885</v>
      </c>
      <c r="I526" s="5" t="s">
        <v>1127</v>
      </c>
      <c r="J526" s="5"/>
      <c r="K526" s="5"/>
      <c r="L526" s="5" t="s">
        <v>53</v>
      </c>
      <c r="M526" s="5" t="s">
        <v>102</v>
      </c>
      <c r="N526" s="5"/>
      <c r="O526" s="5"/>
      <c r="P526" s="6"/>
      <c r="Q526" s="5" t="s">
        <v>847</v>
      </c>
      <c r="R526" s="5" t="s">
        <v>80</v>
      </c>
      <c r="S526" s="5" t="s">
        <v>51</v>
      </c>
      <c r="T526" s="5"/>
      <c r="U526" s="5"/>
      <c r="V526" s="5"/>
      <c r="X526" s="5"/>
      <c r="Y526" s="6"/>
      <c r="Z526" s="6"/>
      <c r="AA526" s="6"/>
      <c r="AB526" s="6">
        <v>43818</v>
      </c>
      <c r="AC526" s="6">
        <v>43823</v>
      </c>
      <c r="AD526" s="6"/>
      <c r="AE526" s="6"/>
      <c r="AF526" s="5"/>
      <c r="AG526" s="6">
        <v>43832</v>
      </c>
      <c r="AH526" s="6">
        <v>43817</v>
      </c>
      <c r="AI526" s="5"/>
      <c r="AJ526" s="5"/>
      <c r="AK526">
        <v>526</v>
      </c>
    </row>
    <row r="527" spans="1:37" x14ac:dyDescent="0.35">
      <c r="A527">
        <v>2</v>
      </c>
      <c r="B527" s="5"/>
      <c r="C527">
        <v>1</v>
      </c>
      <c r="D527" s="5" t="s">
        <v>884</v>
      </c>
      <c r="E527" s="5" t="s">
        <v>92</v>
      </c>
      <c r="F527" s="5"/>
      <c r="G527" s="5" t="s">
        <v>86</v>
      </c>
      <c r="H527" s="5" t="s">
        <v>885</v>
      </c>
      <c r="I527" s="5" t="s">
        <v>886</v>
      </c>
      <c r="J527" s="5"/>
      <c r="K527" s="5"/>
      <c r="L527" s="5" t="s">
        <v>53</v>
      </c>
      <c r="M527" s="5" t="s">
        <v>67</v>
      </c>
      <c r="N527" s="5"/>
      <c r="O527" s="5"/>
      <c r="P527" s="6"/>
      <c r="Q527" s="5" t="s">
        <v>847</v>
      </c>
      <c r="R527" s="5" t="s">
        <v>80</v>
      </c>
      <c r="S527" s="5" t="s">
        <v>51</v>
      </c>
      <c r="T527" s="5"/>
      <c r="U527" s="5" t="s">
        <v>59</v>
      </c>
      <c r="V527" s="5"/>
      <c r="X527" s="5"/>
      <c r="Y527" s="6">
        <v>43890</v>
      </c>
      <c r="Z527" s="6"/>
      <c r="AA527" s="6">
        <v>43938</v>
      </c>
      <c r="AB527" s="6">
        <v>43880</v>
      </c>
      <c r="AC527" s="6">
        <v>43894</v>
      </c>
      <c r="AD527" s="6">
        <v>43922</v>
      </c>
      <c r="AE527" s="6">
        <v>43924</v>
      </c>
      <c r="AF527" s="5"/>
      <c r="AG527" s="6">
        <v>43930</v>
      </c>
      <c r="AH527" s="6">
        <v>43880</v>
      </c>
      <c r="AI527" s="5"/>
      <c r="AJ527" s="5"/>
      <c r="AK527">
        <v>525</v>
      </c>
    </row>
    <row r="528" spans="1:37" x14ac:dyDescent="0.35">
      <c r="A528">
        <v>2</v>
      </c>
      <c r="B528" s="5"/>
      <c r="C528">
        <v>0</v>
      </c>
      <c r="D528" s="5" t="s">
        <v>887</v>
      </c>
      <c r="E528" s="5" t="s">
        <v>92</v>
      </c>
      <c r="F528" s="5"/>
      <c r="G528" s="5" t="s">
        <v>64</v>
      </c>
      <c r="H528" s="5" t="s">
        <v>888</v>
      </c>
      <c r="I528" s="5" t="s">
        <v>1128</v>
      </c>
      <c r="J528" s="5"/>
      <c r="K528" s="5"/>
      <c r="L528" s="5" t="s">
        <v>53</v>
      </c>
      <c r="M528" s="5" t="s">
        <v>102</v>
      </c>
      <c r="N528" s="5"/>
      <c r="O528" s="5"/>
      <c r="P528" s="6"/>
      <c r="Q528" s="5" t="s">
        <v>847</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527</v>
      </c>
    </row>
    <row r="529" spans="1:37" x14ac:dyDescent="0.35">
      <c r="A529">
        <v>1</v>
      </c>
      <c r="B529" s="5"/>
      <c r="C529">
        <v>1</v>
      </c>
      <c r="D529" s="5" t="s">
        <v>887</v>
      </c>
      <c r="E529" s="5" t="s">
        <v>92</v>
      </c>
      <c r="F529" s="5"/>
      <c r="G529" s="5" t="s">
        <v>86</v>
      </c>
      <c r="H529" s="5" t="s">
        <v>888</v>
      </c>
      <c r="I529" s="5" t="s">
        <v>889</v>
      </c>
      <c r="J529" s="5"/>
      <c r="K529" s="5"/>
      <c r="L529" s="5" t="s">
        <v>53</v>
      </c>
      <c r="M529" s="5" t="s">
        <v>102</v>
      </c>
      <c r="N529" s="5"/>
      <c r="O529" s="5"/>
      <c r="P529" s="6"/>
      <c r="Q529" s="5" t="s">
        <v>847</v>
      </c>
      <c r="R529" s="5" t="s">
        <v>80</v>
      </c>
      <c r="S529" s="5" t="s">
        <v>51</v>
      </c>
      <c r="T529" s="5"/>
      <c r="U529" s="5" t="s">
        <v>59</v>
      </c>
      <c r="V529" s="5"/>
      <c r="X529" s="5"/>
      <c r="Y529" s="6">
        <v>43890</v>
      </c>
      <c r="Z529" s="6"/>
      <c r="AA529" s="6">
        <v>43850</v>
      </c>
      <c r="AB529" s="6">
        <v>43880</v>
      </c>
      <c r="AC529" s="6">
        <v>43892</v>
      </c>
      <c r="AD529" s="6"/>
      <c r="AE529" s="6"/>
      <c r="AF529" s="5"/>
      <c r="AG529" s="6">
        <v>43892</v>
      </c>
      <c r="AH529" s="6">
        <v>43880</v>
      </c>
      <c r="AI529" s="5"/>
      <c r="AJ529" s="5"/>
      <c r="AK529">
        <v>528</v>
      </c>
    </row>
    <row r="530" spans="1:37" x14ac:dyDescent="0.35">
      <c r="A530">
        <v>1</v>
      </c>
      <c r="B530" s="5"/>
      <c r="C530">
        <v>0</v>
      </c>
      <c r="D530" s="5" t="s">
        <v>890</v>
      </c>
      <c r="E530" s="5" t="s">
        <v>92</v>
      </c>
      <c r="F530" s="5" t="s">
        <v>73</v>
      </c>
      <c r="G530" s="5" t="s">
        <v>46</v>
      </c>
      <c r="H530" s="5" t="s">
        <v>891</v>
      </c>
      <c r="I530" s="5" t="s">
        <v>1188</v>
      </c>
      <c r="J530" s="5"/>
      <c r="K530" s="5"/>
      <c r="L530" s="5" t="s">
        <v>53</v>
      </c>
      <c r="M530" s="5" t="s">
        <v>530</v>
      </c>
      <c r="N530" s="5"/>
      <c r="O530" s="5"/>
      <c r="P530" s="6"/>
      <c r="Q530" s="5" t="s">
        <v>847</v>
      </c>
      <c r="R530" s="5" t="s">
        <v>80</v>
      </c>
      <c r="S530" s="5" t="s">
        <v>51</v>
      </c>
      <c r="T530" s="5"/>
      <c r="U530" s="5" t="s">
        <v>259</v>
      </c>
      <c r="V530" s="5"/>
      <c r="X530" s="5"/>
      <c r="Y530" s="6"/>
      <c r="Z530" s="6"/>
      <c r="AA530" s="6">
        <v>43836</v>
      </c>
      <c r="AB530" s="6">
        <v>43818</v>
      </c>
      <c r="AC530" s="6">
        <v>43818</v>
      </c>
      <c r="AD530" s="6">
        <v>43819</v>
      </c>
      <c r="AE530" s="6"/>
      <c r="AF530" s="5" t="s">
        <v>108</v>
      </c>
      <c r="AG530" s="6">
        <v>43937</v>
      </c>
      <c r="AH530" s="6">
        <v>43817</v>
      </c>
      <c r="AI530" s="5"/>
      <c r="AJ530" s="5"/>
      <c r="AK530">
        <v>529</v>
      </c>
    </row>
    <row r="531" spans="1:37" x14ac:dyDescent="0.35">
      <c r="A531">
        <v>2</v>
      </c>
      <c r="B531" s="5"/>
      <c r="C531">
        <v>0</v>
      </c>
      <c r="D531" s="5" t="s">
        <v>892</v>
      </c>
      <c r="E531" s="5" t="s">
        <v>92</v>
      </c>
      <c r="F531" s="5"/>
      <c r="G531" s="5" t="s">
        <v>64</v>
      </c>
      <c r="H531" s="5" t="s">
        <v>893</v>
      </c>
      <c r="I531" s="5" t="s">
        <v>894</v>
      </c>
      <c r="J531" s="5"/>
      <c r="K531" s="5"/>
      <c r="L531" s="5" t="s">
        <v>53</v>
      </c>
      <c r="M531" s="5"/>
      <c r="N531" s="5"/>
      <c r="O531" s="5"/>
      <c r="P531" s="6"/>
      <c r="Q531" s="5" t="s">
        <v>847</v>
      </c>
      <c r="R531" s="5" t="s">
        <v>80</v>
      </c>
      <c r="S531" s="5" t="s">
        <v>51</v>
      </c>
      <c r="T531" s="5"/>
      <c r="U531" s="5"/>
      <c r="V531" s="5"/>
      <c r="X531" s="5"/>
      <c r="Y531" s="6">
        <v>43817</v>
      </c>
      <c r="Z531" s="6"/>
      <c r="AA531" s="6"/>
      <c r="AB531" s="6">
        <v>43818</v>
      </c>
      <c r="AC531" s="6">
        <v>43818</v>
      </c>
      <c r="AD531" s="6"/>
      <c r="AE531" s="6"/>
      <c r="AF531" s="5"/>
      <c r="AG531" s="6">
        <v>43819</v>
      </c>
      <c r="AH531" s="6">
        <v>43817</v>
      </c>
      <c r="AI531" s="5"/>
      <c r="AJ531" s="5"/>
      <c r="AK531">
        <v>530</v>
      </c>
    </row>
    <row r="532" spans="1:37" x14ac:dyDescent="0.35">
      <c r="A532">
        <v>1</v>
      </c>
      <c r="B532" s="5"/>
      <c r="C532">
        <v>1</v>
      </c>
      <c r="D532" s="5" t="s">
        <v>892</v>
      </c>
      <c r="E532" s="5" t="s">
        <v>92</v>
      </c>
      <c r="F532" s="5"/>
      <c r="G532" s="5" t="s">
        <v>86</v>
      </c>
      <c r="H532" s="5" t="s">
        <v>893</v>
      </c>
      <c r="I532" s="5" t="s">
        <v>895</v>
      </c>
      <c r="J532" s="5"/>
      <c r="K532" s="5"/>
      <c r="L532" s="5" t="s">
        <v>53</v>
      </c>
      <c r="M532" s="5" t="s">
        <v>110</v>
      </c>
      <c r="N532" s="5"/>
      <c r="O532" s="5"/>
      <c r="P532" s="6"/>
      <c r="Q532" s="5" t="s">
        <v>847</v>
      </c>
      <c r="R532" s="5" t="s">
        <v>80</v>
      </c>
      <c r="S532" s="5" t="s">
        <v>51</v>
      </c>
      <c r="T532" s="5"/>
      <c r="U532" s="5" t="s">
        <v>59</v>
      </c>
      <c r="V532" s="5"/>
      <c r="X532" s="5"/>
      <c r="Y532" s="6">
        <v>43868</v>
      </c>
      <c r="Z532" s="6"/>
      <c r="AA532" s="6">
        <v>43836</v>
      </c>
      <c r="AB532" s="6">
        <v>43903</v>
      </c>
      <c r="AC532" s="6">
        <v>43934</v>
      </c>
      <c r="AD532" s="6"/>
      <c r="AE532" s="6"/>
      <c r="AF532" s="5"/>
      <c r="AG532" s="6">
        <v>44055</v>
      </c>
      <c r="AH532" s="6">
        <v>43866</v>
      </c>
      <c r="AI532" s="5"/>
      <c r="AJ532" s="5" t="s">
        <v>896</v>
      </c>
      <c r="AK532">
        <v>531</v>
      </c>
    </row>
    <row r="533" spans="1:37" x14ac:dyDescent="0.35">
      <c r="A533">
        <v>1</v>
      </c>
      <c r="B533" s="5"/>
      <c r="C533">
        <v>0</v>
      </c>
      <c r="D533" s="5" t="s">
        <v>897</v>
      </c>
      <c r="E533" s="5" t="s">
        <v>92</v>
      </c>
      <c r="F533" s="5"/>
      <c r="G533" s="5" t="s">
        <v>86</v>
      </c>
      <c r="H533" s="5" t="s">
        <v>898</v>
      </c>
      <c r="I533" s="5" t="s">
        <v>1129</v>
      </c>
      <c r="J533" s="5"/>
      <c r="K533" s="5"/>
      <c r="L533" s="5" t="s">
        <v>53</v>
      </c>
      <c r="M533" s="5" t="s">
        <v>102</v>
      </c>
      <c r="N533" s="5"/>
      <c r="O533" s="5"/>
      <c r="P533" s="6"/>
      <c r="Q533" s="5" t="s">
        <v>847</v>
      </c>
      <c r="R533" s="5" t="s">
        <v>80</v>
      </c>
      <c r="S533" s="5" t="s">
        <v>51</v>
      </c>
      <c r="T533" s="5"/>
      <c r="U533" s="5"/>
      <c r="V533" s="5"/>
      <c r="X533" s="5"/>
      <c r="Y533" s="6"/>
      <c r="Z533" s="6"/>
      <c r="AA533" s="6"/>
      <c r="AB533" s="6">
        <v>43818</v>
      </c>
      <c r="AC533" s="6">
        <v>44158</v>
      </c>
      <c r="AD533" s="6"/>
      <c r="AE533" s="6"/>
      <c r="AF533" s="5"/>
      <c r="AG533" s="6">
        <v>44158</v>
      </c>
      <c r="AH533" s="6">
        <v>43817</v>
      </c>
      <c r="AI533" s="5"/>
      <c r="AJ533" s="5"/>
      <c r="AK533">
        <v>532</v>
      </c>
    </row>
    <row r="534" spans="1:37" x14ac:dyDescent="0.35">
      <c r="A534">
        <v>2</v>
      </c>
      <c r="B534" s="5"/>
      <c r="C534">
        <v>0</v>
      </c>
      <c r="D534" s="5" t="s">
        <v>897</v>
      </c>
      <c r="E534" s="5" t="s">
        <v>92</v>
      </c>
      <c r="F534" s="5"/>
      <c r="G534" s="5" t="s">
        <v>64</v>
      </c>
      <c r="H534" s="5" t="s">
        <v>898</v>
      </c>
      <c r="I534" s="5" t="s">
        <v>1130</v>
      </c>
      <c r="J534" s="5"/>
      <c r="K534" s="5"/>
      <c r="L534" s="5" t="s">
        <v>53</v>
      </c>
      <c r="M534" s="5" t="s">
        <v>102</v>
      </c>
      <c r="N534" s="5"/>
      <c r="O534" s="5"/>
      <c r="P534" s="6"/>
      <c r="Q534" s="5" t="s">
        <v>847</v>
      </c>
      <c r="R534" s="5" t="s">
        <v>80</v>
      </c>
      <c r="S534" s="5" t="s">
        <v>51</v>
      </c>
      <c r="T534" s="5"/>
      <c r="U534" s="5" t="s">
        <v>599</v>
      </c>
      <c r="V534" s="5"/>
      <c r="X534" s="5"/>
      <c r="Y534" s="6"/>
      <c r="Z534" s="6"/>
      <c r="AA534" s="6"/>
      <c r="AB534" s="6">
        <v>43818</v>
      </c>
      <c r="AC534" s="6">
        <v>44078</v>
      </c>
      <c r="AD534" s="6"/>
      <c r="AE534" s="6">
        <v>44082</v>
      </c>
      <c r="AF534" s="5"/>
      <c r="AG534" s="6">
        <v>44082</v>
      </c>
      <c r="AH534" s="6">
        <v>43817</v>
      </c>
      <c r="AI534" s="5"/>
      <c r="AJ534" s="5"/>
      <c r="AK534">
        <v>533</v>
      </c>
    </row>
    <row r="535" spans="1:37" x14ac:dyDescent="0.35">
      <c r="A535">
        <v>1</v>
      </c>
      <c r="B535" s="5"/>
      <c r="C535">
        <v>0</v>
      </c>
      <c r="D535" s="5" t="s">
        <v>899</v>
      </c>
      <c r="E535" s="5" t="s">
        <v>92</v>
      </c>
      <c r="F535" s="5"/>
      <c r="G535" s="5" t="s">
        <v>86</v>
      </c>
      <c r="H535" s="5" t="s">
        <v>900</v>
      </c>
      <c r="I535" s="5" t="s">
        <v>901</v>
      </c>
      <c r="J535" s="5"/>
      <c r="K535" s="5"/>
      <c r="L535" s="5" t="s">
        <v>53</v>
      </c>
      <c r="M535" s="5" t="s">
        <v>78</v>
      </c>
      <c r="N535" s="5"/>
      <c r="O535" s="5"/>
      <c r="P535" s="6"/>
      <c r="Q535" s="5" t="s">
        <v>847</v>
      </c>
      <c r="R535" s="5" t="s">
        <v>80</v>
      </c>
      <c r="S535" s="5" t="s">
        <v>51</v>
      </c>
      <c r="T535" s="5"/>
      <c r="U535" s="5" t="s">
        <v>59</v>
      </c>
      <c r="V535" s="5"/>
      <c r="X535" s="5"/>
      <c r="Y535" s="6"/>
      <c r="Z535" s="6"/>
      <c r="AA535" s="6">
        <v>43836</v>
      </c>
      <c r="AB535" s="6">
        <v>43818</v>
      </c>
      <c r="AC535" s="6">
        <v>43818</v>
      </c>
      <c r="AD535" s="6">
        <v>43819</v>
      </c>
      <c r="AE535" s="6">
        <v>43844</v>
      </c>
      <c r="AF535" s="5"/>
      <c r="AG535" s="6">
        <v>43844</v>
      </c>
      <c r="AH535" s="6">
        <v>43817</v>
      </c>
      <c r="AI535" s="5"/>
      <c r="AJ535" s="5"/>
      <c r="AK535">
        <v>534</v>
      </c>
    </row>
    <row r="536" spans="1:37" x14ac:dyDescent="0.35">
      <c r="A536">
        <v>2</v>
      </c>
      <c r="B536" s="5"/>
      <c r="C536">
        <v>0</v>
      </c>
      <c r="D536" s="5" t="s">
        <v>899</v>
      </c>
      <c r="E536" s="5" t="s">
        <v>92</v>
      </c>
      <c r="F536" s="5"/>
      <c r="G536" s="5" t="s">
        <v>64</v>
      </c>
      <c r="H536" s="5" t="s">
        <v>900</v>
      </c>
      <c r="I536" s="5" t="s">
        <v>1131</v>
      </c>
      <c r="J536" s="5"/>
      <c r="K536" s="5"/>
      <c r="L536" s="5" t="s">
        <v>53</v>
      </c>
      <c r="M536" s="5" t="s">
        <v>102</v>
      </c>
      <c r="N536" s="5"/>
      <c r="O536" s="5"/>
      <c r="P536" s="6"/>
      <c r="Q536" s="5" t="s">
        <v>847</v>
      </c>
      <c r="R536" s="5" t="s">
        <v>80</v>
      </c>
      <c r="S536" s="5" t="s">
        <v>51</v>
      </c>
      <c r="T536" s="5"/>
      <c r="U536" s="5"/>
      <c r="V536" s="5"/>
      <c r="X536" s="5"/>
      <c r="Y536" s="6"/>
      <c r="Z536" s="6"/>
      <c r="AA536" s="6"/>
      <c r="AB536" s="6">
        <v>43818</v>
      </c>
      <c r="AC536" s="6">
        <v>43818</v>
      </c>
      <c r="AD536" s="6"/>
      <c r="AE536" s="6"/>
      <c r="AF536" s="5"/>
      <c r="AG536" s="6">
        <v>43819</v>
      </c>
      <c r="AH536" s="6">
        <v>43817</v>
      </c>
      <c r="AI536" s="5"/>
      <c r="AJ536" s="5"/>
      <c r="AK536">
        <v>535</v>
      </c>
    </row>
    <row r="537" spans="1:37" x14ac:dyDescent="0.35">
      <c r="A537">
        <v>1</v>
      </c>
      <c r="B537" s="5"/>
      <c r="C537">
        <v>0</v>
      </c>
      <c r="D537" s="5" t="s">
        <v>902</v>
      </c>
      <c r="E537" s="5" t="s">
        <v>92</v>
      </c>
      <c r="F537" s="5"/>
      <c r="G537" s="5" t="s">
        <v>86</v>
      </c>
      <c r="H537" s="5" t="s">
        <v>903</v>
      </c>
      <c r="I537" s="5" t="s">
        <v>1132</v>
      </c>
      <c r="J537" s="5"/>
      <c r="K537" s="5"/>
      <c r="L537" s="5" t="s">
        <v>53</v>
      </c>
      <c r="M537" s="5" t="s">
        <v>78</v>
      </c>
      <c r="N537" s="5"/>
      <c r="O537" s="5"/>
      <c r="P537" s="6"/>
      <c r="Q537" s="5" t="s">
        <v>847</v>
      </c>
      <c r="R537" s="5" t="s">
        <v>80</v>
      </c>
      <c r="S537" s="5" t="s">
        <v>51</v>
      </c>
      <c r="T537" s="5"/>
      <c r="U537" s="5" t="s">
        <v>59</v>
      </c>
      <c r="V537" s="5"/>
      <c r="X537" s="5"/>
      <c r="Y537" s="6"/>
      <c r="Z537" s="6"/>
      <c r="AA537" s="6">
        <v>43836</v>
      </c>
      <c r="AB537" s="6">
        <v>43818</v>
      </c>
      <c r="AC537" s="6">
        <v>43818</v>
      </c>
      <c r="AD537" s="6">
        <v>43819</v>
      </c>
      <c r="AE537" s="6">
        <v>43843</v>
      </c>
      <c r="AF537" s="5"/>
      <c r="AG537" s="6">
        <v>43843</v>
      </c>
      <c r="AH537" s="6">
        <v>43817</v>
      </c>
      <c r="AI537" s="5"/>
      <c r="AJ537" s="5"/>
      <c r="AK537">
        <v>536</v>
      </c>
    </row>
    <row r="538" spans="1:37" x14ac:dyDescent="0.35">
      <c r="A538">
        <v>2</v>
      </c>
      <c r="B538" s="5"/>
      <c r="C538">
        <v>0</v>
      </c>
      <c r="D538" s="5" t="s">
        <v>902</v>
      </c>
      <c r="E538" s="5" t="s">
        <v>92</v>
      </c>
      <c r="F538" s="5"/>
      <c r="G538" s="5" t="s">
        <v>64</v>
      </c>
      <c r="H538" s="5" t="s">
        <v>903</v>
      </c>
      <c r="I538" s="5" t="s">
        <v>1133</v>
      </c>
      <c r="J538" s="5"/>
      <c r="K538" s="5"/>
      <c r="L538" s="5" t="s">
        <v>53</v>
      </c>
      <c r="M538" s="5" t="s">
        <v>102</v>
      </c>
      <c r="N538" s="5"/>
      <c r="O538" s="5"/>
      <c r="P538" s="6"/>
      <c r="Q538" s="5" t="s">
        <v>847</v>
      </c>
      <c r="R538" s="5" t="s">
        <v>80</v>
      </c>
      <c r="S538" s="5" t="s">
        <v>51</v>
      </c>
      <c r="T538" s="5"/>
      <c r="U538" s="5"/>
      <c r="V538" s="5"/>
      <c r="X538" s="5"/>
      <c r="Y538" s="6"/>
      <c r="Z538" s="6"/>
      <c r="AA538" s="6"/>
      <c r="AB538" s="6">
        <v>43818</v>
      </c>
      <c r="AC538" s="6">
        <v>43818</v>
      </c>
      <c r="AD538" s="6"/>
      <c r="AE538" s="6"/>
      <c r="AF538" s="5"/>
      <c r="AG538" s="6">
        <v>43819</v>
      </c>
      <c r="AH538" s="6">
        <v>43817</v>
      </c>
      <c r="AI538" s="5"/>
      <c r="AJ538" s="5"/>
      <c r="AK538">
        <v>537</v>
      </c>
    </row>
    <row r="539" spans="1:37" x14ac:dyDescent="0.35">
      <c r="A539">
        <v>1</v>
      </c>
      <c r="B539" s="5"/>
      <c r="C539">
        <v>0</v>
      </c>
      <c r="D539" s="5" t="s">
        <v>904</v>
      </c>
      <c r="E539" s="5" t="s">
        <v>92</v>
      </c>
      <c r="F539" s="5"/>
      <c r="G539" s="5" t="s">
        <v>86</v>
      </c>
      <c r="H539" s="5" t="s">
        <v>905</v>
      </c>
      <c r="I539" s="5" t="s">
        <v>1212</v>
      </c>
      <c r="J539" s="5"/>
      <c r="K539" s="5"/>
      <c r="L539" s="5" t="s">
        <v>53</v>
      </c>
      <c r="M539" s="5" t="s">
        <v>67</v>
      </c>
      <c r="N539" s="5"/>
      <c r="O539" s="5"/>
      <c r="P539" s="6"/>
      <c r="Q539" s="5" t="s">
        <v>340</v>
      </c>
      <c r="R539" s="5" t="s">
        <v>62</v>
      </c>
      <c r="S539" s="5" t="s">
        <v>51</v>
      </c>
      <c r="T539" s="5"/>
      <c r="U539" s="5" t="s">
        <v>69</v>
      </c>
      <c r="V539" s="5"/>
      <c r="X539" s="5"/>
      <c r="Y539" s="6">
        <v>43833</v>
      </c>
      <c r="Z539" s="6"/>
      <c r="AA539" s="6">
        <v>43924</v>
      </c>
      <c r="AB539" s="6">
        <v>43819</v>
      </c>
      <c r="AC539" s="6">
        <v>43881</v>
      </c>
      <c r="AD539" s="6">
        <v>43915</v>
      </c>
      <c r="AE539" s="6">
        <v>43928</v>
      </c>
      <c r="AF539" s="5"/>
      <c r="AG539" s="6">
        <v>43930</v>
      </c>
      <c r="AH539" s="6">
        <v>43817</v>
      </c>
      <c r="AI539" s="5"/>
      <c r="AJ539" s="5" t="s">
        <v>876</v>
      </c>
      <c r="AK539">
        <v>538</v>
      </c>
    </row>
    <row r="540" spans="1:37" x14ac:dyDescent="0.35">
      <c r="A540">
        <v>2</v>
      </c>
      <c r="B540" s="5"/>
      <c r="C540">
        <v>0</v>
      </c>
      <c r="D540" s="5" t="s">
        <v>906</v>
      </c>
      <c r="E540" s="5" t="s">
        <v>92</v>
      </c>
      <c r="F540" s="5"/>
      <c r="G540" s="5" t="s">
        <v>64</v>
      </c>
      <c r="H540" s="5" t="s">
        <v>907</v>
      </c>
      <c r="I540" s="5" t="s">
        <v>1134</v>
      </c>
      <c r="J540" s="5"/>
      <c r="K540" s="5"/>
      <c r="L540" s="5" t="s">
        <v>53</v>
      </c>
      <c r="M540" s="5" t="s">
        <v>102</v>
      </c>
      <c r="N540" s="5"/>
      <c r="O540" s="5"/>
      <c r="P540" s="6"/>
      <c r="Q540" s="5" t="s">
        <v>847</v>
      </c>
      <c r="R540" s="5" t="s">
        <v>80</v>
      </c>
      <c r="S540" s="5" t="s">
        <v>51</v>
      </c>
      <c r="T540" s="5"/>
      <c r="U540" s="5"/>
      <c r="V540" s="5"/>
      <c r="X540" s="5"/>
      <c r="Y540" s="6"/>
      <c r="Z540" s="6"/>
      <c r="AA540" s="6"/>
      <c r="AB540" s="6">
        <v>43818</v>
      </c>
      <c r="AC540" s="6">
        <v>43818</v>
      </c>
      <c r="AD540" s="6"/>
      <c r="AE540" s="6"/>
      <c r="AF540" s="5"/>
      <c r="AG540" s="6">
        <v>43819</v>
      </c>
      <c r="AH540" s="6">
        <v>43817</v>
      </c>
      <c r="AI540" s="5"/>
      <c r="AJ540" s="5"/>
      <c r="AK540">
        <v>540</v>
      </c>
    </row>
    <row r="541" spans="1:37" x14ac:dyDescent="0.35">
      <c r="A541">
        <v>3</v>
      </c>
      <c r="B541" s="5"/>
      <c r="C541">
        <v>1</v>
      </c>
      <c r="D541" s="5" t="s">
        <v>906</v>
      </c>
      <c r="E541" s="5" t="s">
        <v>92</v>
      </c>
      <c r="F541" s="5"/>
      <c r="G541" s="5" t="s">
        <v>86</v>
      </c>
      <c r="H541" s="5" t="s">
        <v>907</v>
      </c>
      <c r="I541" s="5" t="s">
        <v>1256</v>
      </c>
      <c r="J541" s="5"/>
      <c r="K541" s="5"/>
      <c r="L541" s="5" t="s">
        <v>53</v>
      </c>
      <c r="M541" s="5" t="s">
        <v>54</v>
      </c>
      <c r="N541" s="5"/>
      <c r="O541" s="5"/>
      <c r="P541" s="6"/>
      <c r="Q541" s="5" t="s">
        <v>847</v>
      </c>
      <c r="R541" s="5" t="s">
        <v>80</v>
      </c>
      <c r="S541" s="5" t="s">
        <v>51</v>
      </c>
      <c r="T541" s="5"/>
      <c r="U541" s="5" t="s">
        <v>59</v>
      </c>
      <c r="V541" s="5"/>
      <c r="X541" s="5"/>
      <c r="Y541" s="6">
        <v>43854</v>
      </c>
      <c r="Z541" s="6"/>
      <c r="AA541" s="6">
        <v>43875</v>
      </c>
      <c r="AB541" s="6">
        <v>43844</v>
      </c>
      <c r="AC541" s="6">
        <v>43857</v>
      </c>
      <c r="AD541" s="6">
        <v>43860</v>
      </c>
      <c r="AE541" s="6">
        <v>43885</v>
      </c>
      <c r="AF541" s="5"/>
      <c r="AG541" s="6">
        <v>43887</v>
      </c>
      <c r="AH541" s="6">
        <v>43844</v>
      </c>
      <c r="AI541" s="5"/>
      <c r="AJ541" s="5"/>
      <c r="AK541">
        <v>539</v>
      </c>
    </row>
    <row r="542" spans="1:37" x14ac:dyDescent="0.35">
      <c r="A542">
        <v>2</v>
      </c>
      <c r="B542" s="5"/>
      <c r="C542">
        <v>0</v>
      </c>
      <c r="D542" s="5" t="s">
        <v>908</v>
      </c>
      <c r="E542" s="5" t="s">
        <v>92</v>
      </c>
      <c r="F542" s="5"/>
      <c r="G542" s="5" t="s">
        <v>64</v>
      </c>
      <c r="H542" s="5" t="s">
        <v>909</v>
      </c>
      <c r="I542" s="5" t="s">
        <v>910</v>
      </c>
      <c r="J542" s="5"/>
      <c r="K542" s="5"/>
      <c r="L542" s="5" t="s">
        <v>53</v>
      </c>
      <c r="M542" s="5"/>
      <c r="N542" s="5"/>
      <c r="O542" s="5"/>
      <c r="P542" s="6"/>
      <c r="Q542" s="5" t="s">
        <v>847</v>
      </c>
      <c r="R542" s="5" t="s">
        <v>80</v>
      </c>
      <c r="S542" s="5" t="s">
        <v>51</v>
      </c>
      <c r="T542" s="5"/>
      <c r="U542" s="5"/>
      <c r="V542" s="5"/>
      <c r="X542" s="5"/>
      <c r="Y542" s="6">
        <v>43817</v>
      </c>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908</v>
      </c>
      <c r="E543" s="5" t="s">
        <v>92</v>
      </c>
      <c r="F543" s="5"/>
      <c r="G543" s="5" t="s">
        <v>86</v>
      </c>
      <c r="H543" s="5" t="s">
        <v>909</v>
      </c>
      <c r="I543" s="5" t="s">
        <v>911</v>
      </c>
      <c r="J543" s="5"/>
      <c r="K543" s="5"/>
      <c r="L543" s="5" t="s">
        <v>53</v>
      </c>
      <c r="M543" s="5" t="s">
        <v>67</v>
      </c>
      <c r="N543" s="5"/>
      <c r="O543" s="5"/>
      <c r="P543" s="6"/>
      <c r="Q543" s="5" t="s">
        <v>847</v>
      </c>
      <c r="R543" s="5" t="s">
        <v>80</v>
      </c>
      <c r="S543" s="5" t="s">
        <v>51</v>
      </c>
      <c r="T543" s="5"/>
      <c r="U543" s="5" t="s">
        <v>59</v>
      </c>
      <c r="V543" s="5"/>
      <c r="X543" s="5"/>
      <c r="Y543" s="6">
        <v>43817</v>
      </c>
      <c r="Z543" s="6"/>
      <c r="AA543" s="6">
        <v>43836</v>
      </c>
      <c r="AB543" s="6">
        <v>43818</v>
      </c>
      <c r="AC543" s="6">
        <v>43818</v>
      </c>
      <c r="AD543" s="6">
        <v>43819</v>
      </c>
      <c r="AE543" s="6">
        <v>43852</v>
      </c>
      <c r="AF543" s="5"/>
      <c r="AG543" s="6">
        <v>43858</v>
      </c>
      <c r="AH543" s="6">
        <v>43817</v>
      </c>
      <c r="AI543" s="5"/>
      <c r="AJ543" s="5"/>
      <c r="AK543">
        <v>542</v>
      </c>
    </row>
    <row r="544" spans="1:37" x14ac:dyDescent="0.35">
      <c r="A544">
        <v>1</v>
      </c>
      <c r="B544" s="5"/>
      <c r="C544">
        <v>0</v>
      </c>
      <c r="D544" s="5" t="s">
        <v>912</v>
      </c>
      <c r="E544" s="5" t="s">
        <v>92</v>
      </c>
      <c r="F544" s="5"/>
      <c r="G544" s="5" t="s">
        <v>86</v>
      </c>
      <c r="H544" s="5" t="s">
        <v>913</v>
      </c>
      <c r="I544" s="5" t="s">
        <v>1135</v>
      </c>
      <c r="J544" s="5"/>
      <c r="K544" s="5"/>
      <c r="L544" s="5" t="s">
        <v>53</v>
      </c>
      <c r="M544" s="5" t="s">
        <v>67</v>
      </c>
      <c r="N544" s="5"/>
      <c r="O544" s="5"/>
      <c r="P544" s="6"/>
      <c r="Q544" s="5" t="s">
        <v>847</v>
      </c>
      <c r="R544" s="5" t="s">
        <v>80</v>
      </c>
      <c r="S544" s="5" t="s">
        <v>51</v>
      </c>
      <c r="T544" s="5"/>
      <c r="U544" s="5" t="s">
        <v>59</v>
      </c>
      <c r="V544" s="5"/>
      <c r="X544" s="5"/>
      <c r="Y544" s="6"/>
      <c r="Z544" s="6"/>
      <c r="AA544" s="6">
        <v>43836</v>
      </c>
      <c r="AB544" s="6">
        <v>43818</v>
      </c>
      <c r="AC544" s="6">
        <v>43818</v>
      </c>
      <c r="AD544" s="6">
        <v>43819</v>
      </c>
      <c r="AE544" s="6">
        <v>43853</v>
      </c>
      <c r="AF544" s="5"/>
      <c r="AG544" s="6">
        <v>43853</v>
      </c>
      <c r="AH544" s="6">
        <v>43817</v>
      </c>
      <c r="AI544" s="5"/>
      <c r="AJ544" s="5"/>
      <c r="AK544">
        <v>543</v>
      </c>
    </row>
    <row r="545" spans="1:37" x14ac:dyDescent="0.35">
      <c r="A545">
        <v>2</v>
      </c>
      <c r="B545" s="5"/>
      <c r="C545">
        <v>0</v>
      </c>
      <c r="D545" s="5" t="s">
        <v>912</v>
      </c>
      <c r="E545" s="5" t="s">
        <v>92</v>
      </c>
      <c r="F545" s="5"/>
      <c r="G545" s="5" t="s">
        <v>64</v>
      </c>
      <c r="H545" s="5" t="s">
        <v>913</v>
      </c>
      <c r="I545" s="5" t="s">
        <v>1136</v>
      </c>
      <c r="J545" s="5"/>
      <c r="K545" s="5"/>
      <c r="L545" s="5" t="s">
        <v>53</v>
      </c>
      <c r="M545" s="5" t="s">
        <v>102</v>
      </c>
      <c r="N545" s="5"/>
      <c r="O545" s="5"/>
      <c r="P545" s="6"/>
      <c r="Q545" s="5" t="s">
        <v>847</v>
      </c>
      <c r="R545" s="5" t="s">
        <v>80</v>
      </c>
      <c r="S545" s="5" t="s">
        <v>51</v>
      </c>
      <c r="T545" s="5"/>
      <c r="U545" s="5"/>
      <c r="V545" s="5"/>
      <c r="X545" s="5"/>
      <c r="Y545" s="6"/>
      <c r="Z545" s="6"/>
      <c r="AA545" s="6"/>
      <c r="AB545" s="6">
        <v>43818</v>
      </c>
      <c r="AC545" s="6">
        <v>43818</v>
      </c>
      <c r="AD545" s="6"/>
      <c r="AE545" s="6"/>
      <c r="AF545" s="5"/>
      <c r="AG545" s="6">
        <v>43819</v>
      </c>
      <c r="AH545" s="6">
        <v>43817</v>
      </c>
      <c r="AI545" s="5"/>
      <c r="AJ545" s="5"/>
      <c r="AK545">
        <v>544</v>
      </c>
    </row>
    <row r="546" spans="1:37" x14ac:dyDescent="0.35">
      <c r="A546">
        <v>2</v>
      </c>
      <c r="B546" s="5"/>
      <c r="C546">
        <v>0</v>
      </c>
      <c r="D546" s="5" t="s">
        <v>914</v>
      </c>
      <c r="E546" s="5" t="s">
        <v>92</v>
      </c>
      <c r="F546" s="5"/>
      <c r="G546" s="5" t="s">
        <v>64</v>
      </c>
      <c r="H546" s="5" t="s">
        <v>915</v>
      </c>
      <c r="I546" s="5" t="s">
        <v>1137</v>
      </c>
      <c r="J546" s="5"/>
      <c r="K546" s="5"/>
      <c r="L546" s="5" t="s">
        <v>53</v>
      </c>
      <c r="M546" s="5" t="s">
        <v>102</v>
      </c>
      <c r="N546" s="5"/>
      <c r="O546" s="5"/>
      <c r="P546" s="6"/>
      <c r="Q546" s="5" t="s">
        <v>847</v>
      </c>
      <c r="R546" s="5" t="s">
        <v>80</v>
      </c>
      <c r="S546" s="5" t="s">
        <v>51</v>
      </c>
      <c r="T546" s="5"/>
      <c r="U546" s="5"/>
      <c r="V546" s="5"/>
      <c r="X546" s="5"/>
      <c r="Y546" s="6">
        <v>43817</v>
      </c>
      <c r="Z546" s="6"/>
      <c r="AA546" s="6"/>
      <c r="AB546" s="6">
        <v>43818</v>
      </c>
      <c r="AC546" s="6">
        <v>43833</v>
      </c>
      <c r="AD546" s="6"/>
      <c r="AE546" s="6"/>
      <c r="AF546" s="5"/>
      <c r="AG546" s="6">
        <v>43840</v>
      </c>
      <c r="AH546" s="6">
        <v>43817</v>
      </c>
      <c r="AI546" s="5"/>
      <c r="AJ546" s="5"/>
      <c r="AK546">
        <v>554</v>
      </c>
    </row>
    <row r="547" spans="1:37" x14ac:dyDescent="0.35">
      <c r="A547">
        <v>3</v>
      </c>
      <c r="B547" s="5"/>
      <c r="C547">
        <v>0</v>
      </c>
      <c r="D547" s="5" t="s">
        <v>914</v>
      </c>
      <c r="E547" s="5" t="s">
        <v>92</v>
      </c>
      <c r="F547" s="5" t="s">
        <v>73</v>
      </c>
      <c r="G547" s="5" t="s">
        <v>46</v>
      </c>
      <c r="H547" s="5" t="s">
        <v>915</v>
      </c>
      <c r="I547" s="5" t="s">
        <v>1189</v>
      </c>
      <c r="J547" s="5"/>
      <c r="K547" s="5"/>
      <c r="L547" s="5" t="s">
        <v>53</v>
      </c>
      <c r="M547" s="5"/>
      <c r="N547" s="5"/>
      <c r="O547" s="5"/>
      <c r="P547" s="6"/>
      <c r="Q547" s="5" t="s">
        <v>847</v>
      </c>
      <c r="R547" s="5" t="s">
        <v>80</v>
      </c>
      <c r="S547" s="5" t="s">
        <v>51</v>
      </c>
      <c r="T547" s="5"/>
      <c r="U547" s="5" t="s">
        <v>191</v>
      </c>
      <c r="V547" s="5"/>
      <c r="X547" s="5"/>
      <c r="Y547" s="6">
        <v>43817</v>
      </c>
      <c r="Z547" s="6"/>
      <c r="AA547" s="6">
        <v>43909</v>
      </c>
      <c r="AB547" s="6">
        <v>43818</v>
      </c>
      <c r="AC547" s="6">
        <v>43867</v>
      </c>
      <c r="AD547" s="6">
        <v>44082</v>
      </c>
      <c r="AE547" s="6">
        <v>44076</v>
      </c>
      <c r="AF547" s="5" t="s">
        <v>443</v>
      </c>
      <c r="AG547" s="6">
        <v>44104</v>
      </c>
      <c r="AH547" s="6">
        <v>43817</v>
      </c>
      <c r="AI547" s="5"/>
      <c r="AJ547" s="5" t="s">
        <v>916</v>
      </c>
      <c r="AK547">
        <v>545</v>
      </c>
    </row>
    <row r="548" spans="1:37" x14ac:dyDescent="0.35">
      <c r="A548">
        <v>5</v>
      </c>
      <c r="B548" s="5"/>
      <c r="C548">
        <v>1</v>
      </c>
      <c r="D548" s="5" t="s">
        <v>914</v>
      </c>
      <c r="E548" s="5" t="s">
        <v>60</v>
      </c>
      <c r="F548" s="5"/>
      <c r="G548" s="5" t="s">
        <v>86</v>
      </c>
      <c r="H548" s="5" t="s">
        <v>917</v>
      </c>
      <c r="I548" s="5" t="s">
        <v>918</v>
      </c>
      <c r="J548" s="5"/>
      <c r="K548" s="5"/>
      <c r="L548" s="5" t="s">
        <v>53</v>
      </c>
      <c r="M548" s="5"/>
      <c r="N548" s="5"/>
      <c r="O548" s="5"/>
      <c r="P548" s="6"/>
      <c r="Q548" s="5" t="s">
        <v>847</v>
      </c>
      <c r="R548" s="5" t="s">
        <v>80</v>
      </c>
      <c r="S548" s="5" t="s">
        <v>51</v>
      </c>
      <c r="T548" s="5"/>
      <c r="U548" s="5" t="s">
        <v>59</v>
      </c>
      <c r="V548" s="5"/>
      <c r="X548" s="5"/>
      <c r="Y548" s="6"/>
      <c r="Z548" s="6"/>
      <c r="AA548" s="6">
        <v>43924</v>
      </c>
      <c r="AB548" s="6"/>
      <c r="AC548" s="6"/>
      <c r="AD548" s="6">
        <v>44201</v>
      </c>
      <c r="AE548" s="6">
        <v>44237</v>
      </c>
      <c r="AF548" s="5"/>
      <c r="AG548" s="6">
        <v>44238</v>
      </c>
      <c r="AH548" s="6">
        <v>44116</v>
      </c>
      <c r="AI548" s="5"/>
      <c r="AJ548" s="5" t="s">
        <v>919</v>
      </c>
      <c r="AK548">
        <v>546</v>
      </c>
    </row>
    <row r="549" spans="1:37" x14ac:dyDescent="0.35">
      <c r="A549">
        <v>1</v>
      </c>
      <c r="B549" s="5"/>
      <c r="C549">
        <v>2</v>
      </c>
      <c r="D549" s="5" t="s">
        <v>914</v>
      </c>
      <c r="E549" s="5" t="s">
        <v>60</v>
      </c>
      <c r="F549" s="5"/>
      <c r="G549" s="5" t="s">
        <v>86</v>
      </c>
      <c r="H549" s="5" t="s">
        <v>932</v>
      </c>
      <c r="I549" s="5" t="s">
        <v>933</v>
      </c>
      <c r="J549" s="5"/>
      <c r="K549" s="5" t="s">
        <v>216</v>
      </c>
      <c r="L549" s="5" t="s">
        <v>53</v>
      </c>
      <c r="M549" s="5" t="s">
        <v>67</v>
      </c>
      <c r="N549" s="5"/>
      <c r="O549" s="5"/>
      <c r="P549" s="6"/>
      <c r="Q549" s="5" t="s">
        <v>847</v>
      </c>
      <c r="R549" s="5" t="s">
        <v>80</v>
      </c>
      <c r="S549" s="5" t="s">
        <v>51</v>
      </c>
      <c r="T549" s="5"/>
      <c r="U549" s="5" t="s">
        <v>59</v>
      </c>
      <c r="V549" s="5"/>
      <c r="X549" s="5" t="s">
        <v>75</v>
      </c>
      <c r="Y549" s="6">
        <v>44188</v>
      </c>
      <c r="Z549" s="6">
        <v>44190</v>
      </c>
      <c r="AA549" s="6">
        <v>44161</v>
      </c>
      <c r="AB549" s="6"/>
      <c r="AC549" s="6"/>
      <c r="AD549" s="6">
        <v>44151</v>
      </c>
      <c r="AE549" s="6">
        <v>44186</v>
      </c>
      <c r="AF549" s="5"/>
      <c r="AG549" s="6">
        <v>44187</v>
      </c>
      <c r="AH549" s="6">
        <v>44151</v>
      </c>
      <c r="AI549" s="5"/>
      <c r="AJ549" s="5" t="s">
        <v>378</v>
      </c>
      <c r="AK549">
        <v>551</v>
      </c>
    </row>
    <row r="550" spans="1:37" x14ac:dyDescent="0.35">
      <c r="A550">
        <v>7</v>
      </c>
      <c r="B550" s="5"/>
      <c r="C550">
        <v>0</v>
      </c>
      <c r="D550" s="5" t="s">
        <v>914</v>
      </c>
      <c r="E550" s="5" t="s">
        <v>60</v>
      </c>
      <c r="F550" s="5"/>
      <c r="G550" s="5" t="s">
        <v>46</v>
      </c>
      <c r="H550" s="5" t="s">
        <v>924</v>
      </c>
      <c r="I550" s="5" t="s">
        <v>925</v>
      </c>
      <c r="J550" s="5"/>
      <c r="K550" s="5"/>
      <c r="L550" s="5" t="s">
        <v>53</v>
      </c>
      <c r="M550" s="5" t="s">
        <v>54</v>
      </c>
      <c r="N550" s="5"/>
      <c r="O550" s="5"/>
      <c r="P550" s="6"/>
      <c r="Q550" s="5" t="s">
        <v>926</v>
      </c>
      <c r="R550" s="5" t="s">
        <v>927</v>
      </c>
      <c r="S550" s="5" t="s">
        <v>65</v>
      </c>
      <c r="T550" s="5" t="s">
        <v>58</v>
      </c>
      <c r="U550" s="5" t="s">
        <v>259</v>
      </c>
      <c r="V550" s="5"/>
      <c r="X550" s="5"/>
      <c r="Y550" s="6">
        <v>44112</v>
      </c>
      <c r="Z550" s="6">
        <v>44112</v>
      </c>
      <c r="AA550" s="6">
        <v>44112</v>
      </c>
      <c r="AB550" s="6">
        <v>44110</v>
      </c>
      <c r="AC550" s="6">
        <v>44110</v>
      </c>
      <c r="AD550" s="6">
        <v>44110</v>
      </c>
      <c r="AE550" s="6">
        <v>44112</v>
      </c>
      <c r="AF550" s="5"/>
      <c r="AG550" s="6">
        <v>44112</v>
      </c>
      <c r="AH550" s="6">
        <v>44110</v>
      </c>
      <c r="AI550" s="5" t="s">
        <v>928</v>
      </c>
      <c r="AJ550" s="5"/>
      <c r="AK550">
        <v>549</v>
      </c>
    </row>
    <row r="551" spans="1:37" x14ac:dyDescent="0.35">
      <c r="A551">
        <v>8</v>
      </c>
      <c r="B551" s="5"/>
      <c r="C551">
        <v>0</v>
      </c>
      <c r="D551" s="5" t="s">
        <v>914</v>
      </c>
      <c r="E551" s="5" t="s">
        <v>45</v>
      </c>
      <c r="F551" s="5"/>
      <c r="G551" s="5" t="s">
        <v>46</v>
      </c>
      <c r="H551" s="5" t="s">
        <v>929</v>
      </c>
      <c r="I551" s="5"/>
      <c r="J551" s="5"/>
      <c r="K551" s="5"/>
      <c r="L551" s="5" t="s">
        <v>53</v>
      </c>
      <c r="M551" s="5" t="s">
        <v>67</v>
      </c>
      <c r="N551" s="5"/>
      <c r="O551" s="5"/>
      <c r="P551" s="6"/>
      <c r="Q551" s="5" t="s">
        <v>847</v>
      </c>
      <c r="R551" s="5" t="s">
        <v>80</v>
      </c>
      <c r="S551" s="5" t="s">
        <v>65</v>
      </c>
      <c r="T551" s="5" t="s">
        <v>58</v>
      </c>
      <c r="U551" s="5" t="s">
        <v>930</v>
      </c>
      <c r="V551" s="5" t="s">
        <v>931</v>
      </c>
      <c r="X551" s="5"/>
      <c r="Y551" s="6">
        <v>44164</v>
      </c>
      <c r="Z551" s="6">
        <v>44166</v>
      </c>
      <c r="AA551" s="6">
        <v>44183</v>
      </c>
      <c r="AB551" s="6">
        <v>44157</v>
      </c>
      <c r="AC551" s="6">
        <v>44169</v>
      </c>
      <c r="AD551" s="6">
        <v>44173</v>
      </c>
      <c r="AE551" s="6">
        <v>44181</v>
      </c>
      <c r="AF551" s="5"/>
      <c r="AG551" s="6">
        <v>44183</v>
      </c>
      <c r="AH551" s="6">
        <v>44157</v>
      </c>
      <c r="AI551" s="5"/>
      <c r="AJ551" s="5"/>
      <c r="AK551">
        <v>550</v>
      </c>
    </row>
    <row r="552" spans="1:37" x14ac:dyDescent="0.35">
      <c r="A552">
        <v>6</v>
      </c>
      <c r="B552" s="5"/>
      <c r="C552">
        <v>0</v>
      </c>
      <c r="D552" s="5" t="s">
        <v>914</v>
      </c>
      <c r="E552" s="5" t="s">
        <v>60</v>
      </c>
      <c r="F552" s="5"/>
      <c r="G552" s="5" t="s">
        <v>64</v>
      </c>
      <c r="H552" s="5" t="s">
        <v>934</v>
      </c>
      <c r="I552" s="5" t="s">
        <v>935</v>
      </c>
      <c r="J552" s="5"/>
      <c r="K552" s="5"/>
      <c r="L552" s="5" t="s">
        <v>53</v>
      </c>
      <c r="M552" s="5" t="s">
        <v>102</v>
      </c>
      <c r="N552" s="5"/>
      <c r="O552" s="5"/>
      <c r="P552" s="6"/>
      <c r="Q552" s="5" t="s">
        <v>926</v>
      </c>
      <c r="R552" s="5" t="s">
        <v>927</v>
      </c>
      <c r="S552" s="5" t="s">
        <v>65</v>
      </c>
      <c r="T552" s="5" t="s">
        <v>58</v>
      </c>
      <c r="U552" s="5" t="s">
        <v>259</v>
      </c>
      <c r="V552" s="5"/>
      <c r="X552" s="5"/>
      <c r="Y552" s="6">
        <v>44103</v>
      </c>
      <c r="Z552" s="6">
        <v>44104</v>
      </c>
      <c r="AA552" s="6">
        <v>44104</v>
      </c>
      <c r="AB552" s="6">
        <v>44095</v>
      </c>
      <c r="AC552" s="6">
        <v>44095</v>
      </c>
      <c r="AD552" s="6">
        <v>44095</v>
      </c>
      <c r="AE552" s="6">
        <v>44116</v>
      </c>
      <c r="AF552" s="5"/>
      <c r="AG552" s="6">
        <v>44132</v>
      </c>
      <c r="AH552" s="6">
        <v>44095</v>
      </c>
      <c r="AI552" s="5"/>
      <c r="AJ552" s="5"/>
      <c r="AK552">
        <v>552</v>
      </c>
    </row>
    <row r="553" spans="1:37" x14ac:dyDescent="0.35">
      <c r="A553">
        <v>10</v>
      </c>
      <c r="B553" s="5"/>
      <c r="C553">
        <v>0</v>
      </c>
      <c r="D553" s="5" t="s">
        <v>914</v>
      </c>
      <c r="E553" s="5" t="s">
        <v>45</v>
      </c>
      <c r="F553" s="5"/>
      <c r="G553" s="5" t="s">
        <v>46</v>
      </c>
      <c r="H553" s="5" t="s">
        <v>936</v>
      </c>
      <c r="I553" s="5"/>
      <c r="J553" s="5"/>
      <c r="K553" s="5"/>
      <c r="L553" s="5" t="s">
        <v>53</v>
      </c>
      <c r="M553" s="5" t="s">
        <v>102</v>
      </c>
      <c r="N553" s="5"/>
      <c r="O553" s="5"/>
      <c r="P553" s="6"/>
      <c r="Q553" s="5" t="s">
        <v>847</v>
      </c>
      <c r="R553" s="5" t="s">
        <v>80</v>
      </c>
      <c r="S553" s="5" t="s">
        <v>65</v>
      </c>
      <c r="T553" s="5" t="s">
        <v>58</v>
      </c>
      <c r="U553" s="5" t="s">
        <v>930</v>
      </c>
      <c r="V553" s="5" t="s">
        <v>931</v>
      </c>
      <c r="X553" s="5"/>
      <c r="Y553" s="6">
        <v>44173</v>
      </c>
      <c r="Z553" s="6">
        <v>44182</v>
      </c>
      <c r="AA553" s="6">
        <v>44193</v>
      </c>
      <c r="AB553" s="6">
        <v>44172</v>
      </c>
      <c r="AC553" s="6">
        <v>44172</v>
      </c>
      <c r="AD553" s="6">
        <v>44183</v>
      </c>
      <c r="AE553" s="6">
        <v>44186</v>
      </c>
      <c r="AF553" s="5"/>
      <c r="AG553" s="6">
        <v>44207</v>
      </c>
      <c r="AH553" s="6">
        <v>44172</v>
      </c>
      <c r="AI553" s="5"/>
      <c r="AJ553" s="5"/>
      <c r="AK553">
        <v>553</v>
      </c>
    </row>
    <row r="554" spans="1:37" x14ac:dyDescent="0.35">
      <c r="A554">
        <v>9</v>
      </c>
      <c r="B554" s="5"/>
      <c r="C554">
        <v>0</v>
      </c>
      <c r="D554" s="5" t="s">
        <v>914</v>
      </c>
      <c r="E554" s="5" t="s">
        <v>45</v>
      </c>
      <c r="F554" s="5" t="s">
        <v>73</v>
      </c>
      <c r="G554" s="5" t="s">
        <v>46</v>
      </c>
      <c r="H554" s="5" t="s">
        <v>920</v>
      </c>
      <c r="I554" s="5"/>
      <c r="J554" s="5"/>
      <c r="K554" s="5"/>
      <c r="L554" s="5" t="s">
        <v>190</v>
      </c>
      <c r="M554" s="5"/>
      <c r="N554" s="5" t="s">
        <v>599</v>
      </c>
      <c r="O554" s="5"/>
      <c r="P554" s="6">
        <v>44238</v>
      </c>
      <c r="Q554" s="5" t="s">
        <v>847</v>
      </c>
      <c r="R554" s="5" t="s">
        <v>80</v>
      </c>
      <c r="S554" s="5" t="s">
        <v>65</v>
      </c>
      <c r="T554" s="5" t="s">
        <v>58</v>
      </c>
      <c r="U554" s="5" t="s">
        <v>599</v>
      </c>
      <c r="V554" s="5"/>
      <c r="X554" s="5"/>
      <c r="Y554" s="6">
        <v>44164</v>
      </c>
      <c r="Z554" s="6">
        <v>44166</v>
      </c>
      <c r="AA554" s="6">
        <v>44238</v>
      </c>
      <c r="AB554" s="6">
        <v>44157</v>
      </c>
      <c r="AC554" s="6">
        <v>44223</v>
      </c>
      <c r="AD554" s="6">
        <v>44223</v>
      </c>
      <c r="AE554" s="6">
        <v>44154</v>
      </c>
      <c r="AF554" s="5"/>
      <c r="AG554" s="6">
        <v>44157</v>
      </c>
      <c r="AH554" s="6">
        <v>44157</v>
      </c>
      <c r="AI554" s="5"/>
      <c r="AJ554" s="5"/>
      <c r="AK554">
        <v>547</v>
      </c>
    </row>
    <row r="555" spans="1:37" x14ac:dyDescent="0.35">
      <c r="A555">
        <v>11</v>
      </c>
      <c r="B555" s="5"/>
      <c r="C555">
        <v>0</v>
      </c>
      <c r="D555" s="5" t="s">
        <v>914</v>
      </c>
      <c r="E555" s="5" t="s">
        <v>60</v>
      </c>
      <c r="F555" s="5"/>
      <c r="G555" s="5" t="s">
        <v>46</v>
      </c>
      <c r="H555" s="5" t="s">
        <v>921</v>
      </c>
      <c r="I555" s="5"/>
      <c r="J555" s="5"/>
      <c r="K555" s="5"/>
      <c r="L555" s="5" t="s">
        <v>190</v>
      </c>
      <c r="M555" s="5"/>
      <c r="N555" s="5" t="s">
        <v>259</v>
      </c>
      <c r="O555" s="5"/>
      <c r="P555" s="6">
        <v>44218</v>
      </c>
      <c r="Q555" s="5" t="s">
        <v>922</v>
      </c>
      <c r="R555" s="5" t="s">
        <v>923</v>
      </c>
      <c r="S555" s="5" t="s">
        <v>65</v>
      </c>
      <c r="T555" s="5" t="s">
        <v>58</v>
      </c>
      <c r="U555" s="5" t="s">
        <v>259</v>
      </c>
      <c r="V555" s="5"/>
      <c r="W555">
        <v>0</v>
      </c>
      <c r="X555" s="5"/>
      <c r="Y555" s="6">
        <v>44216</v>
      </c>
      <c r="Z555" s="6">
        <v>44218</v>
      </c>
      <c r="AA555" s="6">
        <v>44218</v>
      </c>
      <c r="AB555" s="6"/>
      <c r="AC555" s="6">
        <v>44208</v>
      </c>
      <c r="AD555" s="6">
        <v>44208</v>
      </c>
      <c r="AE555" s="6"/>
      <c r="AF555" s="5"/>
      <c r="AG555" s="6"/>
      <c r="AH555" s="6">
        <v>44208</v>
      </c>
      <c r="AI555" s="5"/>
      <c r="AJ555" s="5"/>
      <c r="AK555">
        <v>548</v>
      </c>
    </row>
    <row r="556" spans="1:37" x14ac:dyDescent="0.35">
      <c r="A556">
        <v>1</v>
      </c>
      <c r="B556" s="5"/>
      <c r="C556">
        <v>0</v>
      </c>
      <c r="D556" s="5" t="s">
        <v>937</v>
      </c>
      <c r="E556" s="5" t="s">
        <v>92</v>
      </c>
      <c r="F556" s="5"/>
      <c r="G556" s="5" t="s">
        <v>86</v>
      </c>
      <c r="H556" s="5" t="s">
        <v>938</v>
      </c>
      <c r="I556" s="5" t="s">
        <v>943</v>
      </c>
      <c r="J556" s="5"/>
      <c r="K556" s="5"/>
      <c r="L556" s="5" t="s">
        <v>53</v>
      </c>
      <c r="M556" s="5" t="s">
        <v>110</v>
      </c>
      <c r="N556" s="5"/>
      <c r="O556" s="5"/>
      <c r="P556" s="6"/>
      <c r="Q556" s="5" t="s">
        <v>847</v>
      </c>
      <c r="R556" s="5" t="s">
        <v>80</v>
      </c>
      <c r="S556" s="5" t="s">
        <v>51</v>
      </c>
      <c r="T556" s="5"/>
      <c r="U556" s="5"/>
      <c r="V556" s="5"/>
      <c r="X556" s="5"/>
      <c r="Y556" s="6">
        <v>43817</v>
      </c>
      <c r="Z556" s="6"/>
      <c r="AA556" s="6"/>
      <c r="AB556" s="6">
        <v>43892</v>
      </c>
      <c r="AC556" s="6">
        <v>43894</v>
      </c>
      <c r="AD556" s="6"/>
      <c r="AE556" s="6"/>
      <c r="AF556" s="5"/>
      <c r="AG556" s="6">
        <v>44055</v>
      </c>
      <c r="AH556" s="6">
        <v>43817</v>
      </c>
      <c r="AI556" s="5"/>
      <c r="AJ556" s="5"/>
      <c r="AK556">
        <v>558</v>
      </c>
    </row>
    <row r="557" spans="1:37" x14ac:dyDescent="0.35">
      <c r="A557">
        <v>4</v>
      </c>
      <c r="B557" s="5"/>
      <c r="C557">
        <v>0</v>
      </c>
      <c r="D557" s="5" t="s">
        <v>937</v>
      </c>
      <c r="E557" s="5" t="s">
        <v>45</v>
      </c>
      <c r="F557" s="5"/>
      <c r="G557" s="5" t="s">
        <v>64</v>
      </c>
      <c r="H557" s="5" t="s">
        <v>941</v>
      </c>
      <c r="I557" s="5" t="s">
        <v>942</v>
      </c>
      <c r="J557" s="5"/>
      <c r="K557" s="5"/>
      <c r="L557" s="5" t="s">
        <v>53</v>
      </c>
      <c r="M557" s="5" t="s">
        <v>102</v>
      </c>
      <c r="N557" s="5"/>
      <c r="O557" s="5"/>
      <c r="P557" s="6"/>
      <c r="Q557" s="5" t="s">
        <v>922</v>
      </c>
      <c r="R557" s="5" t="s">
        <v>923</v>
      </c>
      <c r="S557" s="5" t="s">
        <v>65</v>
      </c>
      <c r="T557" s="5" t="s">
        <v>58</v>
      </c>
      <c r="U557" s="5" t="s">
        <v>259</v>
      </c>
      <c r="V557" s="5"/>
      <c r="X557" s="5"/>
      <c r="Y557" s="6">
        <v>44226</v>
      </c>
      <c r="Z557" s="6">
        <v>44228</v>
      </c>
      <c r="AA557" s="6">
        <v>44238</v>
      </c>
      <c r="AB557" s="6">
        <v>44078</v>
      </c>
      <c r="AC557" s="6"/>
      <c r="AD557" s="6"/>
      <c r="AE557" s="6">
        <v>44218</v>
      </c>
      <c r="AF557" s="5"/>
      <c r="AG557" s="6">
        <v>44218</v>
      </c>
      <c r="AH557" s="6">
        <v>44218</v>
      </c>
      <c r="AI557" s="5"/>
      <c r="AJ557" s="5" t="s">
        <v>599</v>
      </c>
      <c r="AK557">
        <v>557</v>
      </c>
    </row>
    <row r="558" spans="1:37" x14ac:dyDescent="0.35">
      <c r="A558">
        <v>3</v>
      </c>
      <c r="B558" s="5"/>
      <c r="C558">
        <v>0</v>
      </c>
      <c r="D558" s="5" t="s">
        <v>937</v>
      </c>
      <c r="E558" s="5" t="s">
        <v>92</v>
      </c>
      <c r="F558" s="5" t="s">
        <v>146</v>
      </c>
      <c r="G558" s="5" t="s">
        <v>147</v>
      </c>
      <c r="H558" s="5" t="s">
        <v>938</v>
      </c>
      <c r="I558" s="5" t="s">
        <v>939</v>
      </c>
      <c r="J558" s="5"/>
      <c r="K558" s="5"/>
      <c r="L558" s="5" t="s">
        <v>48</v>
      </c>
      <c r="M558" s="5"/>
      <c r="N558" s="5" t="s">
        <v>847</v>
      </c>
      <c r="O558" s="5" t="s">
        <v>80</v>
      </c>
      <c r="P558" s="6">
        <v>44043</v>
      </c>
      <c r="Q558" s="5" t="s">
        <v>847</v>
      </c>
      <c r="R558" s="5" t="s">
        <v>80</v>
      </c>
      <c r="S558" s="5" t="s">
        <v>51</v>
      </c>
      <c r="T558" s="5"/>
      <c r="U558" s="5"/>
      <c r="V558" s="5"/>
      <c r="X558" s="5"/>
      <c r="Y558" s="6">
        <v>44043</v>
      </c>
      <c r="Z558" s="6"/>
      <c r="AA558" s="6"/>
      <c r="AB558" s="6">
        <v>43818</v>
      </c>
      <c r="AC558" s="6">
        <v>43833</v>
      </c>
      <c r="AD558" s="6"/>
      <c r="AE558" s="6"/>
      <c r="AF558" s="5"/>
      <c r="AG558" s="6"/>
      <c r="AH558" s="6">
        <v>43817</v>
      </c>
      <c r="AI558" s="5"/>
      <c r="AJ558" s="5"/>
      <c r="AK558">
        <v>555</v>
      </c>
    </row>
    <row r="559" spans="1:37" x14ac:dyDescent="0.35">
      <c r="A559">
        <v>2</v>
      </c>
      <c r="B559" s="5"/>
      <c r="C559">
        <v>2</v>
      </c>
      <c r="D559" s="5" t="s">
        <v>937</v>
      </c>
      <c r="E559" s="5" t="s">
        <v>45</v>
      </c>
      <c r="F559" s="5"/>
      <c r="G559" s="5" t="s">
        <v>64</v>
      </c>
      <c r="H559" s="5" t="s">
        <v>940</v>
      </c>
      <c r="I559" s="5" t="s">
        <v>1363</v>
      </c>
      <c r="J559" s="5"/>
      <c r="K559" s="5"/>
      <c r="L559" s="5" t="s">
        <v>48</v>
      </c>
      <c r="M559" s="5"/>
      <c r="N559" s="5" t="s">
        <v>922</v>
      </c>
      <c r="O559" s="5" t="s">
        <v>923</v>
      </c>
      <c r="P559" s="6">
        <v>43817</v>
      </c>
      <c r="Q559" s="5" t="s">
        <v>922</v>
      </c>
      <c r="R559" s="5" t="s">
        <v>923</v>
      </c>
      <c r="S559" s="5" t="s">
        <v>51</v>
      </c>
      <c r="T559" s="5"/>
      <c r="U559" s="5" t="s">
        <v>259</v>
      </c>
      <c r="V559" s="5"/>
      <c r="X559" s="5"/>
      <c r="Y559" s="6">
        <v>43817</v>
      </c>
      <c r="Z559" s="6"/>
      <c r="AA559" s="6">
        <v>44061</v>
      </c>
      <c r="AB559" s="6">
        <v>44078</v>
      </c>
      <c r="AC559" s="6"/>
      <c r="AD559" s="6"/>
      <c r="AE559" s="6"/>
      <c r="AF559" s="5"/>
      <c r="AG559" s="6"/>
      <c r="AH559" s="6">
        <v>44078</v>
      </c>
      <c r="AI559" s="5"/>
      <c r="AJ559" s="5" t="s">
        <v>599</v>
      </c>
      <c r="AK559">
        <v>556</v>
      </c>
    </row>
    <row r="560" spans="1:37" x14ac:dyDescent="0.35">
      <c r="A560">
        <v>2</v>
      </c>
      <c r="B560" s="5"/>
      <c r="C560">
        <v>0</v>
      </c>
      <c r="D560" s="5" t="s">
        <v>944</v>
      </c>
      <c r="E560" s="5" t="s">
        <v>60</v>
      </c>
      <c r="F560" s="5"/>
      <c r="G560" s="5" t="s">
        <v>46</v>
      </c>
      <c r="H560" s="5" t="s">
        <v>945</v>
      </c>
      <c r="I560" s="5" t="s">
        <v>946</v>
      </c>
      <c r="J560" s="5"/>
      <c r="K560" s="5"/>
      <c r="L560" s="5" t="s">
        <v>53</v>
      </c>
      <c r="M560" s="5" t="s">
        <v>54</v>
      </c>
      <c r="N560" s="5"/>
      <c r="O560" s="5"/>
      <c r="P560" s="6"/>
      <c r="Q560" s="5" t="s">
        <v>847</v>
      </c>
      <c r="R560" s="5" t="s">
        <v>80</v>
      </c>
      <c r="S560" s="5" t="s">
        <v>51</v>
      </c>
      <c r="T560" s="5"/>
      <c r="U560" s="5" t="s">
        <v>599</v>
      </c>
      <c r="V560" s="5"/>
      <c r="X560" s="5"/>
      <c r="Y560" s="6">
        <v>44001</v>
      </c>
      <c r="Z560" s="6">
        <v>43995</v>
      </c>
      <c r="AA560" s="6">
        <v>44003</v>
      </c>
      <c r="AB560" s="6">
        <v>43993</v>
      </c>
      <c r="AC560" s="6">
        <v>43993</v>
      </c>
      <c r="AD560" s="6">
        <v>43993</v>
      </c>
      <c r="AE560" s="6">
        <v>44075</v>
      </c>
      <c r="AF560" s="5"/>
      <c r="AG560" s="6">
        <v>44078</v>
      </c>
      <c r="AH560" s="6">
        <v>43993</v>
      </c>
      <c r="AI560" s="5"/>
      <c r="AJ560" s="5" t="s">
        <v>191</v>
      </c>
      <c r="AK560">
        <v>560</v>
      </c>
    </row>
    <row r="561" spans="1:37" x14ac:dyDescent="0.35">
      <c r="A561">
        <v>1</v>
      </c>
      <c r="B561" s="5"/>
      <c r="C561">
        <v>2</v>
      </c>
      <c r="D561" s="5" t="s">
        <v>944</v>
      </c>
      <c r="E561" s="5" t="s">
        <v>92</v>
      </c>
      <c r="F561" s="5"/>
      <c r="G561" s="5" t="s">
        <v>86</v>
      </c>
      <c r="H561" s="5" t="s">
        <v>945</v>
      </c>
      <c r="I561" s="5" t="s">
        <v>1274</v>
      </c>
      <c r="J561" s="5"/>
      <c r="K561" s="5"/>
      <c r="L561" s="5" t="s">
        <v>48</v>
      </c>
      <c r="M561" s="5"/>
      <c r="N561" s="5" t="s">
        <v>847</v>
      </c>
      <c r="O561" s="5" t="s">
        <v>80</v>
      </c>
      <c r="P561" s="6"/>
      <c r="Q561" s="5" t="s">
        <v>847</v>
      </c>
      <c r="R561" s="5" t="s">
        <v>80</v>
      </c>
      <c r="S561" s="5" t="s">
        <v>51</v>
      </c>
      <c r="T561" s="5"/>
      <c r="U561" s="5" t="s">
        <v>59</v>
      </c>
      <c r="V561" s="5"/>
      <c r="X561" s="5"/>
      <c r="Y561" s="6"/>
      <c r="Z561" s="6"/>
      <c r="AA561" s="6"/>
      <c r="AB561" s="6">
        <v>44223</v>
      </c>
      <c r="AC561" s="6"/>
      <c r="AD561" s="6"/>
      <c r="AE561" s="6"/>
      <c r="AF561" s="5"/>
      <c r="AG561" s="6"/>
      <c r="AH561" s="6">
        <v>44223</v>
      </c>
      <c r="AI561" s="5"/>
      <c r="AJ561" s="5" t="s">
        <v>191</v>
      </c>
      <c r="AK561">
        <v>559</v>
      </c>
    </row>
    <row r="562" spans="1:37" x14ac:dyDescent="0.35">
      <c r="A562">
        <v>1</v>
      </c>
      <c r="B562" s="5"/>
      <c r="C562">
        <v>1</v>
      </c>
      <c r="D562" s="5" t="s">
        <v>947</v>
      </c>
      <c r="E562" s="5" t="s">
        <v>92</v>
      </c>
      <c r="F562" s="5"/>
      <c r="G562" s="5" t="s">
        <v>64</v>
      </c>
      <c r="H562" s="5" t="s">
        <v>948</v>
      </c>
      <c r="I562" s="5" t="s">
        <v>949</v>
      </c>
      <c r="J562" s="5"/>
      <c r="K562" s="5"/>
      <c r="L562" s="5" t="s">
        <v>53</v>
      </c>
      <c r="M562" s="5" t="s">
        <v>54</v>
      </c>
      <c r="N562" s="5"/>
      <c r="O562" s="5"/>
      <c r="P562" s="6"/>
      <c r="Q562" s="5" t="s">
        <v>847</v>
      </c>
      <c r="R562" s="5" t="s">
        <v>80</v>
      </c>
      <c r="S562" s="5" t="s">
        <v>51</v>
      </c>
      <c r="T562" s="5"/>
      <c r="U562" s="5" t="s">
        <v>59</v>
      </c>
      <c r="V562" s="5"/>
      <c r="X562" s="5"/>
      <c r="Y562" s="6">
        <v>43817</v>
      </c>
      <c r="Z562" s="6"/>
      <c r="AA562" s="6">
        <v>43858</v>
      </c>
      <c r="AB562" s="6">
        <v>44182</v>
      </c>
      <c r="AC562" s="6">
        <v>44225</v>
      </c>
      <c r="AD562" s="6"/>
      <c r="AE562" s="6"/>
      <c r="AF562" s="5"/>
      <c r="AG562" s="6">
        <v>44236</v>
      </c>
      <c r="AH562" s="6">
        <v>43880</v>
      </c>
      <c r="AI562" s="5"/>
      <c r="AJ562" s="5"/>
      <c r="AK562">
        <v>561</v>
      </c>
    </row>
    <row r="563" spans="1:37" x14ac:dyDescent="0.35">
      <c r="A563">
        <v>1</v>
      </c>
      <c r="B563" s="5"/>
      <c r="C563">
        <v>0</v>
      </c>
      <c r="D563" s="5" t="s">
        <v>950</v>
      </c>
      <c r="E563" s="5" t="s">
        <v>92</v>
      </c>
      <c r="F563" s="5"/>
      <c r="G563" s="5" t="s">
        <v>86</v>
      </c>
      <c r="H563" s="5" t="s">
        <v>951</v>
      </c>
      <c r="I563" s="5" t="s">
        <v>952</v>
      </c>
      <c r="J563" s="5"/>
      <c r="K563" s="5"/>
      <c r="L563" s="5" t="s">
        <v>53</v>
      </c>
      <c r="M563" s="5" t="s">
        <v>54</v>
      </c>
      <c r="N563" s="5"/>
      <c r="O563" s="5"/>
      <c r="P563" s="6"/>
      <c r="Q563" s="5" t="s">
        <v>847</v>
      </c>
      <c r="R563" s="5" t="s">
        <v>80</v>
      </c>
      <c r="S563" s="5" t="s">
        <v>51</v>
      </c>
      <c r="T563" s="5"/>
      <c r="U563" s="5" t="s">
        <v>59</v>
      </c>
      <c r="V563" s="5"/>
      <c r="X563" s="5"/>
      <c r="Y563" s="6">
        <v>43817</v>
      </c>
      <c r="Z563" s="6"/>
      <c r="AA563" s="6">
        <v>43836</v>
      </c>
      <c r="AB563" s="6">
        <v>43818</v>
      </c>
      <c r="AC563" s="6">
        <v>43818</v>
      </c>
      <c r="AD563" s="6">
        <v>43819</v>
      </c>
      <c r="AE563" s="6">
        <v>43853</v>
      </c>
      <c r="AF563" s="5"/>
      <c r="AG563" s="6">
        <v>43853</v>
      </c>
      <c r="AH563" s="6">
        <v>43817</v>
      </c>
      <c r="AI563" s="5"/>
      <c r="AJ563" s="5"/>
      <c r="AK563">
        <v>562</v>
      </c>
    </row>
    <row r="564" spans="1:37" x14ac:dyDescent="0.35">
      <c r="A564">
        <v>2</v>
      </c>
      <c r="B564" s="5"/>
      <c r="C564">
        <v>0</v>
      </c>
      <c r="D564" s="5" t="s">
        <v>950</v>
      </c>
      <c r="E564" s="5" t="s">
        <v>92</v>
      </c>
      <c r="F564" s="5"/>
      <c r="G564" s="5" t="s">
        <v>64</v>
      </c>
      <c r="H564" s="5" t="s">
        <v>951</v>
      </c>
      <c r="I564" s="5" t="s">
        <v>953</v>
      </c>
      <c r="J564" s="5"/>
      <c r="K564" s="5"/>
      <c r="L564" s="5" t="s">
        <v>53</v>
      </c>
      <c r="M564" s="5" t="s">
        <v>67</v>
      </c>
      <c r="N564" s="5"/>
      <c r="O564" s="5"/>
      <c r="P564" s="6"/>
      <c r="Q564" s="5" t="s">
        <v>847</v>
      </c>
      <c r="R564" s="5" t="s">
        <v>80</v>
      </c>
      <c r="S564" s="5" t="s">
        <v>51</v>
      </c>
      <c r="T564" s="5"/>
      <c r="U564" s="5" t="s">
        <v>59</v>
      </c>
      <c r="V564" s="5"/>
      <c r="X564" s="5"/>
      <c r="Y564" s="6">
        <v>43833</v>
      </c>
      <c r="Z564" s="6"/>
      <c r="AA564" s="6">
        <v>43875</v>
      </c>
      <c r="AB564" s="6">
        <v>43818</v>
      </c>
      <c r="AC564" s="6">
        <v>43851</v>
      </c>
      <c r="AD564" s="6">
        <v>43860</v>
      </c>
      <c r="AE564" s="6">
        <v>43879</v>
      </c>
      <c r="AF564" s="5"/>
      <c r="AG564" s="6">
        <v>43881</v>
      </c>
      <c r="AH564" s="6">
        <v>43817</v>
      </c>
      <c r="AI564" s="5"/>
      <c r="AJ564" s="5"/>
      <c r="AK564">
        <v>563</v>
      </c>
    </row>
    <row r="565" spans="1:37" x14ac:dyDescent="0.35">
      <c r="A565">
        <v>5</v>
      </c>
      <c r="B565" s="5"/>
      <c r="C565">
        <v>0</v>
      </c>
      <c r="D565" s="5" t="s">
        <v>950</v>
      </c>
      <c r="E565" s="5" t="s">
        <v>92</v>
      </c>
      <c r="F565" s="5"/>
      <c r="G565" s="5" t="s">
        <v>86</v>
      </c>
      <c r="H565" s="5" t="s">
        <v>951</v>
      </c>
      <c r="I565" s="5" t="s">
        <v>954</v>
      </c>
      <c r="J565" s="5"/>
      <c r="K565" s="5"/>
      <c r="L565" s="5" t="s">
        <v>53</v>
      </c>
      <c r="M565" s="5" t="s">
        <v>102</v>
      </c>
      <c r="N565" s="5"/>
      <c r="O565" s="5"/>
      <c r="P565" s="6"/>
      <c r="Q565" s="5" t="s">
        <v>847</v>
      </c>
      <c r="R565" s="5" t="s">
        <v>80</v>
      </c>
      <c r="S565" s="5" t="s">
        <v>51</v>
      </c>
      <c r="T565" s="5"/>
      <c r="U565" s="5" t="s">
        <v>59</v>
      </c>
      <c r="V565" s="5"/>
      <c r="X565" s="5"/>
      <c r="Y565" s="6">
        <v>43867</v>
      </c>
      <c r="Z565" s="6">
        <v>43903</v>
      </c>
      <c r="AA565" s="6">
        <v>43932</v>
      </c>
      <c r="AB565" s="6">
        <v>43860</v>
      </c>
      <c r="AC565" s="6">
        <v>43901</v>
      </c>
      <c r="AD565" s="6">
        <v>43922</v>
      </c>
      <c r="AE565" s="6">
        <v>43937</v>
      </c>
      <c r="AF565" s="5"/>
      <c r="AG565" s="6">
        <v>43951</v>
      </c>
      <c r="AH565" s="6">
        <v>43860</v>
      </c>
      <c r="AI565" s="5"/>
      <c r="AJ565" s="5"/>
      <c r="AK565">
        <v>564</v>
      </c>
    </row>
    <row r="566" spans="1:37" x14ac:dyDescent="0.35">
      <c r="A566">
        <v>1</v>
      </c>
      <c r="B566" s="5"/>
      <c r="C566">
        <v>0</v>
      </c>
      <c r="D566" s="5" t="s">
        <v>955</v>
      </c>
      <c r="E566" s="5" t="s">
        <v>92</v>
      </c>
      <c r="F566" s="5"/>
      <c r="G566" s="5" t="s">
        <v>64</v>
      </c>
      <c r="H566" s="5" t="s">
        <v>956</v>
      </c>
      <c r="I566" s="5" t="s">
        <v>957</v>
      </c>
      <c r="J566" s="5"/>
      <c r="K566" s="5"/>
      <c r="L566" s="5" t="s">
        <v>53</v>
      </c>
      <c r="M566" s="5" t="s">
        <v>54</v>
      </c>
      <c r="N566" s="5"/>
      <c r="O566" s="5"/>
      <c r="P566" s="6"/>
      <c r="Q566" s="5" t="s">
        <v>847</v>
      </c>
      <c r="R566" s="5" t="s">
        <v>80</v>
      </c>
      <c r="S566" s="5" t="s">
        <v>51</v>
      </c>
      <c r="T566" s="5"/>
      <c r="U566" s="5" t="s">
        <v>59</v>
      </c>
      <c r="V566" s="5"/>
      <c r="X566" s="5"/>
      <c r="Y566" s="6">
        <v>43817</v>
      </c>
      <c r="Z566" s="6"/>
      <c r="AA566" s="6">
        <v>43836</v>
      </c>
      <c r="AB566" s="6">
        <v>43818</v>
      </c>
      <c r="AC566" s="6">
        <v>43818</v>
      </c>
      <c r="AD566" s="6">
        <v>43819</v>
      </c>
      <c r="AE566" s="6">
        <v>43853</v>
      </c>
      <c r="AF566" s="5"/>
      <c r="AG566" s="6">
        <v>43858</v>
      </c>
      <c r="AH566" s="6">
        <v>43817</v>
      </c>
      <c r="AI566" s="5"/>
      <c r="AJ566" s="5"/>
      <c r="AK566">
        <v>565</v>
      </c>
    </row>
    <row r="567" spans="1:37" x14ac:dyDescent="0.35">
      <c r="A567">
        <v>3</v>
      </c>
      <c r="B567" s="5"/>
      <c r="C567">
        <v>0</v>
      </c>
      <c r="D567" s="5" t="s">
        <v>955</v>
      </c>
      <c r="E567" s="5" t="s">
        <v>92</v>
      </c>
      <c r="F567" s="5"/>
      <c r="G567" s="5" t="s">
        <v>64</v>
      </c>
      <c r="H567" s="5" t="s">
        <v>956</v>
      </c>
      <c r="I567" s="5" t="s">
        <v>958</v>
      </c>
      <c r="J567" s="5"/>
      <c r="K567" s="5"/>
      <c r="L567" s="5" t="s">
        <v>53</v>
      </c>
      <c r="M567" s="5" t="s">
        <v>102</v>
      </c>
      <c r="N567" s="5"/>
      <c r="O567" s="5"/>
      <c r="P567" s="6"/>
      <c r="Q567" s="5" t="s">
        <v>847</v>
      </c>
      <c r="R567" s="5" t="s">
        <v>80</v>
      </c>
      <c r="S567" s="5" t="s">
        <v>51</v>
      </c>
      <c r="T567" s="5"/>
      <c r="U567" s="5" t="s">
        <v>59</v>
      </c>
      <c r="V567" s="5"/>
      <c r="X567" s="5"/>
      <c r="Y567" s="6">
        <v>43866</v>
      </c>
      <c r="Z567" s="6">
        <v>43922</v>
      </c>
      <c r="AA567" s="6">
        <v>43930</v>
      </c>
      <c r="AB567" s="6">
        <v>43858</v>
      </c>
      <c r="AC567" s="6">
        <v>43920</v>
      </c>
      <c r="AD567" s="6">
        <v>43920</v>
      </c>
      <c r="AE567" s="6">
        <v>43924</v>
      </c>
      <c r="AF567" s="5" t="s">
        <v>222</v>
      </c>
      <c r="AG567" s="6">
        <v>43930</v>
      </c>
      <c r="AH567" s="6">
        <v>43858</v>
      </c>
      <c r="AI567" s="5"/>
      <c r="AJ567" s="5" t="s">
        <v>896</v>
      </c>
      <c r="AK567">
        <v>566</v>
      </c>
    </row>
    <row r="568" spans="1:37" x14ac:dyDescent="0.35">
      <c r="A568">
        <v>2</v>
      </c>
      <c r="B568" s="5"/>
      <c r="C568">
        <v>0</v>
      </c>
      <c r="D568" s="5" t="s">
        <v>959</v>
      </c>
      <c r="E568" s="5" t="s">
        <v>92</v>
      </c>
      <c r="F568" s="5"/>
      <c r="G568" s="5" t="s">
        <v>86</v>
      </c>
      <c r="H568" s="5" t="s">
        <v>960</v>
      </c>
      <c r="I568" s="5" t="s">
        <v>961</v>
      </c>
      <c r="J568" s="5"/>
      <c r="K568" s="5"/>
      <c r="L568" s="5" t="s">
        <v>53</v>
      </c>
      <c r="M568" s="5" t="s">
        <v>67</v>
      </c>
      <c r="N568" s="5"/>
      <c r="O568" s="5"/>
      <c r="P568" s="6"/>
      <c r="Q568" s="5" t="s">
        <v>847</v>
      </c>
      <c r="R568" s="5" t="s">
        <v>80</v>
      </c>
      <c r="S568" s="5" t="s">
        <v>51</v>
      </c>
      <c r="T568" s="5"/>
      <c r="U568" s="5" t="s">
        <v>59</v>
      </c>
      <c r="V568" s="5"/>
      <c r="X568" s="5"/>
      <c r="Y568" s="6">
        <v>43817</v>
      </c>
      <c r="Z568" s="6"/>
      <c r="AA568" s="6">
        <v>43836</v>
      </c>
      <c r="AB568" s="6">
        <v>43818</v>
      </c>
      <c r="AC568" s="6">
        <v>43818</v>
      </c>
      <c r="AD568" s="6">
        <v>43819</v>
      </c>
      <c r="AE568" s="6">
        <v>43853</v>
      </c>
      <c r="AF568" s="5"/>
      <c r="AG568" s="6">
        <v>43854</v>
      </c>
      <c r="AH568" s="6">
        <v>43817</v>
      </c>
      <c r="AI568" s="5"/>
      <c r="AJ568" s="5"/>
      <c r="AK568">
        <v>567</v>
      </c>
    </row>
    <row r="569" spans="1:37" x14ac:dyDescent="0.35">
      <c r="A569">
        <v>3</v>
      </c>
      <c r="B569" s="5"/>
      <c r="C569">
        <v>0</v>
      </c>
      <c r="D569" s="5" t="s">
        <v>959</v>
      </c>
      <c r="E569" s="5" t="s">
        <v>92</v>
      </c>
      <c r="F569" s="5"/>
      <c r="G569" s="5" t="s">
        <v>64</v>
      </c>
      <c r="H569" s="5" t="s">
        <v>960</v>
      </c>
      <c r="I569" s="5" t="s">
        <v>1138</v>
      </c>
      <c r="J569" s="5"/>
      <c r="K569" s="5"/>
      <c r="L569" s="5" t="s">
        <v>53</v>
      </c>
      <c r="M569" s="5" t="s">
        <v>102</v>
      </c>
      <c r="N569" s="5"/>
      <c r="O569" s="5"/>
      <c r="P569" s="6"/>
      <c r="Q569" s="5" t="s">
        <v>847</v>
      </c>
      <c r="R569" s="5" t="s">
        <v>80</v>
      </c>
      <c r="S569" s="5" t="s">
        <v>51</v>
      </c>
      <c r="T569" s="5"/>
      <c r="U569" s="5"/>
      <c r="V569" s="5"/>
      <c r="X569" s="5"/>
      <c r="Y569" s="6">
        <v>43817</v>
      </c>
      <c r="Z569" s="6"/>
      <c r="AA569" s="6"/>
      <c r="AB569" s="6">
        <v>43818</v>
      </c>
      <c r="AC569" s="6">
        <v>43818</v>
      </c>
      <c r="AD569" s="6"/>
      <c r="AE569" s="6"/>
      <c r="AF569" s="5"/>
      <c r="AG569" s="6">
        <v>43819</v>
      </c>
      <c r="AH569" s="6">
        <v>43817</v>
      </c>
      <c r="AI569" s="5"/>
      <c r="AJ569" s="5"/>
      <c r="AK569">
        <v>568</v>
      </c>
    </row>
    <row r="570" spans="1:37" x14ac:dyDescent="0.35">
      <c r="A570">
        <v>3</v>
      </c>
      <c r="B570" s="5"/>
      <c r="C570">
        <v>0</v>
      </c>
      <c r="D570" s="5" t="s">
        <v>962</v>
      </c>
      <c r="E570" s="5" t="s">
        <v>92</v>
      </c>
      <c r="F570" s="5"/>
      <c r="G570" s="5" t="s">
        <v>86</v>
      </c>
      <c r="H570" s="5" t="s">
        <v>963</v>
      </c>
      <c r="I570" s="5" t="s">
        <v>1139</v>
      </c>
      <c r="J570" s="5"/>
      <c r="K570" s="5"/>
      <c r="L570" s="5" t="s">
        <v>53</v>
      </c>
      <c r="M570" s="5" t="s">
        <v>67</v>
      </c>
      <c r="N570" s="5"/>
      <c r="O570" s="5"/>
      <c r="P570" s="6"/>
      <c r="Q570" s="5" t="s">
        <v>847</v>
      </c>
      <c r="R570" s="5" t="s">
        <v>80</v>
      </c>
      <c r="S570" s="5" t="s">
        <v>51</v>
      </c>
      <c r="T570" s="5"/>
      <c r="U570" s="5" t="s">
        <v>59</v>
      </c>
      <c r="V570" s="5"/>
      <c r="X570" s="5"/>
      <c r="Y570" s="6"/>
      <c r="Z570" s="6"/>
      <c r="AA570" s="6">
        <v>43836</v>
      </c>
      <c r="AB570" s="6">
        <v>43818</v>
      </c>
      <c r="AC570" s="6">
        <v>43818</v>
      </c>
      <c r="AD570" s="6">
        <v>43820</v>
      </c>
      <c r="AE570" s="6">
        <v>43853</v>
      </c>
      <c r="AF570" s="5"/>
      <c r="AG570" s="6">
        <v>43853</v>
      </c>
      <c r="AH570" s="6">
        <v>43817</v>
      </c>
      <c r="AI570" s="5"/>
      <c r="AJ570" s="5"/>
      <c r="AK570">
        <v>570</v>
      </c>
    </row>
    <row r="571" spans="1:37" x14ac:dyDescent="0.35">
      <c r="A571">
        <v>2</v>
      </c>
      <c r="B571" s="5"/>
      <c r="C571">
        <v>0</v>
      </c>
      <c r="D571" s="5" t="s">
        <v>962</v>
      </c>
      <c r="E571" s="5" t="s">
        <v>92</v>
      </c>
      <c r="F571" s="5"/>
      <c r="G571" s="5" t="s">
        <v>64</v>
      </c>
      <c r="H571" s="5" t="s">
        <v>963</v>
      </c>
      <c r="I571" s="5" t="s">
        <v>964</v>
      </c>
      <c r="J571" s="5"/>
      <c r="K571" s="5"/>
      <c r="L571" s="5" t="s">
        <v>53</v>
      </c>
      <c r="M571" s="5"/>
      <c r="N571" s="5"/>
      <c r="O571" s="5"/>
      <c r="P571" s="6"/>
      <c r="Q571" s="5" t="s">
        <v>847</v>
      </c>
      <c r="R571" s="5" t="s">
        <v>80</v>
      </c>
      <c r="S571" s="5" t="s">
        <v>51</v>
      </c>
      <c r="T571" s="5"/>
      <c r="U571" s="5" t="s">
        <v>59</v>
      </c>
      <c r="V571" s="5"/>
      <c r="X571" s="5"/>
      <c r="Y571" s="6">
        <v>43833</v>
      </c>
      <c r="Z571" s="6"/>
      <c r="AA571" s="6">
        <v>43858</v>
      </c>
      <c r="AB571" s="6">
        <v>43818</v>
      </c>
      <c r="AC571" s="6">
        <v>43833</v>
      </c>
      <c r="AD571" s="6">
        <v>43843</v>
      </c>
      <c r="AE571" s="6">
        <v>43874</v>
      </c>
      <c r="AF571" s="5" t="s">
        <v>354</v>
      </c>
      <c r="AG571" s="6">
        <v>43880</v>
      </c>
      <c r="AH571" s="6">
        <v>43817</v>
      </c>
      <c r="AI571" s="5"/>
      <c r="AJ571" s="5"/>
      <c r="AK571">
        <v>569</v>
      </c>
    </row>
    <row r="572" spans="1:37" x14ac:dyDescent="0.35">
      <c r="A572">
        <v>2</v>
      </c>
      <c r="B572" s="5"/>
      <c r="C572">
        <v>1</v>
      </c>
      <c r="D572" s="5" t="s">
        <v>965</v>
      </c>
      <c r="E572" s="5" t="s">
        <v>92</v>
      </c>
      <c r="F572" s="5"/>
      <c r="G572" s="5" t="s">
        <v>64</v>
      </c>
      <c r="H572" s="5" t="s">
        <v>966</v>
      </c>
      <c r="I572" s="5" t="s">
        <v>967</v>
      </c>
      <c r="J572" s="5"/>
      <c r="K572" s="5"/>
      <c r="L572" s="5" t="s">
        <v>53</v>
      </c>
      <c r="M572" s="5" t="s">
        <v>67</v>
      </c>
      <c r="N572" s="5"/>
      <c r="O572" s="5"/>
      <c r="P572" s="6"/>
      <c r="Q572" s="5" t="s">
        <v>847</v>
      </c>
      <c r="R572" s="5" t="s">
        <v>80</v>
      </c>
      <c r="S572" s="5" t="s">
        <v>51</v>
      </c>
      <c r="T572" s="5"/>
      <c r="U572" s="5" t="s">
        <v>59</v>
      </c>
      <c r="V572" s="5"/>
      <c r="X572" s="5"/>
      <c r="Y572" s="6">
        <v>43896</v>
      </c>
      <c r="Z572" s="6"/>
      <c r="AA572" s="6">
        <v>43938</v>
      </c>
      <c r="AB572" s="6">
        <v>43892</v>
      </c>
      <c r="AC572" s="6">
        <v>43894</v>
      </c>
      <c r="AD572" s="6">
        <v>43922</v>
      </c>
      <c r="AE572" s="6">
        <v>43937</v>
      </c>
      <c r="AF572" s="5"/>
      <c r="AG572" s="6">
        <v>43951</v>
      </c>
      <c r="AH572" s="6">
        <v>43892</v>
      </c>
      <c r="AI572" s="5"/>
      <c r="AJ572" s="5"/>
      <c r="AK572">
        <v>571</v>
      </c>
    </row>
    <row r="573" spans="1:37" x14ac:dyDescent="0.35">
      <c r="A573">
        <v>1</v>
      </c>
      <c r="B573" s="5"/>
      <c r="C573">
        <v>1</v>
      </c>
      <c r="D573" s="5" t="s">
        <v>965</v>
      </c>
      <c r="E573" s="5" t="s">
        <v>92</v>
      </c>
      <c r="F573" s="5"/>
      <c r="G573" s="5" t="s">
        <v>86</v>
      </c>
      <c r="H573" s="5" t="s">
        <v>966</v>
      </c>
      <c r="I573" s="5" t="s">
        <v>968</v>
      </c>
      <c r="J573" s="5"/>
      <c r="K573" s="5"/>
      <c r="L573" s="5" t="s">
        <v>53</v>
      </c>
      <c r="M573" s="5" t="s">
        <v>102</v>
      </c>
      <c r="N573" s="5"/>
      <c r="O573" s="5"/>
      <c r="P573" s="6"/>
      <c r="Q573" s="5" t="s">
        <v>847</v>
      </c>
      <c r="R573" s="5" t="s">
        <v>80</v>
      </c>
      <c r="S573" s="5" t="s">
        <v>51</v>
      </c>
      <c r="T573" s="5"/>
      <c r="U573" s="5" t="s">
        <v>59</v>
      </c>
      <c r="V573" s="5"/>
      <c r="X573" s="5"/>
      <c r="Y573" s="6">
        <v>43861</v>
      </c>
      <c r="Z573" s="6"/>
      <c r="AA573" s="6">
        <v>43906</v>
      </c>
      <c r="AB573" s="6">
        <v>43858</v>
      </c>
      <c r="AC573" s="6">
        <v>43892</v>
      </c>
      <c r="AD573" s="6">
        <v>43892</v>
      </c>
      <c r="AE573" s="6"/>
      <c r="AF573" s="5"/>
      <c r="AG573" s="6">
        <v>43892</v>
      </c>
      <c r="AH573" s="6">
        <v>43858</v>
      </c>
      <c r="AI573" s="5"/>
      <c r="AJ573" s="5"/>
      <c r="AK573">
        <v>572</v>
      </c>
    </row>
    <row r="574" spans="1:37" x14ac:dyDescent="0.35">
      <c r="A574">
        <v>2</v>
      </c>
      <c r="B574" s="5"/>
      <c r="C574">
        <v>0</v>
      </c>
      <c r="D574" s="5" t="s">
        <v>969</v>
      </c>
      <c r="E574" s="5" t="s">
        <v>92</v>
      </c>
      <c r="F574" s="5"/>
      <c r="G574" s="5" t="s">
        <v>64</v>
      </c>
      <c r="H574" s="5" t="s">
        <v>970</v>
      </c>
      <c r="I574" s="5" t="s">
        <v>1140</v>
      </c>
      <c r="J574" s="5"/>
      <c r="K574" s="5"/>
      <c r="L574" s="5" t="s">
        <v>53</v>
      </c>
      <c r="M574" s="5" t="s">
        <v>102</v>
      </c>
      <c r="N574" s="5"/>
      <c r="O574" s="5"/>
      <c r="P574" s="6"/>
      <c r="Q574" s="5" t="s">
        <v>847</v>
      </c>
      <c r="R574" s="5" t="s">
        <v>80</v>
      </c>
      <c r="S574" s="5" t="s">
        <v>51</v>
      </c>
      <c r="T574" s="5"/>
      <c r="U574" s="5"/>
      <c r="V574" s="5"/>
      <c r="X574" s="5"/>
      <c r="Y574" s="6"/>
      <c r="Z574" s="6"/>
      <c r="AA574" s="6"/>
      <c r="AB574" s="6">
        <v>43818</v>
      </c>
      <c r="AC574" s="6">
        <v>43818</v>
      </c>
      <c r="AD574" s="6"/>
      <c r="AE574" s="6"/>
      <c r="AF574" s="5"/>
      <c r="AG574" s="6">
        <v>43820</v>
      </c>
      <c r="AH574" s="6">
        <v>43817</v>
      </c>
      <c r="AI574" s="5"/>
      <c r="AJ574" s="5"/>
      <c r="AK574">
        <v>576</v>
      </c>
    </row>
    <row r="575" spans="1:37" x14ac:dyDescent="0.35">
      <c r="A575">
        <v>1</v>
      </c>
      <c r="B575" s="5"/>
      <c r="C575">
        <v>1</v>
      </c>
      <c r="D575" s="5" t="s">
        <v>969</v>
      </c>
      <c r="E575" s="5" t="s">
        <v>60</v>
      </c>
      <c r="F575" s="5"/>
      <c r="G575" s="5" t="s">
        <v>86</v>
      </c>
      <c r="H575" s="5" t="s">
        <v>970</v>
      </c>
      <c r="I575" s="5" t="s">
        <v>972</v>
      </c>
      <c r="J575" s="5"/>
      <c r="K575" s="5"/>
      <c r="L575" s="5" t="s">
        <v>53</v>
      </c>
      <c r="M575" s="5" t="s">
        <v>67</v>
      </c>
      <c r="N575" s="5"/>
      <c r="O575" s="5"/>
      <c r="P575" s="6"/>
      <c r="Q575" s="5" t="s">
        <v>847</v>
      </c>
      <c r="R575" s="5" t="s">
        <v>80</v>
      </c>
      <c r="S575" s="5" t="s">
        <v>51</v>
      </c>
      <c r="T575" s="5"/>
      <c r="U575" s="5" t="s">
        <v>59</v>
      </c>
      <c r="V575" s="5"/>
      <c r="X575" s="5"/>
      <c r="Y575" s="6"/>
      <c r="Z575" s="6"/>
      <c r="AA575" s="6">
        <v>44070</v>
      </c>
      <c r="AB575" s="6">
        <v>44050</v>
      </c>
      <c r="AC575" s="6">
        <v>44050</v>
      </c>
      <c r="AD575" s="6">
        <v>44055</v>
      </c>
      <c r="AE575" s="6">
        <v>44113</v>
      </c>
      <c r="AF575" s="5"/>
      <c r="AG575" s="6">
        <v>44113</v>
      </c>
      <c r="AH575" s="6">
        <v>44050</v>
      </c>
      <c r="AI575" s="5"/>
      <c r="AJ575" s="5" t="s">
        <v>973</v>
      </c>
      <c r="AK575">
        <v>575</v>
      </c>
    </row>
    <row r="576" spans="1:37" x14ac:dyDescent="0.35">
      <c r="A576">
        <v>5</v>
      </c>
      <c r="B576" s="5"/>
      <c r="C576">
        <v>0</v>
      </c>
      <c r="D576" s="5" t="s">
        <v>969</v>
      </c>
      <c r="E576" s="5" t="s">
        <v>92</v>
      </c>
      <c r="F576" s="5"/>
      <c r="G576" s="5" t="s">
        <v>86</v>
      </c>
      <c r="H576" s="5" t="s">
        <v>970</v>
      </c>
      <c r="I576" s="5" t="s">
        <v>971</v>
      </c>
      <c r="J576" s="5"/>
      <c r="K576" s="5"/>
      <c r="L576" s="5" t="s">
        <v>53</v>
      </c>
      <c r="M576" s="5" t="s">
        <v>54</v>
      </c>
      <c r="N576" s="5"/>
      <c r="O576" s="5"/>
      <c r="P576" s="6"/>
      <c r="Q576" s="5" t="s">
        <v>847</v>
      </c>
      <c r="R576" s="5" t="s">
        <v>80</v>
      </c>
      <c r="S576" s="5" t="s">
        <v>51</v>
      </c>
      <c r="T576" s="5"/>
      <c r="U576" s="5" t="s">
        <v>59</v>
      </c>
      <c r="V576" s="5"/>
      <c r="X576" s="5"/>
      <c r="Y576" s="6">
        <v>43866</v>
      </c>
      <c r="Z576" s="6">
        <v>43869</v>
      </c>
      <c r="AA576" s="6">
        <v>43903</v>
      </c>
      <c r="AB576" s="6">
        <v>43858</v>
      </c>
      <c r="AC576" s="6">
        <v>43867</v>
      </c>
      <c r="AD576" s="6">
        <v>43892</v>
      </c>
      <c r="AE576" s="6">
        <v>43908</v>
      </c>
      <c r="AF576" s="5"/>
      <c r="AG576" s="6">
        <v>43916</v>
      </c>
      <c r="AH576" s="6">
        <v>43858</v>
      </c>
      <c r="AI576" s="5"/>
      <c r="AJ576" s="5" t="s">
        <v>896</v>
      </c>
      <c r="AK576">
        <v>574</v>
      </c>
    </row>
    <row r="577" spans="1:37" x14ac:dyDescent="0.35">
      <c r="A577">
        <v>3</v>
      </c>
      <c r="B577" s="5"/>
      <c r="C577">
        <v>0</v>
      </c>
      <c r="D577" s="5" t="s">
        <v>969</v>
      </c>
      <c r="E577" s="5" t="s">
        <v>92</v>
      </c>
      <c r="F577" s="5"/>
      <c r="G577" s="5" t="s">
        <v>163</v>
      </c>
      <c r="H577" s="5" t="s">
        <v>970</v>
      </c>
      <c r="I577" s="5" t="s">
        <v>1275</v>
      </c>
      <c r="J577" s="5"/>
      <c r="K577" s="5"/>
      <c r="L577" s="5" t="s">
        <v>48</v>
      </c>
      <c r="M577" s="5"/>
      <c r="N577" s="5" t="s">
        <v>847</v>
      </c>
      <c r="O577" s="5" t="s">
        <v>80</v>
      </c>
      <c r="P577" s="6"/>
      <c r="Q577" s="5" t="s">
        <v>847</v>
      </c>
      <c r="R577" s="5" t="s">
        <v>80</v>
      </c>
      <c r="S577" s="5" t="s">
        <v>51</v>
      </c>
      <c r="T577" s="5"/>
      <c r="U577" s="5"/>
      <c r="V577" s="5"/>
      <c r="X577" s="5"/>
      <c r="Y577" s="6"/>
      <c r="Z577" s="6"/>
      <c r="AA577" s="6"/>
      <c r="AB577" s="6">
        <v>43818</v>
      </c>
      <c r="AC577" s="6"/>
      <c r="AD577" s="6"/>
      <c r="AE577" s="6"/>
      <c r="AF577" s="5"/>
      <c r="AG577" s="6"/>
      <c r="AH577" s="6">
        <v>43817</v>
      </c>
      <c r="AI577" s="5"/>
      <c r="AJ577" s="5"/>
      <c r="AK577">
        <v>573</v>
      </c>
    </row>
    <row r="578" spans="1:37" x14ac:dyDescent="0.35">
      <c r="A578">
        <v>1</v>
      </c>
      <c r="B578" s="5"/>
      <c r="C578">
        <v>0</v>
      </c>
      <c r="D578" s="5" t="s">
        <v>974</v>
      </c>
      <c r="E578" s="5" t="s">
        <v>92</v>
      </c>
      <c r="F578" s="5"/>
      <c r="G578" s="5" t="s">
        <v>86</v>
      </c>
      <c r="H578" s="5" t="s">
        <v>970</v>
      </c>
      <c r="I578" s="5" t="s">
        <v>1276</v>
      </c>
      <c r="J578" s="5"/>
      <c r="K578" s="5"/>
      <c r="L578" s="5" t="s">
        <v>48</v>
      </c>
      <c r="M578" s="5"/>
      <c r="N578" s="5" t="s">
        <v>847</v>
      </c>
      <c r="O578" s="5" t="s">
        <v>80</v>
      </c>
      <c r="P578" s="6"/>
      <c r="Q578" s="5" t="s">
        <v>847</v>
      </c>
      <c r="R578" s="5" t="s">
        <v>80</v>
      </c>
      <c r="S578" s="5" t="s">
        <v>51</v>
      </c>
      <c r="T578" s="5"/>
      <c r="U578" s="5"/>
      <c r="V578" s="5"/>
      <c r="X578" s="5"/>
      <c r="Y578" s="6"/>
      <c r="Z578" s="6"/>
      <c r="AA578" s="6"/>
      <c r="AB578" s="6">
        <v>43818</v>
      </c>
      <c r="AC578" s="6"/>
      <c r="AD578" s="6"/>
      <c r="AE578" s="6"/>
      <c r="AF578" s="5"/>
      <c r="AG578" s="6"/>
      <c r="AH578" s="6">
        <v>43817</v>
      </c>
      <c r="AI578" s="5"/>
      <c r="AJ578" s="5"/>
      <c r="AK578">
        <v>577</v>
      </c>
    </row>
    <row r="579" spans="1:37" x14ac:dyDescent="0.35">
      <c r="A579">
        <v>2</v>
      </c>
      <c r="B579" s="5"/>
      <c r="C579">
        <v>0</v>
      </c>
      <c r="D579" s="5" t="s">
        <v>975</v>
      </c>
      <c r="E579" s="5" t="s">
        <v>92</v>
      </c>
      <c r="F579" s="5"/>
      <c r="G579" s="5" t="s">
        <v>86</v>
      </c>
      <c r="H579" s="5" t="s">
        <v>976</v>
      </c>
      <c r="I579" s="5"/>
      <c r="J579" s="5"/>
      <c r="K579" s="5"/>
      <c r="L579" s="5" t="s">
        <v>53</v>
      </c>
      <c r="M579" s="5" t="s">
        <v>84</v>
      </c>
      <c r="N579" s="5"/>
      <c r="O579" s="5"/>
      <c r="P579" s="6"/>
      <c r="Q579" s="5" t="s">
        <v>977</v>
      </c>
      <c r="R579" s="5" t="s">
        <v>978</v>
      </c>
      <c r="S579" s="5" t="s">
        <v>51</v>
      </c>
      <c r="T579" s="5"/>
      <c r="U579" s="5" t="s">
        <v>59</v>
      </c>
      <c r="V579" s="5"/>
      <c r="X579" s="5"/>
      <c r="Y579" s="6"/>
      <c r="Z579" s="6"/>
      <c r="AA579" s="6">
        <v>43784</v>
      </c>
      <c r="AB579" s="6"/>
      <c r="AC579" s="6"/>
      <c r="AD579" s="6">
        <v>43802</v>
      </c>
      <c r="AE579" s="6">
        <v>43802</v>
      </c>
      <c r="AF579" s="5" t="s">
        <v>640</v>
      </c>
      <c r="AG579" s="6">
        <v>43802</v>
      </c>
      <c r="AH579" s="6">
        <v>43770</v>
      </c>
      <c r="AI579" s="5"/>
      <c r="AJ579" s="5" t="s">
        <v>979</v>
      </c>
      <c r="AK579">
        <v>578</v>
      </c>
    </row>
    <row r="580" spans="1:37" x14ac:dyDescent="0.35">
      <c r="A580">
        <v>3</v>
      </c>
      <c r="B580" s="5"/>
      <c r="C580">
        <v>0</v>
      </c>
      <c r="D580" s="5" t="s">
        <v>975</v>
      </c>
      <c r="E580" s="5" t="s">
        <v>92</v>
      </c>
      <c r="F580" s="5"/>
      <c r="G580" s="5" t="s">
        <v>86</v>
      </c>
      <c r="H580" s="5" t="s">
        <v>976</v>
      </c>
      <c r="I580" s="5"/>
      <c r="J580" s="5"/>
      <c r="K580" s="5"/>
      <c r="L580" s="5" t="s">
        <v>53</v>
      </c>
      <c r="M580" s="5" t="s">
        <v>84</v>
      </c>
      <c r="N580" s="5"/>
      <c r="O580" s="5"/>
      <c r="P580" s="6"/>
      <c r="Q580" s="5" t="s">
        <v>977</v>
      </c>
      <c r="R580" s="5" t="s">
        <v>978</v>
      </c>
      <c r="S580" s="5" t="s">
        <v>51</v>
      </c>
      <c r="T580" s="5"/>
      <c r="U580" s="5" t="s">
        <v>979</v>
      </c>
      <c r="V580" s="5"/>
      <c r="X580" s="5"/>
      <c r="Y580" s="6"/>
      <c r="Z580" s="6"/>
      <c r="AA580" s="6">
        <v>43784</v>
      </c>
      <c r="AB580" s="6"/>
      <c r="AC580" s="6"/>
      <c r="AD580" s="6">
        <v>43791</v>
      </c>
      <c r="AE580" s="6">
        <v>43796</v>
      </c>
      <c r="AF580" s="5"/>
      <c r="AG580" s="6">
        <v>43802</v>
      </c>
      <c r="AH580" s="6">
        <v>43770</v>
      </c>
      <c r="AI580" s="5"/>
      <c r="AJ580" s="5"/>
      <c r="AK580">
        <v>579</v>
      </c>
    </row>
    <row r="581" spans="1:37" x14ac:dyDescent="0.35">
      <c r="A581">
        <v>6</v>
      </c>
      <c r="B581" s="5"/>
      <c r="C581">
        <v>0</v>
      </c>
      <c r="D581" s="5" t="s">
        <v>975</v>
      </c>
      <c r="E581" s="5" t="s">
        <v>60</v>
      </c>
      <c r="F581" s="5"/>
      <c r="G581" s="5" t="s">
        <v>86</v>
      </c>
      <c r="H581" s="5" t="s">
        <v>976</v>
      </c>
      <c r="I581" s="5" t="s">
        <v>984</v>
      </c>
      <c r="J581" s="5"/>
      <c r="K581" s="5"/>
      <c r="L581" s="5" t="s">
        <v>53</v>
      </c>
      <c r="M581" s="5" t="s">
        <v>67</v>
      </c>
      <c r="N581" s="5"/>
      <c r="O581" s="5"/>
      <c r="P581" s="6"/>
      <c r="Q581" s="5" t="s">
        <v>977</v>
      </c>
      <c r="R581" s="5" t="s">
        <v>978</v>
      </c>
      <c r="S581" s="5" t="s">
        <v>65</v>
      </c>
      <c r="T581" s="5" t="s">
        <v>58</v>
      </c>
      <c r="U581" s="5" t="s">
        <v>59</v>
      </c>
      <c r="V581" s="5"/>
      <c r="X581" s="5"/>
      <c r="Y581" s="6">
        <v>43966</v>
      </c>
      <c r="Z581" s="6">
        <v>43960</v>
      </c>
      <c r="AA581" s="6">
        <v>43970</v>
      </c>
      <c r="AB581" s="6">
        <v>43859</v>
      </c>
      <c r="AC581" s="6">
        <v>43958</v>
      </c>
      <c r="AD581" s="6">
        <v>43963</v>
      </c>
      <c r="AE581" s="6">
        <v>43963</v>
      </c>
      <c r="AF581" s="5" t="s">
        <v>640</v>
      </c>
      <c r="AG581" s="6">
        <v>43963</v>
      </c>
      <c r="AH581" s="6">
        <v>43958</v>
      </c>
      <c r="AI581" s="5"/>
      <c r="AJ581" s="5" t="s">
        <v>985</v>
      </c>
      <c r="AK581">
        <v>582</v>
      </c>
    </row>
    <row r="582" spans="1:37" x14ac:dyDescent="0.35">
      <c r="A582">
        <v>4</v>
      </c>
      <c r="B582" s="5"/>
      <c r="C582">
        <v>0</v>
      </c>
      <c r="D582" s="5" t="s">
        <v>975</v>
      </c>
      <c r="E582" s="5" t="s">
        <v>92</v>
      </c>
      <c r="F582" s="5"/>
      <c r="G582" s="5" t="s">
        <v>86</v>
      </c>
      <c r="H582" s="5" t="s">
        <v>976</v>
      </c>
      <c r="I582" s="5" t="s">
        <v>980</v>
      </c>
      <c r="J582" s="5"/>
      <c r="K582" s="5"/>
      <c r="L582" s="5" t="s">
        <v>53</v>
      </c>
      <c r="M582" s="5" t="s">
        <v>84</v>
      </c>
      <c r="N582" s="5"/>
      <c r="O582" s="5"/>
      <c r="P582" s="6"/>
      <c r="Q582" s="5" t="s">
        <v>977</v>
      </c>
      <c r="R582" s="5" t="s">
        <v>978</v>
      </c>
      <c r="S582" s="5" t="s">
        <v>51</v>
      </c>
      <c r="T582" s="5"/>
      <c r="U582" s="5" t="s">
        <v>979</v>
      </c>
      <c r="V582" s="5"/>
      <c r="X582" s="5"/>
      <c r="Y582" s="6">
        <v>43867</v>
      </c>
      <c r="Z582" s="6">
        <v>43861</v>
      </c>
      <c r="AA582" s="6">
        <v>43870</v>
      </c>
      <c r="AB582" s="6">
        <v>43859</v>
      </c>
      <c r="AC582" s="6">
        <v>43859</v>
      </c>
      <c r="AD582" s="6">
        <v>43860</v>
      </c>
      <c r="AE582" s="6">
        <v>43871</v>
      </c>
      <c r="AF582" s="5" t="s">
        <v>640</v>
      </c>
      <c r="AG582" s="6">
        <v>43880</v>
      </c>
      <c r="AH582" s="6">
        <v>43859</v>
      </c>
      <c r="AI582" s="5"/>
      <c r="AJ582" s="5"/>
      <c r="AK582">
        <v>580</v>
      </c>
    </row>
    <row r="583" spans="1:37" x14ac:dyDescent="0.35">
      <c r="A583">
        <v>5</v>
      </c>
      <c r="B583" s="5"/>
      <c r="C583">
        <v>1</v>
      </c>
      <c r="D583" s="5" t="s">
        <v>975</v>
      </c>
      <c r="E583" s="5" t="s">
        <v>60</v>
      </c>
      <c r="F583" s="5"/>
      <c r="G583" s="5" t="s">
        <v>64</v>
      </c>
      <c r="H583" s="5" t="s">
        <v>981</v>
      </c>
      <c r="I583" s="5"/>
      <c r="J583" s="5"/>
      <c r="K583" s="5"/>
      <c r="L583" s="5" t="s">
        <v>53</v>
      </c>
      <c r="M583" s="5" t="s">
        <v>67</v>
      </c>
      <c r="N583" s="5"/>
      <c r="O583" s="5"/>
      <c r="P583" s="6"/>
      <c r="Q583" s="5" t="s">
        <v>982</v>
      </c>
      <c r="R583" s="5" t="s">
        <v>983</v>
      </c>
      <c r="S583" s="5" t="s">
        <v>51</v>
      </c>
      <c r="T583" s="5"/>
      <c r="U583" s="5" t="s">
        <v>59</v>
      </c>
      <c r="V583" s="5"/>
      <c r="W583">
        <v>0</v>
      </c>
      <c r="X583" s="5"/>
      <c r="Y583" s="6">
        <v>43921</v>
      </c>
      <c r="Z583" s="6">
        <v>43954</v>
      </c>
      <c r="AA583" s="6">
        <v>43962</v>
      </c>
      <c r="AB583" s="6"/>
      <c r="AC583" s="6">
        <v>43952</v>
      </c>
      <c r="AD583" s="6">
        <v>43952</v>
      </c>
      <c r="AE583" s="6">
        <v>43965</v>
      </c>
      <c r="AF583" s="5"/>
      <c r="AG583" s="6">
        <v>43965</v>
      </c>
      <c r="AH583" s="6">
        <v>43952</v>
      </c>
      <c r="AI583" s="5"/>
      <c r="AJ583" s="5"/>
      <c r="AK583">
        <v>581</v>
      </c>
    </row>
    <row r="584" spans="1:37" x14ac:dyDescent="0.35">
      <c r="A584">
        <v>1</v>
      </c>
      <c r="B584" s="5"/>
      <c r="C584">
        <v>0</v>
      </c>
      <c r="D584" s="5" t="s">
        <v>986</v>
      </c>
      <c r="E584" s="5" t="s">
        <v>60</v>
      </c>
      <c r="F584" s="5"/>
      <c r="G584" s="5" t="s">
        <v>86</v>
      </c>
      <c r="H584" s="5" t="s">
        <v>987</v>
      </c>
      <c r="I584" s="5" t="s">
        <v>1173</v>
      </c>
      <c r="J584" s="5"/>
      <c r="K584" s="5"/>
      <c r="L584" s="5" t="s">
        <v>53</v>
      </c>
      <c r="M584" s="5" t="s">
        <v>67</v>
      </c>
      <c r="N584" s="5"/>
      <c r="O584" s="5"/>
      <c r="P584" s="6"/>
      <c r="Q584" s="5" t="s">
        <v>977</v>
      </c>
      <c r="R584" s="5" t="s">
        <v>978</v>
      </c>
      <c r="S584" s="5" t="s">
        <v>51</v>
      </c>
      <c r="T584" s="5"/>
      <c r="U584" s="5" t="s">
        <v>59</v>
      </c>
      <c r="V584" s="5"/>
      <c r="X584" s="5"/>
      <c r="Y584" s="6">
        <v>43762</v>
      </c>
      <c r="Z584" s="6"/>
      <c r="AA584" s="6">
        <v>43906</v>
      </c>
      <c r="AB584" s="6">
        <v>43818</v>
      </c>
      <c r="AC584" s="6">
        <v>43882</v>
      </c>
      <c r="AD584" s="6">
        <v>43892</v>
      </c>
      <c r="AE584" s="6">
        <v>43894</v>
      </c>
      <c r="AF584" s="5"/>
      <c r="AG584" s="6">
        <v>43895</v>
      </c>
      <c r="AH584" s="6">
        <v>43817</v>
      </c>
      <c r="AI584" s="5"/>
      <c r="AJ584" s="5"/>
      <c r="AK584">
        <v>583</v>
      </c>
    </row>
    <row r="585" spans="1:37" x14ac:dyDescent="0.35">
      <c r="A585">
        <v>4</v>
      </c>
      <c r="B585" s="5"/>
      <c r="C585">
        <v>2</v>
      </c>
      <c r="D585" s="5" t="s">
        <v>988</v>
      </c>
      <c r="E585" s="5" t="s">
        <v>92</v>
      </c>
      <c r="F585" s="5"/>
      <c r="G585" s="5" t="s">
        <v>86</v>
      </c>
      <c r="H585" s="5" t="s">
        <v>989</v>
      </c>
      <c r="I585" s="5" t="s">
        <v>990</v>
      </c>
      <c r="J585" s="5"/>
      <c r="K585" s="5"/>
      <c r="L585" s="5" t="s">
        <v>53</v>
      </c>
      <c r="M585" s="5" t="s">
        <v>67</v>
      </c>
      <c r="N585" s="5"/>
      <c r="O585" s="5"/>
      <c r="P585" s="6"/>
      <c r="Q585" s="5" t="s">
        <v>982</v>
      </c>
      <c r="R585" s="5" t="s">
        <v>983</v>
      </c>
      <c r="S585" s="5" t="s">
        <v>51</v>
      </c>
      <c r="T585" s="5"/>
      <c r="U585" s="5" t="s">
        <v>59</v>
      </c>
      <c r="V585" s="5"/>
      <c r="X585" s="5"/>
      <c r="Y585" s="6">
        <v>43807</v>
      </c>
      <c r="Z585" s="6"/>
      <c r="AA585" s="6">
        <v>43892</v>
      </c>
      <c r="AB585" s="6">
        <v>43880</v>
      </c>
      <c r="AC585" s="6">
        <v>43880</v>
      </c>
      <c r="AD585" s="6">
        <v>43880</v>
      </c>
      <c r="AE585" s="6">
        <v>43885</v>
      </c>
      <c r="AF585" s="5"/>
      <c r="AG585" s="6">
        <v>43887</v>
      </c>
      <c r="AH585" s="6">
        <v>43880</v>
      </c>
      <c r="AI585" s="5"/>
      <c r="AJ585" s="5"/>
      <c r="AK585">
        <v>584</v>
      </c>
    </row>
    <row r="586" spans="1:37" x14ac:dyDescent="0.35">
      <c r="A586">
        <v>3</v>
      </c>
      <c r="B586" s="5"/>
      <c r="C586">
        <v>1</v>
      </c>
      <c r="D586" s="5" t="s">
        <v>988</v>
      </c>
      <c r="E586" s="5" t="s">
        <v>60</v>
      </c>
      <c r="F586" s="5"/>
      <c r="G586" s="5" t="s">
        <v>64</v>
      </c>
      <c r="H586" s="5" t="s">
        <v>989</v>
      </c>
      <c r="I586" s="5" t="s">
        <v>1257</v>
      </c>
      <c r="J586" s="5"/>
      <c r="K586" s="5"/>
      <c r="L586" s="5" t="s">
        <v>53</v>
      </c>
      <c r="M586" s="5" t="s">
        <v>67</v>
      </c>
      <c r="N586" s="5"/>
      <c r="O586" s="5"/>
      <c r="P586" s="6"/>
      <c r="Q586" s="5" t="s">
        <v>982</v>
      </c>
      <c r="R586" s="5" t="s">
        <v>983</v>
      </c>
      <c r="S586" s="5" t="s">
        <v>51</v>
      </c>
      <c r="T586" s="5"/>
      <c r="U586" s="5" t="s">
        <v>59</v>
      </c>
      <c r="V586" s="5"/>
      <c r="X586" s="5"/>
      <c r="Y586" s="6">
        <v>43833</v>
      </c>
      <c r="Z586" s="6"/>
      <c r="AA586" s="6">
        <v>43848</v>
      </c>
      <c r="AB586" s="6">
        <v>43829</v>
      </c>
      <c r="AC586" s="6">
        <v>43837</v>
      </c>
      <c r="AD586" s="6">
        <v>43839</v>
      </c>
      <c r="AE586" s="6">
        <v>43840</v>
      </c>
      <c r="AF586" s="5"/>
      <c r="AG586" s="6">
        <v>43840</v>
      </c>
      <c r="AH586" s="6">
        <v>43829</v>
      </c>
      <c r="AI586" s="5"/>
      <c r="AJ586" s="5"/>
      <c r="AK586">
        <v>585</v>
      </c>
    </row>
    <row r="587" spans="1:37" x14ac:dyDescent="0.35">
      <c r="A587">
        <v>1</v>
      </c>
      <c r="B587" s="5"/>
      <c r="C587">
        <v>0</v>
      </c>
      <c r="D587" s="5" t="s">
        <v>991</v>
      </c>
      <c r="E587" s="5" t="s">
        <v>45</v>
      </c>
      <c r="F587" s="5"/>
      <c r="G587" s="5" t="s">
        <v>46</v>
      </c>
      <c r="H587" s="5" t="s">
        <v>992</v>
      </c>
      <c r="I587" s="5"/>
      <c r="J587" s="5"/>
      <c r="K587" s="5"/>
      <c r="L587" s="5" t="s">
        <v>53</v>
      </c>
      <c r="M587" s="5" t="s">
        <v>84</v>
      </c>
      <c r="N587" s="5"/>
      <c r="O587" s="5"/>
      <c r="P587" s="6"/>
      <c r="Q587" s="5" t="s">
        <v>587</v>
      </c>
      <c r="R587" s="5" t="s">
        <v>588</v>
      </c>
      <c r="S587" s="5" t="s">
        <v>57</v>
      </c>
      <c r="T587" s="5" t="s">
        <v>58</v>
      </c>
      <c r="U587" s="5" t="s">
        <v>191</v>
      </c>
      <c r="V587" s="5"/>
      <c r="W587">
        <v>0</v>
      </c>
      <c r="X587" s="5"/>
      <c r="Y587" s="6">
        <v>44183</v>
      </c>
      <c r="Z587" s="6">
        <v>44185</v>
      </c>
      <c r="AA587" s="6">
        <v>44185</v>
      </c>
      <c r="AB587" s="6">
        <v>44175</v>
      </c>
      <c r="AC587" s="6"/>
      <c r="AD587" s="6">
        <v>44175</v>
      </c>
      <c r="AE587" s="6">
        <v>44187</v>
      </c>
      <c r="AF587" s="5"/>
      <c r="AG587" s="6">
        <v>44187</v>
      </c>
      <c r="AH587" s="6">
        <v>44175</v>
      </c>
      <c r="AI587" s="5"/>
      <c r="AJ587" s="5"/>
      <c r="AK587">
        <v>586</v>
      </c>
    </row>
    <row r="588" spans="1:37" x14ac:dyDescent="0.35">
      <c r="A588">
        <v>1</v>
      </c>
      <c r="B588" s="5"/>
      <c r="C588">
        <v>0</v>
      </c>
      <c r="D588" s="5" t="s">
        <v>993</v>
      </c>
      <c r="E588" s="5" t="s">
        <v>92</v>
      </c>
      <c r="F588" s="5"/>
      <c r="G588" s="5" t="s">
        <v>86</v>
      </c>
      <c r="H588" s="5" t="s">
        <v>994</v>
      </c>
      <c r="I588" s="5" t="s">
        <v>1258</v>
      </c>
      <c r="J588" s="5"/>
      <c r="K588" s="5"/>
      <c r="L588" s="5" t="s">
        <v>53</v>
      </c>
      <c r="M588" s="5" t="s">
        <v>84</v>
      </c>
      <c r="N588" s="5"/>
      <c r="O588" s="5"/>
      <c r="P588" s="6"/>
      <c r="Q588" s="5" t="s">
        <v>977</v>
      </c>
      <c r="R588" s="5" t="s">
        <v>978</v>
      </c>
      <c r="S588" s="5" t="s">
        <v>51</v>
      </c>
      <c r="T588" s="5"/>
      <c r="U588" s="5" t="s">
        <v>979</v>
      </c>
      <c r="V588" s="5"/>
      <c r="X588" s="5"/>
      <c r="Y588" s="6">
        <v>43770</v>
      </c>
      <c r="Z588" s="6"/>
      <c r="AA588" s="6">
        <v>43785</v>
      </c>
      <c r="AB588" s="6">
        <v>43753</v>
      </c>
      <c r="AC588" s="6">
        <v>43770</v>
      </c>
      <c r="AD588" s="6">
        <v>43791</v>
      </c>
      <c r="AE588" s="6">
        <v>43795</v>
      </c>
      <c r="AF588" s="5"/>
      <c r="AG588" s="6">
        <v>43802</v>
      </c>
      <c r="AH588" s="6">
        <v>43718</v>
      </c>
      <c r="AI588" s="5" t="s">
        <v>59</v>
      </c>
      <c r="AJ588" s="5"/>
      <c r="AK588">
        <v>587</v>
      </c>
    </row>
    <row r="589" spans="1:37" x14ac:dyDescent="0.35">
      <c r="A589">
        <v>2</v>
      </c>
      <c r="B589" s="5"/>
      <c r="C589">
        <v>2</v>
      </c>
      <c r="D589" s="5" t="s">
        <v>993</v>
      </c>
      <c r="E589" s="5" t="s">
        <v>92</v>
      </c>
      <c r="F589" s="5"/>
      <c r="G589" s="5" t="s">
        <v>86</v>
      </c>
      <c r="H589" s="5" t="s">
        <v>995</v>
      </c>
      <c r="I589" s="5" t="s">
        <v>996</v>
      </c>
      <c r="J589" s="5"/>
      <c r="K589" s="5"/>
      <c r="L589" s="5" t="s">
        <v>53</v>
      </c>
      <c r="M589" s="5" t="s">
        <v>67</v>
      </c>
      <c r="N589" s="5"/>
      <c r="O589" s="5"/>
      <c r="P589" s="6"/>
      <c r="Q589" s="5" t="s">
        <v>977</v>
      </c>
      <c r="R589" s="5" t="s">
        <v>978</v>
      </c>
      <c r="S589" s="5" t="s">
        <v>51</v>
      </c>
      <c r="T589" s="5"/>
      <c r="U589" s="5" t="s">
        <v>59</v>
      </c>
      <c r="V589" s="5"/>
      <c r="X589" s="5"/>
      <c r="Y589" s="6">
        <v>43762</v>
      </c>
      <c r="Z589" s="6">
        <v>43884</v>
      </c>
      <c r="AA589" s="6">
        <v>43902</v>
      </c>
      <c r="AB589" s="6">
        <v>43761</v>
      </c>
      <c r="AC589" s="6">
        <v>43882</v>
      </c>
      <c r="AD589" s="6">
        <v>43892</v>
      </c>
      <c r="AE589" s="6">
        <v>43908</v>
      </c>
      <c r="AF589" s="5"/>
      <c r="AG589" s="6">
        <v>43914</v>
      </c>
      <c r="AH589" s="6">
        <v>43761</v>
      </c>
      <c r="AI589" s="5"/>
      <c r="AJ589" s="5" t="s">
        <v>979</v>
      </c>
      <c r="AK589">
        <v>588</v>
      </c>
    </row>
    <row r="590" spans="1:37" x14ac:dyDescent="0.35">
      <c r="A590">
        <v>1</v>
      </c>
      <c r="B590" s="5"/>
      <c r="C590">
        <v>0</v>
      </c>
      <c r="D590" s="5" t="s">
        <v>997</v>
      </c>
      <c r="E590" s="5" t="s">
        <v>92</v>
      </c>
      <c r="F590" s="5"/>
      <c r="G590" s="5" t="s">
        <v>86</v>
      </c>
      <c r="H590" s="5" t="s">
        <v>998</v>
      </c>
      <c r="I590" s="5" t="s">
        <v>1141</v>
      </c>
      <c r="J590" s="5"/>
      <c r="K590" s="5"/>
      <c r="L590" s="5" t="s">
        <v>53</v>
      </c>
      <c r="M590" s="5" t="s">
        <v>84</v>
      </c>
      <c r="N590" s="5"/>
      <c r="O590" s="5"/>
      <c r="P590" s="6"/>
      <c r="Q590" s="5" t="s">
        <v>106</v>
      </c>
      <c r="R590" s="5" t="s">
        <v>107</v>
      </c>
      <c r="S590" s="5" t="s">
        <v>51</v>
      </c>
      <c r="T590" s="5"/>
      <c r="U590" s="5" t="s">
        <v>979</v>
      </c>
      <c r="V590" s="5"/>
      <c r="X590" s="5"/>
      <c r="Y590" s="6">
        <v>43804</v>
      </c>
      <c r="Z590" s="6"/>
      <c r="AA590" s="6">
        <v>43850</v>
      </c>
      <c r="AB590" s="6">
        <v>43818</v>
      </c>
      <c r="AC590" s="6">
        <v>43830</v>
      </c>
      <c r="AD590" s="6">
        <v>43832</v>
      </c>
      <c r="AE590" s="6">
        <v>43850</v>
      </c>
      <c r="AF590" s="5"/>
      <c r="AG590" s="6">
        <v>43853</v>
      </c>
      <c r="AH590" s="6">
        <v>43817</v>
      </c>
      <c r="AI590" s="5"/>
      <c r="AJ590" s="5"/>
      <c r="AK590">
        <v>589</v>
      </c>
    </row>
    <row r="591" spans="1:37" x14ac:dyDescent="0.35">
      <c r="A591">
        <v>2</v>
      </c>
      <c r="B591" s="5"/>
      <c r="C591">
        <v>0</v>
      </c>
      <c r="D591" s="5" t="s">
        <v>997</v>
      </c>
      <c r="E591" s="5" t="s">
        <v>60</v>
      </c>
      <c r="F591" s="5" t="s">
        <v>73</v>
      </c>
      <c r="G591" s="5" t="s">
        <v>46</v>
      </c>
      <c r="H591" s="5" t="s">
        <v>998</v>
      </c>
      <c r="I591" s="5" t="s">
        <v>1000</v>
      </c>
      <c r="J591" s="5"/>
      <c r="K591" s="5"/>
      <c r="L591" s="5" t="s">
        <v>53</v>
      </c>
      <c r="M591" s="5" t="s">
        <v>110</v>
      </c>
      <c r="N591" s="5"/>
      <c r="O591" s="5"/>
      <c r="P591" s="6"/>
      <c r="Q591" s="5" t="s">
        <v>106</v>
      </c>
      <c r="R591" s="5" t="s">
        <v>107</v>
      </c>
      <c r="S591" s="5" t="s">
        <v>51</v>
      </c>
      <c r="T591" s="5"/>
      <c r="U591" s="5" t="s">
        <v>59</v>
      </c>
      <c r="V591" s="5"/>
      <c r="X591" s="5"/>
      <c r="Y591" s="6">
        <v>43903</v>
      </c>
      <c r="Z591" s="6">
        <v>43897</v>
      </c>
      <c r="AA591" s="6">
        <v>43907</v>
      </c>
      <c r="AB591" s="6">
        <v>43895</v>
      </c>
      <c r="AC591" s="6">
        <v>43895</v>
      </c>
      <c r="AD591" s="6">
        <v>43832</v>
      </c>
      <c r="AE591" s="6">
        <v>43850</v>
      </c>
      <c r="AF591" s="5"/>
      <c r="AG591" s="6">
        <v>43922</v>
      </c>
      <c r="AH591" s="6">
        <v>43895</v>
      </c>
      <c r="AI591" s="5"/>
      <c r="AJ591" s="5"/>
      <c r="AK591">
        <v>591</v>
      </c>
    </row>
    <row r="592" spans="1:37" x14ac:dyDescent="0.35">
      <c r="A592">
        <v>3</v>
      </c>
      <c r="B592" s="5"/>
      <c r="C592">
        <v>0</v>
      </c>
      <c r="D592" s="5" t="s">
        <v>997</v>
      </c>
      <c r="E592" s="5" t="s">
        <v>60</v>
      </c>
      <c r="F592" s="5"/>
      <c r="G592" s="5" t="s">
        <v>86</v>
      </c>
      <c r="H592" s="5" t="s">
        <v>998</v>
      </c>
      <c r="I592" s="5" t="s">
        <v>999</v>
      </c>
      <c r="J592" s="5"/>
      <c r="K592" s="5"/>
      <c r="L592" s="5" t="s">
        <v>53</v>
      </c>
      <c r="M592" s="5" t="s">
        <v>67</v>
      </c>
      <c r="N592" s="5"/>
      <c r="O592" s="5"/>
      <c r="P592" s="6"/>
      <c r="Q592" s="5" t="s">
        <v>106</v>
      </c>
      <c r="R592" s="5" t="s">
        <v>107</v>
      </c>
      <c r="S592" s="5" t="s">
        <v>65</v>
      </c>
      <c r="T592" s="5" t="s">
        <v>58</v>
      </c>
      <c r="U592" s="5" t="s">
        <v>191</v>
      </c>
      <c r="V592" s="5"/>
      <c r="X592" s="5"/>
      <c r="Y592" s="6">
        <v>43911</v>
      </c>
      <c r="Z592" s="6">
        <v>43905</v>
      </c>
      <c r="AA592" s="6">
        <v>43931</v>
      </c>
      <c r="AB592" s="6">
        <v>43903</v>
      </c>
      <c r="AC592" s="6">
        <v>43903</v>
      </c>
      <c r="AD592" s="6">
        <v>43921</v>
      </c>
      <c r="AE592" s="6">
        <v>43924</v>
      </c>
      <c r="AF592" s="5"/>
      <c r="AG592" s="6">
        <v>43930</v>
      </c>
      <c r="AH592" s="6">
        <v>43903</v>
      </c>
      <c r="AI592" s="5"/>
      <c r="AJ592" s="5"/>
      <c r="AK592">
        <v>590</v>
      </c>
    </row>
    <row r="593" spans="1:37" x14ac:dyDescent="0.35">
      <c r="A593">
        <v>3</v>
      </c>
      <c r="B593" s="5"/>
      <c r="C593">
        <v>0</v>
      </c>
      <c r="D593" s="5" t="s">
        <v>1001</v>
      </c>
      <c r="E593" s="5" t="s">
        <v>92</v>
      </c>
      <c r="F593" s="5" t="s">
        <v>73</v>
      </c>
      <c r="G593" s="5" t="s">
        <v>46</v>
      </c>
      <c r="H593" s="5" t="s">
        <v>1002</v>
      </c>
      <c r="I593" s="5" t="s">
        <v>1161</v>
      </c>
      <c r="J593" s="5"/>
      <c r="K593" s="5"/>
      <c r="L593" s="5" t="s">
        <v>53</v>
      </c>
      <c r="M593" s="5" t="s">
        <v>102</v>
      </c>
      <c r="N593" s="5"/>
      <c r="O593" s="5"/>
      <c r="P593" s="6"/>
      <c r="Q593" s="5" t="s">
        <v>186</v>
      </c>
      <c r="R593" s="5" t="s">
        <v>187</v>
      </c>
      <c r="S593" s="5" t="s">
        <v>51</v>
      </c>
      <c r="T593" s="5"/>
      <c r="U593" s="5"/>
      <c r="V593" s="5"/>
      <c r="X593" s="5"/>
      <c r="Y593" s="6">
        <v>43818</v>
      </c>
      <c r="Z593" s="6"/>
      <c r="AA593" s="6"/>
      <c r="AB593" s="6">
        <v>43818</v>
      </c>
      <c r="AC593" s="6"/>
      <c r="AD593" s="6"/>
      <c r="AE593" s="6"/>
      <c r="AF593" s="5"/>
      <c r="AG593" s="6">
        <v>43889</v>
      </c>
      <c r="AH593" s="6">
        <v>43817</v>
      </c>
      <c r="AI593" s="5"/>
      <c r="AJ593" s="5"/>
      <c r="AK593">
        <v>598</v>
      </c>
    </row>
    <row r="594" spans="1:37" x14ac:dyDescent="0.35">
      <c r="A594">
        <v>2</v>
      </c>
      <c r="B594" s="5"/>
      <c r="C594">
        <v>0</v>
      </c>
      <c r="D594" s="5" t="s">
        <v>1001</v>
      </c>
      <c r="E594" s="5" t="s">
        <v>60</v>
      </c>
      <c r="F594" s="5" t="s">
        <v>73</v>
      </c>
      <c r="G594" s="5" t="s">
        <v>46</v>
      </c>
      <c r="H594" s="5" t="s">
        <v>1002</v>
      </c>
      <c r="I594" s="5" t="s">
        <v>1003</v>
      </c>
      <c r="J594" s="5"/>
      <c r="K594" s="5"/>
      <c r="L594" s="5" t="s">
        <v>53</v>
      </c>
      <c r="M594" s="5" t="s">
        <v>84</v>
      </c>
      <c r="N594" s="5"/>
      <c r="O594" s="5"/>
      <c r="P594" s="6"/>
      <c r="Q594" s="5" t="s">
        <v>186</v>
      </c>
      <c r="R594" s="5" t="s">
        <v>187</v>
      </c>
      <c r="S594" s="5" t="s">
        <v>51</v>
      </c>
      <c r="T594" s="5"/>
      <c r="U594" s="5" t="s">
        <v>191</v>
      </c>
      <c r="V594" s="5"/>
      <c r="X594" s="5"/>
      <c r="Y594" s="6">
        <v>43818</v>
      </c>
      <c r="Z594" s="6"/>
      <c r="AA594" s="6">
        <v>43924</v>
      </c>
      <c r="AB594" s="6">
        <v>43818</v>
      </c>
      <c r="AC594" s="6">
        <v>43913</v>
      </c>
      <c r="AD594" s="6">
        <v>43920</v>
      </c>
      <c r="AE594" s="6">
        <v>43924</v>
      </c>
      <c r="AF594" s="5"/>
      <c r="AG594" s="6">
        <v>43930</v>
      </c>
      <c r="AH594" s="6">
        <v>43817</v>
      </c>
      <c r="AI594" s="5"/>
      <c r="AJ594" s="5"/>
      <c r="AK594">
        <v>592</v>
      </c>
    </row>
    <row r="595" spans="1:37" x14ac:dyDescent="0.35">
      <c r="A595">
        <v>1</v>
      </c>
      <c r="B595" s="5"/>
      <c r="C595">
        <v>1</v>
      </c>
      <c r="D595" s="5" t="s">
        <v>1001</v>
      </c>
      <c r="E595" s="5" t="s">
        <v>60</v>
      </c>
      <c r="F595" s="5"/>
      <c r="G595" s="5" t="s">
        <v>86</v>
      </c>
      <c r="H595" s="5" t="s">
        <v>1002</v>
      </c>
      <c r="I595" s="5" t="s">
        <v>1009</v>
      </c>
      <c r="J595" s="5"/>
      <c r="K595" s="5"/>
      <c r="L595" s="5" t="s">
        <v>53</v>
      </c>
      <c r="M595" s="5" t="s">
        <v>78</v>
      </c>
      <c r="N595" s="5"/>
      <c r="O595" s="5"/>
      <c r="P595" s="6"/>
      <c r="Q595" s="5" t="s">
        <v>186</v>
      </c>
      <c r="R595" s="5" t="s">
        <v>187</v>
      </c>
      <c r="S595" s="5" t="s">
        <v>51</v>
      </c>
      <c r="T595" s="5"/>
      <c r="U595" s="5" t="s">
        <v>191</v>
      </c>
      <c r="V595" s="5"/>
      <c r="X595" s="5"/>
      <c r="Y595" s="6">
        <v>43896</v>
      </c>
      <c r="Z595" s="6"/>
      <c r="AA595" s="6">
        <v>43931</v>
      </c>
      <c r="AB595" s="6">
        <v>43895</v>
      </c>
      <c r="AC595" s="6">
        <v>43895</v>
      </c>
      <c r="AD595" s="6">
        <v>43920</v>
      </c>
      <c r="AE595" s="6">
        <v>43930</v>
      </c>
      <c r="AF595" s="5"/>
      <c r="AG595" s="6">
        <v>43935</v>
      </c>
      <c r="AH595" s="6">
        <v>43895</v>
      </c>
      <c r="AI595" s="5"/>
      <c r="AJ595" s="5"/>
      <c r="AK595">
        <v>596</v>
      </c>
    </row>
    <row r="596" spans="1:37" x14ac:dyDescent="0.35">
      <c r="A596">
        <v>4</v>
      </c>
      <c r="B596" s="5"/>
      <c r="C596">
        <v>1</v>
      </c>
      <c r="D596" s="5" t="s">
        <v>1001</v>
      </c>
      <c r="E596" s="5" t="s">
        <v>45</v>
      </c>
      <c r="F596" s="5"/>
      <c r="G596" s="5" t="s">
        <v>64</v>
      </c>
      <c r="H596" s="5" t="s">
        <v>1010</v>
      </c>
      <c r="I596" s="5"/>
      <c r="J596" s="5"/>
      <c r="K596" s="5"/>
      <c r="L596" s="5" t="s">
        <v>53</v>
      </c>
      <c r="M596" s="5" t="s">
        <v>102</v>
      </c>
      <c r="N596" s="5"/>
      <c r="O596" s="5"/>
      <c r="P596" s="6"/>
      <c r="Q596" s="5" t="s">
        <v>186</v>
      </c>
      <c r="R596" s="5" t="s">
        <v>187</v>
      </c>
      <c r="S596" s="5" t="s">
        <v>65</v>
      </c>
      <c r="T596" s="5" t="s">
        <v>58</v>
      </c>
      <c r="U596" s="5" t="s">
        <v>191</v>
      </c>
      <c r="V596" s="5"/>
      <c r="X596" s="5"/>
      <c r="Y596" s="6">
        <v>44025</v>
      </c>
      <c r="Z596" s="6"/>
      <c r="AA596" s="6">
        <v>43955</v>
      </c>
      <c r="AB596" s="6">
        <v>44011</v>
      </c>
      <c r="AC596" s="6">
        <v>44077</v>
      </c>
      <c r="AD596" s="6"/>
      <c r="AE596" s="6"/>
      <c r="AF596" s="5"/>
      <c r="AG596" s="6">
        <v>44130</v>
      </c>
      <c r="AH596" s="6">
        <v>44011</v>
      </c>
      <c r="AI596" s="5"/>
      <c r="AJ596" s="5"/>
      <c r="AK596">
        <v>597</v>
      </c>
    </row>
    <row r="597" spans="1:37" x14ac:dyDescent="0.35">
      <c r="A597">
        <v>7</v>
      </c>
      <c r="B597" s="5"/>
      <c r="C597">
        <v>0</v>
      </c>
      <c r="D597" s="5" t="s">
        <v>1001</v>
      </c>
      <c r="E597" s="5" t="s">
        <v>60</v>
      </c>
      <c r="F597" s="5"/>
      <c r="G597" s="5" t="s">
        <v>46</v>
      </c>
      <c r="H597" s="5" t="s">
        <v>1007</v>
      </c>
      <c r="I597" s="5" t="s">
        <v>1008</v>
      </c>
      <c r="J597" s="5"/>
      <c r="K597" s="5"/>
      <c r="L597" s="5" t="s">
        <v>53</v>
      </c>
      <c r="M597" s="5" t="s">
        <v>530</v>
      </c>
      <c r="N597" s="5"/>
      <c r="O597" s="5"/>
      <c r="P597" s="6"/>
      <c r="Q597" s="5" t="s">
        <v>186</v>
      </c>
      <c r="R597" s="5" t="s">
        <v>187</v>
      </c>
      <c r="S597" s="5" t="s">
        <v>65</v>
      </c>
      <c r="T597" s="5" t="s">
        <v>58</v>
      </c>
      <c r="U597" s="5" t="s">
        <v>191</v>
      </c>
      <c r="V597" s="5"/>
      <c r="X597" s="5"/>
      <c r="Y597" s="6">
        <v>44173</v>
      </c>
      <c r="Z597" s="6">
        <v>44175</v>
      </c>
      <c r="AA597" s="6">
        <v>44175</v>
      </c>
      <c r="AB597" s="6">
        <v>44074</v>
      </c>
      <c r="AC597" s="6">
        <v>44165</v>
      </c>
      <c r="AD597" s="6">
        <v>44165</v>
      </c>
      <c r="AE597" s="6"/>
      <c r="AF597" s="5" t="s">
        <v>74</v>
      </c>
      <c r="AG597" s="6">
        <v>44207</v>
      </c>
      <c r="AH597" s="6">
        <v>44165</v>
      </c>
      <c r="AI597" s="5"/>
      <c r="AJ597" s="5"/>
      <c r="AK597">
        <v>595</v>
      </c>
    </row>
    <row r="598" spans="1:37" x14ac:dyDescent="0.35">
      <c r="A598">
        <v>5</v>
      </c>
      <c r="B598" s="5"/>
      <c r="C598">
        <v>0</v>
      </c>
      <c r="D598" s="5" t="s">
        <v>1001</v>
      </c>
      <c r="E598" s="5" t="s">
        <v>60</v>
      </c>
      <c r="F598" s="5" t="s">
        <v>146</v>
      </c>
      <c r="G598" s="5" t="s">
        <v>46</v>
      </c>
      <c r="H598" s="5" t="s">
        <v>1002</v>
      </c>
      <c r="I598" s="5" t="s">
        <v>1006</v>
      </c>
      <c r="J598" s="5"/>
      <c r="K598" s="5"/>
      <c r="L598" s="5" t="s">
        <v>53</v>
      </c>
      <c r="M598" s="5" t="s">
        <v>54</v>
      </c>
      <c r="N598" s="5"/>
      <c r="O598" s="5"/>
      <c r="P598" s="6"/>
      <c r="Q598" s="5" t="s">
        <v>186</v>
      </c>
      <c r="R598" s="5" t="s">
        <v>187</v>
      </c>
      <c r="S598" s="5" t="s">
        <v>51</v>
      </c>
      <c r="T598" s="5"/>
      <c r="U598" s="5" t="s">
        <v>191</v>
      </c>
      <c r="V598" s="5"/>
      <c r="X598" s="5"/>
      <c r="Y598" s="6">
        <v>44013</v>
      </c>
      <c r="Z598" s="6">
        <v>44007</v>
      </c>
      <c r="AA598" s="6">
        <v>44025</v>
      </c>
      <c r="AB598" s="6">
        <v>44005</v>
      </c>
      <c r="AC598" s="6">
        <v>44005</v>
      </c>
      <c r="AD598" s="6">
        <v>44005</v>
      </c>
      <c r="AE598" s="6">
        <v>44019</v>
      </c>
      <c r="AF598" s="5"/>
      <c r="AG598" s="6">
        <v>44028</v>
      </c>
      <c r="AH598" s="6">
        <v>44005</v>
      </c>
      <c r="AI598" s="5"/>
      <c r="AJ598" s="5"/>
      <c r="AK598">
        <v>594</v>
      </c>
    </row>
    <row r="599" spans="1:37" x14ac:dyDescent="0.35">
      <c r="A599">
        <v>6</v>
      </c>
      <c r="B599" s="5"/>
      <c r="C599">
        <v>2</v>
      </c>
      <c r="D599" s="5" t="s">
        <v>1001</v>
      </c>
      <c r="E599" s="5" t="s">
        <v>60</v>
      </c>
      <c r="F599" s="5"/>
      <c r="G599" s="5" t="s">
        <v>46</v>
      </c>
      <c r="H599" s="5" t="s">
        <v>1004</v>
      </c>
      <c r="I599" s="5" t="s">
        <v>1005</v>
      </c>
      <c r="J599" s="5"/>
      <c r="K599" s="5"/>
      <c r="L599" s="5" t="s">
        <v>53</v>
      </c>
      <c r="M599" s="5" t="s">
        <v>54</v>
      </c>
      <c r="N599" s="5"/>
      <c r="O599" s="5"/>
      <c r="P599" s="6"/>
      <c r="Q599" s="5" t="s">
        <v>186</v>
      </c>
      <c r="R599" s="5" t="s">
        <v>187</v>
      </c>
      <c r="S599" s="5" t="s">
        <v>65</v>
      </c>
      <c r="T599" s="5" t="s">
        <v>58</v>
      </c>
      <c r="U599" s="5" t="s">
        <v>191</v>
      </c>
      <c r="V599" s="5"/>
      <c r="X599" s="5"/>
      <c r="Y599" s="6">
        <v>44211</v>
      </c>
      <c r="Z599" s="6">
        <v>44043</v>
      </c>
      <c r="AA599" s="6">
        <v>44232</v>
      </c>
      <c r="AB599" s="6">
        <v>44207</v>
      </c>
      <c r="AC599" s="6">
        <v>44223</v>
      </c>
      <c r="AD599" s="6">
        <v>44225</v>
      </c>
      <c r="AE599" s="6">
        <v>44232</v>
      </c>
      <c r="AF599" s="5"/>
      <c r="AG599" s="6">
        <v>44236</v>
      </c>
      <c r="AH599" s="6">
        <v>44207</v>
      </c>
      <c r="AI599" s="5"/>
      <c r="AJ599" s="5"/>
      <c r="AK599">
        <v>593</v>
      </c>
    </row>
    <row r="600" spans="1:37" x14ac:dyDescent="0.35">
      <c r="A600">
        <v>1</v>
      </c>
      <c r="B600" s="5"/>
      <c r="C600">
        <v>0</v>
      </c>
      <c r="D600" s="5" t="s">
        <v>1011</v>
      </c>
      <c r="E600" s="5" t="s">
        <v>60</v>
      </c>
      <c r="F600" s="5"/>
      <c r="G600" s="5" t="s">
        <v>86</v>
      </c>
      <c r="H600" s="5" t="s">
        <v>1012</v>
      </c>
      <c r="I600" s="5" t="s">
        <v>1190</v>
      </c>
      <c r="J600" s="5"/>
      <c r="K600" s="5"/>
      <c r="L600" s="5" t="s">
        <v>53</v>
      </c>
      <c r="M600" s="5" t="s">
        <v>54</v>
      </c>
      <c r="N600" s="5"/>
      <c r="O600" s="5"/>
      <c r="P600" s="6"/>
      <c r="Q600" s="5" t="s">
        <v>240</v>
      </c>
      <c r="R600" s="5" t="s">
        <v>241</v>
      </c>
      <c r="S600" s="5" t="s">
        <v>51</v>
      </c>
      <c r="T600" s="5"/>
      <c r="U600" s="5" t="s">
        <v>191</v>
      </c>
      <c r="V600" s="5"/>
      <c r="X600" s="5"/>
      <c r="Y600" s="6"/>
      <c r="Z600" s="6"/>
      <c r="AA600" s="6">
        <v>44187</v>
      </c>
      <c r="AB600" s="6">
        <v>43818</v>
      </c>
      <c r="AC600" s="6">
        <v>44172</v>
      </c>
      <c r="AD600" s="6">
        <v>44196</v>
      </c>
      <c r="AE600" s="6">
        <v>44200</v>
      </c>
      <c r="AF600" s="5" t="s">
        <v>74</v>
      </c>
      <c r="AG600" s="6">
        <v>44201</v>
      </c>
      <c r="AH600" s="6">
        <v>43817</v>
      </c>
      <c r="AI600" s="5"/>
      <c r="AJ600" s="5"/>
      <c r="AK600">
        <v>602</v>
      </c>
    </row>
    <row r="601" spans="1:37" x14ac:dyDescent="0.35">
      <c r="A601">
        <v>3</v>
      </c>
      <c r="B601" s="5"/>
      <c r="C601">
        <v>0</v>
      </c>
      <c r="D601" s="5" t="s">
        <v>1011</v>
      </c>
      <c r="E601" s="5" t="s">
        <v>92</v>
      </c>
      <c r="F601" s="5" t="s">
        <v>73</v>
      </c>
      <c r="G601" s="5" t="s">
        <v>46</v>
      </c>
      <c r="H601" s="5" t="s">
        <v>1012</v>
      </c>
      <c r="I601" s="5" t="s">
        <v>1277</v>
      </c>
      <c r="J601" s="5"/>
      <c r="K601" s="5"/>
      <c r="L601" s="5" t="s">
        <v>48</v>
      </c>
      <c r="M601" s="5"/>
      <c r="N601" s="5" t="s">
        <v>240</v>
      </c>
      <c r="O601" s="5" t="s">
        <v>241</v>
      </c>
      <c r="P601" s="6"/>
      <c r="Q601" s="5" t="s">
        <v>240</v>
      </c>
      <c r="R601" s="5" t="s">
        <v>241</v>
      </c>
      <c r="S601" s="5" t="s">
        <v>51</v>
      </c>
      <c r="T601" s="5"/>
      <c r="U601" s="5"/>
      <c r="V601" s="5"/>
      <c r="X601" s="5"/>
      <c r="Y601" s="6"/>
      <c r="Z601" s="6"/>
      <c r="AA601" s="6"/>
      <c r="AB601" s="6">
        <v>43818</v>
      </c>
      <c r="AC601" s="6"/>
      <c r="AD601" s="6"/>
      <c r="AE601" s="6"/>
      <c r="AF601" s="5"/>
      <c r="AG601" s="6"/>
      <c r="AH601" s="6">
        <v>43817</v>
      </c>
      <c r="AI601" s="5"/>
      <c r="AJ601" s="5"/>
      <c r="AK601">
        <v>599</v>
      </c>
    </row>
    <row r="602" spans="1:37" x14ac:dyDescent="0.35">
      <c r="A602">
        <v>5</v>
      </c>
      <c r="B602" s="5"/>
      <c r="C602">
        <v>0</v>
      </c>
      <c r="D602" s="5" t="s">
        <v>1011</v>
      </c>
      <c r="E602" s="5" t="s">
        <v>92</v>
      </c>
      <c r="F602" s="5" t="s">
        <v>146</v>
      </c>
      <c r="G602" s="5" t="s">
        <v>147</v>
      </c>
      <c r="H602" s="5" t="s">
        <v>1012</v>
      </c>
      <c r="I602" s="5" t="s">
        <v>1278</v>
      </c>
      <c r="J602" s="5"/>
      <c r="K602" s="5"/>
      <c r="L602" s="5" t="s">
        <v>48</v>
      </c>
      <c r="M602" s="5"/>
      <c r="N602" s="5" t="s">
        <v>240</v>
      </c>
      <c r="O602" s="5" t="s">
        <v>241</v>
      </c>
      <c r="P602" s="6"/>
      <c r="Q602" s="5" t="s">
        <v>240</v>
      </c>
      <c r="R602" s="5" t="s">
        <v>241</v>
      </c>
      <c r="S602" s="5" t="s">
        <v>51</v>
      </c>
      <c r="T602" s="5"/>
      <c r="U602" s="5"/>
      <c r="V602" s="5"/>
      <c r="X602" s="5"/>
      <c r="Y602" s="6"/>
      <c r="Z602" s="6"/>
      <c r="AA602" s="6"/>
      <c r="AB602" s="6">
        <v>43818</v>
      </c>
      <c r="AC602" s="6"/>
      <c r="AD602" s="6"/>
      <c r="AE602" s="6"/>
      <c r="AF602" s="5"/>
      <c r="AG602" s="6"/>
      <c r="AH602" s="6">
        <v>43817</v>
      </c>
      <c r="AI602" s="5"/>
      <c r="AJ602" s="5"/>
      <c r="AK602">
        <v>600</v>
      </c>
    </row>
    <row r="603" spans="1:37" x14ac:dyDescent="0.35">
      <c r="A603">
        <v>2</v>
      </c>
      <c r="B603" s="5"/>
      <c r="C603">
        <v>2</v>
      </c>
      <c r="D603" s="5" t="s">
        <v>1011</v>
      </c>
      <c r="E603" s="5" t="s">
        <v>60</v>
      </c>
      <c r="F603" s="5"/>
      <c r="G603" s="5" t="s">
        <v>64</v>
      </c>
      <c r="H603" s="5" t="s">
        <v>1012</v>
      </c>
      <c r="I603" s="5" t="s">
        <v>1364</v>
      </c>
      <c r="J603" s="5"/>
      <c r="K603" s="5"/>
      <c r="L603" s="5" t="s">
        <v>190</v>
      </c>
      <c r="M603" s="5"/>
      <c r="N603" s="5" t="s">
        <v>191</v>
      </c>
      <c r="O603" s="5"/>
      <c r="P603" s="6">
        <v>44187</v>
      </c>
      <c r="Q603" s="5" t="s">
        <v>240</v>
      </c>
      <c r="R603" s="5" t="s">
        <v>241</v>
      </c>
      <c r="S603" s="5" t="s">
        <v>51</v>
      </c>
      <c r="T603" s="5"/>
      <c r="U603" s="5" t="s">
        <v>191</v>
      </c>
      <c r="V603" s="5"/>
      <c r="X603" s="5"/>
      <c r="Y603" s="6">
        <v>44186</v>
      </c>
      <c r="Z603" s="6"/>
      <c r="AA603" s="6">
        <v>44187</v>
      </c>
      <c r="AB603" s="6">
        <v>44182</v>
      </c>
      <c r="AC603" s="6">
        <v>44224</v>
      </c>
      <c r="AD603" s="6">
        <v>44236</v>
      </c>
      <c r="AE603" s="6"/>
      <c r="AF603" s="5"/>
      <c r="AG603" s="6"/>
      <c r="AH603" s="6">
        <v>44182</v>
      </c>
      <c r="AI603" s="5"/>
      <c r="AJ603" s="5"/>
      <c r="AK603">
        <v>601</v>
      </c>
    </row>
    <row r="604" spans="1:37" x14ac:dyDescent="0.35">
      <c r="A604">
        <v>1</v>
      </c>
      <c r="B604" s="5"/>
      <c r="C604">
        <v>0</v>
      </c>
      <c r="D604" s="5" t="s">
        <v>1013</v>
      </c>
      <c r="E604" s="5" t="s">
        <v>92</v>
      </c>
      <c r="F604" s="5"/>
      <c r="G604" s="5" t="s">
        <v>86</v>
      </c>
      <c r="H604" s="5" t="s">
        <v>1014</v>
      </c>
      <c r="I604" s="5" t="s">
        <v>1142</v>
      </c>
      <c r="J604" s="5"/>
      <c r="K604" s="5"/>
      <c r="L604" s="5" t="s">
        <v>53</v>
      </c>
      <c r="M604" s="5" t="s">
        <v>67</v>
      </c>
      <c r="N604" s="5"/>
      <c r="O604" s="5"/>
      <c r="P604" s="6"/>
      <c r="Q604" s="5" t="s">
        <v>106</v>
      </c>
      <c r="R604" s="5" t="s">
        <v>107</v>
      </c>
      <c r="S604" s="5" t="s">
        <v>51</v>
      </c>
      <c r="T604" s="5"/>
      <c r="U604" s="5" t="s">
        <v>59</v>
      </c>
      <c r="V604" s="5"/>
      <c r="X604" s="5"/>
      <c r="Y604" s="6">
        <v>43804</v>
      </c>
      <c r="Z604" s="6"/>
      <c r="AA604" s="6">
        <v>43850</v>
      </c>
      <c r="AB604" s="6">
        <v>43818</v>
      </c>
      <c r="AC604" s="6">
        <v>43830</v>
      </c>
      <c r="AD604" s="6">
        <v>43832</v>
      </c>
      <c r="AE604" s="6">
        <v>43840</v>
      </c>
      <c r="AF604" s="5"/>
      <c r="AG604" s="6">
        <v>43843</v>
      </c>
      <c r="AH604" s="6">
        <v>43817</v>
      </c>
      <c r="AI604" s="5"/>
      <c r="AJ604" s="5"/>
      <c r="AK604">
        <v>603</v>
      </c>
    </row>
    <row r="605" spans="1:37" x14ac:dyDescent="0.35">
      <c r="A605">
        <v>1</v>
      </c>
      <c r="B605" s="5"/>
      <c r="C605">
        <v>1</v>
      </c>
      <c r="D605" s="5" t="s">
        <v>1015</v>
      </c>
      <c r="E605" s="5" t="s">
        <v>45</v>
      </c>
      <c r="F605" s="5"/>
      <c r="G605" s="5" t="s">
        <v>86</v>
      </c>
      <c r="H605" s="5" t="s">
        <v>1016</v>
      </c>
      <c r="I605" s="5"/>
      <c r="J605" s="5"/>
      <c r="K605" s="5"/>
      <c r="L605" s="5" t="s">
        <v>53</v>
      </c>
      <c r="M605" s="5" t="s">
        <v>84</v>
      </c>
      <c r="N605" s="5"/>
      <c r="O605" s="5"/>
      <c r="P605" s="6"/>
      <c r="Q605" s="5" t="s">
        <v>507</v>
      </c>
      <c r="R605" s="5" t="s">
        <v>508</v>
      </c>
      <c r="S605" s="5" t="s">
        <v>51</v>
      </c>
      <c r="T605" s="5"/>
      <c r="U605" s="5" t="s">
        <v>191</v>
      </c>
      <c r="V605" s="5"/>
      <c r="W605">
        <v>0</v>
      </c>
      <c r="X605" s="5"/>
      <c r="Y605" s="6">
        <v>43826</v>
      </c>
      <c r="Z605" s="6"/>
      <c r="AA605" s="6">
        <v>43854</v>
      </c>
      <c r="AB605" s="6">
        <v>43819</v>
      </c>
      <c r="AC605" s="6">
        <v>43833</v>
      </c>
      <c r="AD605" s="6">
        <v>43839</v>
      </c>
      <c r="AE605" s="6">
        <v>43839</v>
      </c>
      <c r="AF605" s="5"/>
      <c r="AG605" s="6">
        <v>43839</v>
      </c>
      <c r="AH605" s="6">
        <v>43819</v>
      </c>
      <c r="AI605" s="5"/>
      <c r="AJ605" s="5"/>
      <c r="AK605">
        <v>604</v>
      </c>
    </row>
    <row r="606" spans="1:37" x14ac:dyDescent="0.35">
      <c r="A606">
        <v>1</v>
      </c>
      <c r="B606" s="5"/>
      <c r="C606">
        <v>0</v>
      </c>
      <c r="D606" s="5" t="s">
        <v>1017</v>
      </c>
      <c r="E606" s="5" t="s">
        <v>92</v>
      </c>
      <c r="F606" s="5"/>
      <c r="G606" s="5" t="s">
        <v>86</v>
      </c>
      <c r="H606" s="5" t="s">
        <v>1019</v>
      </c>
      <c r="I606" s="5" t="s">
        <v>1143</v>
      </c>
      <c r="J606" s="5"/>
      <c r="K606" s="5"/>
      <c r="L606" s="5" t="s">
        <v>53</v>
      </c>
      <c r="M606" s="5" t="s">
        <v>78</v>
      </c>
      <c r="N606" s="5"/>
      <c r="O606" s="5"/>
      <c r="P606" s="6"/>
      <c r="Q606" s="5" t="s">
        <v>507</v>
      </c>
      <c r="R606" s="5" t="s">
        <v>508</v>
      </c>
      <c r="S606" s="5" t="s">
        <v>51</v>
      </c>
      <c r="T606" s="5"/>
      <c r="U606" s="5" t="s">
        <v>191</v>
      </c>
      <c r="V606" s="5"/>
      <c r="X606" s="5"/>
      <c r="Y606" s="6">
        <v>43832</v>
      </c>
      <c r="Z606" s="6"/>
      <c r="AA606" s="6">
        <v>43836</v>
      </c>
      <c r="AB606" s="6">
        <v>43818</v>
      </c>
      <c r="AC606" s="6">
        <v>43819</v>
      </c>
      <c r="AD606" s="6">
        <v>43819</v>
      </c>
      <c r="AE606" s="6">
        <v>43823</v>
      </c>
      <c r="AF606" s="5"/>
      <c r="AG606" s="6">
        <v>43829</v>
      </c>
      <c r="AH606" s="6">
        <v>43817</v>
      </c>
      <c r="AI606" s="5"/>
      <c r="AJ606" s="5"/>
      <c r="AK606">
        <v>607</v>
      </c>
    </row>
    <row r="607" spans="1:37" x14ac:dyDescent="0.35">
      <c r="A607">
        <v>2</v>
      </c>
      <c r="B607" s="5"/>
      <c r="C607">
        <v>0</v>
      </c>
      <c r="D607" s="5" t="s">
        <v>1017</v>
      </c>
      <c r="E607" s="5" t="s">
        <v>92</v>
      </c>
      <c r="F607" s="5" t="s">
        <v>73</v>
      </c>
      <c r="G607" s="5" t="s">
        <v>46</v>
      </c>
      <c r="H607" s="5" t="s">
        <v>1019</v>
      </c>
      <c r="I607" s="5" t="s">
        <v>1162</v>
      </c>
      <c r="J607" s="5"/>
      <c r="K607" s="5"/>
      <c r="L607" s="5" t="s">
        <v>53</v>
      </c>
      <c r="M607" s="5" t="s">
        <v>67</v>
      </c>
      <c r="N607" s="5"/>
      <c r="O607" s="5"/>
      <c r="P607" s="6"/>
      <c r="Q607" s="5" t="s">
        <v>507</v>
      </c>
      <c r="R607" s="5" t="s">
        <v>508</v>
      </c>
      <c r="S607" s="5" t="s">
        <v>51</v>
      </c>
      <c r="T607" s="5"/>
      <c r="U607" s="5" t="s">
        <v>59</v>
      </c>
      <c r="V607" s="5"/>
      <c r="X607" s="5"/>
      <c r="Y607" s="6">
        <v>43832</v>
      </c>
      <c r="Z607" s="6"/>
      <c r="AA607" s="6">
        <v>43875</v>
      </c>
      <c r="AB607" s="6">
        <v>43818</v>
      </c>
      <c r="AC607" s="6">
        <v>43859</v>
      </c>
      <c r="AD607" s="6">
        <v>43866</v>
      </c>
      <c r="AE607" s="6">
        <v>43866</v>
      </c>
      <c r="AF607" s="5"/>
      <c r="AG607" s="6">
        <v>43871</v>
      </c>
      <c r="AH607" s="6">
        <v>43817</v>
      </c>
      <c r="AI607" s="5"/>
      <c r="AJ607" s="5"/>
      <c r="AK607">
        <v>606</v>
      </c>
    </row>
    <row r="608" spans="1:37" x14ac:dyDescent="0.35">
      <c r="A608">
        <v>4</v>
      </c>
      <c r="B608" s="5"/>
      <c r="C608">
        <v>1</v>
      </c>
      <c r="D608" s="5" t="s">
        <v>1017</v>
      </c>
      <c r="E608" s="5" t="s">
        <v>92</v>
      </c>
      <c r="F608" s="5"/>
      <c r="G608" s="5" t="s">
        <v>86</v>
      </c>
      <c r="H608" s="5" t="s">
        <v>1018</v>
      </c>
      <c r="I608" s="5" t="s">
        <v>1143</v>
      </c>
      <c r="J608" s="5"/>
      <c r="K608" s="5"/>
      <c r="L608" s="5" t="s">
        <v>53</v>
      </c>
      <c r="M608" s="5" t="s">
        <v>84</v>
      </c>
      <c r="N608" s="5"/>
      <c r="O608" s="5"/>
      <c r="P608" s="6"/>
      <c r="Q608" s="5" t="s">
        <v>507</v>
      </c>
      <c r="R608" s="5" t="s">
        <v>508</v>
      </c>
      <c r="S608" s="5" t="s">
        <v>51</v>
      </c>
      <c r="T608" s="5"/>
      <c r="U608" s="5" t="s">
        <v>191</v>
      </c>
      <c r="V608" s="5"/>
      <c r="X608" s="5"/>
      <c r="Y608" s="6">
        <v>43852</v>
      </c>
      <c r="Z608" s="6">
        <v>43897</v>
      </c>
      <c r="AA608" s="6">
        <v>43926</v>
      </c>
      <c r="AB608" s="6">
        <v>43847</v>
      </c>
      <c r="AC608" s="6">
        <v>43895</v>
      </c>
      <c r="AD608" s="6">
        <v>43916</v>
      </c>
      <c r="AE608" s="6">
        <v>43921</v>
      </c>
      <c r="AF608" s="5"/>
      <c r="AG608" s="6">
        <v>43922</v>
      </c>
      <c r="AH608" s="6">
        <v>43847</v>
      </c>
      <c r="AI608" s="5"/>
      <c r="AJ608" s="5"/>
      <c r="AK608">
        <v>605</v>
      </c>
    </row>
    <row r="609" spans="1:37" x14ac:dyDescent="0.35">
      <c r="A609">
        <v>2</v>
      </c>
      <c r="B609" s="5"/>
      <c r="C609">
        <v>0</v>
      </c>
      <c r="D609" s="5" t="s">
        <v>1020</v>
      </c>
      <c r="E609" s="5" t="s">
        <v>92</v>
      </c>
      <c r="F609" s="5" t="s">
        <v>73</v>
      </c>
      <c r="G609" s="5" t="s">
        <v>46</v>
      </c>
      <c r="H609" s="5" t="s">
        <v>1021</v>
      </c>
      <c r="I609" s="5" t="s">
        <v>1365</v>
      </c>
      <c r="J609" s="5"/>
      <c r="K609" s="5"/>
      <c r="L609" s="5" t="s">
        <v>48</v>
      </c>
      <c r="M609" s="5"/>
      <c r="N609" s="5" t="s">
        <v>507</v>
      </c>
      <c r="O609" s="5" t="s">
        <v>508</v>
      </c>
      <c r="P609" s="6">
        <v>43946</v>
      </c>
      <c r="Q609" s="5" t="s">
        <v>507</v>
      </c>
      <c r="R609" s="5" t="s">
        <v>508</v>
      </c>
      <c r="S609" s="5" t="s">
        <v>65</v>
      </c>
      <c r="T609" s="5" t="s">
        <v>58</v>
      </c>
      <c r="U609" s="5" t="s">
        <v>59</v>
      </c>
      <c r="V609" s="5"/>
      <c r="X609" s="5"/>
      <c r="Y609" s="6">
        <v>43946</v>
      </c>
      <c r="Z609" s="6">
        <v>43948</v>
      </c>
      <c r="AA609" s="6">
        <v>43958</v>
      </c>
      <c r="AB609" s="6">
        <v>43938</v>
      </c>
      <c r="AC609" s="6">
        <v>43895</v>
      </c>
      <c r="AD609" s="6">
        <v>43922</v>
      </c>
      <c r="AE609" s="6"/>
      <c r="AF609" s="5"/>
      <c r="AG609" s="6"/>
      <c r="AH609" s="6">
        <v>43938</v>
      </c>
      <c r="AI609" s="5"/>
      <c r="AJ609" s="5"/>
      <c r="AK609">
        <v>608</v>
      </c>
    </row>
    <row r="610" spans="1:37" x14ac:dyDescent="0.35">
      <c r="A610">
        <v>1</v>
      </c>
      <c r="B610" s="5"/>
      <c r="C610">
        <v>2</v>
      </c>
      <c r="D610" s="5" t="s">
        <v>1020</v>
      </c>
      <c r="E610" s="5" t="s">
        <v>92</v>
      </c>
      <c r="F610" s="5"/>
      <c r="G610" s="5" t="s">
        <v>86</v>
      </c>
      <c r="H610" s="5" t="s">
        <v>1021</v>
      </c>
      <c r="I610" s="5" t="s">
        <v>1022</v>
      </c>
      <c r="J610" s="5"/>
      <c r="K610" s="5"/>
      <c r="L610" s="5" t="s">
        <v>48</v>
      </c>
      <c r="M610" s="5"/>
      <c r="N610" s="5" t="s">
        <v>507</v>
      </c>
      <c r="O610" s="5" t="s">
        <v>508</v>
      </c>
      <c r="P610" s="6">
        <v>43997</v>
      </c>
      <c r="Q610" s="5" t="s">
        <v>507</v>
      </c>
      <c r="R610" s="5" t="s">
        <v>508</v>
      </c>
      <c r="S610" s="5" t="s">
        <v>51</v>
      </c>
      <c r="T610" s="5"/>
      <c r="U610" s="5" t="s">
        <v>59</v>
      </c>
      <c r="V610" s="5"/>
      <c r="X610" s="5"/>
      <c r="Y610" s="6">
        <v>43997</v>
      </c>
      <c r="Z610" s="6"/>
      <c r="AA610" s="6">
        <v>43938</v>
      </c>
      <c r="AB610" s="6">
        <v>43991</v>
      </c>
      <c r="AC610" s="6"/>
      <c r="AD610" s="6"/>
      <c r="AE610" s="6"/>
      <c r="AF610" s="5"/>
      <c r="AG610" s="6"/>
      <c r="AH610" s="6">
        <v>43991</v>
      </c>
      <c r="AI610" s="5"/>
      <c r="AJ610" s="5" t="s">
        <v>191</v>
      </c>
      <c r="AK610">
        <v>609</v>
      </c>
    </row>
    <row r="611" spans="1:37" x14ac:dyDescent="0.35">
      <c r="A611">
        <v>1</v>
      </c>
      <c r="B611" s="5"/>
      <c r="C611">
        <v>0</v>
      </c>
      <c r="D611" s="5" t="s">
        <v>1023</v>
      </c>
      <c r="E611" s="5" t="s">
        <v>92</v>
      </c>
      <c r="F611" s="5"/>
      <c r="G611" s="5" t="s">
        <v>86</v>
      </c>
      <c r="H611" s="5" t="s">
        <v>1024</v>
      </c>
      <c r="I611" s="5" t="s">
        <v>1144</v>
      </c>
      <c r="J611" s="5"/>
      <c r="K611" s="5"/>
      <c r="L611" s="5" t="s">
        <v>53</v>
      </c>
      <c r="M611" s="5" t="s">
        <v>110</v>
      </c>
      <c r="N611" s="5"/>
      <c r="O611" s="5"/>
      <c r="P611" s="6"/>
      <c r="Q611" s="5" t="s">
        <v>977</v>
      </c>
      <c r="R611" s="5" t="s">
        <v>978</v>
      </c>
      <c r="S611" s="5" t="s">
        <v>51</v>
      </c>
      <c r="T611" s="5"/>
      <c r="U611" s="5"/>
      <c r="V611" s="5"/>
      <c r="X611" s="5"/>
      <c r="Y611" s="6">
        <v>43822</v>
      </c>
      <c r="Z611" s="6"/>
      <c r="AA611" s="6"/>
      <c r="AB611" s="6">
        <v>43818</v>
      </c>
      <c r="AC611" s="6"/>
      <c r="AD611" s="6"/>
      <c r="AE611" s="6"/>
      <c r="AF611" s="5"/>
      <c r="AG611" s="6">
        <v>44041</v>
      </c>
      <c r="AH611" s="6">
        <v>43817</v>
      </c>
      <c r="AI611" s="5"/>
      <c r="AJ611" s="5"/>
      <c r="AK611">
        <v>610</v>
      </c>
    </row>
    <row r="612" spans="1:37" x14ac:dyDescent="0.35">
      <c r="A612">
        <v>1</v>
      </c>
      <c r="B612" s="5"/>
      <c r="C612">
        <v>0</v>
      </c>
      <c r="D612" s="5" t="s">
        <v>1025</v>
      </c>
      <c r="E612" s="5" t="s">
        <v>92</v>
      </c>
      <c r="F612" s="5"/>
      <c r="G612" s="5" t="s">
        <v>86</v>
      </c>
      <c r="H612" s="5" t="s">
        <v>1026</v>
      </c>
      <c r="I612" s="5" t="s">
        <v>1191</v>
      </c>
      <c r="J612" s="5"/>
      <c r="K612" s="5"/>
      <c r="L612" s="5" t="s">
        <v>53</v>
      </c>
      <c r="M612" s="5" t="s">
        <v>84</v>
      </c>
      <c r="N612" s="5"/>
      <c r="O612" s="5"/>
      <c r="P612" s="6"/>
      <c r="Q612" s="5" t="s">
        <v>507</v>
      </c>
      <c r="R612" s="5" t="s">
        <v>508</v>
      </c>
      <c r="S612" s="5" t="s">
        <v>51</v>
      </c>
      <c r="T612" s="5"/>
      <c r="U612" s="5" t="s">
        <v>191</v>
      </c>
      <c r="V612" s="5"/>
      <c r="X612" s="5"/>
      <c r="Y612" s="6">
        <v>43832</v>
      </c>
      <c r="Z612" s="6"/>
      <c r="AA612" s="6">
        <v>43850</v>
      </c>
      <c r="AB612" s="6">
        <v>43818</v>
      </c>
      <c r="AC612" s="6">
        <v>43830</v>
      </c>
      <c r="AD612" s="6">
        <v>43832</v>
      </c>
      <c r="AE612" s="6"/>
      <c r="AF612" s="5" t="s">
        <v>96</v>
      </c>
      <c r="AG612" s="6">
        <v>43844</v>
      </c>
      <c r="AH612" s="6">
        <v>43817</v>
      </c>
      <c r="AI612" s="5" t="s">
        <v>592</v>
      </c>
      <c r="AJ612" s="5"/>
      <c r="AK612">
        <v>611</v>
      </c>
    </row>
    <row r="613" spans="1:37" x14ac:dyDescent="0.35">
      <c r="A613">
        <v>5</v>
      </c>
      <c r="B613" s="5"/>
      <c r="C613">
        <v>0</v>
      </c>
      <c r="D613" s="5" t="s">
        <v>1027</v>
      </c>
      <c r="E613" s="5" t="s">
        <v>60</v>
      </c>
      <c r="F613" s="5" t="s">
        <v>73</v>
      </c>
      <c r="G613" s="5" t="s">
        <v>46</v>
      </c>
      <c r="H613" s="5" t="s">
        <v>1030</v>
      </c>
      <c r="I613" s="5"/>
      <c r="J613" s="5"/>
      <c r="K613" s="5"/>
      <c r="L613" s="5" t="s">
        <v>53</v>
      </c>
      <c r="M613" s="5" t="s">
        <v>506</v>
      </c>
      <c r="N613" s="5"/>
      <c r="O613" s="5"/>
      <c r="P613" s="6"/>
      <c r="Q613" s="5" t="s">
        <v>507</v>
      </c>
      <c r="R613" s="5" t="s">
        <v>508</v>
      </c>
      <c r="S613" s="5" t="s">
        <v>65</v>
      </c>
      <c r="T613" s="5" t="s">
        <v>58</v>
      </c>
      <c r="U613" s="5" t="s">
        <v>191</v>
      </c>
      <c r="V613" s="5"/>
      <c r="X613" s="5"/>
      <c r="Y613" s="6">
        <v>43952</v>
      </c>
      <c r="Z613" s="6">
        <v>43946</v>
      </c>
      <c r="AA613" s="6">
        <v>43954</v>
      </c>
      <c r="AB613" s="6">
        <v>43819</v>
      </c>
      <c r="AC613" s="6">
        <v>43944</v>
      </c>
      <c r="AD613" s="6">
        <v>43944</v>
      </c>
      <c r="AE613" s="6"/>
      <c r="AF613" s="5" t="s">
        <v>183</v>
      </c>
      <c r="AG613" s="6">
        <v>43948</v>
      </c>
      <c r="AH613" s="6">
        <v>43944</v>
      </c>
      <c r="AI613" s="5" t="s">
        <v>59</v>
      </c>
      <c r="AJ613" s="5"/>
      <c r="AK613">
        <v>614</v>
      </c>
    </row>
    <row r="614" spans="1:37" x14ac:dyDescent="0.35">
      <c r="A614">
        <v>4</v>
      </c>
      <c r="B614" s="5"/>
      <c r="C614">
        <v>0</v>
      </c>
      <c r="D614" s="5" t="s">
        <v>1027</v>
      </c>
      <c r="E614" s="5" t="s">
        <v>92</v>
      </c>
      <c r="F614" s="5"/>
      <c r="G614" s="5" t="s">
        <v>86</v>
      </c>
      <c r="H614" s="5" t="s">
        <v>1028</v>
      </c>
      <c r="I614" s="5" t="s">
        <v>1031</v>
      </c>
      <c r="J614" s="5"/>
      <c r="K614" s="5"/>
      <c r="L614" s="5" t="s">
        <v>53</v>
      </c>
      <c r="M614" s="5" t="s">
        <v>84</v>
      </c>
      <c r="N614" s="5"/>
      <c r="O614" s="5"/>
      <c r="P614" s="6"/>
      <c r="Q614" s="5" t="s">
        <v>507</v>
      </c>
      <c r="R614" s="5" t="s">
        <v>508</v>
      </c>
      <c r="S614" s="5" t="s">
        <v>51</v>
      </c>
      <c r="T614" s="5"/>
      <c r="U614" s="5" t="s">
        <v>59</v>
      </c>
      <c r="V614" s="5"/>
      <c r="X614" s="5"/>
      <c r="Y614" s="6">
        <v>43827</v>
      </c>
      <c r="Z614" s="6">
        <v>43821</v>
      </c>
      <c r="AA614" s="6">
        <v>43836</v>
      </c>
      <c r="AB614" s="6">
        <v>43819</v>
      </c>
      <c r="AC614" s="6">
        <v>43819</v>
      </c>
      <c r="AD614" s="6">
        <v>43830</v>
      </c>
      <c r="AE614" s="6">
        <v>43830</v>
      </c>
      <c r="AF614" s="5"/>
      <c r="AG614" s="6">
        <v>43832</v>
      </c>
      <c r="AH614" s="6">
        <v>43819</v>
      </c>
      <c r="AI614" s="5"/>
      <c r="AJ614" s="5"/>
      <c r="AK614">
        <v>615</v>
      </c>
    </row>
    <row r="615" spans="1:37" x14ac:dyDescent="0.35">
      <c r="A615">
        <v>1</v>
      </c>
      <c r="B615" s="5"/>
      <c r="C615">
        <v>0</v>
      </c>
      <c r="D615" s="5" t="s">
        <v>1027</v>
      </c>
      <c r="E615" s="5" t="s">
        <v>92</v>
      </c>
      <c r="F615" s="5" t="s">
        <v>73</v>
      </c>
      <c r="G615" s="5" t="s">
        <v>46</v>
      </c>
      <c r="H615" s="5" t="s">
        <v>1028</v>
      </c>
      <c r="I615" s="5" t="s">
        <v>1366</v>
      </c>
      <c r="J615" s="5"/>
      <c r="K615" s="5"/>
      <c r="L615" s="5" t="s">
        <v>48</v>
      </c>
      <c r="M615" s="5"/>
      <c r="N615" s="5" t="s">
        <v>507</v>
      </c>
      <c r="O615" s="5" t="s">
        <v>508</v>
      </c>
      <c r="P615" s="6">
        <v>43833</v>
      </c>
      <c r="Q615" s="5" t="s">
        <v>507</v>
      </c>
      <c r="R615" s="5" t="s">
        <v>508</v>
      </c>
      <c r="S615" s="5" t="s">
        <v>51</v>
      </c>
      <c r="T615" s="5"/>
      <c r="U615" s="5"/>
      <c r="V615" s="5"/>
      <c r="X615" s="5"/>
      <c r="Y615" s="6">
        <v>43833</v>
      </c>
      <c r="Z615" s="6"/>
      <c r="AA615" s="6"/>
      <c r="AB615" s="6">
        <v>43819</v>
      </c>
      <c r="AC615" s="6"/>
      <c r="AD615" s="6"/>
      <c r="AE615" s="6"/>
      <c r="AF615" s="5"/>
      <c r="AG615" s="6"/>
      <c r="AH615" s="6">
        <v>43817</v>
      </c>
      <c r="AI615" s="5"/>
      <c r="AJ615" s="5"/>
      <c r="AK615">
        <v>612</v>
      </c>
    </row>
    <row r="616" spans="1:37" x14ac:dyDescent="0.35">
      <c r="A616">
        <v>2</v>
      </c>
      <c r="B616" s="5"/>
      <c r="C616">
        <v>0</v>
      </c>
      <c r="D616" s="5" t="s">
        <v>1027</v>
      </c>
      <c r="E616" s="5" t="s">
        <v>92</v>
      </c>
      <c r="F616" s="5"/>
      <c r="G616" s="5" t="s">
        <v>86</v>
      </c>
      <c r="H616" s="5" t="s">
        <v>1028</v>
      </c>
      <c r="I616" s="5" t="s">
        <v>1029</v>
      </c>
      <c r="J616" s="5"/>
      <c r="K616" s="5"/>
      <c r="L616" s="5" t="s">
        <v>48</v>
      </c>
      <c r="M616" s="5"/>
      <c r="N616" s="5" t="s">
        <v>507</v>
      </c>
      <c r="O616" s="5" t="s">
        <v>508</v>
      </c>
      <c r="P616" s="6">
        <v>43833</v>
      </c>
      <c r="Q616" s="5" t="s">
        <v>507</v>
      </c>
      <c r="R616" s="5" t="s">
        <v>508</v>
      </c>
      <c r="S616" s="5" t="s">
        <v>51</v>
      </c>
      <c r="T616" s="5"/>
      <c r="U616" s="5"/>
      <c r="V616" s="5"/>
      <c r="X616" s="5"/>
      <c r="Y616" s="6">
        <v>43833</v>
      </c>
      <c r="Z616" s="6"/>
      <c r="AA616" s="6"/>
      <c r="AB616" s="6">
        <v>43819</v>
      </c>
      <c r="AC616" s="6"/>
      <c r="AD616" s="6"/>
      <c r="AE616" s="6"/>
      <c r="AF616" s="5"/>
      <c r="AG616" s="6"/>
      <c r="AH616" s="6">
        <v>43817</v>
      </c>
      <c r="AI616" s="5"/>
      <c r="AJ616" s="5"/>
      <c r="AK616">
        <v>613</v>
      </c>
    </row>
    <row r="617" spans="1:37" x14ac:dyDescent="0.35">
      <c r="A617">
        <v>1</v>
      </c>
      <c r="B617" s="5"/>
      <c r="C617">
        <v>0</v>
      </c>
      <c r="D617" s="5" t="s">
        <v>1032</v>
      </c>
      <c r="E617" s="5" t="s">
        <v>60</v>
      </c>
      <c r="F617" s="5"/>
      <c r="G617" s="5" t="s">
        <v>160</v>
      </c>
      <c r="H617" s="5" t="s">
        <v>1033</v>
      </c>
      <c r="I617" s="5" t="s">
        <v>1259</v>
      </c>
      <c r="J617" s="5"/>
      <c r="K617" s="5"/>
      <c r="L617" s="5" t="s">
        <v>53</v>
      </c>
      <c r="M617" s="5" t="s">
        <v>84</v>
      </c>
      <c r="N617" s="5"/>
      <c r="O617" s="5"/>
      <c r="P617" s="6"/>
      <c r="Q617" s="5" t="s">
        <v>977</v>
      </c>
      <c r="R617" s="5" t="s">
        <v>978</v>
      </c>
      <c r="S617" s="5" t="s">
        <v>51</v>
      </c>
      <c r="T617" s="5"/>
      <c r="U617" s="5" t="s">
        <v>979</v>
      </c>
      <c r="V617" s="5"/>
      <c r="W617">
        <v>14</v>
      </c>
      <c r="X617" s="5"/>
      <c r="Y617" s="6">
        <v>43770</v>
      </c>
      <c r="Z617" s="6"/>
      <c r="AA617" s="6">
        <v>43767</v>
      </c>
      <c r="AB617" s="6">
        <v>43753</v>
      </c>
      <c r="AC617" s="6">
        <v>43753</v>
      </c>
      <c r="AD617" s="6">
        <v>43753</v>
      </c>
      <c r="AE617" s="6">
        <v>43762</v>
      </c>
      <c r="AF617" s="5"/>
      <c r="AG617" s="6">
        <v>43763</v>
      </c>
      <c r="AH617" s="6">
        <v>43718</v>
      </c>
      <c r="AI617" s="5" t="s">
        <v>151</v>
      </c>
      <c r="AJ617" s="5"/>
      <c r="AK617">
        <v>616</v>
      </c>
    </row>
    <row r="618" spans="1:37" x14ac:dyDescent="0.35">
      <c r="A618">
        <v>2</v>
      </c>
      <c r="B618" s="5"/>
      <c r="C618">
        <v>0</v>
      </c>
      <c r="D618" s="5" t="s">
        <v>1032</v>
      </c>
      <c r="E618" s="5" t="s">
        <v>45</v>
      </c>
      <c r="F618" s="5"/>
      <c r="G618" s="5" t="s">
        <v>160</v>
      </c>
      <c r="H618" s="5" t="s">
        <v>1034</v>
      </c>
      <c r="I618" s="5" t="s">
        <v>1259</v>
      </c>
      <c r="J618" s="5"/>
      <c r="K618" s="5" t="s">
        <v>201</v>
      </c>
      <c r="L618" s="5" t="s">
        <v>53</v>
      </c>
      <c r="M618" s="5" t="s">
        <v>84</v>
      </c>
      <c r="N618" s="5"/>
      <c r="O618" s="5"/>
      <c r="P618" s="6"/>
      <c r="Q618" s="5" t="s">
        <v>977</v>
      </c>
      <c r="R618" s="5" t="s">
        <v>978</v>
      </c>
      <c r="S618" s="5" t="s">
        <v>51</v>
      </c>
      <c r="T618" s="5"/>
      <c r="U618" s="5" t="s">
        <v>979</v>
      </c>
      <c r="V618" s="5"/>
      <c r="W618">
        <v>30</v>
      </c>
      <c r="X618" s="5" t="s">
        <v>469</v>
      </c>
      <c r="Y618" s="6">
        <v>43810</v>
      </c>
      <c r="Z618" s="6">
        <v>43812</v>
      </c>
      <c r="AA618" s="6">
        <v>43822</v>
      </c>
      <c r="AB618" s="6">
        <v>43753</v>
      </c>
      <c r="AC618" s="6">
        <v>43808</v>
      </c>
      <c r="AD618" s="6">
        <v>43808</v>
      </c>
      <c r="AE618" s="6">
        <v>43822</v>
      </c>
      <c r="AF618" s="5"/>
      <c r="AG618" s="6">
        <v>43822</v>
      </c>
      <c r="AH618" s="6">
        <v>43753</v>
      </c>
      <c r="AI618" s="5"/>
      <c r="AJ618" s="5"/>
      <c r="AK618">
        <v>617</v>
      </c>
    </row>
    <row r="619" spans="1:37" x14ac:dyDescent="0.35">
      <c r="A619">
        <v>1</v>
      </c>
      <c r="B619" s="5"/>
      <c r="C619">
        <v>0</v>
      </c>
      <c r="D619" s="5" t="s">
        <v>1035</v>
      </c>
      <c r="E619" s="5" t="s">
        <v>60</v>
      </c>
      <c r="F619" s="5"/>
      <c r="G619" s="5" t="s">
        <v>86</v>
      </c>
      <c r="H619" s="5" t="s">
        <v>1036</v>
      </c>
      <c r="I619" s="5" t="s">
        <v>1261</v>
      </c>
      <c r="J619" s="5"/>
      <c r="K619" s="5"/>
      <c r="L619" s="5" t="s">
        <v>53</v>
      </c>
      <c r="M619" s="5" t="s">
        <v>84</v>
      </c>
      <c r="N619" s="5"/>
      <c r="O619" s="5"/>
      <c r="P619" s="6"/>
      <c r="Q619" s="5" t="s">
        <v>977</v>
      </c>
      <c r="R619" s="5" t="s">
        <v>978</v>
      </c>
      <c r="S619" s="5" t="s">
        <v>51</v>
      </c>
      <c r="T619" s="5"/>
      <c r="U619" s="5" t="s">
        <v>59</v>
      </c>
      <c r="V619" s="5"/>
      <c r="X619" s="5"/>
      <c r="Y619" s="6">
        <v>43770</v>
      </c>
      <c r="Z619" s="6">
        <v>43753</v>
      </c>
      <c r="AA619" s="6">
        <v>43767</v>
      </c>
      <c r="AB619" s="6">
        <v>43753</v>
      </c>
      <c r="AC619" s="6">
        <v>43753</v>
      </c>
      <c r="AD619" s="6">
        <v>43753</v>
      </c>
      <c r="AE619" s="6">
        <v>43761</v>
      </c>
      <c r="AF619" s="5"/>
      <c r="AG619" s="6">
        <v>43761</v>
      </c>
      <c r="AH619" s="6">
        <v>43718</v>
      </c>
      <c r="AI619" s="5"/>
      <c r="AJ619" s="5" t="s">
        <v>979</v>
      </c>
      <c r="AK619">
        <v>618</v>
      </c>
    </row>
    <row r="620" spans="1:37" x14ac:dyDescent="0.35">
      <c r="A620">
        <v>3</v>
      </c>
      <c r="B620" s="5"/>
      <c r="C620">
        <v>0</v>
      </c>
      <c r="D620" s="5" t="s">
        <v>1035</v>
      </c>
      <c r="E620" s="5" t="s">
        <v>60</v>
      </c>
      <c r="F620" s="5"/>
      <c r="G620" s="5" t="s">
        <v>86</v>
      </c>
      <c r="H620" s="5" t="s">
        <v>1037</v>
      </c>
      <c r="I620" s="5" t="s">
        <v>1261</v>
      </c>
      <c r="J620" s="5"/>
      <c r="K620" s="5"/>
      <c r="L620" s="5" t="s">
        <v>53</v>
      </c>
      <c r="M620" s="5" t="s">
        <v>67</v>
      </c>
      <c r="N620" s="5"/>
      <c r="O620" s="5"/>
      <c r="P620" s="6"/>
      <c r="Q620" s="5" t="s">
        <v>977</v>
      </c>
      <c r="R620" s="5" t="s">
        <v>978</v>
      </c>
      <c r="S620" s="5" t="s">
        <v>51</v>
      </c>
      <c r="T620" s="5"/>
      <c r="U620" s="5" t="s">
        <v>59</v>
      </c>
      <c r="V620" s="5"/>
      <c r="X620" s="5"/>
      <c r="Y620" s="6">
        <v>43838</v>
      </c>
      <c r="Z620" s="6">
        <v>43832</v>
      </c>
      <c r="AA620" s="6">
        <v>43841</v>
      </c>
      <c r="AB620" s="6">
        <v>43830</v>
      </c>
      <c r="AC620" s="6">
        <v>43830</v>
      </c>
      <c r="AD620" s="6">
        <v>43843</v>
      </c>
      <c r="AE620" s="6">
        <v>43843</v>
      </c>
      <c r="AF620" s="5"/>
      <c r="AG620" s="6">
        <v>43843</v>
      </c>
      <c r="AH620" s="6">
        <v>43830</v>
      </c>
      <c r="AI620" s="5"/>
      <c r="AJ620" s="5"/>
      <c r="AK620">
        <v>619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Analytics</vt:lpstr>
      <vt:lpstr>OAC Log</vt:lpstr>
      <vt:lpstr>Email</vt:lpstr>
      <vt:lpstr>Contact List</vt:lpstr>
      <vt:lpstr>Settings</vt:lpstr>
      <vt:lpstr>Monthly Report</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2021-02-18T01:14:26Z</dcterms:modified>
</cp:coreProperties>
</file>