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4ef65a31a5cd40/Documents/Projects/Cu Glock/"/>
    </mc:Choice>
  </mc:AlternateContent>
  <xr:revisionPtr revIDLastSave="0" documentId="8_{40490B44-E902-43E7-BE77-518280B4D9E0}" xr6:coauthVersionLast="47" xr6:coauthVersionMax="47" xr10:uidLastSave="{00000000-0000-0000-0000-000000000000}"/>
  <bookViews>
    <workbookView xWindow="-120" yWindow="-120" windowWidth="29040" windowHeight="17640" xr2:uid="{FAF7B9A0-B516-4834-915C-47B1DC1D9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7" i="1" s="1"/>
  <c r="B3" i="1"/>
  <c r="G17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F8" i="1"/>
  <c r="G8" i="1" s="1"/>
  <c r="D8" i="1"/>
  <c r="B8" i="1"/>
  <c r="G7" i="1"/>
  <c r="D7" i="1"/>
  <c r="B7" i="1"/>
  <c r="G6" i="1"/>
  <c r="F6" i="1"/>
  <c r="F5" i="1" s="1"/>
  <c r="D6" i="1"/>
  <c r="B6" i="1"/>
  <c r="D5" i="1"/>
  <c r="B5" i="1"/>
  <c r="D4" i="1"/>
  <c r="B4" i="1"/>
  <c r="D3" i="1"/>
  <c r="C26" i="1" l="1"/>
  <c r="G5" i="1"/>
  <c r="F4" i="1"/>
  <c r="F9" i="1"/>
  <c r="G9" i="1" l="1"/>
  <c r="F10" i="1"/>
  <c r="G4" i="1"/>
  <c r="F3" i="1"/>
  <c r="G3" i="1" s="1"/>
  <c r="G10" i="1" l="1"/>
  <c r="F11" i="1"/>
  <c r="G11" i="1" l="1"/>
  <c r="F12" i="1"/>
  <c r="F13" i="1" l="1"/>
  <c r="G12" i="1"/>
  <c r="F14" i="1" l="1"/>
  <c r="G13" i="1"/>
  <c r="G14" i="1" l="1"/>
  <c r="F15" i="1"/>
  <c r="F16" i="1" l="1"/>
  <c r="G16" i="1" s="1"/>
  <c r="G15" i="1"/>
</calcChain>
</file>

<file path=xl/sharedStrings.xml><?xml version="1.0" encoding="utf-8"?>
<sst xmlns="http://schemas.openxmlformats.org/spreadsheetml/2006/main" count="37" uniqueCount="36">
  <si>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</si>
  <si>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</si>
  <si>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</si>
  <si>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</si>
  <si>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</si>
  <si>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</si>
  <si>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</si>
  <si>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</si>
  <si>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</si>
  <si>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</si>
  <si>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</si>
  <si>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</si>
  <si>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</si>
  <si>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</si>
  <si>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</si>
  <si>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Note</t>
  </si>
  <si>
    <t>Lower Bound</t>
  </si>
  <si>
    <t>Frequency (Hz)</t>
  </si>
  <si>
    <t>Upper Bound</t>
  </si>
  <si>
    <t>Wavelength (cm)</t>
  </si>
  <si>
    <t>A</t>
  </si>
  <si>
    <t>1/2 in. Cu Pipe Length (in.)</t>
  </si>
  <si>
    <t>A6</t>
  </si>
  <si>
    <t>Length (In.)</t>
  </si>
  <si>
    <t>Length (64ths)</t>
  </si>
  <si>
    <t>Length</t>
  </si>
  <si>
    <t>Freq</t>
  </si>
  <si>
    <t>Freq Target</t>
  </si>
  <si>
    <t>Cut Off</t>
  </si>
  <si>
    <t>Calculator</t>
  </si>
  <si>
    <t>Input the starting length (Whole inches rounded down)</t>
  </si>
  <si>
    <t>Input the remainder starting length in 64ths (0-63)</t>
  </si>
  <si>
    <t>Input the measured frequency of the pipe</t>
  </si>
  <si>
    <t>Input the target frequency (Must be higher)</t>
  </si>
  <si>
    <t>This is the amount needed to cut off (Suggested to target 0.05"- 0.2")</t>
  </si>
  <si>
    <t xml:space="preserve">This is the calculated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</si>
</sst>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1">
    <xf numFmtId="0" fontId="0" fillId="0" borderId="0" xfId="0"/>
    <xf numFmtId="1" fontId="0" fillId="4" borderId="0" xfId="0" applyNumberFormat="1" applyFill="1"/>
    <xf numFmtId="1" fontId="0" fillId="5" borderId="0" xfId="0" applyNumberFormat="1" applyFill="1"/>
    <xf numFmtId="2" fontId="0" fillId="0" borderId="0" xfId="0" applyNumberFormat="1"/>
    <xf numFmtId="0" fontId="0" fillId="4" borderId="0" xfId="0" applyFill="1"/>
    <xf numFmtId="1" fontId="0" fillId="0" borderId="0" xfId="0" applyNumberFormat="1"/>
    <xf numFmtId="0" fontId="0" fillId="5" borderId="0" xfId="0" applyFill="1"/>
    <xf numFmtId="0" fontId="0" fillId="6" borderId="0" xfId="0" applyFill="1"/>
    <xf numFmtId="0" fontId="3" fillId="0" borderId="2" xfId="0" applyFont="1" applyBorder="1"/>
    <xf numFmtId="0" fontId="1" fillId="2" borderId="3" xfId="1" applyBorder="1"/>
    <xf numFmtId="0" fontId="2" fillId="3" borderId="1" xfId="2"/>
    <xf numFmtId="0" fontId="1" fillId="2" borderId="2" xfId="1" applyBorder="1"/>
    <xf numFmtId="0" fontId="2" fillId="3" borderId="2" xfId="2" applyBorder="1"/>
    <xf numFmtId="1" fontId="2" fillId="3" borderId="1" xfId="2" applyNumberFormat="1"/>
    <xf numFmtId="0" fontId="3" fillId="0" borderId="0" xfId="0" applyFont="1"/>
    <xf numFmtId="0" fontId="3" fillId="6" borderId="0" xfId="0" applyFont="1" applyFill="1"/>
    <xf numFmtId="0" fontId="3" fillId="4" borderId="0" xfId="0" applyFont="1" applyFill="1"/>
    <xf numFmtId="0" fontId="3" fillId="5" borderId="0" xfId="0" applyFont="1" applyFill="1"/>
    <xf numFmtId="1" fontId="0" fillId="6" borderId="0" xfId="0" applyNumberFormat="1" applyFill="1"/>
    <xf numFmtId="0" fontId="0" fillId="7" borderId="0" xfId="0" applyFont="1" applyFill="1"/>
    <xf numFmtId="0" fontId="3" fillId="0" borderId="0" xfId="0" applyFont="1" applyAlignment="1">
      <alignment horizontal="left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A8E0-0305-428D-84D9-2F68170774CF}">
  <dimension ref="A1:G27"/>
  <sheetViews>
    <sheetView tabSelected="1" workbookViewId="0">
      <selection activeCell="D32" sqref="D32"/>
    </sheetView>
  </sheetViews>
  <sheetFormatPr defaultColWidth="17.140625" defaultRowHeight="15" x14ac:dyDescent="0.25"/>
  <sheetData>
    <row r="1" spans="1:7" x14ac:dyDescent="0.25">
      <c r="A1" s="14" t="s">
        <v>15</v>
      </c>
      <c r="B1" s="15" t="s">
        <v>16</v>
      </c>
      <c r="C1" s="16" t="s">
        <v>17</v>
      </c>
      <c r="D1" s="17" t="s">
        <v>18</v>
      </c>
      <c r="E1" s="14" t="s">
        <v>19</v>
      </c>
      <c r="F1" s="20" t="s">
        <v>20</v>
      </c>
      <c r="G1" s="14" t="s">
        <v>21</v>
      </c>
    </row>
    <row r="2" spans="1:7" x14ac:dyDescent="0.25">
      <c r="A2" s="19" t="s">
        <v>22</v>
      </c>
      <c r="B2" s="7"/>
      <c r="C2" s="4">
        <v>1760</v>
      </c>
      <c r="D2" s="6"/>
    </row>
    <row r="3" spans="1:7" x14ac:dyDescent="0.25">
      <c r="A3" s="19" t="s">
        <v>0</v>
      </c>
      <c r="B3" s="18">
        <f>C3-((C3-C2)*0.05)</f>
        <v>1859.4270000000001</v>
      </c>
      <c r="C3" s="1">
        <v>1864.66</v>
      </c>
      <c r="D3" s="2">
        <f t="shared" ref="D3:D17" si="0">C3+((C4-C3)*0.05)</f>
        <v>1870.2035000000001</v>
      </c>
      <c r="E3">
        <v>18.5</v>
      </c>
      <c r="F3" s="5">
        <f t="shared" ref="F3:F5" si="1">F4+270.4</f>
        <v>105147.59999999998</v>
      </c>
      <c r="G3" s="3">
        <f t="shared" ref="G3:G17" si="2">(F3/C3)^0.5</f>
        <v>7.5093069151349132</v>
      </c>
    </row>
    <row r="4" spans="1:7" x14ac:dyDescent="0.25">
      <c r="A4" s="19" t="s">
        <v>1</v>
      </c>
      <c r="B4" s="18">
        <f t="shared" ref="B4:B17" si="3">C4-((C4-C3)*0.05)</f>
        <v>1969.9865</v>
      </c>
      <c r="C4" s="1">
        <v>1975.53</v>
      </c>
      <c r="D4" s="2">
        <f t="shared" si="0"/>
        <v>1981.4034999999999</v>
      </c>
      <c r="E4">
        <v>17.46</v>
      </c>
      <c r="F4" s="5">
        <f t="shared" si="1"/>
        <v>104877.19999999998</v>
      </c>
      <c r="G4" s="3">
        <f t="shared" si="2"/>
        <v>7.2861603956446652</v>
      </c>
    </row>
    <row r="5" spans="1:7" x14ac:dyDescent="0.25">
      <c r="A5" s="19" t="s">
        <v>2</v>
      </c>
      <c r="B5" s="18">
        <f t="shared" si="3"/>
        <v>2087.1264999999999</v>
      </c>
      <c r="C5" s="1">
        <v>2093</v>
      </c>
      <c r="D5" s="2">
        <f t="shared" si="0"/>
        <v>2099.223</v>
      </c>
      <c r="E5">
        <v>16.48</v>
      </c>
      <c r="F5" s="5">
        <f t="shared" si="1"/>
        <v>104606.79999999999</v>
      </c>
      <c r="G5" s="3">
        <f t="shared" si="2"/>
        <v>7.0696081766010277</v>
      </c>
    </row>
    <row r="6" spans="1:7" x14ac:dyDescent="0.25">
      <c r="A6" s="19" t="s">
        <v>3</v>
      </c>
      <c r="B6" s="18">
        <f t="shared" si="3"/>
        <v>2211.2370000000001</v>
      </c>
      <c r="C6" s="1">
        <v>2217.46</v>
      </c>
      <c r="D6" s="2">
        <f t="shared" si="0"/>
        <v>2224.0529999999999</v>
      </c>
      <c r="E6">
        <v>15.56</v>
      </c>
      <c r="F6" s="5">
        <f>F7+270.4</f>
        <v>104336.4</v>
      </c>
      <c r="G6" s="3">
        <f t="shared" si="2"/>
        <v>6.8594615599351556</v>
      </c>
    </row>
    <row r="7" spans="1:7" x14ac:dyDescent="0.25">
      <c r="A7" s="19" t="s">
        <v>4</v>
      </c>
      <c r="B7" s="18">
        <f t="shared" si="3"/>
        <v>2342.7270000000003</v>
      </c>
      <c r="C7" s="1">
        <v>2349.3200000000002</v>
      </c>
      <c r="D7" s="2">
        <f t="shared" si="0"/>
        <v>2356.3050000000003</v>
      </c>
      <c r="E7">
        <v>14.69</v>
      </c>
      <c r="F7" s="5">
        <v>104066</v>
      </c>
      <c r="G7" s="3">
        <f t="shared" si="2"/>
        <v>6.6555406906938641</v>
      </c>
    </row>
    <row r="8" spans="1:7" x14ac:dyDescent="0.25">
      <c r="A8" s="19" t="s">
        <v>5</v>
      </c>
      <c r="B8" s="18">
        <f t="shared" si="3"/>
        <v>2482.0349999999999</v>
      </c>
      <c r="C8" s="1">
        <v>2489.02</v>
      </c>
      <c r="D8" s="2">
        <f t="shared" si="0"/>
        <v>2496.42</v>
      </c>
      <c r="E8">
        <v>13.86</v>
      </c>
      <c r="F8" s="5">
        <f>F7-270.4</f>
        <v>103795.6</v>
      </c>
      <c r="G8" s="3">
        <f t="shared" si="2"/>
        <v>6.4576615361855225</v>
      </c>
    </row>
    <row r="9" spans="1:7" x14ac:dyDescent="0.25">
      <c r="A9" s="19" t="s">
        <v>6</v>
      </c>
      <c r="B9" s="18">
        <f t="shared" si="3"/>
        <v>2629.62</v>
      </c>
      <c r="C9" s="1">
        <v>2637.02</v>
      </c>
      <c r="D9" s="2">
        <f t="shared" si="0"/>
        <v>2644.8604999999998</v>
      </c>
      <c r="E9">
        <v>13.08</v>
      </c>
      <c r="F9" s="5">
        <f t="shared" ref="F9:F16" si="4">F8-270.4</f>
        <v>103525.20000000001</v>
      </c>
      <c r="G9" s="3">
        <f t="shared" si="2"/>
        <v>6.2656528248186545</v>
      </c>
    </row>
    <row r="10" spans="1:7" x14ac:dyDescent="0.25">
      <c r="A10" s="19" t="s">
        <v>7</v>
      </c>
      <c r="B10" s="18">
        <f t="shared" si="3"/>
        <v>2785.9895000000001</v>
      </c>
      <c r="C10" s="1">
        <v>2793.83</v>
      </c>
      <c r="D10" s="2">
        <f t="shared" si="0"/>
        <v>2802.1365000000001</v>
      </c>
      <c r="E10">
        <v>12.35</v>
      </c>
      <c r="F10" s="5">
        <f t="shared" si="4"/>
        <v>103254.80000000002</v>
      </c>
      <c r="G10" s="3">
        <f t="shared" si="2"/>
        <v>6.0793218551416333</v>
      </c>
    </row>
    <row r="11" spans="1:7" x14ac:dyDescent="0.25">
      <c r="A11" s="19" t="s">
        <v>8</v>
      </c>
      <c r="B11" s="18">
        <f t="shared" si="3"/>
        <v>2951.6534999999999</v>
      </c>
      <c r="C11" s="1">
        <v>2959.96</v>
      </c>
      <c r="D11" s="2">
        <f t="shared" si="0"/>
        <v>2968.76</v>
      </c>
      <c r="E11">
        <v>11.66</v>
      </c>
      <c r="F11" s="5">
        <f t="shared" si="4"/>
        <v>102984.40000000002</v>
      </c>
      <c r="G11" s="3">
        <f t="shared" si="2"/>
        <v>5.8985165250177998</v>
      </c>
    </row>
    <row r="12" spans="1:7" x14ac:dyDescent="0.25">
      <c r="A12" s="19" t="s">
        <v>9</v>
      </c>
      <c r="B12" s="18">
        <f t="shared" si="3"/>
        <v>3127.16</v>
      </c>
      <c r="C12" s="1">
        <v>3135.96</v>
      </c>
      <c r="D12" s="2">
        <f t="shared" si="0"/>
        <v>3145.2840000000001</v>
      </c>
      <c r="E12">
        <v>11</v>
      </c>
      <c r="F12" s="5">
        <f t="shared" si="4"/>
        <v>102714.00000000003</v>
      </c>
      <c r="G12" s="3">
        <f t="shared" si="2"/>
        <v>5.7230766682881313</v>
      </c>
    </row>
    <row r="13" spans="1:7" x14ac:dyDescent="0.25">
      <c r="A13" s="19" t="s">
        <v>10</v>
      </c>
      <c r="B13" s="18">
        <f t="shared" si="3"/>
        <v>3313.116</v>
      </c>
      <c r="C13" s="1">
        <v>3322.44</v>
      </c>
      <c r="D13" s="2">
        <f t="shared" si="0"/>
        <v>3332.3180000000002</v>
      </c>
      <c r="E13">
        <v>10.38</v>
      </c>
      <c r="F13" s="5">
        <f t="shared" si="4"/>
        <v>102443.60000000003</v>
      </c>
      <c r="G13" s="3">
        <f t="shared" si="2"/>
        <v>5.5528231563302928</v>
      </c>
    </row>
    <row r="14" spans="1:7" x14ac:dyDescent="0.25">
      <c r="A14" s="19" t="s">
        <v>11</v>
      </c>
      <c r="B14" s="18">
        <f t="shared" si="3"/>
        <v>3510.1219999999998</v>
      </c>
      <c r="C14" s="1">
        <v>3520</v>
      </c>
      <c r="D14" s="2">
        <f t="shared" si="0"/>
        <v>3530.4654999999998</v>
      </c>
      <c r="E14">
        <v>9.8000000000000007</v>
      </c>
      <c r="F14" s="5">
        <f t="shared" si="4"/>
        <v>102173.20000000004</v>
      </c>
      <c r="G14" s="3">
        <f t="shared" si="2"/>
        <v>5.3876225993221984</v>
      </c>
    </row>
    <row r="15" spans="1:7" x14ac:dyDescent="0.25">
      <c r="A15" s="19" t="s">
        <v>12</v>
      </c>
      <c r="B15" s="18">
        <f t="shared" si="3"/>
        <v>3718.8445000000002</v>
      </c>
      <c r="C15" s="1">
        <v>3729.31</v>
      </c>
      <c r="D15" s="2">
        <f t="shared" si="0"/>
        <v>3740.3980000000001</v>
      </c>
      <c r="E15">
        <v>9.25</v>
      </c>
      <c r="F15" s="5">
        <f t="shared" si="4"/>
        <v>101902.80000000005</v>
      </c>
      <c r="G15" s="3">
        <f t="shared" si="2"/>
        <v>5.2273167353767755</v>
      </c>
    </row>
    <row r="16" spans="1:7" x14ac:dyDescent="0.25">
      <c r="A16" s="19" t="s">
        <v>13</v>
      </c>
      <c r="B16" s="18">
        <f t="shared" si="3"/>
        <v>3939.982</v>
      </c>
      <c r="C16" s="1">
        <v>3951.07</v>
      </c>
      <c r="D16" s="2">
        <f t="shared" si="0"/>
        <v>3962.817</v>
      </c>
      <c r="E16">
        <v>8.73</v>
      </c>
      <c r="F16" s="5">
        <f t="shared" si="4"/>
        <v>101632.40000000005</v>
      </c>
      <c r="G16" s="3">
        <f t="shared" si="2"/>
        <v>5.0717604027799448</v>
      </c>
    </row>
    <row r="17" spans="1:7" x14ac:dyDescent="0.25">
      <c r="A17" s="19" t="s">
        <v>14</v>
      </c>
      <c r="B17" s="18">
        <f t="shared" si="3"/>
        <v>4174.2629999999999</v>
      </c>
      <c r="C17" s="1">
        <v>4186.01</v>
      </c>
      <c r="D17" s="2">
        <f t="shared" si="0"/>
        <v>3976.7095000000004</v>
      </c>
      <c r="E17">
        <v>8.24</v>
      </c>
      <c r="F17" s="5">
        <v>101362</v>
      </c>
      <c r="G17" s="3">
        <f t="shared" si="2"/>
        <v>4.9208197243463028</v>
      </c>
    </row>
    <row r="20" spans="1:7" x14ac:dyDescent="0.25">
      <c r="B20" s="14" t="s">
        <v>29</v>
      </c>
    </row>
    <row r="21" spans="1:7" x14ac:dyDescent="0.25">
      <c r="B21" s="8" t="s">
        <v>23</v>
      </c>
      <c r="C21" s="9">
        <v>5</v>
      </c>
      <c r="D21" t="s">
        <v>30</v>
      </c>
    </row>
    <row r="22" spans="1:7" x14ac:dyDescent="0.25">
      <c r="B22" s="8" t="s">
        <v>24</v>
      </c>
      <c r="C22" s="9">
        <v>3</v>
      </c>
      <c r="D22" t="s">
        <v>31</v>
      </c>
    </row>
    <row r="23" spans="1:7" x14ac:dyDescent="0.25">
      <c r="B23" s="8" t="s">
        <v>25</v>
      </c>
      <c r="C23" s="10">
        <f>C21+(C22/64)</f>
        <v>5.046875</v>
      </c>
    </row>
    <row r="24" spans="1:7" x14ac:dyDescent="0.25">
      <c r="B24" s="8" t="s">
        <v>26</v>
      </c>
      <c r="C24" s="11">
        <v>4000</v>
      </c>
      <c r="D24" t="s">
        <v>32</v>
      </c>
    </row>
    <row r="25" spans="1:7" x14ac:dyDescent="0.25">
      <c r="B25" s="8" t="s">
        <v>27</v>
      </c>
      <c r="C25" s="11">
        <v>4186</v>
      </c>
      <c r="D25" t="s">
        <v>33</v>
      </c>
    </row>
    <row r="26" spans="1:7" x14ac:dyDescent="0.25">
      <c r="B26" s="8" t="s">
        <v>28</v>
      </c>
      <c r="C26" s="12">
        <f>C23-(SQRT(((C23^2)*C24)/C25))</f>
        <v>0.11339999750784102</v>
      </c>
      <c r="D26" t="s">
        <v>34</v>
      </c>
    </row>
    <row r="27" spans="1:7" x14ac:dyDescent="0.25">
      <c r="B27" s="8" t="s">
        <v>20</v>
      </c>
      <c r="C27" s="13">
        <f>(C23^2)*C24</f>
        <v>101883.7890625</v>
      </c>
      <c r="D2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Brink</dc:creator>
  <cp:lastModifiedBy>Cameron Brink</cp:lastModifiedBy>
  <dcterms:created xsi:type="dcterms:W3CDTF">2024-01-16T02:03:47Z</dcterms:created>
  <dcterms:modified xsi:type="dcterms:W3CDTF">2024-01-16T02:16:57Z</dcterms:modified>
</cp:coreProperties>
</file>