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0" documentId="13_ncr:1_{07C930C3-C2AA-4B42-AA2F-86549D4264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áfico" sheetId="1" r:id="rId1"/>
  </sheets>
  <definedNames>
    <definedName name="Restante">OFFSET(Gráfico!$B$14,0,0,1,COUNT(Gráfico!$B$14:$L$14))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B14" i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D17" i="1" l="1"/>
</calcChain>
</file>

<file path=xl/sharedStrings.xml><?xml version="1.0" encoding="utf-8"?>
<sst xmlns="http://schemas.openxmlformats.org/spreadsheetml/2006/main" count="38" uniqueCount="38">
  <si>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</si>
  <si>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</si>
  <si>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</si>
  <si>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</si>
  <si>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</si>
  <si>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</si>
  <si>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</si>
  <si>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</si>
  <si>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</si>
  <si>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</si>
  <si>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</si>
  <si>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</si>
  <si>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</si>
  <si>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</si>
  <si>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</si>
  <si>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</si>
  <si>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</si>
  <si>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</si>
  <si>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</si>
  <si>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</si>
  <si>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</si>
  <si>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Menos tempo que o previsto</t>
  </si>
  <si>
    <t>Tempo previsto igual</t>
  </si>
  <si>
    <t>Mais tempo que o previsto</t>
  </si>
  <si>
    <t>Restante</t>
  </si>
  <si>
    <t>Estimado</t>
  </si>
  <si>
    <t>Envio de mensagens para o celular cada vez que ocorre uma mudança de estado no freio</t>
  </si>
  <si>
    <t>Imagens das telas</t>
  </si>
  <si>
    <t>Diagramas de classe</t>
  </si>
  <si>
    <t>Relatório de testes</t>
  </si>
  <si>
    <t>Formatação</t>
  </si>
  <si>
    <t>Construção das telas</t>
  </si>
  <si>
    <t>Modelagem do Banco</t>
  </si>
  <si>
    <t>Conexão das telas</t>
  </si>
  <si>
    <t>Conexão com o Banco de dados MySQL</t>
  </si>
  <si>
    <t>Conexão do aplicativo com o Arduino através do Bluetooth</t>
  </si>
  <si>
    <t>Programação do acelerômetro</t>
  </si>
  <si>
    <t>Programação do sensor de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</si>
</sst>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horizontal="justify" vertic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33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Gráfico!$A$14</c:f>
              <c:strCache>
                <c:ptCount val="1"/>
                <c:pt idx="0">
                  <c:v>Restante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Gráfico!$B$14:$V$14</c:f>
              <c:numCache>
                <c:formatCode>General</c:formatCode>
                <c:ptCount val="21"/>
                <c:pt idx="0">
                  <c:v>134</c:v>
                </c:pt>
                <c:pt idx="1">
                  <c:v>130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F5F-993D-D6112EDA866E}"/>
            </c:ext>
          </c:extLst>
        </c:ser>
        <c:ser>
          <c:idx val="1"/>
          <c:order val="1"/>
          <c:tx>
            <c:strRef>
              <c:f>Gráfico!$A$15</c:f>
              <c:strCache>
                <c:ptCount val="1"/>
                <c:pt idx="0">
                  <c:v>Estimado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Gráfico!$B$15:$V$15</c:f>
              <c:numCache>
                <c:formatCode>General</c:formatCode>
                <c:ptCount val="21"/>
                <c:pt idx="0">
                  <c:v>134</c:v>
                </c:pt>
                <c:pt idx="1">
                  <c:v>127.3</c:v>
                </c:pt>
                <c:pt idx="2">
                  <c:v>120.6</c:v>
                </c:pt>
                <c:pt idx="3">
                  <c:v>113.89999999999999</c:v>
                </c:pt>
                <c:pt idx="4">
                  <c:v>107.19999999999999</c:v>
                </c:pt>
                <c:pt idx="5">
                  <c:v>100.49999999999999</c:v>
                </c:pt>
                <c:pt idx="6">
                  <c:v>93.799999999999983</c:v>
                </c:pt>
                <c:pt idx="7">
                  <c:v>87.09999999999998</c:v>
                </c:pt>
                <c:pt idx="8">
                  <c:v>80.399999999999977</c:v>
                </c:pt>
                <c:pt idx="9">
                  <c:v>73.699999999999974</c:v>
                </c:pt>
                <c:pt idx="10">
                  <c:v>66.999999999999972</c:v>
                </c:pt>
                <c:pt idx="11">
                  <c:v>60.299999999999969</c:v>
                </c:pt>
                <c:pt idx="12">
                  <c:v>53.599999999999966</c:v>
                </c:pt>
                <c:pt idx="13">
                  <c:v>46.899999999999963</c:v>
                </c:pt>
                <c:pt idx="14">
                  <c:v>40.19999999999996</c:v>
                </c:pt>
                <c:pt idx="15">
                  <c:v>33.499999999999957</c:v>
                </c:pt>
                <c:pt idx="16">
                  <c:v>26.799999999999958</c:v>
                </c:pt>
                <c:pt idx="17">
                  <c:v>20.099999999999959</c:v>
                </c:pt>
                <c:pt idx="18">
                  <c:v>13.399999999999959</c:v>
                </c:pt>
                <c:pt idx="19">
                  <c:v>6.6999999999999593</c:v>
                </c:pt>
                <c:pt idx="20">
                  <c:v>-4.0856207306205761E-14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F5F-993D-D6112EDA8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16</xdr:row>
      <xdr:rowOff>95249</xdr:rowOff>
    </xdr:from>
    <xdr:to>
      <xdr:col>15</xdr:col>
      <xdr:colOff>19049</xdr:colOff>
      <xdr:row>34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showGridLines="0" tabSelected="1" workbookViewId="0">
      <selection activeCell="R13" sqref="R13"/>
    </sheetView>
  </sheetViews>
  <sheetFormatPr defaultRowHeight="15" x14ac:dyDescent="0.25"/>
  <cols>
    <col min="1" max="1" width="54" bestFit="1" customWidth="1"/>
    <col min="2" max="2" width="13.5703125" bestFit="1" customWidth="1"/>
    <col min="3" max="22" width="6.7109375" customWidth="1"/>
    <col min="23" max="23" width="4.140625" customWidth="1"/>
    <col min="24" max="24" width="3.140625" customWidth="1"/>
  </cols>
  <sheetData>
    <row r="1" spans="1:2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5" x14ac:dyDescent="0.25">
      <c r="A2" s="1" t="s">
        <v>27</v>
      </c>
      <c r="B2" s="2">
        <v>4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X2" s="4"/>
      <c r="Y2" t="s">
        <v>21</v>
      </c>
    </row>
    <row r="3" spans="1:25" x14ac:dyDescent="0.25">
      <c r="A3" s="1" t="s">
        <v>28</v>
      </c>
      <c r="B3" s="2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5"/>
      <c r="Y3" t="s">
        <v>22</v>
      </c>
    </row>
    <row r="4" spans="1:25" x14ac:dyDescent="0.25">
      <c r="A4" s="1" t="s">
        <v>29</v>
      </c>
      <c r="B4" s="2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X4" s="6"/>
      <c r="Y4" t="s">
        <v>23</v>
      </c>
    </row>
    <row r="5" spans="1:25" x14ac:dyDescent="0.25">
      <c r="A5" s="1" t="s">
        <v>30</v>
      </c>
      <c r="B5" s="2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5" x14ac:dyDescent="0.25">
      <c r="A6" s="1" t="s">
        <v>31</v>
      </c>
      <c r="B6" s="2">
        <v>20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5" x14ac:dyDescent="0.25">
      <c r="A7" s="1" t="s">
        <v>32</v>
      </c>
      <c r="B7" s="2">
        <v>20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5" x14ac:dyDescent="0.25">
      <c r="A8" s="1" t="s">
        <v>33</v>
      </c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5" x14ac:dyDescent="0.25">
      <c r="A9" s="1" t="s">
        <v>34</v>
      </c>
      <c r="B9" s="2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5" x14ac:dyDescent="0.25">
      <c r="A10" s="8" t="s">
        <v>36</v>
      </c>
      <c r="B10" s="2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5" x14ac:dyDescent="0.25">
      <c r="A11" s="8" t="s">
        <v>37</v>
      </c>
      <c r="B11" s="2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5" ht="30" x14ac:dyDescent="0.25">
      <c r="A12" s="8" t="s">
        <v>26</v>
      </c>
      <c r="B12" s="2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5" x14ac:dyDescent="0.25">
      <c r="A13" s="1" t="s">
        <v>35</v>
      </c>
      <c r="B13" s="2">
        <v>20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5" x14ac:dyDescent="0.25">
      <c r="A14" s="1" t="s">
        <v>24</v>
      </c>
      <c r="B14" s="2">
        <f>SUM($B$2:$B$13)</f>
        <v>134</v>
      </c>
      <c r="C14" s="2">
        <f>IF(SUM(C2:C13)&gt;0,B14-SUM(C2:C13),"")</f>
        <v>130</v>
      </c>
      <c r="D14" s="2" t="str">
        <f>IF(SUM(D2:D13)&gt;0,C14-SUM(D2:D13),"")</f>
        <v/>
      </c>
      <c r="E14" s="2" t="str">
        <f>IF(SUM(E2:E13)&gt;0,D14-SUM(E2:E13),"")</f>
        <v/>
      </c>
      <c r="F14" s="2" t="str">
        <f>IF(SUM(F2:F13)&gt;0,E14-SUM(F2:F13),"")</f>
        <v/>
      </c>
      <c r="G14" s="2" t="str">
        <f t="shared" ref="G14:V14" si="0">IF(SUM(G2:G13)&gt;0,F14-SUM(G2:G13),"")</f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</row>
    <row r="15" spans="1:25" x14ac:dyDescent="0.25">
      <c r="A15" s="1" t="s">
        <v>25</v>
      </c>
      <c r="B15" s="2">
        <f>SUM($B$2:$B$13)</f>
        <v>134</v>
      </c>
      <c r="C15" s="2">
        <f>B15-($B$15/COUNTA($C$1:$V$1))</f>
        <v>127.3</v>
      </c>
      <c r="D15" s="2">
        <f>C15-($B$15/COUNTA($C$1:$V$1))</f>
        <v>120.6</v>
      </c>
      <c r="E15" s="2">
        <f>D15-($B$15/COUNTA($C$1:$V$1))</f>
        <v>113.89999999999999</v>
      </c>
      <c r="F15" s="2">
        <f>E15-($B$15/COUNTA($C$1:$V$1))</f>
        <v>107.19999999999999</v>
      </c>
      <c r="G15" s="2">
        <f>F15-($B$15/COUNTA($C$1:$V$1))</f>
        <v>100.49999999999999</v>
      </c>
      <c r="H15" s="2">
        <f>G15-($B$15/COUNTA($C$1:$V$1))</f>
        <v>93.799999999999983</v>
      </c>
      <c r="I15" s="2">
        <f>H15-($B$15/COUNTA($C$1:$V$1))</f>
        <v>87.09999999999998</v>
      </c>
      <c r="J15" s="2">
        <f>I15-($B$15/COUNTA($C$1:$V$1))</f>
        <v>80.399999999999977</v>
      </c>
      <c r="K15" s="2">
        <f>J15-($B$15/COUNTA($C$1:$V$1))</f>
        <v>73.699999999999974</v>
      </c>
      <c r="L15" s="2">
        <f>K15-($B$15/COUNTA($C$1:$V$1))</f>
        <v>66.999999999999972</v>
      </c>
      <c r="M15" s="2">
        <f>L15-($B$15/COUNTA($C$1:$V$1))</f>
        <v>60.299999999999969</v>
      </c>
      <c r="N15" s="2">
        <f>M15-($B$15/COUNTA($C$1:$V$1))</f>
        <v>53.599999999999966</v>
      </c>
      <c r="O15" s="2">
        <f>N15-($B$15/COUNTA($C$1:$V$1))</f>
        <v>46.899999999999963</v>
      </c>
      <c r="P15" s="2">
        <f>O15-($B$15/COUNTA($C$1:$V$1))</f>
        <v>40.19999999999996</v>
      </c>
      <c r="Q15" s="2">
        <f>P15-($B$15/COUNTA($C$1:$V$1))</f>
        <v>33.499999999999957</v>
      </c>
      <c r="R15" s="2">
        <f>Q15-($B$15/COUNTA($C$1:$V$1))</f>
        <v>26.799999999999958</v>
      </c>
      <c r="S15" s="2">
        <f>R15-($B$15/COUNTA($C$1:$V$1))</f>
        <v>20.099999999999959</v>
      </c>
      <c r="T15" s="2">
        <f>S15-($B$15/COUNTA($C$1:$V$1))</f>
        <v>13.399999999999959</v>
      </c>
      <c r="U15" s="2">
        <f>T15-($B$15/COUNTA($C$1:$V$1))</f>
        <v>6.6999999999999593</v>
      </c>
      <c r="V15" s="2">
        <f>U15-($B$15/COUNTA($C$1:$V$1))</f>
        <v>-4.0856207306205761E-14</v>
      </c>
    </row>
    <row r="17" spans="4:25" x14ac:dyDescent="0.25">
      <c r="D17" t="str">
        <f ca="1">OFFSET($C$14:C14,0,COUNTA(D14:L14),1,1)</f>
        <v/>
      </c>
    </row>
    <row r="26" spans="4:25" x14ac:dyDescent="0.25">
      <c r="Y26" s="7"/>
    </row>
  </sheetData>
  <phoneticPr fontId="2" type="noConversion"/>
  <conditionalFormatting sqref="B2:V13">
    <cfRule type="expression" dxfId="2" priority="1">
      <formula>$B2&gt;SUM($C2:$V2)</formula>
    </cfRule>
    <cfRule type="expression" dxfId="1" priority="2">
      <formula>$B2&lt;SUM($C2:$V2)</formula>
    </cfRule>
    <cfRule type="expression" dxfId="0" priority="3">
      <formula>$B2=SUM($C2:$V2)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10" ma:contentTypeDescription="Crie um novo documento." ma:contentTypeScope="" ma:versionID="1031e031d80cbfbf6d987cb36a791734">
  <xsd:schema xmlns:xsd="http://www.w3.org/2001/XMLSchema" xmlns:xs="http://www.w3.org/2001/XMLSchema" xmlns:p="http://schemas.microsoft.com/office/2006/metadata/properties" xmlns:ns2="8d116044-3b48-4720-a748-37f474c1bbc1" xmlns:ns3="28061c79-35bf-4806-8237-72b066acb34c" targetNamespace="http://schemas.microsoft.com/office/2006/metadata/properties" ma:root="true" ma:fieldsID="4cbf4aeb74892f9c53d78473a009d59c" ns2:_="" ns3:_="">
    <xsd:import namespace="8d116044-3b48-4720-a748-37f474c1bbc1"/>
    <xsd:import namespace="28061c79-35bf-4806-8237-72b066acb3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61c79-35bf-4806-8237-72b066acb3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B8136F-713C-4D40-BBA9-5E4AD9BFFB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BA17B8-2827-4D11-8C04-2D894208A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28061c79-35bf-4806-8237-72b066acb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235F8E-DFFB-46E8-84EC-3F1C801AD3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Rieper</dc:creator>
  <cp:keywords/>
  <dc:description/>
  <cp:lastModifiedBy>Thiago Aguiar</cp:lastModifiedBy>
  <cp:revision/>
  <dcterms:created xsi:type="dcterms:W3CDTF">2016-06-19T15:11:06Z</dcterms:created>
  <dcterms:modified xsi:type="dcterms:W3CDTF">2022-10-03T19:36:10Z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