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G36" i="1"/>
  <c r="N4" l="1"/>
  <c r="M4"/>
  <c r="L4"/>
  <c r="J6"/>
  <c r="J4"/>
</calcChain>
</file>

<file path=xl/sharedStrings.xml><?xml version="1.0" encoding="utf-8"?>
<sst xmlns="http://schemas.openxmlformats.org/spreadsheetml/2006/main" count="53" uniqueCount="51">
  <si>
    <t>STEROWNIK SILNIKA</t>
  </si>
  <si>
    <t>Przetwornica</t>
  </si>
  <si>
    <t>A4988</t>
  </si>
  <si>
    <t>8-35V 1A 1/16</t>
  </si>
  <si>
    <t>DRV8824</t>
  </si>
  <si>
    <t>8,2-45V 0,75A 1/32</t>
  </si>
  <si>
    <t>D24V5F3(ISL85415)</t>
  </si>
  <si>
    <t>MC33063AD</t>
  </si>
  <si>
    <t>DRV8825</t>
  </si>
  <si>
    <t>8-45V 1,5A 1/32</t>
  </si>
  <si>
    <t>3,4-36V 500mA 500KHz 13x10x3</t>
  </si>
  <si>
    <t>40V 1,5A 100KHz</t>
  </si>
  <si>
    <t>1N5819</t>
  </si>
  <si>
    <t>Schottky</t>
  </si>
  <si>
    <t xml:space="preserve">Kondenastor 100uF </t>
  </si>
  <si>
    <t>Kondensator 470uF</t>
  </si>
  <si>
    <t>Kondensator 470pF</t>
  </si>
  <si>
    <t>rezystor 0.33</t>
  </si>
  <si>
    <t>Opcja Filtr</t>
  </si>
  <si>
    <t>L 1uH</t>
  </si>
  <si>
    <t>Koncensator 100uF</t>
  </si>
  <si>
    <t>5V</t>
  </si>
  <si>
    <t>50V 603</t>
  </si>
  <si>
    <t>0,2W 603</t>
  </si>
  <si>
    <t>0,1W 603</t>
  </si>
  <si>
    <t>R2/R1</t>
  </si>
  <si>
    <t xml:space="preserve">R2 </t>
  </si>
  <si>
    <t>R1</t>
  </si>
  <si>
    <t>rezystor 2,2k</t>
  </si>
  <si>
    <t>rezystor 3,9k</t>
  </si>
  <si>
    <t>Nominal</t>
  </si>
  <si>
    <t>Max</t>
  </si>
  <si>
    <t>Min</t>
  </si>
  <si>
    <t>L1uH</t>
  </si>
  <si>
    <t>805  1A</t>
  </si>
  <si>
    <t>1210 1A</t>
  </si>
  <si>
    <t>cewka 220uH</t>
  </si>
  <si>
    <t>360mA 0705 7,3x7,3mm</t>
  </si>
  <si>
    <t>STM32F042G4U6</t>
  </si>
  <si>
    <t>16 kB UFQFPN28</t>
  </si>
  <si>
    <t>PESD2CAN</t>
  </si>
  <si>
    <t>CAN_ESD</t>
  </si>
  <si>
    <t>CAN CONNECTOR</t>
  </si>
  <si>
    <t>1u</t>
  </si>
  <si>
    <t>10n</t>
  </si>
  <si>
    <t>100n</t>
  </si>
  <si>
    <t xml:space="preserve">CAN </t>
  </si>
  <si>
    <t>SN65HVD232D</t>
  </si>
  <si>
    <t>CAN_TRANSIVER</t>
  </si>
  <si>
    <t>35V</t>
  </si>
  <si>
    <t>Płytka 20x30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</si>
</sst>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4" fillId="0" borderId="0" xfId="1" applyFont="1" applyFill="1"/>
    <xf numFmtId="0" fontId="0" fillId="0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me.eu/pl/details/ucd0j471mnl1gs/kondensatory-elektr-smd-niskoimpedan/nichicon/" TargetMode="External"/><Relationship Id="rId13" Type="http://schemas.openxmlformats.org/officeDocument/2006/relationships/hyperlink" Target="http://www.tme.eu/pl/details/nl05ktc1r0/dlawiki-smd-0805/viking/" TargetMode="External"/><Relationship Id="rId18" Type="http://schemas.openxmlformats.org/officeDocument/2006/relationships/hyperlink" Target="http://www.tme.eu/pl/details/pesd2can/diody-transil-smd-dwukierunkowe/nxp/pesd2can215/" TargetMode="External"/><Relationship Id="rId3" Type="http://schemas.openxmlformats.org/officeDocument/2006/relationships/hyperlink" Target="https://botland.com.pl/sterowniki-silnikow-krokowych/1323-sterownik-silnika-krokowego-drv8824-.html" TargetMode="External"/><Relationship Id="rId21" Type="http://schemas.openxmlformats.org/officeDocument/2006/relationships/hyperlink" Target="http://www.tme.eu/pl/details/08055c103kat2a/kondensatory-mlcc-smd-0805/avx/" TargetMode="External"/><Relationship Id="rId7" Type="http://schemas.openxmlformats.org/officeDocument/2006/relationships/hyperlink" Target="http://www.tme.eu/pl/details/eeefk1v101xp/kondensatory-elektr-smd-niskoimpedan/panasonic/" TargetMode="External"/><Relationship Id="rId12" Type="http://schemas.openxmlformats.org/officeDocument/2006/relationships/hyperlink" Target="http://www.tme.eu/pl/details/crcw06033k90fktabc/rezystory-smd-0603/vishay/" TargetMode="External"/><Relationship Id="rId17" Type="http://schemas.openxmlformats.org/officeDocument/2006/relationships/hyperlink" Target="http://www.tme.eu/pl/details/stm32f042g4u6/mikrokontrolery-st/st-microelectronics/" TargetMode="External"/><Relationship Id="rId2" Type="http://schemas.openxmlformats.org/officeDocument/2006/relationships/hyperlink" Target="https://botland.com.pl/sterowniki-silnikow-krokowych/148-sterownik-silnika-krokowego-a4988-reprap-35v-2a-modul-pololu.html" TargetMode="External"/><Relationship Id="rId16" Type="http://schemas.openxmlformats.org/officeDocument/2006/relationships/hyperlink" Target="http://www.tme.eu/pl/details/de0704-220/dlawiki-smd-mocy/ferrocore/" TargetMode="External"/><Relationship Id="rId20" Type="http://schemas.openxmlformats.org/officeDocument/2006/relationships/hyperlink" Target="http://www.tme.eu/pl/details/cl21f105zocnnnc/kondensatory-mlcc-smd-0805/samsung/" TargetMode="External"/><Relationship Id="rId1" Type="http://schemas.openxmlformats.org/officeDocument/2006/relationships/hyperlink" Target="https://botland.com.pl/przetwornice-impulsowe/3109-przetwornica-step-down-d24v5f3-33v-05a.html?search_query=D24V5F3&amp;results=1" TargetMode="External"/><Relationship Id="rId6" Type="http://schemas.openxmlformats.org/officeDocument/2006/relationships/hyperlink" Target="http://www.tme.eu/pl/details/1n5819hw-7-f/diody-schottky-smd/diodes-incorporated/" TargetMode="External"/><Relationship Id="rId11" Type="http://schemas.openxmlformats.org/officeDocument/2006/relationships/hyperlink" Target="http://www.tme.eu/pl/details/crcw06032k20fktabc/rezystory-smd-0603/vishay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wholesale?catId=0&amp;initiative_id=AS_20161021011041&amp;SearchText=DRV8825+" TargetMode="External"/><Relationship Id="rId15" Type="http://schemas.openxmlformats.org/officeDocument/2006/relationships/hyperlink" Target="http://www.tme.eu/pl/details/sc1c107m6l005vr/kondensatory-elektrolityczne-smd-85c/samwha/" TargetMode="External"/><Relationship Id="rId23" Type="http://schemas.openxmlformats.org/officeDocument/2006/relationships/hyperlink" Target="http://www.tme.eu/pl/details/sn65hvd232d/uklady-scalone-interfejs-can/texas-instruments/" TargetMode="External"/><Relationship Id="rId10" Type="http://schemas.openxmlformats.org/officeDocument/2006/relationships/hyperlink" Target="http://www.tme.eu/pl/details/cs0603-0r33-1%25-hp/rezystory-smd-0603/viking/cs03ftgpr330/" TargetMode="External"/><Relationship Id="rId19" Type="http://schemas.openxmlformats.org/officeDocument/2006/relationships/hyperlink" Target="http://www.tme.eu/pl/details/dg126-5.0-2p14/listwy-zaciskowe-do-druku/degson-electronics/dg126-50-02p-14-00a/" TargetMode="External"/><Relationship Id="rId4" Type="http://schemas.openxmlformats.org/officeDocument/2006/relationships/hyperlink" Target="http://www.tme.eu/pl/details/mc33063ad/regulatory-napiecia-uklady-dc-dc/texas-instruments/" TargetMode="External"/><Relationship Id="rId9" Type="http://schemas.openxmlformats.org/officeDocument/2006/relationships/hyperlink" Target="http://www.tme.eu/pl/details/06035c471k4t2a/kondensatory-mlcc-smd-0603/avx/" TargetMode="External"/><Relationship Id="rId14" Type="http://schemas.openxmlformats.org/officeDocument/2006/relationships/hyperlink" Target="http://www.tme.eu/pl/details/nlv10mtc1r0/dlawiki-smd-1210/viking/" TargetMode="External"/><Relationship Id="rId22" Type="http://schemas.openxmlformats.org/officeDocument/2006/relationships/hyperlink" Target="http://www.tme.eu/pl/details/08055c104kat2a/kondensatory-mlcc-smd-0805/av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37"/>
  <sheetViews>
    <sheetView tabSelected="1" zoomScale="85" zoomScaleNormal="85" workbookViewId="0">
      <selection activeCell="E37" sqref="E37"/>
    </sheetView>
  </sheetViews>
  <sheetFormatPr defaultRowHeight="15"/>
  <cols>
    <col min="4" max="4" width="22.875" customWidth="1"/>
    <col min="5" max="6" width="19" customWidth="1"/>
    <col min="7" max="7" width="32.375" customWidth="1"/>
  </cols>
  <sheetData>
    <row r="2" spans="4:14">
      <c r="D2" t="s">
        <v>0</v>
      </c>
    </row>
    <row r="3" spans="4:14">
      <c r="D3" s="2" t="s">
        <v>2</v>
      </c>
      <c r="E3">
        <v>20</v>
      </c>
      <c r="F3">
        <v>1</v>
      </c>
      <c r="G3" t="s">
        <v>3</v>
      </c>
      <c r="L3" t="s">
        <v>30</v>
      </c>
      <c r="M3" t="s">
        <v>31</v>
      </c>
      <c r="N3" t="s">
        <v>32</v>
      </c>
    </row>
    <row r="4" spans="4:14">
      <c r="D4" s="2" t="s">
        <v>4</v>
      </c>
      <c r="E4">
        <v>25</v>
      </c>
      <c r="F4">
        <v>1</v>
      </c>
      <c r="G4" t="s">
        <v>5</v>
      </c>
      <c r="I4" t="s">
        <v>25</v>
      </c>
      <c r="J4">
        <f>3.3/1.25-1</f>
        <v>1.6399999999999997</v>
      </c>
      <c r="L4" s="3">
        <f>1.25*(1+L5/L6)</f>
        <v>3.4659090909090908</v>
      </c>
      <c r="M4" s="4">
        <f>L4+0.02*L4</f>
        <v>3.5352272727272727</v>
      </c>
      <c r="N4" s="4">
        <f>L4-0.02*L4</f>
        <v>3.396590909090909</v>
      </c>
    </row>
    <row r="5" spans="4:14">
      <c r="D5" s="2" t="s">
        <v>8</v>
      </c>
      <c r="E5">
        <v>6</v>
      </c>
      <c r="F5">
        <v>1</v>
      </c>
      <c r="G5" t="s">
        <v>9</v>
      </c>
      <c r="I5" t="s">
        <v>26</v>
      </c>
      <c r="J5">
        <v>3.9</v>
      </c>
      <c r="L5">
        <v>3.9</v>
      </c>
    </row>
    <row r="6" spans="4:14">
      <c r="I6" t="s">
        <v>27</v>
      </c>
      <c r="J6">
        <f>J5/J4</f>
        <v>2.3780487804878052</v>
      </c>
      <c r="L6">
        <v>2.2000000000000002</v>
      </c>
    </row>
    <row r="7" spans="4:14">
      <c r="D7" t="s">
        <v>1</v>
      </c>
    </row>
    <row r="8" spans="4:14">
      <c r="D8" s="1" t="s">
        <v>6</v>
      </c>
      <c r="E8">
        <v>18</v>
      </c>
      <c r="F8">
        <v>1</v>
      </c>
      <c r="G8" t="s">
        <v>10</v>
      </c>
    </row>
    <row r="9" spans="4:14">
      <c r="D9" s="1"/>
    </row>
    <row r="10" spans="4:14">
      <c r="D10" s="1" t="s">
        <v>7</v>
      </c>
      <c r="E10">
        <v>0.8</v>
      </c>
      <c r="F10">
        <v>1</v>
      </c>
      <c r="G10" t="s">
        <v>11</v>
      </c>
    </row>
    <row r="11" spans="4:14">
      <c r="D11" s="2" t="s">
        <v>12</v>
      </c>
      <c r="E11">
        <v>0.3</v>
      </c>
      <c r="F11">
        <v>1</v>
      </c>
      <c r="G11" t="s">
        <v>13</v>
      </c>
    </row>
    <row r="12" spans="4:14">
      <c r="D12" s="2" t="s">
        <v>14</v>
      </c>
      <c r="E12">
        <v>0.7</v>
      </c>
      <c r="F12">
        <v>1</v>
      </c>
      <c r="G12" t="s">
        <v>49</v>
      </c>
    </row>
    <row r="13" spans="4:14">
      <c r="D13" s="1"/>
    </row>
    <row r="14" spans="4:14">
      <c r="D14" s="1" t="s">
        <v>15</v>
      </c>
      <c r="E14">
        <v>1</v>
      </c>
      <c r="F14">
        <v>1</v>
      </c>
      <c r="G14" t="s">
        <v>21</v>
      </c>
    </row>
    <row r="15" spans="4:14">
      <c r="D15" s="1" t="s">
        <v>16</v>
      </c>
      <c r="E15">
        <v>0.04</v>
      </c>
      <c r="F15">
        <v>1</v>
      </c>
      <c r="G15" t="s">
        <v>22</v>
      </c>
    </row>
    <row r="16" spans="4:14">
      <c r="D16" s="1" t="s">
        <v>17</v>
      </c>
      <c r="E16">
        <v>0.4</v>
      </c>
      <c r="F16">
        <v>1</v>
      </c>
      <c r="G16" t="s">
        <v>23</v>
      </c>
    </row>
    <row r="17" spans="4:7">
      <c r="D17" s="1" t="s">
        <v>28</v>
      </c>
      <c r="E17">
        <v>0.04</v>
      </c>
      <c r="F17">
        <v>1</v>
      </c>
      <c r="G17" t="s">
        <v>24</v>
      </c>
    </row>
    <row r="18" spans="4:7">
      <c r="D18" s="1" t="s">
        <v>29</v>
      </c>
      <c r="E18">
        <v>0.04</v>
      </c>
      <c r="F18">
        <v>1</v>
      </c>
      <c r="G18" t="s">
        <v>24</v>
      </c>
    </row>
    <row r="19" spans="4:7">
      <c r="D19" s="1" t="s">
        <v>36</v>
      </c>
      <c r="E19">
        <v>1</v>
      </c>
      <c r="F19">
        <v>1</v>
      </c>
      <c r="G19" t="s">
        <v>37</v>
      </c>
    </row>
    <row r="20" spans="4:7">
      <c r="D20" s="1"/>
    </row>
    <row r="21" spans="4:7">
      <c r="D21" t="s">
        <v>18</v>
      </c>
    </row>
    <row r="22" spans="4:7">
      <c r="D22" s="1" t="s">
        <v>19</v>
      </c>
      <c r="E22">
        <v>0.5</v>
      </c>
      <c r="F22">
        <v>1</v>
      </c>
      <c r="G22" t="s">
        <v>34</v>
      </c>
    </row>
    <row r="23" spans="4:7">
      <c r="D23" s="1" t="s">
        <v>33</v>
      </c>
      <c r="E23">
        <v>0.4</v>
      </c>
      <c r="F23">
        <v>1</v>
      </c>
      <c r="G23" t="s">
        <v>35</v>
      </c>
    </row>
    <row r="24" spans="4:7">
      <c r="D24" s="1" t="s">
        <v>20</v>
      </c>
      <c r="E24">
        <v>0.15</v>
      </c>
      <c r="F24">
        <v>1</v>
      </c>
      <c r="G24" t="s">
        <v>21</v>
      </c>
    </row>
    <row r="26" spans="4:7">
      <c r="D26" s="6" t="s">
        <v>46</v>
      </c>
    </row>
    <row r="27" spans="4:7">
      <c r="D27" t="s">
        <v>40</v>
      </c>
      <c r="E27" s="5">
        <v>0.49</v>
      </c>
      <c r="G27" t="s">
        <v>41</v>
      </c>
    </row>
    <row r="28" spans="4:7">
      <c r="D28" t="s">
        <v>42</v>
      </c>
      <c r="E28" s="5">
        <v>0.61</v>
      </c>
    </row>
    <row r="29" spans="4:7">
      <c r="D29" t="s">
        <v>43</v>
      </c>
      <c r="E29" s="5">
        <v>0.05</v>
      </c>
    </row>
    <row r="30" spans="4:7">
      <c r="D30" t="s">
        <v>44</v>
      </c>
      <c r="E30" s="5">
        <v>0.04</v>
      </c>
    </row>
    <row r="31" spans="4:7">
      <c r="D31" t="s">
        <v>45</v>
      </c>
      <c r="E31" s="5">
        <v>0.03</v>
      </c>
    </row>
    <row r="32" spans="4:7">
      <c r="D32" s="2" t="s">
        <v>38</v>
      </c>
      <c r="E32">
        <v>8</v>
      </c>
      <c r="F32">
        <v>1</v>
      </c>
      <c r="G32" t="s">
        <v>39</v>
      </c>
    </row>
    <row r="34" spans="4:7">
      <c r="D34" t="s">
        <v>47</v>
      </c>
      <c r="E34" s="7">
        <v>6.2</v>
      </c>
      <c r="G34" s="8" t="s">
        <v>48</v>
      </c>
    </row>
    <row r="36" spans="4:7">
      <c r="G36">
        <f>SUM(E10:E34)</f>
        <v>20.790000000000003</v>
      </c>
    </row>
    <row r="37" spans="4:7">
      <c r="D37" t="s">
        <v>50</v>
      </c>
    </row>
  </sheetData>
  <hyperlinks>
    <hyperlink ref="D8" r:id="rId1" display="D24V5F3"/>
    <hyperlink ref="D3" r:id="rId2"/>
    <hyperlink ref="D4" r:id="rId3"/>
    <hyperlink ref="D10" r:id="rId4"/>
    <hyperlink ref="D5" r:id="rId5"/>
    <hyperlink ref="D11" r:id="rId6"/>
    <hyperlink ref="D12" r:id="rId7"/>
    <hyperlink ref="D14" r:id="rId8"/>
    <hyperlink ref="D15" r:id="rId9"/>
    <hyperlink ref="D16" r:id="rId10"/>
    <hyperlink ref="D17" r:id="rId11"/>
    <hyperlink ref="D18" r:id="rId12"/>
    <hyperlink ref="D22" r:id="rId13"/>
    <hyperlink ref="D23" r:id="rId14"/>
    <hyperlink ref="D24" r:id="rId15"/>
    <hyperlink ref="D19" r:id="rId16"/>
    <hyperlink ref="D32" r:id="rId17"/>
    <hyperlink ref="E27" r:id="rId18" display="PESD2CAN"/>
    <hyperlink ref="E28" r:id="rId19" display="http://www.tme.eu/pl/details/dg126-5.0-2p14/listwy-zaciskowe-do-druku/degson-electronics/dg126-50-02p-14-00a/"/>
    <hyperlink ref="E29" r:id="rId20" display="0.05"/>
    <hyperlink ref="E30" r:id="rId21" display="http://www.tme.eu/pl/details/08055c103kat2a/kondensatory-mlcc-smd-0805/avx/"/>
    <hyperlink ref="E31" r:id="rId22" display="http://www.tme.eu/pl/details/08055c104kat2a/kondensatory-mlcc-smd-0805/avx/"/>
    <hyperlink ref="E34" r:id="rId23" display="SN65HVD232D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2016-10-21T21:44:08Z</dcterms:modified>
</cp:coreProperties>
</file>