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37" i="1"/>
  <c r="H40"/>
  <c r="M4" l="1"/>
  <c r="O4" s="1"/>
  <c r="K4"/>
  <c r="K6" s="1"/>
  <c r="N4" l="1"/>
</calcChain>
</file>

<file path=xl/sharedStrings.xml><?xml version="1.0" encoding="utf-8"?>
<sst xmlns="http://schemas.openxmlformats.org/spreadsheetml/2006/main" count="57" uniqueCount="54">
  <si>
    <t>STEROWNIK SILNIKA</t>
  </si>
  <si>
    <t>Przetwornica</t>
  </si>
  <si>
    <t>A4988</t>
  </si>
  <si>
    <t>8-35V 1A 1/16</t>
  </si>
  <si>
    <t>DRV8824</t>
  </si>
  <si>
    <t>8,2-45V 0,75A 1/32</t>
  </si>
  <si>
    <t>D24V5F3(ISL85415)</t>
  </si>
  <si>
    <t>MC33063AD</t>
  </si>
  <si>
    <t>DRV8825</t>
  </si>
  <si>
    <t>8-45V 1,5A 1/32</t>
  </si>
  <si>
    <t>3,4-36V 500mA 500KHz 13x10x3</t>
  </si>
  <si>
    <t>40V 1,5A 100KHz</t>
  </si>
  <si>
    <t>1N5819</t>
  </si>
  <si>
    <t>Schottky</t>
  </si>
  <si>
    <t xml:space="preserve">Kondenastor 100uF </t>
  </si>
  <si>
    <t>Kondensator 470uF</t>
  </si>
  <si>
    <t>Kondensator 470pF</t>
  </si>
  <si>
    <t>rezystor 0.33</t>
  </si>
  <si>
    <t>Opcja Filtr</t>
  </si>
  <si>
    <t>Koncensator 100uF</t>
  </si>
  <si>
    <t>5V</t>
  </si>
  <si>
    <t>50V 603</t>
  </si>
  <si>
    <t>0,2W 603</t>
  </si>
  <si>
    <t>0,1W 603</t>
  </si>
  <si>
    <t>R2/R1</t>
  </si>
  <si>
    <t xml:space="preserve">R2 </t>
  </si>
  <si>
    <t>R1</t>
  </si>
  <si>
    <t>rezystor 2,2k</t>
  </si>
  <si>
    <t>rezystor 3,9k</t>
  </si>
  <si>
    <t>Nominal</t>
  </si>
  <si>
    <t>Max</t>
  </si>
  <si>
    <t>Min</t>
  </si>
  <si>
    <t>L1uH</t>
  </si>
  <si>
    <t>1210 1A</t>
  </si>
  <si>
    <t>cewka 220uH</t>
  </si>
  <si>
    <t>360mA 0705 7,3x7,3mm</t>
  </si>
  <si>
    <t>STM32F042G4U6</t>
  </si>
  <si>
    <t>16 kB UFQFPN28</t>
  </si>
  <si>
    <t>PESD2CAN</t>
  </si>
  <si>
    <t>CAN_ESD</t>
  </si>
  <si>
    <t>CAN CONNECTOR</t>
  </si>
  <si>
    <t>1u</t>
  </si>
  <si>
    <t>10n</t>
  </si>
  <si>
    <t>100n</t>
  </si>
  <si>
    <t xml:space="preserve">CAN </t>
  </si>
  <si>
    <t>SN65HVD232D</t>
  </si>
  <si>
    <t>CAN_TRANSIVER</t>
  </si>
  <si>
    <t>35V</t>
  </si>
  <si>
    <t>Płytka 20x30</t>
  </si>
  <si>
    <t>Goldpin</t>
  </si>
  <si>
    <t>Kondensator 330uF</t>
  </si>
  <si>
    <t>6V3</t>
  </si>
  <si>
    <t>Farnell</t>
  </si>
  <si>
    <t>TME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</si>
</sst>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4" fillId="0" borderId="0" xfId="1" applyFont="1" applyFill="1"/>
    <xf numFmtId="0" fontId="0" fillId="0" borderId="0" xfId="0" applyFill="1"/>
    <xf numFmtId="0" fontId="1" fillId="2" borderId="0" xfId="1" applyFill="1"/>
    <xf numFmtId="0" fontId="0" fillId="2" borderId="0" xfId="0" applyFill="1"/>
    <xf numFmtId="0" fontId="1" fillId="0" borderId="0" xfId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pl/details/ucd0j471mnl1gs/kondensatory-elektr-smd-niskoimpedan/nichicon/" TargetMode="External"/><Relationship Id="rId13" Type="http://schemas.openxmlformats.org/officeDocument/2006/relationships/hyperlink" Target="http://www.tme.eu/pl/details/nlv10mtc1r0/dlawiki-smd-1210/viking/" TargetMode="External"/><Relationship Id="rId18" Type="http://schemas.openxmlformats.org/officeDocument/2006/relationships/hyperlink" Target="http://www.tme.eu/pl/details/dg126-5.0-2p14/listwy-zaciskowe-do-druku/degson-electronics/dg126-50-02p-14-00a/" TargetMode="External"/><Relationship Id="rId26" Type="http://schemas.openxmlformats.org/officeDocument/2006/relationships/hyperlink" Target="http://pl.farnell.com/stmicroelectronics/stm32f042g4u6/mcu-32bit-cortex-m0-48mhz-ufqfn/dp/2469550?ost=STM32F042G4U6&amp;selectedCategoryId=&amp;categoryNameResp=Wszystkie%2Bkategorie&amp;searchView=table&amp;iscrfnonsku=false" TargetMode="External"/><Relationship Id="rId3" Type="http://schemas.openxmlformats.org/officeDocument/2006/relationships/hyperlink" Target="https://botland.com.pl/sterowniki-silnikow-krokowych/1323-sterownik-silnika-krokowego-drv8824-.html" TargetMode="External"/><Relationship Id="rId21" Type="http://schemas.openxmlformats.org/officeDocument/2006/relationships/hyperlink" Target="http://www.tme.eu/pl/details/08055c104kat2a/kondensatory-mlcc-smd-0805/avx/" TargetMode="External"/><Relationship Id="rId7" Type="http://schemas.openxmlformats.org/officeDocument/2006/relationships/hyperlink" Target="http://www.tme.eu/pl/details/eeefk1v101xp/kondensatory-elektr-smd-niskoimpedan/panasonic/" TargetMode="External"/><Relationship Id="rId12" Type="http://schemas.openxmlformats.org/officeDocument/2006/relationships/hyperlink" Target="http://www.tme.eu/pl/details/crcw06033k90fktabc/rezystory-smd-0603/vishay/" TargetMode="External"/><Relationship Id="rId17" Type="http://schemas.openxmlformats.org/officeDocument/2006/relationships/hyperlink" Target="http://www.tme.eu/pl/details/pesd2can/diody-transil-smd-dwukierunkowe/nxp/pesd2can215/" TargetMode="External"/><Relationship Id="rId25" Type="http://schemas.openxmlformats.org/officeDocument/2006/relationships/hyperlink" Target="http://pl.farnell.com/texas-instruments/tcan332dcnt/can-transceiver-1mbps-sot-23-8/dp/2611233" TargetMode="External"/><Relationship Id="rId2" Type="http://schemas.openxmlformats.org/officeDocument/2006/relationships/hyperlink" Target="https://botland.com.pl/sterowniki-silnikow-krokowych/148-sterownik-silnika-krokowego-a4988-reprap-35v-2a-modul-pololu.html" TargetMode="External"/><Relationship Id="rId16" Type="http://schemas.openxmlformats.org/officeDocument/2006/relationships/hyperlink" Target="http://www.tme.eu/pl/details/stm32f042g4u6/mikrokontrolery-st/st-microelectronics/" TargetMode="External"/><Relationship Id="rId20" Type="http://schemas.openxmlformats.org/officeDocument/2006/relationships/hyperlink" Target="http://www.tme.eu/pl/details/08055c103kat2a/kondensatory-mlcc-smd-0805/avx/" TargetMode="External"/><Relationship Id="rId1" Type="http://schemas.openxmlformats.org/officeDocument/2006/relationships/hyperlink" Target="https://botland.com.pl/przetwornice-impulsowe/3109-przetwornica-step-down-d24v5f3-33v-05a.html?search_query=D24V5F3&amp;results=1" TargetMode="External"/><Relationship Id="rId6" Type="http://schemas.openxmlformats.org/officeDocument/2006/relationships/hyperlink" Target="http://www.tme.eu/pl/details/1n5819hw-7-f/diody-schottky-smd/diodes-incorporated/" TargetMode="External"/><Relationship Id="rId11" Type="http://schemas.openxmlformats.org/officeDocument/2006/relationships/hyperlink" Target="http://www.tme.eu/pl/details/crcw06032k20fktabc/rezystory-smd-0603/vishay/" TargetMode="External"/><Relationship Id="rId24" Type="http://schemas.openxmlformats.org/officeDocument/2006/relationships/hyperlink" Target="http://www.tme.eu/pl/details/uwt0j331mcl1gs/kondensatory-elektrolityczne-smd-105c/nichicon/" TargetMode="External"/><Relationship Id="rId5" Type="http://schemas.openxmlformats.org/officeDocument/2006/relationships/hyperlink" Target="https://www.aliexpress.com/wholesale?catId=0&amp;initiative_id=AS_20161021011041&amp;SearchText=DRV8825+" TargetMode="External"/><Relationship Id="rId15" Type="http://schemas.openxmlformats.org/officeDocument/2006/relationships/hyperlink" Target="http://www.tme.eu/pl/details/de0704-220/dlawiki-smd-mocy/ferrocore/" TargetMode="External"/><Relationship Id="rId23" Type="http://schemas.openxmlformats.org/officeDocument/2006/relationships/hyperlink" Target="http://www.tme.eu/pl/details/zl201-08g/listwy-i-gniazda-kolkowe/connfly/ds1021-1_8sf1-1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tme.eu/pl/details/rc0603jr-0733r/rezystory-smd-0603/yageo/rc0603jr-0733rl/" TargetMode="External"/><Relationship Id="rId19" Type="http://schemas.openxmlformats.org/officeDocument/2006/relationships/hyperlink" Target="http://www.tme.eu/pl/details/cl21f105zocnnnc/kondensatory-mlcc-smd-0805/samsung/" TargetMode="External"/><Relationship Id="rId4" Type="http://schemas.openxmlformats.org/officeDocument/2006/relationships/hyperlink" Target="http://www.tme.eu/pl/details/mc33063ad/regulatory-napiecia-uklady-dc-dc/texas-instruments/" TargetMode="External"/><Relationship Id="rId9" Type="http://schemas.openxmlformats.org/officeDocument/2006/relationships/hyperlink" Target="http://www.tme.eu/pl/details/06035c471k4t2a/kondensatory-mlcc-smd-0603/avx/" TargetMode="External"/><Relationship Id="rId14" Type="http://schemas.openxmlformats.org/officeDocument/2006/relationships/hyperlink" Target="http://www.tme.eu/pl/details/ucd0j101mcl6gs/kondensatory-elektr-smd-niskoimpedan/nichicon/" TargetMode="External"/><Relationship Id="rId22" Type="http://schemas.openxmlformats.org/officeDocument/2006/relationships/hyperlink" Target="http://www.tme.eu/pl/details/sn65hvd232d/uklady-scalone-interfejs-can/texas-instruments/" TargetMode="External"/><Relationship Id="rId27" Type="http://schemas.openxmlformats.org/officeDocument/2006/relationships/hyperlink" Target="http://pl.farnell.com/nxp/pesd2can/diode-tvs-can-sot-23/dp/1510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O40"/>
  <sheetViews>
    <sheetView tabSelected="1" topLeftCell="C1" zoomScale="85" zoomScaleNormal="85" workbookViewId="0">
      <selection activeCell="E38" sqref="E38"/>
    </sheetView>
  </sheetViews>
  <sheetFormatPr defaultRowHeight="15"/>
  <cols>
    <col min="4" max="4" width="22.875" customWidth="1"/>
    <col min="5" max="7" width="19" customWidth="1"/>
    <col min="8" max="8" width="32.375" customWidth="1"/>
  </cols>
  <sheetData>
    <row r="1" spans="4:15">
      <c r="E1" t="s">
        <v>53</v>
      </c>
      <c r="F1" t="s">
        <v>52</v>
      </c>
    </row>
    <row r="2" spans="4:15">
      <c r="D2" t="s">
        <v>0</v>
      </c>
    </row>
    <row r="3" spans="4:15">
      <c r="D3" s="2" t="s">
        <v>2</v>
      </c>
      <c r="E3">
        <v>20</v>
      </c>
      <c r="G3">
        <v>1</v>
      </c>
      <c r="H3" t="s">
        <v>3</v>
      </c>
      <c r="M3" t="s">
        <v>29</v>
      </c>
      <c r="N3" t="s">
        <v>30</v>
      </c>
      <c r="O3" t="s">
        <v>31</v>
      </c>
    </row>
    <row r="4" spans="4:15">
      <c r="D4" s="2" t="s">
        <v>4</v>
      </c>
      <c r="E4">
        <v>25</v>
      </c>
      <c r="G4">
        <v>1</v>
      </c>
      <c r="H4" t="s">
        <v>5</v>
      </c>
      <c r="J4" t="s">
        <v>24</v>
      </c>
      <c r="K4">
        <f>3.3/1.25-1</f>
        <v>1.6399999999999997</v>
      </c>
      <c r="M4" s="3">
        <f>1.25*(1+M5/M6)</f>
        <v>3.4659090909090908</v>
      </c>
      <c r="N4" s="4">
        <f>M4+0.02*M4</f>
        <v>3.5352272727272727</v>
      </c>
      <c r="O4" s="4">
        <f>M4-0.02*M4</f>
        <v>3.396590909090909</v>
      </c>
    </row>
    <row r="5" spans="4:15">
      <c r="D5" s="2" t="s">
        <v>8</v>
      </c>
      <c r="E5">
        <v>6</v>
      </c>
      <c r="G5">
        <v>1</v>
      </c>
      <c r="H5" t="s">
        <v>9</v>
      </c>
      <c r="J5" t="s">
        <v>25</v>
      </c>
      <c r="K5">
        <v>3.9</v>
      </c>
      <c r="M5">
        <v>3.9</v>
      </c>
    </row>
    <row r="6" spans="4:15">
      <c r="J6" t="s">
        <v>26</v>
      </c>
      <c r="K6">
        <f>K5/K4</f>
        <v>2.3780487804878052</v>
      </c>
      <c r="M6">
        <v>2.2000000000000002</v>
      </c>
    </row>
    <row r="7" spans="4:15">
      <c r="D7" t="s">
        <v>1</v>
      </c>
    </row>
    <row r="8" spans="4:15">
      <c r="D8" s="1" t="s">
        <v>6</v>
      </c>
      <c r="E8">
        <v>18</v>
      </c>
      <c r="G8">
        <v>1</v>
      </c>
      <c r="H8" t="s">
        <v>10</v>
      </c>
    </row>
    <row r="9" spans="4:15">
      <c r="D9" s="1"/>
    </row>
    <row r="10" spans="4:15">
      <c r="D10" s="1" t="s">
        <v>7</v>
      </c>
      <c r="E10">
        <v>0.8</v>
      </c>
      <c r="F10">
        <v>1.1399999999999999</v>
      </c>
      <c r="G10">
        <v>1</v>
      </c>
      <c r="H10" t="s">
        <v>11</v>
      </c>
    </row>
    <row r="11" spans="4:15">
      <c r="D11" s="2" t="s">
        <v>12</v>
      </c>
      <c r="E11">
        <v>0.3</v>
      </c>
      <c r="G11">
        <v>1</v>
      </c>
      <c r="H11" t="s">
        <v>13</v>
      </c>
    </row>
    <row r="12" spans="4:15">
      <c r="D12" s="2" t="s">
        <v>14</v>
      </c>
      <c r="E12">
        <v>0.7</v>
      </c>
      <c r="G12">
        <v>1</v>
      </c>
      <c r="H12" t="s">
        <v>47</v>
      </c>
    </row>
    <row r="13" spans="4:15">
      <c r="D13" s="1"/>
    </row>
    <row r="14" spans="4:15">
      <c r="D14" s="9" t="s">
        <v>50</v>
      </c>
      <c r="E14" s="10">
        <v>0.5</v>
      </c>
      <c r="F14" s="10"/>
      <c r="G14" s="10">
        <v>1</v>
      </c>
      <c r="H14" s="10" t="s">
        <v>51</v>
      </c>
    </row>
    <row r="15" spans="4:15">
      <c r="D15" s="1" t="s">
        <v>15</v>
      </c>
      <c r="E15">
        <v>1</v>
      </c>
      <c r="G15">
        <v>1</v>
      </c>
      <c r="H15" t="s">
        <v>20</v>
      </c>
    </row>
    <row r="16" spans="4:15">
      <c r="D16" s="1"/>
    </row>
    <row r="17" spans="4:8">
      <c r="D17" s="1" t="s">
        <v>16</v>
      </c>
      <c r="E17">
        <v>0.04</v>
      </c>
      <c r="G17">
        <v>1</v>
      </c>
      <c r="H17" t="s">
        <v>21</v>
      </c>
    </row>
    <row r="18" spans="4:8">
      <c r="D18" s="1" t="s">
        <v>17</v>
      </c>
      <c r="E18">
        <v>0.4</v>
      </c>
      <c r="G18">
        <v>1</v>
      </c>
      <c r="H18" t="s">
        <v>22</v>
      </c>
    </row>
    <row r="19" spans="4:8">
      <c r="D19" s="1" t="s">
        <v>27</v>
      </c>
      <c r="E19">
        <v>0.04</v>
      </c>
      <c r="G19">
        <v>1</v>
      </c>
      <c r="H19" t="s">
        <v>23</v>
      </c>
    </row>
    <row r="20" spans="4:8">
      <c r="D20" s="1" t="s">
        <v>28</v>
      </c>
      <c r="E20">
        <v>0.04</v>
      </c>
      <c r="G20">
        <v>1</v>
      </c>
      <c r="H20" t="s">
        <v>23</v>
      </c>
    </row>
    <row r="21" spans="4:8">
      <c r="D21" s="1" t="s">
        <v>34</v>
      </c>
      <c r="E21">
        <v>1</v>
      </c>
      <c r="G21">
        <v>1</v>
      </c>
      <c r="H21" t="s">
        <v>35</v>
      </c>
    </row>
    <row r="22" spans="4:8">
      <c r="D22" s="1"/>
    </row>
    <row r="23" spans="4:8">
      <c r="D23" t="s">
        <v>18</v>
      </c>
    </row>
    <row r="24" spans="4:8">
      <c r="D24" s="1" t="s">
        <v>32</v>
      </c>
      <c r="E24">
        <v>0.4</v>
      </c>
      <c r="G24">
        <v>1</v>
      </c>
      <c r="H24" t="s">
        <v>33</v>
      </c>
    </row>
    <row r="25" spans="4:8">
      <c r="D25" s="1" t="s">
        <v>19</v>
      </c>
      <c r="E25">
        <v>0.5</v>
      </c>
      <c r="G25">
        <v>1</v>
      </c>
      <c r="H25" t="s">
        <v>20</v>
      </c>
    </row>
    <row r="27" spans="4:8">
      <c r="D27" s="6" t="s">
        <v>44</v>
      </c>
    </row>
    <row r="28" spans="4:8">
      <c r="D28" t="s">
        <v>38</v>
      </c>
      <c r="E28" s="5">
        <v>0.49</v>
      </c>
      <c r="F28" s="1">
        <v>9.1</v>
      </c>
      <c r="H28" t="s">
        <v>39</v>
      </c>
    </row>
    <row r="29" spans="4:8">
      <c r="D29" t="s">
        <v>40</v>
      </c>
      <c r="E29" s="5">
        <v>0.61</v>
      </c>
      <c r="F29" s="5"/>
    </row>
    <row r="30" spans="4:8">
      <c r="D30" t="s">
        <v>41</v>
      </c>
      <c r="E30" s="5">
        <v>0.05</v>
      </c>
      <c r="F30" s="5"/>
    </row>
    <row r="31" spans="4:8">
      <c r="D31" t="s">
        <v>42</v>
      </c>
      <c r="E31" s="5">
        <v>0.04</v>
      </c>
      <c r="F31" s="5"/>
    </row>
    <row r="32" spans="4:8">
      <c r="D32" t="s">
        <v>43</v>
      </c>
      <c r="E32" s="5">
        <v>0.03</v>
      </c>
      <c r="F32" s="5"/>
    </row>
    <row r="33" spans="4:8">
      <c r="D33" s="2" t="s">
        <v>36</v>
      </c>
      <c r="E33">
        <v>8</v>
      </c>
      <c r="F33" s="1">
        <v>7.5</v>
      </c>
      <c r="G33">
        <v>1</v>
      </c>
      <c r="H33" t="s">
        <v>37</v>
      </c>
    </row>
    <row r="35" spans="4:8">
      <c r="D35" t="s">
        <v>45</v>
      </c>
      <c r="E35" s="7">
        <v>6.2</v>
      </c>
      <c r="F35" s="11">
        <v>8.8000000000000007</v>
      </c>
      <c r="H35" s="8" t="s">
        <v>46</v>
      </c>
    </row>
    <row r="37" spans="4:8">
      <c r="D37" t="s">
        <v>49</v>
      </c>
      <c r="E37" s="1">
        <v>0.6</v>
      </c>
      <c r="F37" s="1"/>
      <c r="H37">
        <f>SUM(E28:E38)</f>
        <v>16.020000000000003</v>
      </c>
    </row>
    <row r="38" spans="4:8">
      <c r="D38" t="s">
        <v>48</v>
      </c>
    </row>
    <row r="39" spans="4:8">
      <c r="H39" t="s">
        <v>1</v>
      </c>
    </row>
    <row r="40" spans="4:8">
      <c r="H40">
        <f>SUM(E10:E25)</f>
        <v>5.7200000000000006</v>
      </c>
    </row>
  </sheetData>
  <hyperlinks>
    <hyperlink ref="D8" r:id="rId1" display="D24V5F3"/>
    <hyperlink ref="D3" r:id="rId2"/>
    <hyperlink ref="D4" r:id="rId3"/>
    <hyperlink ref="D10" r:id="rId4"/>
    <hyperlink ref="D5" r:id="rId5"/>
    <hyperlink ref="D11" r:id="rId6"/>
    <hyperlink ref="D12" r:id="rId7"/>
    <hyperlink ref="D15" r:id="rId8"/>
    <hyperlink ref="D17" r:id="rId9"/>
    <hyperlink ref="D18" r:id="rId10"/>
    <hyperlink ref="D19" r:id="rId11"/>
    <hyperlink ref="D20" r:id="rId12"/>
    <hyperlink ref="D24" r:id="rId13"/>
    <hyperlink ref="D25" r:id="rId14"/>
    <hyperlink ref="D21" r:id="rId15"/>
    <hyperlink ref="D33" r:id="rId16"/>
    <hyperlink ref="E28" r:id="rId17" display="PESD2CAN"/>
    <hyperlink ref="E29" r:id="rId18" display="http://www.tme.eu/pl/details/dg126-5.0-2p14/listwy-zaciskowe-do-druku/degson-electronics/dg126-50-02p-14-00a/"/>
    <hyperlink ref="E30" r:id="rId19" display="0.05"/>
    <hyperlink ref="E31" r:id="rId20" display="http://www.tme.eu/pl/details/08055c103kat2a/kondensatory-mlcc-smd-0805/avx/"/>
    <hyperlink ref="E32" r:id="rId21" display="http://www.tme.eu/pl/details/08055c104kat2a/kondensatory-mlcc-smd-0805/avx/"/>
    <hyperlink ref="E35" r:id="rId22" display="SN65HVD232D"/>
    <hyperlink ref="E37" r:id="rId23" display="http://www.tme.eu/pl/details/zl201-08g/listwy-i-gniazda-kolkowe/connfly/ds1021-1_8sf1-1/"/>
    <hyperlink ref="D14" r:id="rId24"/>
    <hyperlink ref="F35" r:id="rId25" display="8,80"/>
    <hyperlink ref="F33" r:id="rId26" display="http://pl.farnell.com/stmicroelectronics/stm32f042g4u6/mcu-32bit-cortex-m0-48mhz-ufqfn/dp/2469550?ost=STM32F042G4U6&amp;selectedCategoryId=&amp;categoryNameResp=Wszystkie%2Bkategorie&amp;searchView=table&amp;iscrfnonsku=false"/>
    <hyperlink ref="F28" r:id="rId27" display="http://pl.farnell.com/nxp/pesd2can/diode-tvs-can-sot-23/dp/1510712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2016-10-24T20:59:23Z</dcterms:modified>
</cp:coreProperties>
</file>