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media/image4.jpeg" ContentType="image/jpeg"/>
  <Override PartName="/xl/media/image3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stellschein" sheetId="1" state="visible" r:id="rId2"/>
    <sheet name="Bestellschein (Erweiterung)" sheetId="2" state="visible" r:id="rId3"/>
    <sheet name="Lieferanten" sheetId="3" state="visible" r:id="rId4"/>
    <sheet name="KstStPlan" sheetId="4" state="hidden" r:id="rId5"/>
    <sheet name="Kostenarten" sheetId="5" state="hidden" r:id="rId6"/>
    <sheet name="Listen" sheetId="6" state="hidden" r:id="rId7"/>
    <sheet name="Zwischenablage" sheetId="7" state="visible" r:id="rId8"/>
  </sheets>
  <definedNames>
    <definedName function="false" hidden="false" name="Abteilung" vbProcedure="false">KstStPlan!$B$3:$B$150</definedName>
    <definedName function="false" hidden="false" name="Bezeichnung" vbProcedure="false">KstStPlan!$D$3:$D$150</definedName>
    <definedName function="false" hidden="false" name="BezeichnungEtat" vbProcedure="false">OFFSET(KstStPlan!$A$3,,,COUNTA(KstStPlan!$A$3:$A$150))</definedName>
    <definedName function="false" hidden="false" name="Fakultaet_Sachgebiet" vbProcedure="false">Listen!$A$3:$A$12</definedName>
    <definedName function="false" hidden="false" name="Firmenanschrift_1" vbProcedure="false">OFFSET(Lieferanten!$A$3,,,COUNTA(Lieferanten!$A$3:$A$281))</definedName>
    <definedName function="false" hidden="false" name="Gefahrstoff" vbProcedure="false">Listen!$A$53:$A$54</definedName>
    <definedName function="false" hidden="false" name="Kostenart" vbProcedure="false">Kostenarten!$B$7:$B$312</definedName>
    <definedName function="false" hidden="false" name="Kostenart_Nr" vbProcedure="false">Kostenarten!$A$7:$A$312</definedName>
    <definedName function="false" hidden="false" name="Kriterien" vbProcedure="false">Listen!$A$33:$A$38</definedName>
    <definedName function="false" hidden="false" name="Kundennummer" vbProcedure="false">Lieferanten!$C$3:$C$182</definedName>
    <definedName function="false" hidden="false" name="Lieferanschrift" vbProcedure="false">Listen!$A$23:$A$27</definedName>
    <definedName function="false" hidden="false" name="RaumNr" vbProcedure="false">KstStPlan!$E$3:$E$150</definedName>
    <definedName function="false" hidden="false" name="Sachgebiet" vbProcedure="false">KstStPlan!$C$3:$C$150</definedName>
    <definedName function="false" hidden="false" name="Ust." vbProcedure="false">Listen!$A$63:$A$66</definedName>
    <definedName function="false" hidden="false" name="Verantwortlichkeit" vbProcedure="false">KstStPlan!$F$3:$F$150</definedName>
    <definedName function="false" hidden="false" name="Verwendungszweck" vbProcedure="false">Listen!$A$43:$A$48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Nähere Bezeichnung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tragen Sie hier falls vorhanden die Angebotsnummer ein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Tagesdatum durch drücken von 
"Strg" und "." 
oder beliebiges Datum eingeben</t>
        </r>
      </text>
    </comment>
    <comment ref="I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tragen Sie die Versandkosten bitte hier ein!</t>
        </r>
      </text>
    </comment>
    <comment ref="I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Tragen Sie hier Ihren Namen ein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Bezugsfeld für Auswahlliste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Bezugsfeld für Auswahlliste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Bezugsfeld für Auswahlliste</t>
        </r>
      </text>
    </comment>
  </commentList>
</comments>
</file>

<file path=xl/sharedStrings.xml><?xml version="1.0" encoding="utf-8"?>
<sst xmlns="http://schemas.openxmlformats.org/spreadsheetml/2006/main" count="1536" uniqueCount="1322">
  <si>
    <t xml:space="preserve">HOCHSCHULE FÜR ANGEWANDTE
WISSENSCHAFTEN LANDSHUT</t>
  </si>
  <si>
    <t xml:space="preserve">HOCHSCHULE LANDSHUT | Am Lurzenhof 1 | D-84036 Landshut | Germany</t>
  </si>
  <si>
    <t xml:space="preserve">ABTEILUNG
Service Finanzen</t>
  </si>
  <si>
    <t xml:space="preserve">Am Lurzenhof 1
D-84036 Landshut
Tel. +49 (0)871 – 506 0
Fax +49 (0)871 – 506 506
finanzen@haw-landshut.de
www.haw-landshut.de</t>
  </si>
  <si>
    <t xml:space="preserve">DATUM</t>
  </si>
  <si>
    <t xml:space="preserve">Bestellnummer </t>
  </si>
  <si>
    <t xml:space="preserve">Kundennummer </t>
  </si>
  <si>
    <t xml:space="preserve">Bestellung</t>
  </si>
  <si>
    <t xml:space="preserve">Folgende Gegenstände und / oder Leistungen sind gemäß den Auftragsbedingungen der Hochschule Landshut 
zu liefern bzw. zu erbringen:</t>
  </si>
  <si>
    <t xml:space="preserve">Pos. </t>
  </si>
  <si>
    <t xml:space="preserve">Beschreibung: </t>
  </si>
  <si>
    <t xml:space="preserve">Bestell Nr.</t>
  </si>
  <si>
    <t xml:space="preserve">Menge</t>
  </si>
  <si>
    <t xml:space="preserve">STM32F413RGT6</t>
  </si>
  <si>
    <t xml:space="preserve">511-STM32F413RGT6</t>
  </si>
  <si>
    <t xml:space="preserve">Standard-LEDs - SMD </t>
  </si>
  <si>
    <t xml:space="preserve">710-150080RS75000</t>
  </si>
  <si>
    <t xml:space="preserve">ZenerDioden 5,6V</t>
  </si>
  <si>
    <t xml:space="preserve">863-MM3Z5V6T1G</t>
  </si>
  <si>
    <t xml:space="preserve">UCC27710 Gate-Treiber</t>
  </si>
  <si>
    <t xml:space="preserve">595-UCC27710D</t>
  </si>
  <si>
    <t xml:space="preserve">Logische Gatter Quad 2-Input. OR</t>
  </si>
  <si>
    <t xml:space="preserve">595-SN74HC32DBR</t>
  </si>
  <si>
    <t xml:space="preserve">Schaltspannungsregler TPS561201</t>
  </si>
  <si>
    <t xml:space="preserve">595-TPS561201DDCR</t>
  </si>
  <si>
    <t xml:space="preserve">Kondensator 3,3µF 1812</t>
  </si>
  <si>
    <t xml:space="preserve">581-18125C335MAT2A</t>
  </si>
  <si>
    <t xml:space="preserve">Kondensator 22µF 1210</t>
  </si>
  <si>
    <t xml:space="preserve">963-JMK325BJ226KM-T</t>
  </si>
  <si>
    <t xml:space="preserve">Kondensator 6,8µF 0603</t>
  </si>
  <si>
    <t xml:space="preserve">810-C1608JB1C685M08B</t>
  </si>
  <si>
    <t xml:space="preserve">Kondensator 1µF 0603</t>
  </si>
  <si>
    <t xml:space="preserve">710-885012106003</t>
  </si>
  <si>
    <t xml:space="preserve">TS374IDT Analoge Komparatoren </t>
  </si>
  <si>
    <t xml:space="preserve">511-TS374IDT</t>
  </si>
  <si>
    <t xml:space="preserve">PWR-MOSFET CSD18509Q5BT</t>
  </si>
  <si>
    <t xml:space="preserve">595-CSD18509Q5BT</t>
  </si>
  <si>
    <t xml:space="preserve">Widerstände 100 Ohm 0603</t>
  </si>
  <si>
    <t xml:space="preserve">756-GWCR0603-100RFT5</t>
  </si>
  <si>
    <t xml:space="preserve">ESD-Enststörer USBLC6-2SC6Y</t>
  </si>
  <si>
    <t xml:space="preserve">511-USBLC6-2SC6Y</t>
  </si>
  <si>
    <t xml:space="preserve">Kondensator 10nF 0603</t>
  </si>
  <si>
    <t xml:space="preserve">710-885012206065</t>
  </si>
  <si>
    <t xml:space="preserve">Um Rückfragen bzw. Falschlieferungen auszuschließen bitten wir Sie, folgende Punkte zu beachten:</t>
  </si>
  <si>
    <t xml:space="preserve">1.   Auf allen Zuschriften (Lieferscheinen / Rechnungen etc.) ist unsere Bestellnummer anzugeben.
2.   Bei Aufträgen, die mehrere Einheiten umfassen ist der Auftragnehmer nicht berechtigt nach Teillieferungen / -leistungen Rechnung zu legen. </t>
  </si>
  <si>
    <t xml:space="preserve">3.   Versand- und Lieferanschrift:</t>
  </si>
  <si>
    <t xml:space="preserve">Mit freundlichen Grüßen</t>
  </si>
  <si>
    <t xml:space="preserve">____________________________________</t>
  </si>
  <si>
    <t xml:space="preserve">Unterschrift Service Finanzen</t>
  </si>
  <si>
    <t xml:space="preserve">Unterschrift Budgetverantwortlicher</t>
  </si>
  <si>
    <t xml:space="preserve">Zahlungen an die Staatsoberkasse Bayern | Vermerk: Hochschule Landshut
Bayerische Landesbank München | IBAN: DE75 7005 0000 0001 1903 15 | BIC: BYLADEMM
Steuernummer: 132/114/20760 | Ust-IdNr: DE 811 335 517</t>
  </si>
  <si>
    <t xml:space="preserve">Begründung der Beschaffungsmaßnahme:</t>
  </si>
  <si>
    <t xml:space="preserve">1.</t>
  </si>
  <si>
    <r>
      <rPr>
        <b val="true"/>
        <i val="true"/>
        <sz val="8"/>
        <rFont val="Arial"/>
        <family val="2"/>
        <charset val="1"/>
      </rPr>
      <t xml:space="preserve">Beschaffung für:</t>
    </r>
    <r>
      <rPr>
        <sz val="8"/>
        <rFont val="Arial"/>
        <family val="2"/>
        <charset val="1"/>
      </rPr>
      <t xml:space="preserve"> </t>
    </r>
  </si>
  <si>
    <t xml:space="preserve">(Fakultät / Organisationseinheit / Raum-Nr.)</t>
  </si>
  <si>
    <t xml:space="preserve">2.</t>
  </si>
  <si>
    <t xml:space="preserve">Gefahrstoff</t>
  </si>
  <si>
    <t xml:space="preserve">nein</t>
  </si>
  <si>
    <t xml:space="preserve">ja, Datenblatt liegt ausgefüllt bei.</t>
  </si>
  <si>
    <t xml:space="preserve">3.</t>
  </si>
  <si>
    <t xml:space="preserve">Angaben zur Art der Auftragsvergabe</t>
  </si>
  <si>
    <t xml:space="preserve">3.1</t>
  </si>
  <si>
    <t xml:space="preserve">Freihändige Vergabe / Beschränkte Ausschreibung (Auftragswert unter 50.000 € netto)</t>
  </si>
  <si>
    <t xml:space="preserve">Die Auftragserteilung erfolgt nach folgenden Kriterien:</t>
  </si>
  <si>
    <t xml:space="preserve">bis 1000 € netto - Direktkauf</t>
  </si>
  <si>
    <t xml:space="preserve">über 1000 € netto: Es wurden mindestens drei schriftliche Angebote/Preisvergleiche eingeholt und liegen der Bestellung bei.</t>
  </si>
  <si>
    <t xml:space="preserve">Der Auftrag wird der Firma erteilt, die das preisgünstigste bzw. wirtschaftlichste Angebot abgegeben hat.</t>
  </si>
  <si>
    <t xml:space="preserve">von dem Einholen dreier schriftlicher Angebote oder Preisvergleiche wurde abgesehen – Begründung auf Beiblatt</t>
  </si>
  <si>
    <t xml:space="preserve">Firma / Ort:</t>
  </si>
  <si>
    <t xml:space="preserve">Gesamtpreis
netto:</t>
  </si>
  <si>
    <t xml:space="preserve">Bemerkungen</t>
  </si>
  <si>
    <t xml:space="preserve">bei Beschränkter Ausschreibung: Leistungsverzeichnis liegt bei.</t>
  </si>
  <si>
    <t xml:space="preserve">3.2</t>
  </si>
  <si>
    <t xml:space="preserve">Öffentliche/Beschränkte Ausschreibung (national; Auftragswert ab 50.000 € netto)</t>
  </si>
  <si>
    <t xml:space="preserve">Leistungsverzeichnis liegt bei. Der Ablauf des Verfahrens ist frühzeitig mit dem Service Finanzen abzusprechen!</t>
  </si>
  <si>
    <t xml:space="preserve">3.3</t>
  </si>
  <si>
    <t xml:space="preserve">Öffentliche Ausschreibung in der EU (EU-weit; Auftragswert ab 209.000 €)</t>
  </si>
  <si>
    <t xml:space="preserve">4.</t>
  </si>
  <si>
    <t xml:space="preserve">Inventarisierung</t>
  </si>
  <si>
    <t xml:space="preserve">(bei Investitionen über 410 Euro netto / Software generell)</t>
  </si>
  <si>
    <t xml:space="preserve">Gebäude</t>
  </si>
  <si>
    <t xml:space="preserve">Raum-Nr.</t>
  </si>
  <si>
    <t xml:space="preserve">Zubehör / Erweiterung zu Inv.-Nr.</t>
  </si>
  <si>
    <t xml:space="preserve">Neuanschaffung, Ersatzbeschaffung für verschrottetes Gerät – Wert über 410 €</t>
  </si>
  <si>
    <t xml:space="preserve">Neuanschaffung – Wert bis 410 € - gehört zur Sachgesamtheit</t>
  </si>
  <si>
    <t xml:space="preserve">Verbrauchsmaterial</t>
  </si>
  <si>
    <t xml:space="preserve">Reparatur/Wartung</t>
  </si>
  <si>
    <t xml:space="preserve">Software</t>
  </si>
  <si>
    <t xml:space="preserve">Sonstiges </t>
  </si>
  <si>
    <t xml:space="preserve">5.</t>
  </si>
  <si>
    <t xml:space="preserve">Bestätigung</t>
  </si>
  <si>
    <t xml:space="preserve">Ich bestätige die Richtigkeit der Angabe und die Beachtung der Vorgaben der VOL/A.</t>
  </si>
  <si>
    <t xml:space="preserve">A. Kleimaier</t>
  </si>
  <si>
    <t xml:space="preserve">Datum</t>
  </si>
  <si>
    <t xml:space="preserve">Unterschrift des / der BestellerIn</t>
  </si>
  <si>
    <t xml:space="preserve">6.</t>
  </si>
  <si>
    <t xml:space="preserve">Geprüft</t>
  </si>
  <si>
    <t xml:space="preserve">(nur für Fakultäten)</t>
  </si>
  <si>
    <t xml:space="preserve">Die Mittel stehen zur Verfügung.</t>
  </si>
  <si>
    <r>
      <rPr>
        <sz val="8"/>
        <rFont val="Arial"/>
        <family val="2"/>
        <charset val="1"/>
      </rPr>
      <t xml:space="preserve">TG 73 </t>
    </r>
    <r>
      <rPr>
        <sz val="11"/>
        <rFont val="Wingdings 2"/>
        <family val="1"/>
        <charset val="2"/>
      </rPr>
      <t xml:space="preserve">£</t>
    </r>
  </si>
  <si>
    <r>
      <rPr>
        <sz val="8"/>
        <rFont val="Arial"/>
        <family val="2"/>
        <charset val="1"/>
      </rPr>
      <t xml:space="preserve">TG 96 </t>
    </r>
    <r>
      <rPr>
        <sz val="11"/>
        <rFont val="Wingdings 2"/>
        <family val="1"/>
        <charset val="2"/>
      </rPr>
      <t xml:space="preserve">£</t>
    </r>
  </si>
  <si>
    <t xml:space="preserve">Kostenstelle:</t>
  </si>
  <si>
    <t xml:space="preserve">Unterschrift des/ der Budgetverantwortlichen</t>
  </si>
  <si>
    <t xml:space="preserve">Hinweis: Es können nur vollständig ausgefüllte Bestellungen bearbeitet werden!</t>
  </si>
  <si>
    <t xml:space="preserve">Kondensator 20pF 0603</t>
  </si>
  <si>
    <t xml:space="preserve">80-C0603C200G8HACTU</t>
  </si>
  <si>
    <t xml:space="preserve">Alu-Polymer Kondensator 560 µF</t>
  </si>
  <si>
    <t xml:space="preserve">80-A750MS567M1EAAE15</t>
  </si>
  <si>
    <t xml:space="preserve">Widerstand 1kOhm 0603</t>
  </si>
  <si>
    <t xml:space="preserve">755-ESR03EZPJ102</t>
  </si>
  <si>
    <t xml:space="preserve">Widerstand 100kOhm 0603</t>
  </si>
  <si>
    <t xml:space="preserve">71-RCA0603100KJNEC</t>
  </si>
  <si>
    <t xml:space="preserve">Widerstand 3 Ohm 0603</t>
  </si>
  <si>
    <t xml:space="preserve">603-AC0603FR-073RL</t>
  </si>
  <si>
    <t xml:space="preserve">Widerstand 3 Ohm 1210</t>
  </si>
  <si>
    <t xml:space="preserve">667-ERJ-14YJ3R0U</t>
  </si>
  <si>
    <t xml:space="preserve">Widerstand 10 kOhm 0603</t>
  </si>
  <si>
    <t xml:space="preserve">652-CR0603-JW-103ELF</t>
  </si>
  <si>
    <t xml:space="preserve">Widerstand 33,2 kOhm 0603</t>
  </si>
  <si>
    <t xml:space="preserve">71-CRCW060333K2FKEB</t>
  </si>
  <si>
    <t xml:space="preserve">Widerstand 523 kOhm 0603</t>
  </si>
  <si>
    <t xml:space="preserve">603-AC0603FR-07523KL</t>
  </si>
  <si>
    <t xml:space="preserve">Widerstand 9,2 kOhm</t>
  </si>
  <si>
    <t xml:space="preserve">660-RN731JTD9201F100</t>
  </si>
  <si>
    <t xml:space="preserve">USt.*</t>
  </si>
  <si>
    <t xml:space="preserve">Blatt 2</t>
  </si>
  <si>
    <t xml:space="preserve">Gesamtpreis (brutto)</t>
  </si>
  <si>
    <t xml:space="preserve">Firmenanschrift 1</t>
  </si>
  <si>
    <t xml:space="preserve">Firmenanschrift 2</t>
  </si>
  <si>
    <t xml:space="preserve">Kundennummer</t>
  </si>
  <si>
    <t xml:space="preserve">ACS Control-System GmbH 
Lauterbachstr. 57 1/2 
84307 Eggenfelden 
info@acs-controlsystem.de  </t>
  </si>
  <si>
    <t xml:space="preserve">Tel. (08721) 9668-0 
Fax. (08721) 9668-30 
</t>
  </si>
  <si>
    <t xml:space="preserve">D12897</t>
  </si>
  <si>
    <t xml:space="preserve">Adam Hall GmbH
Daimlerstr. 9 
61267 Neu-Anspach 
mail@adamhall.com</t>
  </si>
  <si>
    <t xml:space="preserve">Tel.: (+49) 60 81 / 94 19 0
Fax: (+49) 60 81 / 94 19 1000
</t>
  </si>
  <si>
    <t xml:space="preserve">AH0030530</t>
  </si>
  <si>
    <t xml:space="preserve">A-Drive Technology GmbH
Ziegelhüttenweg 4 
65232 Taunusstein
info@a-drive.de </t>
  </si>
  <si>
    <t xml:space="preserve">Telefon: +49 (0) 6128 / 9755 - 0
Fax: +49 (0) 6128 / 9755 - 55
</t>
  </si>
  <si>
    <t xml:space="preserve">AEG Industrial Engineering GmbH 
Hohenzollerndamm 152 
14199 Berlin </t>
  </si>
  <si>
    <t xml:space="preserve">Tel. : +49(0)30 820 99 490 
Fax : +49(0)30 820 99 499 </t>
  </si>
  <si>
    <t xml:space="preserve">Ahlborn Mess- und Regelungstechnik GmbH
Eichenfeldstraße 1-3 
83607 Holzkirchen </t>
  </si>
  <si>
    <t xml:space="preserve">Telefon +49 8024 3007-0
Fax +49 8024 3007-10 </t>
  </si>
  <si>
    <t xml:space="preserve">40207</t>
  </si>
  <si>
    <t xml:space="preserve">Air Liquide Deutschland GmbH 
Im Lipperfeld 2 
46047 Oberhausen </t>
  </si>
  <si>
    <t xml:space="preserve">Fon: 0208 / 85 09 - 255
Fax: 0208 / 85 09 - 250 </t>
  </si>
  <si>
    <t xml:space="preserve">Akkuplus.de 
Lohwiese 1 
35108 Allendorf [Eder] </t>
  </si>
  <si>
    <t xml:space="preserve">Allmeson GmbH 
Ottostraße 9-11
63150 Heusenstamm
info@allmeson.de</t>
  </si>
  <si>
    <t xml:space="preserve">Tel: +49 (0)6104 405980
Fax: +49 (0)6104 405990
</t>
  </si>
  <si>
    <t xml:space="preserve">ALTERNATE GmbH
Philipp-Reis-Str. 9 
35440 Linden </t>
  </si>
  <si>
    <t xml:space="preserve">Tel.: 06403 - 90 50 37 60
Fax: 06403 - 90 50 37 69</t>
  </si>
  <si>
    <t xml:space="preserve">20079656</t>
  </si>
  <si>
    <t xml:space="preserve">Andreas Ostermeier 
Groß- und Einzelhandel 
Schmiedgasse 7 
84178 Magersdorf</t>
  </si>
  <si>
    <t xml:space="preserve">Fon: 08744 519 
Fax: 08744 7148 </t>
  </si>
  <si>
    <t xml:space="preserve">Apotheke am Kaserneneck
Ritter-von-Schoch-Str.21a
84036 Landshut</t>
  </si>
  <si>
    <t xml:space="preserve">Tel:0871-50246</t>
  </si>
  <si>
    <t xml:space="preserve">Arndt GmbH &amp; Co. KG
Oskar-von-Miller-Straße 6
84051 Essenbach</t>
  </si>
  <si>
    <t xml:space="preserve">Telefon:08703 93140</t>
  </si>
  <si>
    <t xml:space="preserve">ARP DATACON GmbH 
Waldstrasse 23 
63128 Dietzenbach </t>
  </si>
  <si>
    <t xml:space="preserve">Fon: +49 6074 491 100 
Fax: +49 6074 491 111 </t>
  </si>
  <si>
    <t xml:space="preserve">2020761</t>
  </si>
  <si>
    <t xml:space="preserve">AUCOSYS e. K. 
Hofhalde 12 
73035 Göppigen </t>
  </si>
  <si>
    <t xml:space="preserve">Fax: 07161 922 164 
Fon: 07161 503 11 48 </t>
  </si>
  <si>
    <t xml:space="preserve">601</t>
  </si>
  <si>
    <t xml:space="preserve">Automatic Systeme GmbH 
Welser Strasse 5 
81373 München 
robfix@automatic-systeme.de</t>
  </si>
  <si>
    <t xml:space="preserve">Fon: 089 72 60 93-13 
Fax: 089 72 60 93-20 
</t>
  </si>
  <si>
    <t xml:space="preserve">10092</t>
  </si>
  <si>
    <t xml:space="preserve">BEZET-WERK GmbH
Nahmitzer Damm 30 
12277 Berlin </t>
  </si>
  <si>
    <t xml:space="preserve">Tel. +49 (0)30-723 87-184
Fax. +49 (0)30-723 87-702 </t>
  </si>
  <si>
    <t xml:space="preserve">Blickle Räder+Rollen
GmbH u. Co. KG
Heinrich-Blickle-Str. 1 
72348 Rosenfeld 
info@blickle.com </t>
  </si>
  <si>
    <t xml:space="preserve">Telefon: +49 7428 932-0
Telefax: +49 7428 932-209
</t>
  </si>
  <si>
    <t xml:space="preserve">Breuell &amp; Hilgenfeldt GmbH 
ebmpapst Service-Center 
Postfach 2002 
22810 Norderstedt 
info@bh-gmbh.com </t>
  </si>
  <si>
    <t xml:space="preserve">Telefon: +49 (0) 40 53 80 92 - 20
Fax: +49 (0) 40 53 80 92 - 84
</t>
  </si>
  <si>
    <t xml:space="preserve">Bürkert GmbH
Elsenheimer Strasse 47
80687 München</t>
  </si>
  <si>
    <t xml:space="preserve">Fon: 089-829228-0
Fax: 089-829228-50</t>
  </si>
  <si>
    <t xml:space="preserve">Bürklin OHG 
Grünwalder Weg 30 
82041 Oberhaching 
info@buerklin.de</t>
  </si>
  <si>
    <t xml:space="preserve">Telefax: (089) 55 875-421
 </t>
  </si>
  <si>
    <t xml:space="preserve">0020269</t>
  </si>
  <si>
    <t xml:space="preserve">celexon Germany GmbH &amp; Co.KG
Gutenbergstr. 2
48282 Emsdetten</t>
  </si>
  <si>
    <t xml:space="preserve">Telefon: 0257292391-2216
Fax: 0257292391-2299
</t>
  </si>
  <si>
    <t xml:space="preserve">Christ-Elektronik GmbH 
Alpenstraße 34 
87700 Memmingen 
info@christ-elektronik.de</t>
  </si>
  <si>
    <t xml:space="preserve">Telefon: +49 83 31 83 71 0
Telefax: +49 83 31 8371 99
</t>
  </si>
  <si>
    <t xml:space="preserve">Christian Haßler
Amselweg 3 
83052 Bruckmühl 
info@outlet76.de</t>
  </si>
  <si>
    <t xml:space="preserve">Telefon: 0160-1828691
Telefax: 08062-725976
</t>
  </si>
  <si>
    <t xml:space="preserve">Conrad Electronic SE
Klaus-Conrad-Straße 1 
92240 Hirschau 
webmaster@conrad.de </t>
  </si>
  <si>
    <t xml:space="preserve">Tel.: 09622 / 30 - 0 
Fax: 0180 5 312110 
</t>
  </si>
  <si>
    <t xml:space="preserve">48648475</t>
  </si>
  <si>
    <t xml:space="preserve">Consolar Solare Energiesysteme GmbH 
Strubbergstraße 70 
60489 Frankfurt a. M. </t>
  </si>
  <si>
    <t xml:space="preserve">Tel.: +49 (0) 69 - 74 09 328 - 0
Fax: +49 (0) 69 - 74 09 328 - 55</t>
  </si>
  <si>
    <t xml:space="preserve">11999</t>
  </si>
  <si>
    <t xml:space="preserve">Cyberport GmbH
Postfach 10 11 41
01081 Dresden
E-Mail: geschaeftskunden@cyberport.de
</t>
  </si>
  <si>
    <t xml:space="preserve">Tel.: +49 351 3395-7000
Fax: +49 351 3395-849
</t>
  </si>
  <si>
    <t xml:space="preserve">Dastex Reinraumzubehör GmbH &amp; Co. KG
Draisstr. 23
76461 Muggensturm
Email: info@dastex.com</t>
  </si>
  <si>
    <t xml:space="preserve">Telefon  +49 (0) 7222 - 96 96-60    
Telefax    +49 (0) 7222 - 96 96-88
</t>
  </si>
  <si>
    <t xml:space="preserve">dataTec AG 
Ferdinand-Lassalle-Str. 52 
72770 Reutlingen 
Fax: 0 71 21 - 51 50 10
info@datatec.de</t>
  </si>
  <si>
    <t xml:space="preserve">Tel.: 0 71 21 - 51 50 50
</t>
  </si>
  <si>
    <t xml:space="preserve">D007520</t>
  </si>
  <si>
    <t xml:space="preserve">DELTA-V GmbH 
Eichenhofer Weg 71 
42279 Wuppertal 
info@delta-v.de</t>
  </si>
  <si>
    <t xml:space="preserve">Fon: 0 23 39 / 90 98 50
Fax: 0 23 39 / 90 95 01 
</t>
  </si>
  <si>
    <t xml:space="preserve">500122</t>
  </si>
  <si>
    <t xml:space="preserve">DEUTRONIC ELEKTRONIK GmbH
Deutronicstr. 5 
84166 Adlkofen
sales@deutronic.com</t>
  </si>
  <si>
    <t xml:space="preserve">Tel: +49 8707 920199
Fax: +49 8707 1004
</t>
  </si>
  <si>
    <t xml:space="preserve">Diesner AG
Paul-Klee-Strasse 32 
84034 Landshut 
info@Laser-Technik.de </t>
  </si>
  <si>
    <t xml:space="preserve">Telefon: +49 871 65336
Telefax: +49 871 65337
</t>
  </si>
  <si>
    <t xml:space="preserve">K 9999</t>
  </si>
  <si>
    <t xml:space="preserve">Digi-Key 
701 Brooks Avenue South 
Thief River Falls 
MN 56701 USA 
eu.support@digikey.com </t>
  </si>
  <si>
    <t xml:space="preserve">Fax: +31 (0)53 484 9583 
</t>
  </si>
  <si>
    <t xml:space="preserve">1085132</t>
  </si>
  <si>
    <t xml:space="preserve">Distrelec Schuricht GmbH
Lise-Meitner-Str. 4 
28359 Bremen
verkauf@distrelec.de</t>
  </si>
  <si>
    <t xml:space="preserve">Phone: 0421 3654 200
Fax: 0421 3654 236
</t>
  </si>
  <si>
    <t xml:space="preserve">Dr. Fritz Faulhaber GmbH &amp; Co. KG
Antriebssysteme 
Daimlerstrasse 23/25 
71101 Schönaich 
info@faulhaber.com </t>
  </si>
  <si>
    <t xml:space="preserve">Telefon: +49 (0) 7031 / 638 - 0
Fax: +49 (0) 7031 / 638 - 100
</t>
  </si>
  <si>
    <t xml:space="preserve">DREKO-WERBUNG GbR 
Gubener Strasse 25 
15907 Lübben 
 info@dreko-werbung.de </t>
  </si>
  <si>
    <t xml:space="preserve">Telefon:  03546-229960 
Fax:  03546-2296961 
</t>
  </si>
  <si>
    <t xml:space="preserve">3304</t>
  </si>
  <si>
    <t xml:space="preserve">E. Kretzschmar GmbH 
Alte Schulstrasse 32 
51515  Kürten-Bechen </t>
  </si>
  <si>
    <t xml:space="preserve">Fon: 02207 709-0 
Fax: 02207 6713</t>
  </si>
  <si>
    <t xml:space="preserve">15185</t>
  </si>
  <si>
    <t xml:space="preserve">EA Elektro-Automatik GmbH &amp; Co.KG 
Setzbergstrasse 4 
83679 Sachsenkam 
ea-sued@elektroautomatik.de </t>
  </si>
  <si>
    <t xml:space="preserve">Tel. : (08021) 905 000 
Fax : (08021) 905 002 
</t>
  </si>
  <si>
    <t xml:space="preserve">19250</t>
  </si>
  <si>
    <t xml:space="preserve">ebm-papst Landshut GmbH 
Hofmark-Aich-Str. 25 
84030 Landshut 
info3@de.ebmpapst.com </t>
  </si>
  <si>
    <t xml:space="preserve">Fax. 0871 1 43 90 59 
</t>
  </si>
  <si>
    <t xml:space="preserve">EBV Elektronik GmbH &amp; Co KG
Im Technologiepark 2-8 
85586 Poing </t>
  </si>
  <si>
    <t xml:space="preserve">Telefon: +49 (0) 8121 / 774 - 0
Fax: +49 (0) 8121 / 774 - 422</t>
  </si>
  <si>
    <t xml:space="preserve">ECA
Fodermayrstr. 24 
80993 München
info@eca.de </t>
  </si>
  <si>
    <t xml:space="preserve">Tel.: 089 13 40 04
Fax: 089 16 62 31
</t>
  </si>
  <si>
    <t xml:space="preserve">90483</t>
  </si>
  <si>
    <t xml:space="preserve">Edmund Optics GmbH Deutschland
Zur Giesserei 8
76227 Karlsruhe</t>
  </si>
  <si>
    <t xml:space="preserve">Telefon:  +49 721 627 37 30
</t>
  </si>
  <si>
    <t xml:space="preserve">efa&amp;käufl
Liebigstr.3 
84030 Landshut</t>
  </si>
  <si>
    <t xml:space="preserve">Telefon: 0871/962250
Fax: 0871/9622514
info@efa-kaeufl.de</t>
  </si>
  <si>
    <t xml:space="preserve">EFG-Gienger KG 
Gartenstraße 1
84030 Ergolding
michael.kuester@gc-gruppe.de</t>
  </si>
  <si>
    <t xml:space="preserve">Fon 0871 96 66 - 0 
Herr Küster 
Fon 0871 96 66 - 32 
</t>
  </si>
  <si>
    <t xml:space="preserve">FALA02</t>
  </si>
  <si>
    <t xml:space="preserve">EMCOM GmbH 
Lessingstr. 49 
47799 Krefeld 
eMail: info@akku500.de </t>
  </si>
  <si>
    <t xml:space="preserve">Telefon: 02151 501600
Telefax: 02151 501601</t>
  </si>
  <si>
    <t xml:space="preserve">EMS Elektromotoren GmbH 
Gewerbegebiet - Egelsee 13 
93353 Siegenburg </t>
  </si>
  <si>
    <t xml:space="preserve">Telefon 09 444 / 976-0 
Telefax 09 444 / 976-177 </t>
  </si>
  <si>
    <t xml:space="preserve">ENERGIEWENDE Verlag &amp; Vertrieb 
Sägewerkstr. 3 
83395 Freilassing 
service@solarshop.net </t>
  </si>
  <si>
    <t xml:space="preserve">Tel.: 08654 - 77 1 889 
Fax: 08654 - 77 1 890 
</t>
  </si>
  <si>
    <t xml:space="preserve">Engelbert Strauss GmbH &amp;Co.KG
Frankfurter Straße 98-102
63599 Biebergmünd</t>
  </si>
  <si>
    <t xml:space="preserve">Telefon 06050 971012
Telefax 06050 971090</t>
  </si>
  <si>
    <t xml:space="preserve">Epoxy Produkte GmbH
Kalbensteinberg 57
91720 Absberg
hs@epoxy-produkte.de</t>
  </si>
  <si>
    <t xml:space="preserve">Telefon: 09837/976693
Fax: 09837/976699
</t>
  </si>
  <si>
    <t xml:space="preserve">Erich Grau GmbH Stanzwerk
Uhlandstraße 3-7 
74372 Sersheim</t>
  </si>
  <si>
    <t xml:space="preserve">Telefon: 07042 / 8363-21
Telefax: 07042 / 8363-33</t>
  </si>
  <si>
    <t xml:space="preserve">699 035</t>
  </si>
  <si>
    <t xml:space="preserve">Erwin REUMÜLLER 
TEWA Elektromotoren Ges.mbH 
Johann Josef Krätzergasse 6 
A-1230 Wien 
reuli@reumueller-tewa.at </t>
  </si>
  <si>
    <t xml:space="preserve">Tel: +43 1 865 92 60 – 0 
Fax: +43 1 869 83 18 
</t>
  </si>
  <si>
    <t xml:space="preserve">29758</t>
  </si>
  <si>
    <t xml:space="preserve">Farnell GmbH
Keltenring 14 
82041 Oberhaching 
verkauf@farnell.com </t>
  </si>
  <si>
    <t xml:space="preserve">Telefon: +49 89 61 30 30
Fax: +49 89 61 30 33 51
</t>
  </si>
  <si>
    <t xml:space="preserve">701066</t>
  </si>
  <si>
    <t xml:space="preserve">FEGA &amp; Schmitt Landshut 
Elektrogroßhandel GmbH 
Ludmillastraße 30 
84034 Landshut 
landshut@fega-schmitt.de </t>
  </si>
  <si>
    <t xml:space="preserve">Tel.: +49 871 92290-0
Fax: +49 871 92290-33
</t>
  </si>
  <si>
    <t xml:space="preserve">1744061701</t>
  </si>
  <si>
    <t xml:space="preserve">Fischer Oberflächentechnik GmbH 
Wullener Feld 15a 
58454 Witten 
info@fot.de </t>
  </si>
  <si>
    <t xml:space="preserve">Telefon: (023 02) 2 82 55-0 
</t>
  </si>
  <si>
    <t xml:space="preserve">Fluke Deutschland GmbH
Service und DKD Kalibrierlabor 
Heinrich-Pesch-Straße 9-11
50739 Köln
service.de@fluke.com </t>
  </si>
  <si>
    <t xml:space="preserve">Tel: +49 (0)69 2222 20 210 
Fax: +49 (0)69 2222 20 211 
</t>
  </si>
  <si>
    <t xml:space="preserve">4149126</t>
  </si>
  <si>
    <t xml:space="preserve">FLYERALARM GmbH
Postfach 55 69 
97005 Würzburg</t>
  </si>
  <si>
    <t xml:space="preserve">Forster Reinhold Schreinerei 
Eugenbacher Str. 13 
84032 Altdorf </t>
  </si>
  <si>
    <t xml:space="preserve">Fon: 0871 3 22 51 
Fax: 0871 3 49 25 
Mobil: 0179 46 18 37 4 </t>
  </si>
  <si>
    <t xml:space="preserve">Gaerner GmbH
Ruhrorter Str. 195
47119 Duisburg
service@gaerner.de</t>
  </si>
  <si>
    <t xml:space="preserve">Telefon +49 (0) 203 / 8094-0
Telefax +49 (0) 203 / 8094-4215
</t>
  </si>
  <si>
    <t xml:space="preserve">0820405</t>
  </si>
  <si>
    <t xml:space="preserve">GE Sensing &amp; Inspection Technologies GmbH
Niels- Bohr - Straße 7
31515 Wunstorf
E- Mail: service.phoenix@ge.com</t>
  </si>
  <si>
    <t xml:space="preserve">Telefon: 05031-1720
Fax: 05031-9179446
</t>
  </si>
  <si>
    <t xml:space="preserve">Gehmeyr GmbH &amp; Co. KG, Techn. Vertrieb 
Auerbacher Straße 2 
93057 Regensburg 
info@gehmeyr.de</t>
  </si>
  <si>
    <t xml:space="preserve">Fon: 0941 696 81-0 
Fax: 0941 696 81-49 
 </t>
  </si>
  <si>
    <t xml:space="preserve">47036</t>
  </si>
  <si>
    <t xml:space="preserve">General Elektronik GmbH 
Am Stadtweg 3 
39167 Hohendodeleben </t>
  </si>
  <si>
    <t xml:space="preserve">Fon: +49 39204 796-0 </t>
  </si>
  <si>
    <t xml:space="preserve">Gerhard Mann GmbH &amp; Co. KG 
Postfach 1592  
84003 Landshut </t>
  </si>
  <si>
    <t xml:space="preserve">Fon: 0871 70 01-0 
Fax: 0871 70 01-40 </t>
  </si>
  <si>
    <t xml:space="preserve">FALA01</t>
  </si>
  <si>
    <t xml:space="preserve">Gerhard Schützinger Labor-Schütz GmbH 
Eichwiesenring 6 
70567 Stuttgart </t>
  </si>
  <si>
    <t xml:space="preserve">Fon: +49 (0)711-715 46-0 
Fax: +49 (0)711-715 46-40</t>
  </si>
  <si>
    <t xml:space="preserve">Giseke GmbH &amp; Co. KG 
Pankstraße 8-10 
13127 Berlin 
service@akku.net</t>
  </si>
  <si>
    <t xml:space="preserve">Fon: +49 (030) 42410690 
Fax: +49 (030) 42804950 
</t>
  </si>
  <si>
    <t xml:space="preserve">31657</t>
  </si>
  <si>
    <t xml:space="preserve">GMC-I Gossen-Metrawatt GmbH 
SERVICE-CENTER 
Thomas-Mann-Straße 16 - 20 
90471 Nürnberg 
E-Mail : service@gossenmetrawatt.com </t>
  </si>
  <si>
    <t xml:space="preserve">Fon: 0911 8602 - 0 
Fon Kal.-Service: 0911 8177180 
Fax: 0911 8602 - 669 
</t>
  </si>
  <si>
    <t xml:space="preserve">017147</t>
  </si>
  <si>
    <t xml:space="preserve">GOSSEN Foto- und Lichtmesstechnik GmbH
Lina-Ammon-Str. 22
90471 Nürnberg 
stephan.frahnert@gossen-photo.de</t>
  </si>
  <si>
    <t xml:space="preserve">Tel.: +49 911 86 02 181
Fax: +49 911 86 02 142
</t>
  </si>
  <si>
    <t xml:space="preserve">Gras Maschinenbau GmbH
Hirschlandstrasse 18 
73730 Esslingen </t>
  </si>
  <si>
    <t xml:space="preserve">Fax: 0711 318 359
Fon: 0711 312 854</t>
  </si>
  <si>
    <t xml:space="preserve">D35122</t>
  </si>
  <si>
    <t xml:space="preserve">GRONARD Metallbau &amp; Stadtmobiliar GmbH
Bayerwaldstraße 23 
81737 München </t>
  </si>
  <si>
    <t xml:space="preserve">Tel: +49 (0) 89.670 10 15
Fax: +49 (0) 89.637 61 71</t>
  </si>
  <si>
    <t xml:space="preserve">H&amp;S Kunststofftechnik GmbH 
Charlottenhütte 2 
57080 Siegen 
info@hs-kunststoffe.de</t>
  </si>
  <si>
    <t xml:space="preserve">Telefon: 0271/35954-0 
Fax: 0271/3595499 
</t>
  </si>
  <si>
    <t xml:space="preserve">D/176797</t>
  </si>
  <si>
    <t xml:space="preserve">H. Gautzsch Großhandel Bayern GmbH &amp; Co. KG
Edisonstr. 13 
84453 Mühldorf 
Wolfgang.Bichlmaier@GautzschBayern.de</t>
  </si>
  <si>
    <t xml:space="preserve">Telefon-Nr. 08631/16752166
Fax-Nr. 08631/16752199 </t>
  </si>
  <si>
    <t xml:space="preserve">Hadersdorfer Reisen Moosburg GmbH &amp; Co. KG
Neue Industriestr. 12 
85368 Moosburg </t>
  </si>
  <si>
    <t xml:space="preserve">Tel.: 08761 - 66 99 12 
Fax: 08761 - 66 99 33 </t>
  </si>
  <si>
    <t xml:space="preserve">Hagemeyer Deutschland GmbH &amp; Co. KG
Ottostraße 16 a 
84030 Landshut 
info.landshut@hagemeyerce.com</t>
  </si>
  <si>
    <t xml:space="preserve">Tel.: 0871 974826-0
Fax: 0871 974826-10
</t>
  </si>
  <si>
    <t xml:space="preserve">104030</t>
  </si>
  <si>
    <t xml:space="preserve">Hans-Erich Gemmel &amp; Co. GmbH 
Industriestraße 5 
90765 Fürth 
info@gemmel-metalle.de</t>
  </si>
  <si>
    <t xml:space="preserve">Tel:  +49 911/ 93 61 66
Fax:  +49 911/ 936 16 78 
</t>
  </si>
  <si>
    <t xml:space="preserve">HARTMETALLWERKZEUGFABRIK 
ANDREAS MAIER GMBH 
Stegwiesen 2 
88477 Schwendi-Hörenhausen </t>
  </si>
  <si>
    <t xml:space="preserve">Tel: 07347/61-137 
Fax: 07347/61-141 </t>
  </si>
  <si>
    <t xml:space="preserve">206660</t>
  </si>
  <si>
    <t xml:space="preserve">Hausverwaltung 
- im Haus -</t>
  </si>
  <si>
    <t xml:space="preserve">Heinz Büchner Elektronik
Greifenhager Str. 22
10437 Berlin
</t>
  </si>
  <si>
    <t xml:space="preserve">Tel. 030 447 15181
Fax. 030 44 71 51 82 </t>
  </si>
  <si>
    <t xml:space="preserve">Herbert Waldmann GmbH &amp; Co. KG
Peter-Henlein-Straße 5 
78056 VILLINGEN-SCHWENNINGEN 
info@waldmann.com</t>
  </si>
  <si>
    <t xml:space="preserve">Tel.: +49 7720 601 0
Fax: +49 7720 601 290
</t>
  </si>
  <si>
    <t xml:space="preserve">1075902</t>
  </si>
  <si>
    <t xml:space="preserve">Hermann Adam &amp; Co. KG 
Felix-Wankel-Strasse 1 
85221 Dachau 
marianne.rummel@adam-gmbh.de </t>
  </si>
  <si>
    <t xml:space="preserve">Fon: 08131 28 08 - 0
Fax: 08131 2808 - 59 
Fon: 08131 28 08 - 51</t>
  </si>
  <si>
    <t xml:space="preserve">Hilti Center Landshut
Industriestrasse 11 
84030 Ergolding 
de.Kundenservice@Hilti.com</t>
  </si>
  <si>
    <t xml:space="preserve">Telefon: 0871 / 9753610
Fax: 0871 / 9753611
</t>
  </si>
  <si>
    <t xml:space="preserve">0010392598</t>
  </si>
  <si>
    <t xml:space="preserve">Hoffmann GmbH Qualitätswerkzeuge 
Haberlandstraße 55 
81241 München 
info@hoffmann-group.com </t>
  </si>
  <si>
    <t xml:space="preserve">Fon: 089 83 91-0 
Fax: 089 83 91-89 
</t>
  </si>
  <si>
    <t xml:space="preserve">1348346</t>
  </si>
  <si>
    <t xml:space="preserve">HUG Industrietechnik und Arbeitssicherheit GmbH 
Am Industriegleis 7 
84030 Ergolding 
verkauf@hug-technik.com </t>
  </si>
  <si>
    <t xml:space="preserve">Fon: 0871 / 97 410 - 0 
Fax 0871 / 97 410 - 55
</t>
  </si>
  <si>
    <t xml:space="preserve">120101</t>
  </si>
  <si>
    <t xml:space="preserve">Hugo Huber 
Kälte- und Klimaanlagen 
Gabelsbergerstr. 59 
84034 Landshut </t>
  </si>
  <si>
    <t xml:space="preserve">Tel. 0871 - 6 90 85 
Fax 0871 - 6 30 33 9 
Mobil: 0172 - 620 11 54 </t>
  </si>
  <si>
    <t xml:space="preserve">IBS Magnet
Ing. K.-H. Schroeter
Kurfürstenstrasse 92
12105 Berlin</t>
  </si>
  <si>
    <t xml:space="preserve">Tel +49 (0)30 706 30 05
Fax +49 (0)30 802 20 94
</t>
  </si>
  <si>
    <t xml:space="preserve">Idel Versandhandel GmbH 
Osterbrooksweg 83 
22869 Schenefeld
service@kabeldirekt-shop.de </t>
  </si>
  <si>
    <t xml:space="preserve">Telefon: 040 537997410
Telefax: 040 537997414
USt-IdNr.: DE280898219</t>
  </si>
  <si>
    <t xml:space="preserve">IDS Imaging Development Systems GmbH
Dimbacher Strasse 6-8
74182 Obersulm
info@ids-imaging.de </t>
  </si>
  <si>
    <t xml:space="preserve">Telefon: +49 (0) 7134 / 96196-0
Fax: +49 (0) 7134 / 96196-99
</t>
  </si>
  <si>
    <t xml:space="preserve">D015784</t>
  </si>
  <si>
    <t xml:space="preserve">ifm electronic gmbh
Niederlassung Bayern 
Boschstraße 1 
82178 Puchheim 
info.ifm.com </t>
  </si>
  <si>
    <t xml:space="preserve">Telefon: 089/80091-0
Fax: 089/80091-11 </t>
  </si>
  <si>
    <t xml:space="preserve">IKARUS Solarsysteme GmbH 
Dieselstr. 45 
87437 Kempten 
info@ikarus-solar.de </t>
  </si>
  <si>
    <t xml:space="preserve">Fon: +49 831 575000 u. +49 (0)831 52387070 
Fax: +49 831 5750040 u. +49 (0)831 523870740 
</t>
  </si>
  <si>
    <t xml:space="preserve">11376</t>
  </si>
  <si>
    <t xml:space="preserve">INNO-Systems Handels GMBH 
Hohenbruckstraße 8 
90425 Nürnberg 
inno-systems@ipz-group.com</t>
  </si>
  <si>
    <t xml:space="preserve">Fon: +49 911 955 1790 
Fax: +49 911 955 17938 
</t>
  </si>
  <si>
    <t xml:space="preserve">14425</t>
  </si>
  <si>
    <t xml:space="preserve">isel Germany AG
Untere Röde 2 
36466 Dermbach</t>
  </si>
  <si>
    <t xml:space="preserve">Telefon +49 6659981773
Telefax +49 6659981777</t>
  </si>
  <si>
    <t xml:space="preserve">Jäger Messtechnik
Rheinstraße 2-4 
64653 Lorsch 
info@adwin.de</t>
  </si>
  <si>
    <t xml:space="preserve">Tel +49 6251 9632-0
Fax +49 6251 56819
</t>
  </si>
  <si>
    <t xml:space="preserve">Jungheinrich PROFISHOP AG &amp; Co. KG
Haferweg 24 
22769 Hamburg 
info@jh-profishop.de</t>
  </si>
  <si>
    <t xml:space="preserve">Tel: +49 40 89706-0
Fax: +49 40 89706-111
</t>
  </si>
  <si>
    <t xml:space="preserve">KAISER+KRAFT GmbH
Presselstr. 12 
70191 Stuttgart 
service@kaiserkraft.de</t>
  </si>
  <si>
    <t xml:space="preserve">Telefon +49 (0) 711 / 3465 - 60
Telefax +49 (0) 711 / 3465 - 6100
</t>
  </si>
  <si>
    <t xml:space="preserve">0064494</t>
  </si>
  <si>
    <t xml:space="preserve">Karlsruher Glastechnisches Werk
Gablonzerstrasse 6 
76185 Karlsruhe 
info@kgw-isotherm.de</t>
  </si>
  <si>
    <t xml:space="preserve">Fon: 0721 / 95 89 7 - 0
Fax: 0721 / 95 89 7 - 77
</t>
  </si>
  <si>
    <t xml:space="preserve">KELLER Gesellschaft für Druckmesstechnik mbH
Schwarzwaldstr. 17 
D 79798 Jestetten </t>
  </si>
  <si>
    <t xml:space="preserve">Tel. 07745 - 9214 0 
Fax 07745 - 9214 50 </t>
  </si>
  <si>
    <t xml:space="preserve">37371</t>
  </si>
  <si>
    <t xml:space="preserve">Kemmerich Elektromotoren
GmbH &amp; Co. KG
Hückeswagenerstr. 120a
51647 Gummersbach</t>
  </si>
  <si>
    <t xml:space="preserve">Telefon +49/ (0) 2261/50198-0
Telefax +49/ (0) 2261/50198-20</t>
  </si>
  <si>
    <t xml:space="preserve">07039</t>
  </si>
  <si>
    <t xml:space="preserve">Kleebauer Elektro 
Steckengasse 305 
84028 Landshut </t>
  </si>
  <si>
    <t xml:space="preserve">Fon: 0871 2 24 68</t>
  </si>
  <si>
    <t xml:space="preserve">KNF Neuberger
Alter Weg 3
79112 Freiburg
E Mail: info@knf.de</t>
  </si>
  <si>
    <t xml:space="preserve">Tel: 07664-59090
</t>
  </si>
  <si>
    <t xml:space="preserve">KOBOLD Messring GmbH 
Nordring 22-24 
65719 Hofheim / Taunus 
info.de@kobold.com </t>
  </si>
  <si>
    <t xml:space="preserve">Fon: +49 (0) 6192 299-0 
Fax: +49 (0) 6192 233-98 
</t>
  </si>
  <si>
    <t xml:space="preserve">196722</t>
  </si>
  <si>
    <t xml:space="preserve">König GmbH Kunststoffprodukte
Zeppelinstraße 14
82205 Gilching 
verwaltung@koenig-kunststoffe.de </t>
  </si>
  <si>
    <t xml:space="preserve">Telefon +49 8105 7727-100
Telefax +49 8105 7727-101
</t>
  </si>
  <si>
    <t xml:space="preserve">Konrad GmbH &amp; Co. KG
Liebigstrasse 9 
84030 Landshut </t>
  </si>
  <si>
    <t xml:space="preserve">Fax: 0871 973 95 50 </t>
  </si>
  <si>
    <t xml:space="preserve">10434</t>
  </si>
  <si>
    <t xml:space="preserve">Krüger &amp; Sohn GmbH 
Robert Bosch Strasse 1 - 3 
84030 Landshut </t>
  </si>
  <si>
    <t xml:space="preserve">Fax: 0871 7004 - 50 
Fon: 0871 7004 - 10 </t>
  </si>
  <si>
    <t xml:space="preserve">70524</t>
  </si>
  <si>
    <t xml:space="preserve">Küblbeck GmbH &amp; Co. KG 
Liebigstraße 3 
84030 Landshut </t>
  </si>
  <si>
    <t xml:space="preserve">Fon: 0871 9 75 53 - 0 
Fax: 0871 9 75 53 - 20 </t>
  </si>
  <si>
    <t xml:space="preserve">7861061</t>
  </si>
  <si>
    <t xml:space="preserve">KYOCERA FINECERAMICS GMBH 
Solar Division 
Fritz-Müller-Str. 107 
73730 Esslingen/Germany 
solar@kyocera.de </t>
  </si>
  <si>
    <t xml:space="preserve">Tel. +49 - (0) 711 - 93934 - 17 
Fax. +49 - (0) 711 - 93934 - 50 
www.kyocerasolar.de </t>
  </si>
  <si>
    <t xml:space="preserve">LEMO Elektronik GmbH 
Hanns-Schwindt-Str. 6 
81829 München 
info@lemo.de</t>
  </si>
  <si>
    <t xml:space="preserve">Phone: (+49 89) 42 77 03 
Fax: (+49 89) 420 21 92 
</t>
  </si>
  <si>
    <t xml:space="preserve">188300</t>
  </si>
  <si>
    <t xml:space="preserve">Lenze AG 
Postfach 10 13 52 
31763 Hameln </t>
  </si>
  <si>
    <t xml:space="preserve">Phone +49 5154 82 0
Fax +49 5154 82 2800 </t>
  </si>
  <si>
    <t xml:space="preserve">Leybold Didactic GmbH 
Leyboldstraße 1 
50354 Hürth 
info@leybold-didactic.de </t>
  </si>
  <si>
    <t xml:space="preserve">Telefon: +49 2233 604-0
Telefax: +49 2233 604-222
</t>
  </si>
  <si>
    <t xml:space="preserve">51139</t>
  </si>
  <si>
    <t xml:space="preserve">Leybold Vakuum GmbH
Bonner Straße 498
50968 Köln</t>
  </si>
  <si>
    <t xml:space="preserve">Telefon: +49-(0)221-347-1234
Telefax: +49-(0)221-347-1245</t>
  </si>
  <si>
    <t xml:space="preserve">LPKF Laser &amp; Electronics AG 
Osteriede 7 
30827 Garbsen </t>
  </si>
  <si>
    <t xml:space="preserve">Tel.: +49 (0) 5131 7095-0
Fax: +49 (0) 5131 7095-90</t>
  </si>
  <si>
    <t xml:space="preserve">Lucas-Nülle 
Lehr- und Meßgeräte GmbH 
Siemensstraße 2 
50170 Kerpen-Sindorf </t>
  </si>
  <si>
    <t xml:space="preserve">Telefon: 02273 / 567-0
Telefax: 02273 / 567-69 </t>
  </si>
  <si>
    <t xml:space="preserve">45652</t>
  </si>
  <si>
    <t xml:space="preserve">M. Carl e.Kfr.
Bertold-Brecht-Strasse 60 
90471 Nürnberg 
m.carl@t-online.de</t>
  </si>
  <si>
    <t xml:space="preserve">Fon: 0911 8 14 70 21
Fax: 0911 86 48 68
</t>
  </si>
  <si>
    <t xml:space="preserve">03830194</t>
  </si>
  <si>
    <t xml:space="preserve">MÄDLER GmbH
Tränkestr. 6-8
70597 Stuttgart
info@maedler.de</t>
  </si>
  <si>
    <t xml:space="preserve">Telefon + 49 711 720 95-0
Telefax + 49 711 720 95-33
</t>
  </si>
  <si>
    <t xml:space="preserve">MAKRA Norbert Kraft GmbH 
Zillenhardtstraße 29 
73037 Göppingen/Voralb 
info@makra.de </t>
  </si>
  <si>
    <t xml:space="preserve">Telefon: +49 (0) 71 61/9 99 09 - 0 
Telefax: +49 (0) 71 61/9 99 09 - 99 
</t>
  </si>
  <si>
    <t xml:space="preserve">148401</t>
  </si>
  <si>
    <t xml:space="preserve">mawi-therm Temperatur-Prozeßtechnik GmbH 
Hofstraße 23 
40789 Monheim am Rhein 
info@mawi-therm.com</t>
  </si>
  <si>
    <t xml:space="preserve">Tel: +49 (0)2173 51094 
Fax: +49 (0)2173 58623 
</t>
  </si>
  <si>
    <t xml:space="preserve">90541</t>
  </si>
  <si>
    <t xml:space="preserve">MBM Maschinenbau Mühldorf GmbH
Münchnerstraße 64
84444 Mühldorf am Inn</t>
  </si>
  <si>
    <t xml:space="preserve">Tel:08631 / 605-0
Fax: 08631 / 605-500
Internet: www.mbm-gmbh.com</t>
  </si>
  <si>
    <t xml:space="preserve">Meilhaus Electronic GmbH 
Am Sonnenlicht 2 
82239 Alling / Germany 
sales@meilhaus.com</t>
  </si>
  <si>
    <t xml:space="preserve">Fon: 08141 5271-0 
Fax: 08141 5271-129 
</t>
  </si>
  <si>
    <t xml:space="preserve">MEYER Industrie-Electronic GmbH 
Carl-Bosch-Straße 8 
49525 Lengerich </t>
  </si>
  <si>
    <t xml:space="preserve">Tel: 0 54 81 / 93 85-0
Fax: 0 54 81 / 93 85-12 </t>
  </si>
  <si>
    <t xml:space="preserve">microstaxx GmbH
Wilhelm-Kuhnert-Straße 26 
81543 München 
info@microstaxx.de</t>
  </si>
  <si>
    <t xml:space="preserve">Fon: +49 - 89 - 48 90 75 - 0
Fax: +49 - 89 - 48 90 75 - 99
</t>
  </si>
  <si>
    <t xml:space="preserve">31105</t>
  </si>
  <si>
    <t xml:space="preserve">MIPA Fachmarkt
Altdorferstrasse 1 
84032 Landshut </t>
  </si>
  <si>
    <t xml:space="preserve">Tel: 0871 973 22-0</t>
  </si>
  <si>
    <t xml:space="preserve">12054</t>
  </si>
  <si>
    <t xml:space="preserve">MIRA - ELECTRONIC GdbR 
Beckschlagergasse 9 
90403 Nürnberg </t>
  </si>
  <si>
    <t xml:space="preserve">
Telefon: 0911 / 55 59 19
Telefax: 0911 / 58 13 41</t>
  </si>
  <si>
    <t xml:space="preserve">MISUMI Europa GmbH
Katharina-Paulus-Str. 6 
65824 Schwalbach am Taunus
verkauf@misumi-europe.com</t>
  </si>
  <si>
    <t xml:space="preserve">Telefon: +49 6196 7746 0
Telefax: +49 6196 7746 360
</t>
  </si>
  <si>
    <t xml:space="preserve">FHFHLA</t>
  </si>
  <si>
    <t xml:space="preserve">Most Industrieprodukte 
Waldweg 11 
85461 Grünbach 
info@most-industrieprodukte.de</t>
  </si>
  <si>
    <t xml:space="preserve">Fon: +49 8122 999 83 60 
Fax: +49 8122 999 83 66 
</t>
  </si>
  <si>
    <t xml:space="preserve">2526</t>
  </si>
  <si>
    <t xml:space="preserve">Mouser Electronics
Elsenheimerstr. 11 
80687 München 
muenchen@mouser.com</t>
  </si>
  <si>
    <t xml:space="preserve">Telefon:  +49 (0)89 520 462 110
Fax:  +49 (0)89 520 462 120 </t>
  </si>
  <si>
    <t xml:space="preserve">MR Datentechnik Vertriebs- und Service GmbH
Friedrich-Bergius Ring 34
97076 Würzburg
d.mehring@mr-daten.de</t>
  </si>
  <si>
    <t xml:space="preserve">Telefon: +49 (0) 931 / 35960-28
Fax: +49 (0) 931 / 35960-20
</t>
  </si>
  <si>
    <t xml:space="preserve">Multi Printed Circuit Boards Ltd. 
Brunnthaler Straße 2 
85649 Brunnthal – Hofolding </t>
  </si>
  <si>
    <t xml:space="preserve">Telefon: +49 (0)8104 628 0
Telefax: +49 (0)8104 628 160</t>
  </si>
  <si>
    <t xml:space="preserve">Multi-Bauelemente-Service
Vertrieb von elektronischen Bauelementen GmbH
Römerstraße 8 
85661 Forstinning 
multi.bauelemente@mbs.to </t>
  </si>
  <si>
    <t xml:space="preserve">Telefon: (08121) 2506 - 0
Telefax: (08121) 2506 - 200
</t>
  </si>
  <si>
    <t xml:space="preserve">10956</t>
  </si>
  <si>
    <t xml:space="preserve">Multi-Contact Deutschland GmbH 
Postfach 1606 
79551 Weil am Rhein 
weil@multi-contact.com</t>
  </si>
  <si>
    <t xml:space="preserve">Tel. +49/76 21/6 67 - 0 
Fax +49/76 21/6 67 - 100 
</t>
  </si>
  <si>
    <t xml:space="preserve">MVA Mess- und VerfahrensTechnik GmbH 
Am Kirchenhoelzl 7 
D 82166 Graefelfing </t>
  </si>
  <si>
    <t xml:space="preserve">Fon +49-89-858369-13
Fax +49-89-858369-70 </t>
  </si>
  <si>
    <t xml:space="preserve">7020</t>
  </si>
  <si>
    <t xml:space="preserve">MVT - Mess- und Video-Technik
Berliner Strasse 12 
71272 Renningen 
info@mv-technik.de </t>
  </si>
  <si>
    <t xml:space="preserve">Telefon: +49 (0) 7159 / 4207329
Fax: +49 (0) 7159 / 17562
</t>
  </si>
  <si>
    <t xml:space="preserve">myToolStore GmbH
Wilhelmstraße 78 
68799 Reilingen 
info@mytoolstore.de</t>
  </si>
  <si>
    <t xml:space="preserve">Tel.: +49 (0)6205 3103997
Fax: +49 (0)6205 3057629 
Web: http://www.mytoolstore.de</t>
  </si>
  <si>
    <t xml:space="preserve">National Instruments Germany GmbH 
Ganghoferstraße 70b 
80339 München 
michael.bahmer@ni.com</t>
  </si>
  <si>
    <t xml:space="preserve">Telefon: +49 (0) 89 / 741 31 30
Fax: +49 (0) 89 / 714 60 35
</t>
  </si>
  <si>
    <t xml:space="preserve">Newsales - Inh. A. Grupe
Kapellenstr. 9a
30625 Hannover 
info@elko-verkauf.de </t>
  </si>
  <si>
    <t xml:space="preserve">
Tel.: 0511-53326-18
Fax: 0511-53326-17 </t>
  </si>
  <si>
    <t xml:space="preserve">Nordic Panel GmbH
Ohle Kamp 5
21684 Stade</t>
  </si>
  <si>
    <t xml:space="preserve">Telefon: 04141 / 787 60 -30
Telefax: 04141 / 787 60 -39</t>
  </si>
  <si>
    <t xml:space="preserve">norelem Normelemente KG
Postfach 1163
71702 Markgröningen
info@norelem.de </t>
  </si>
  <si>
    <t xml:space="preserve">Verkauf (07145) 206-41 bis 43
Zentrale (07145) 206-0
Telefax (07145) 206-66
www.norelem.de
</t>
  </si>
  <si>
    <t xml:space="preserve">127450/82</t>
  </si>
  <si>
    <t xml:space="preserve">OBI Markt Landshut 
Neidenburger Str. 1 
84030 Landshut
landshut@obi.de </t>
  </si>
  <si>
    <t xml:space="preserve">Tel.: 0871 974260
</t>
  </si>
  <si>
    <t xml:space="preserve">Omnibusse Richard Petz GmbH
Opalstraße 30 
84032 Altdorf </t>
  </si>
  <si>
    <t xml:space="preserve">Telefon 0871 34994 
Telefax 0871 31233 </t>
  </si>
  <si>
    <t xml:space="preserve">Omnibusunternehmen GÜNTER UNGER
Eichenstr. 7 + 9 
84172 Buch am Erlbach </t>
  </si>
  <si>
    <t xml:space="preserve">online-schrauben.de, e.K 
Am Brögel 21
42285 Wuppertal 
info@online-schrauben.de</t>
  </si>
  <si>
    <t xml:space="preserve">Telefon: 0202 / 28077 - 60
Telefax: 0202 / 28077 - 69
internet: www.online-schrauben.de
</t>
  </si>
  <si>
    <t xml:space="preserve">Paulitschek Maschinen- und
Warenvertriebsgesellschaft mbH
Zeppelinstraße 3
D-89231 Neu-Ulm
E-Mail: info@paulimot.de
</t>
  </si>
  <si>
    <t xml:space="preserve">Telefon: 0731-23232
Fax: 0731-27676
</t>
  </si>
  <si>
    <t xml:space="preserve">PEAK-System Technik GmbH
Hauptgeschäftsstelle Darmstadt
Otto-Röhm-Straße 69
64293 Darmstadt
E-Mail:  order@peak-system.com
</t>
  </si>
  <si>
    <t xml:space="preserve">Tel.:  +49 6151 / 8173-20
http://www.peak-system.com
</t>
  </si>
  <si>
    <t xml:space="preserve">PHOENIX CONTACT Deutschland GmbH
Flachsmarktstraße 8 
32825 Blomberg 
bestellung@phoenixcontact.de</t>
  </si>
  <si>
    <t xml:space="preserve">Telefon: +49 5235 312 000
Telefax: +49 5235 312 999
phoenixcontact.de
</t>
  </si>
  <si>
    <t xml:space="preserve">Pilz GmbH &amp; Co. KG
Technisches Büro München
Olchinger Str. 56 
82194 Gröbenzell/Deutschland
info@pilz.de</t>
  </si>
  <si>
    <t xml:space="preserve">Tel.: +49 8142 4670-19
Fax: +49 8142 54 54 1
www.pilz.com</t>
  </si>
  <si>
    <t xml:space="preserve">PINTER Mess- und Regeltechnik GmbH
Kraichgaublick 17 
74847 Obrigheim 
peter.schwindt@pinter-gmbh.de</t>
  </si>
  <si>
    <t xml:space="preserve">Telefon: +49-6262-92670-75
Fax: +49-6262-92670-9075
</t>
  </si>
  <si>
    <t xml:space="preserve">R+W Antriebselemente GmbH 
Alexander-Wiegand-Str. 8 
63911 Klingenberg 
info@rw-kupplungen.de </t>
  </si>
  <si>
    <t xml:space="preserve">Telefon: +49-(0)9372-9864-0 
Telefax: +49-(0)9372-9864-20 
</t>
  </si>
  <si>
    <t xml:space="preserve">36335</t>
  </si>
  <si>
    <t xml:space="preserve">Rauschhuber Electronic 
Postfach 11 16 
84004 Landshut </t>
  </si>
  <si>
    <t xml:space="preserve">Fon: +49 871 9 73 55-0 
Fax: +49 871 9 73 55-18 </t>
  </si>
  <si>
    <t xml:space="preserve">10222</t>
  </si>
  <si>
    <t xml:space="preserve">reichelt elektronik GmbH &amp; Co. KG 
Elektronikring 1 
26452 Sande Germany 
info@reichelt.de </t>
  </si>
  <si>
    <t xml:space="preserve">Telefon : 04422/955-333
Fax : 04422/955-111
</t>
  </si>
  <si>
    <t xml:space="preserve">428593</t>
  </si>
  <si>
    <t xml:space="preserve">Reimer Armaturen GmbH
Am Mohrenshof 6c 
28277 Bremen 
info@armaturenshop.de</t>
  </si>
  <si>
    <t xml:space="preserve">Telefon: +49 (421) 2010150
Telefax: +49 (421) 2010151
</t>
  </si>
  <si>
    <t xml:space="preserve">Re-In Retail International GmbH 
Nordring 98a 
90409 Nürnberg </t>
  </si>
  <si>
    <t xml:space="preserve">Telefon:  +49 180 5 712271 
Fax:  +49 180 5 712272 
Tel.:0911 32689888
Fax.:0911 32689889</t>
  </si>
  <si>
    <t xml:space="preserve">131051093</t>
  </si>
  <si>
    <t xml:space="preserve">REMKO GmbH &amp; Co. KG
Klima- und Wärmetechnik 
Postfach 1827 
32777 Lage 
info@remko.de</t>
  </si>
  <si>
    <t xml:space="preserve">Telefon: +49 (5232) 606-260
Telefax:: +49 (5232) 606-0
</t>
  </si>
  <si>
    <t xml:space="preserve">140008</t>
  </si>
  <si>
    <t xml:space="preserve">Richter + Frenzel
Industriestr. 18A 
84030 Ergolding </t>
  </si>
  <si>
    <t xml:space="preserve">Fon: 0871 7 58 - 0 
Fax: 0871 7 58 - 155 </t>
  </si>
  <si>
    <t xml:space="preserve">Robotics Equipment Corporation GmbH
Robert-Koch-Str. 2 
82152 Planegg
info@roboparts.de</t>
  </si>
  <si>
    <t xml:space="preserve">Rogers Germany GmbH
Am Stadtwald 2 
92676 Eschenbach 
info@curamik.com</t>
  </si>
  <si>
    <t xml:space="preserve">Tel: +49 964592220
Fax: +49 9645922222
www.rogerscorp.com/pes</t>
  </si>
  <si>
    <t xml:space="preserve">ROTRONIC Messgeräte GmbH
Einsteinstrasse 17 - 23 
D - 76275 Ettlingen </t>
  </si>
  <si>
    <t xml:space="preserve">Fon: 07243 / 383 250
Fax: 07243 / 383 260</t>
  </si>
  <si>
    <t xml:space="preserve">C001047</t>
  </si>
  <si>
    <t xml:space="preserve">RS Components GmbH 
Hessenring 13b 
64546 Mörfelden-Walldorf 
kundenservice@rsonline.de </t>
  </si>
  <si>
    <t xml:space="preserve">Ruhstrat GmbH 
Heinestraße 12 
37120 Bovenden-Lenglern </t>
  </si>
  <si>
    <t xml:space="preserve">Tel.: (05593) 803-0 
Fax: (05593) 803-50</t>
  </si>
  <si>
    <t xml:space="preserve">3702214/936</t>
  </si>
  <si>
    <t xml:space="preserve">SAHLBERG GmbH &amp; Co. KG
Friedrich-Schüle-Str. 20 
85622 Feldkirchen / München 
info@sahlberg.de</t>
  </si>
  <si>
    <t xml:space="preserve">Tel. 0049 (0) 89 / 99 135-0
Fax 0049 (0) 89 / 99 135-120
</t>
  </si>
  <si>
    <t xml:space="preserve">904274</t>
  </si>
  <si>
    <t xml:space="preserve">Schiltknecht Messtechnik AG  
Niederlassung Deutschland
Johann-von-Bever-Strasse 1 
57482 Wenden
sales-de@schiltknecht.com</t>
  </si>
  <si>
    <t xml:space="preserve">Tel.: +49 (0)2762 400 779 
Fax: +49 (0)2762 400 965 
</t>
  </si>
  <si>
    <t xml:space="preserve">325044</t>
  </si>
  <si>
    <t xml:space="preserve">Schmideder Hermann Werkzeuge u. Eisenwaren
Regierungsstraße 574 
84028 Landshut </t>
  </si>
  <si>
    <t xml:space="preserve">Fon: 0871 / 966 46 96 </t>
  </si>
  <si>
    <t xml:space="preserve">15001</t>
  </si>
  <si>
    <t xml:space="preserve">Schonert Briefkasten / SECUTRADA 
Lotterbergstrasse 24 / 1 
70499 Stuttgart </t>
  </si>
  <si>
    <t xml:space="preserve">Telefon: 0711 / 838883-59 
Fax: 0711 / 83888-353 od. -358 </t>
  </si>
  <si>
    <t xml:space="preserve">7272-2009</t>
  </si>
  <si>
    <t xml:space="preserve">Schönreiter Baustoffe GmbH 
Siemensstrasse 7 
84051 Essenbach
essenbach@schoenreiter.de</t>
  </si>
  <si>
    <t xml:space="preserve">Tel 08703 9393-0
Fax 08703 9393-54
</t>
  </si>
  <si>
    <t xml:space="preserve">6019391/ 1</t>
  </si>
  <si>
    <t xml:space="preserve">SCHROFF  GmbH
Baugruppenträger und Systeme
Postfach 3 
75332 Straubenhardt </t>
  </si>
  <si>
    <t xml:space="preserve">Telefon (07082) 794-613
Telefax (07082) 794-151</t>
  </si>
  <si>
    <t xml:space="preserve">18140</t>
  </si>
  <si>
    <t xml:space="preserve">Schubert + Lange GbR
Am Wagenberg 20 
38685 Langelsheim 
info@akkuseite.de </t>
  </si>
  <si>
    <t xml:space="preserve">Telefon  0171-5455154 oder 05341-225556
Fax  05326 - 929360 oder 05341-225556
</t>
  </si>
  <si>
    <t xml:space="preserve">Seefelder GmbH
Maybachstrasse 4 
84030 Landshut </t>
  </si>
  <si>
    <t xml:space="preserve">Fon: 0871 / 97 38 9 - 0
Fax: 0871 / 97 38 9 - 79</t>
  </si>
  <si>
    <t xml:space="preserve">10181</t>
  </si>
  <si>
    <t xml:space="preserve">SemiDice Components Ltd.
Unit 32 Brooke Industrial Park
Norwich
Norfolk
NR15 1HJ 
dbaily@semidicecomponents.co.uk</t>
  </si>
  <si>
    <t xml:space="preserve">+44 (0)1508 486048 Phone
+44 (0)1508 550391 Fax
+44 (0)7718 650819 Cell
www.semidicecomponents.co.uk </t>
  </si>
  <si>
    <t xml:space="preserve">Service IT 
- im Haus -</t>
  </si>
  <si>
    <t xml:space="preserve">SICK Vertriebs-GmbH 
Willstätterstr. 30 
40549 Düsseldorf </t>
  </si>
  <si>
    <t xml:space="preserve">Tel. +49 211 5301-301
Fax +49 211 5301-302
www.sick.de</t>
  </si>
  <si>
    <t xml:space="preserve">Siemens AG
Herr Jürgen Kramer
RC-DE DF S-AREA 5 4
Richard-Strauss-Str. 76 
81679 München 
kramer.juergen@siemens.com</t>
  </si>
  <si>
    <t xml:space="preserve">Telefon: +49 (0) 89 9221-6375
Fax: +49 (0) 89 992-4266 </t>
  </si>
  <si>
    <t xml:space="preserve">Sneganas Anton GmbH 
Landshuter Straße 64 
84030 Ergolding </t>
  </si>
  <si>
    <t xml:space="preserve">Fon: 0871 97563-0 
Fax: 0871 97563-99</t>
  </si>
  <si>
    <t xml:space="preserve">101168</t>
  </si>
  <si>
    <t xml:space="preserve">Sonepar Deutschland Region Süd GmbH 
Keplerring 6 
84030 Landshut 
info.ergolding@sonepar.de</t>
  </si>
  <si>
    <t xml:space="preserve">Fon: 0871 95 35 50 
Fax: 08 71 - 9 53 55-50
</t>
  </si>
  <si>
    <t xml:space="preserve">S-POLYTEC GmbH
Jurgensstraße 5 
47574 Goch
info@s-polytec.de</t>
  </si>
  <si>
    <t xml:space="preserve">Tel. Nr.: 02823-976336-0
Fax: 02823-976336-6
</t>
  </si>
  <si>
    <t xml:space="preserve">SR electronic GmbH 
Unter den Linden 15 
72762 Reutlingen 
info@sr-battery.de </t>
  </si>
  <si>
    <t xml:space="preserve">Tel.: 07121-300781 
Fax: 07121-370833 
</t>
  </si>
  <si>
    <t xml:space="preserve">SSI Schäfer Shop GmbH
Industriestraße 65
57518 Betzdorf  
bestellen@schaefer-shop.de</t>
  </si>
  <si>
    <t xml:space="preserve">Telefon :02741-286222
Fax: 02741-286233
</t>
  </si>
  <si>
    <t xml:space="preserve">Streppel Glasfaser Optik OHG
Döllersweg 3
42929 Wermelskirchen </t>
  </si>
  <si>
    <t xml:space="preserve">Telefon:  +49 21 969 47 06-0
</t>
  </si>
  <si>
    <t xml:space="preserve">Tecsis GmbH 
Carl-Legien-Straße 40 
63073 Offenbach am Main </t>
  </si>
  <si>
    <t xml:space="preserve">Telefon: +49 (0)69 5806-0 
Telefax: +49 (0)69 5806-7788</t>
  </si>
  <si>
    <t xml:space="preserve">99007959</t>
  </si>
  <si>
    <t xml:space="preserve">Temperatur Messelemente Hettstedt GmbH 
Marie-Curie-Ring 34
63477 Maintal 
info@temperaturmesstechnik.de</t>
  </si>
  <si>
    <t xml:space="preserve">Telefon: +49 (0) 6181 / 211 01
Telefax: +49 (0) 6181 / 211 18
</t>
  </si>
  <si>
    <t xml:space="preserve">The MathWorks GmbH 
Adalperostr. 45 
85737 Ismaning
manfred.noethen@mathworks.de</t>
  </si>
  <si>
    <t xml:space="preserve">Telefon: +49-89-45235-6791
Fax: +49-89-45235-6710
</t>
  </si>
  <si>
    <t xml:space="preserve">TME Germany GmbH 
Humboldtstrasse 2 
04105 Leipzig</t>
  </si>
  <si>
    <t xml:space="preserve">Tel.  +49 341 2120340
Fax  +49 341 21203429</t>
  </si>
  <si>
    <t xml:space="preserve">Toellner Electronic Instrumente GmbH 
Gahlenfeldstraße 31 
58313 Herdecke 
info@toellner.de </t>
  </si>
  <si>
    <t xml:space="preserve">Telefon (0 23 30) 97 91 91
Telefax (0 23 30) 97 91 97
</t>
  </si>
  <si>
    <t xml:space="preserve">Transoplast GmbH 
Groendahlscher Weg 87 
46446  Emmerich 
info@transoplast.com</t>
  </si>
  <si>
    <t xml:space="preserve">Tel. +49(0)2822 9778-55
Fax +49(0)2822 9778-56
</t>
  </si>
  <si>
    <t xml:space="preserve">2756</t>
  </si>
  <si>
    <t xml:space="preserve">Trenz Electronic GmbH
Holzweg 19A
D-32257 Bünde
E-Mail: info@trenz-electronic.de
</t>
  </si>
  <si>
    <t xml:space="preserve">Tel.: +49 (0)5223 65301-0
Fax: +49 (0)5223 65301-30
</t>
  </si>
  <si>
    <t xml:space="preserve">Völkner
Re-In Retail International GmbH 
Nordring 98a 
90409 Nürnberg  
E-Mail: info@voelkner.de
</t>
  </si>
  <si>
    <t xml:space="preserve">Telefon: 0911 32689888
Fax: 0911 32689889
</t>
  </si>
  <si>
    <t xml:space="preserve">W. SÖHNGEN GMBH 
Erste Hilfe  +  Notfallmedizin 
Platter Str. 84 
65232 Taunusstein 
info@soehngen.com </t>
  </si>
  <si>
    <t xml:space="preserve">Telefon: 06128 / 873-0 
Telefax: 06128 / 84084 
</t>
  </si>
  <si>
    <t xml:space="preserve">1205116</t>
  </si>
  <si>
    <t xml:space="preserve">Wagner &amp; Munz
In der Rosenau 4 
81829 München</t>
  </si>
  <si>
    <t xml:space="preserve">Telefon: 089/451023-0
Fax:089/451023-33</t>
  </si>
  <si>
    <t xml:space="preserve">Watterott electronic GmbH
Breitenhölzer Str. 6
37327 Leinefelde
Deutschland
</t>
  </si>
  <si>
    <t xml:space="preserve">Tel.: 03605-578010
Fax.: 03605-5780109
http://www.watterott.com/
</t>
  </si>
  <si>
    <t xml:space="preserve">Weidinger GmbH
Ringstraße 17 
D - 82223 Eichenau 
info@weidinger.eu</t>
  </si>
  <si>
    <t xml:space="preserve">Tel.: +49 (0)8141 / 36 36 - 0
Fax: +49 (0)8141 / 36 36 - 1 55
</t>
  </si>
  <si>
    <t xml:space="preserve">Westfalia Werkzeugcompany GmbH &amp; Co KG 
Werkzeugstr. 1
58093 Hagen
info@westfalia.de</t>
  </si>
  <si>
    <t xml:space="preserve">Telefon: 02331 355 - 0
Fax: 02331 355 - 530
</t>
  </si>
  <si>
    <t xml:space="preserve">WIEGEL Feuerverzinken GmbH &amp; Co.KG 
Siemensstr. 15 
84051 Essenbach / Altheim </t>
  </si>
  <si>
    <t xml:space="preserve">Fon: 08703 93 07 - 0
Fax: 08703 93 07 - 10</t>
  </si>
  <si>
    <t xml:space="preserve">WIKA Alexander Wiegand SE &amp; Co. KG 
Alexander-Wiegand-Straße 30
63911 Klingenberg 
info@wika.de </t>
  </si>
  <si>
    <t xml:space="preserve">Tel. +49 9372 132-0
Fax +49 9372 132-406
</t>
  </si>
  <si>
    <t xml:space="preserve">Würth Niederlassung Landshut 
Siemensstraße 21a 
84030 Landshut
nl.landshut@wuerth.com </t>
  </si>
  <si>
    <t xml:space="preserve">T +49 871 95371 0
F +49 871 95371 50
</t>
  </si>
  <si>
    <t xml:space="preserve">Zacherl Markus Modellbau
Opalstrasse 44a 
84032 Landshut 
info@mzm-shop.de </t>
  </si>
  <si>
    <t xml:space="preserve">Telefon: +49 (0) 871 9746409
Fax: +49 (0) 871 9746420
</t>
  </si>
  <si>
    <t xml:space="preserve">1019</t>
  </si>
  <si>
    <t xml:space="preserve">Zimmerer-Werk GmbH 
Untergambach 10 
84098 Hohenthann
info@zimmererwerk.de</t>
  </si>
  <si>
    <t xml:space="preserve">Telefon: 08784-96940-0 
Telefax: 08784-96940-10
</t>
  </si>
  <si>
    <t xml:space="preserve">Zimmermann Modellbau GmbH 
Riesenfeldstraße 16 
80809 München </t>
  </si>
  <si>
    <t xml:space="preserve">Fax: 089 35 07 17 0</t>
  </si>
  <si>
    <t xml:space="preserve">Teledyne LeCroy GmbH - Germany  
Im Breitspiel 11c  
D-69126 Heidelberg</t>
  </si>
  <si>
    <t xml:space="preserve">Tel. + 49 6221 82700
Fax  +49 6221 834655</t>
  </si>
  <si>
    <t xml:space="preserve">
</t>
  </si>
  <si>
    <t xml:space="preserve">Bezeichnung &amp; Etat</t>
  </si>
  <si>
    <t xml:space="preserve">Abteilung</t>
  </si>
  <si>
    <t xml:space="preserve">Sachgebiet</t>
  </si>
  <si>
    <t xml:space="preserve">Bezeichnung </t>
  </si>
  <si>
    <t xml:space="preserve">RaumNr</t>
  </si>
  <si>
    <t xml:space="preserve">Verantwortlichkeit</t>
  </si>
  <si>
    <t xml:space="preserve">---------------------- Labore ET &amp; WI -----------------------</t>
  </si>
  <si>
    <t xml:space="preserve">Automatisierungstechnik &gt;WLT&gt;</t>
  </si>
  <si>
    <t xml:space="preserve">TI002</t>
  </si>
  <si>
    <t xml:space="preserve">Welter</t>
  </si>
  <si>
    <t xml:space="preserve">Automatisierungstechnik &gt;WLT&gt; Investitionsmittel</t>
  </si>
  <si>
    <t xml:space="preserve">7970/7970 001/5600 350</t>
  </si>
  <si>
    <t xml:space="preserve">Automobilwirtschaft &gt;ROH&lt;</t>
  </si>
  <si>
    <t xml:space="preserve">HS114</t>
  </si>
  <si>
    <t xml:space="preserve">Röh</t>
  </si>
  <si>
    <t xml:space="preserve">Biomedizinsche Technik &gt;TMG&lt;</t>
  </si>
  <si>
    <t xml:space="preserve">TI001</t>
  </si>
  <si>
    <t xml:space="preserve">Timinger</t>
  </si>
  <si>
    <t xml:space="preserve">Biomedizinsche Technik &gt;TMG&lt; Investitionsmittel</t>
  </si>
  <si>
    <t xml:space="preserve">7970/7970 001/5600 337</t>
  </si>
  <si>
    <t xml:space="preserve">Bordnetzentwicklung 1 &gt;GBT&lt;</t>
  </si>
  <si>
    <t xml:space="preserve">IF009</t>
  </si>
  <si>
    <t xml:space="preserve">Gebert</t>
  </si>
  <si>
    <t xml:space="preserve">Bordnetzentwicklung 1 &gt;GBT&lt; Investitionsmittel</t>
  </si>
  <si>
    <t xml:space="preserve">7970/7970 001/5600 359</t>
  </si>
  <si>
    <t xml:space="preserve">Bordnetzentwicklung 1 &gt;GBT&lt; </t>
  </si>
  <si>
    <t xml:space="preserve">Bordnetzentwicklung 2 &gt;RDR&lt;</t>
  </si>
  <si>
    <t xml:space="preserve">Roderer</t>
  </si>
  <si>
    <t xml:space="preserve">Bordnetzentwicklung 2 &gt;RDR&lt; Investitionsmittel</t>
  </si>
  <si>
    <t xml:space="preserve">7970/7970 001/5600 360</t>
  </si>
  <si>
    <t xml:space="preserve">Bordnetzentwicklung 2 &gt;RDR&lt; </t>
  </si>
  <si>
    <t xml:space="preserve">BWL/KLAR &gt;KGG&lt;</t>
  </si>
  <si>
    <t xml:space="preserve">HS210</t>
  </si>
  <si>
    <t xml:space="preserve">Kligge</t>
  </si>
  <si>
    <t xml:space="preserve">Chemie &gt;GRB&lt;</t>
  </si>
  <si>
    <t xml:space="preserve">LS031</t>
  </si>
  <si>
    <t xml:space="preserve">Gruber</t>
  </si>
  <si>
    <t xml:space="preserve">Chemie &gt;GRB&lt; Investitionsmittel</t>
  </si>
  <si>
    <t xml:space="preserve">7970/7970 001/5600 343</t>
  </si>
  <si>
    <t xml:space="preserve">Chemie &gt;GRB&lt; </t>
  </si>
  <si>
    <t xml:space="preserve">Controlling &gt;SMT&lt;</t>
  </si>
  <si>
    <t xml:space="preserve">Schmitt</t>
  </si>
  <si>
    <t xml:space="preserve">Datenkommunikation &gt;TKR&lt;</t>
  </si>
  <si>
    <t xml:space="preserve">LS108</t>
  </si>
  <si>
    <t xml:space="preserve">Tippmann-Krayer</t>
  </si>
  <si>
    <t xml:space="preserve">Datenkommunikation &gt;TKR&lt; Investitionsmittel</t>
  </si>
  <si>
    <t xml:space="preserve">7970/7970 001/5600 352</t>
  </si>
  <si>
    <t xml:space="preserve">Datenkommunikation &gt;TKR&lt; </t>
  </si>
  <si>
    <t xml:space="preserve">Dekanat Elektrotechnik/Wirtschaftsingenieurwesen</t>
  </si>
  <si>
    <t xml:space="preserve">Dekan</t>
  </si>
  <si>
    <t xml:space="preserve">Digitaltechnik &gt;RSH&lt;</t>
  </si>
  <si>
    <t xml:space="preserve">IF001</t>
  </si>
  <si>
    <t xml:space="preserve">Rausch</t>
  </si>
  <si>
    <t xml:space="preserve">Digitaltechnik &gt;RSH&lt; Investitionsmittel</t>
  </si>
  <si>
    <t xml:space="preserve">7970/7970 001/5600 302</t>
  </si>
  <si>
    <t xml:space="preserve">Digitaltechnik &gt;RSH&lt; </t>
  </si>
  <si>
    <t xml:space="preserve">Elektrische Antriebe &gt;KLM&lt;</t>
  </si>
  <si>
    <t xml:space="preserve">LW027</t>
  </si>
  <si>
    <t xml:space="preserve">Kleimaier</t>
  </si>
  <si>
    <t xml:space="preserve">Elektrische Antriebe &gt;KLM&lt; Investitionsmittel</t>
  </si>
  <si>
    <t xml:space="preserve">7970/7970 001/5600 303</t>
  </si>
  <si>
    <t xml:space="preserve">Elektrische Antriebe &gt;KLM&lt; </t>
  </si>
  <si>
    <t xml:space="preserve">Elektronik</t>
  </si>
  <si>
    <t xml:space="preserve">LW033/035</t>
  </si>
  <si>
    <t xml:space="preserve">Schmid</t>
  </si>
  <si>
    <t xml:space="preserve">Energie- und Umwelttechnik &gt;ARL&lt;</t>
  </si>
  <si>
    <t xml:space="preserve">IF011</t>
  </si>
  <si>
    <t xml:space="preserve">Arlt</t>
  </si>
  <si>
    <t xml:space="preserve">Energietechnik &gt;ARL&lt;</t>
  </si>
  <si>
    <t xml:space="preserve">Energietechnik &gt;ARL&lt; Investitionsmittel</t>
  </si>
  <si>
    <t xml:space="preserve">7970/7970 001/5600 338</t>
  </si>
  <si>
    <t xml:space="preserve">Energiewirtschaft und -technik &gt;DNK&lt;</t>
  </si>
  <si>
    <t xml:space="preserve">TI136</t>
  </si>
  <si>
    <t xml:space="preserve">Denk</t>
  </si>
  <si>
    <t xml:space="preserve">ET/WI allgemein </t>
  </si>
  <si>
    <t xml:space="preserve">LW009</t>
  </si>
  <si>
    <t xml:space="preserve">ET-Zentralwerkstatt &gt;MRS&lt;</t>
  </si>
  <si>
    <t xml:space="preserve">Maier</t>
  </si>
  <si>
    <t xml:space="preserve">Geschäftsprozessmanagement &gt;STT&lt;</t>
  </si>
  <si>
    <t xml:space="preserve">IF021</t>
  </si>
  <si>
    <t xml:space="preserve">Studt</t>
  </si>
  <si>
    <t xml:space="preserve">Geschäftsprozessmanagement &gt;STT&lt; Investitionsmittel</t>
  </si>
  <si>
    <t xml:space="preserve">7970/7970 001/5600 351</t>
  </si>
  <si>
    <t xml:space="preserve">Grundlagen Elektrotechnik &gt;GRS&lt;</t>
  </si>
  <si>
    <t xml:space="preserve">LS103</t>
  </si>
  <si>
    <t xml:space="preserve">Giersch</t>
  </si>
  <si>
    <t xml:space="preserve">Grundlagen Elektrotechnik &gt;GRS&lt; Investitionsmittel</t>
  </si>
  <si>
    <t xml:space="preserve">7970/7970 001/5600 313</t>
  </si>
  <si>
    <t xml:space="preserve">Grundlagen Elektrotechnik &gt;GRS&lt; </t>
  </si>
  <si>
    <t xml:space="preserve">Grundlagen E-Technik &gt;KLR&lt;</t>
  </si>
  <si>
    <t xml:space="preserve">LW104</t>
  </si>
  <si>
    <t xml:space="preserve">Koller</t>
  </si>
  <si>
    <t xml:space="preserve">Grundlagen E-Technik &gt;KLR&lt; Investitionsmittel</t>
  </si>
  <si>
    <t xml:space="preserve">7970/7970 001/5600 334</t>
  </si>
  <si>
    <t xml:space="preserve">Grundlagen E-Technik II &gt;EMR&lt;</t>
  </si>
  <si>
    <t xml:space="preserve">LW108</t>
  </si>
  <si>
    <t xml:space="preserve">Englmaier</t>
  </si>
  <si>
    <t xml:space="preserve">Grundlagen E-Technik II &gt;EMR&lt; Investitionsmittel</t>
  </si>
  <si>
    <t xml:space="preserve">7970/7970 001/5600 355</t>
  </si>
  <si>
    <t xml:space="preserve">Grundlagen E-Technik II &gt;EMR&lt; </t>
  </si>
  <si>
    <t xml:space="preserve">Hybridelektronik &gt;IVN&lt;</t>
  </si>
  <si>
    <t xml:space="preserve">LS023</t>
  </si>
  <si>
    <t xml:space="preserve">Ivanov</t>
  </si>
  <si>
    <t xml:space="preserve">Hybridelektronik &gt;IVN&lt; Investitionsmittel</t>
  </si>
  <si>
    <t xml:space="preserve">7970/7970 001/5600 309</t>
  </si>
  <si>
    <t xml:space="preserve">Hybridelektronik &gt;IVN&lt; </t>
  </si>
  <si>
    <t xml:space="preserve">Informatik &gt;KMR&lt;</t>
  </si>
  <si>
    <t xml:space="preserve">HS112</t>
  </si>
  <si>
    <t xml:space="preserve">Kiermaier</t>
  </si>
  <si>
    <t xml:space="preserve">International Management and Business Administration  &gt;KMM&lt;</t>
  </si>
  <si>
    <t xml:space="preserve">Intern. Management and Business Admin.</t>
  </si>
  <si>
    <t xml:space="preserve">HS106</t>
  </si>
  <si>
    <t xml:space="preserve">Kemmerer</t>
  </si>
  <si>
    <t xml:space="preserve">Kommunikationstechnik &gt;DTL&lt;</t>
  </si>
  <si>
    <t xml:space="preserve">LW102</t>
  </si>
  <si>
    <t xml:space="preserve">Dietl</t>
  </si>
  <si>
    <t xml:space="preserve">Kommunikationstechnik &gt;DTL&lt; Investitionsmittel</t>
  </si>
  <si>
    <t xml:space="preserve">7970/7970 001/5600 341</t>
  </si>
  <si>
    <t xml:space="preserve">Kommunikationstechnik &gt;DTL&lt; </t>
  </si>
  <si>
    <t xml:space="preserve">Lasertechnik &gt;PBR&lt;</t>
  </si>
  <si>
    <t xml:space="preserve">IF003</t>
  </si>
  <si>
    <t xml:space="preserve">Pörnbacher</t>
  </si>
  <si>
    <t xml:space="preserve">Lasertechnik &gt;PBR&lt; Investitionsmittel</t>
  </si>
  <si>
    <t xml:space="preserve">7970/7970 001/5600 326</t>
  </si>
  <si>
    <t xml:space="preserve">Marketing &gt;BDR&lt;</t>
  </si>
  <si>
    <t xml:space="preserve">Badura</t>
  </si>
  <si>
    <t xml:space="preserve">Mathematik 1 &gt;FLD&lt;</t>
  </si>
  <si>
    <t xml:space="preserve">HS212</t>
  </si>
  <si>
    <t xml:space="preserve">Faldum</t>
  </si>
  <si>
    <t xml:space="preserve">Mathematik 1 &gt;FLD&lt; Investitionsmittel </t>
  </si>
  <si>
    <t xml:space="preserve">7970/7970 001/5600 342</t>
  </si>
  <si>
    <t xml:space="preserve">Mathematik 1 &gt;FLD&lt; </t>
  </si>
  <si>
    <t xml:space="preserve">Mathematik 2 &gt;SHG&lt;</t>
  </si>
  <si>
    <t xml:space="preserve">Schiegl</t>
  </si>
  <si>
    <t xml:space="preserve">Medizinische Gerätetechnik &gt;BRD&lt;</t>
  </si>
  <si>
    <t xml:space="preserve">TI004</t>
  </si>
  <si>
    <t xml:space="preserve">Breidenassel</t>
  </si>
  <si>
    <t xml:space="preserve">Medizinische Gerätetechnik &gt;BRD&lt; Investitionsmittel</t>
  </si>
  <si>
    <t xml:space="preserve">7970/7970 001/5600 361</t>
  </si>
  <si>
    <t xml:space="preserve">Medizinische Gerätetechnik &gt;BRD&lt; </t>
  </si>
  <si>
    <t xml:space="preserve">Medizintechnik 1 &gt;JAD&lt;</t>
  </si>
  <si>
    <t xml:space="preserve">Jaud</t>
  </si>
  <si>
    <t xml:space="preserve">Medizintechnik 1 &gt;JAD&lt; Investitionsmittel </t>
  </si>
  <si>
    <t xml:space="preserve">7970/7970 001/5600 323</t>
  </si>
  <si>
    <t xml:space="preserve">Medizintechnik 1 &gt;JAD&lt; </t>
  </si>
  <si>
    <t xml:space="preserve">Medizintechnik 2 &gt;RMM&lt;</t>
  </si>
  <si>
    <t xml:space="preserve">Remmele</t>
  </si>
  <si>
    <t xml:space="preserve">Medizintechnik 2 &gt;RMM&lt; Investitionsmittel </t>
  </si>
  <si>
    <t xml:space="preserve">7970/7970 001/5600 324</t>
  </si>
  <si>
    <t xml:space="preserve">Medizintechnik 2 &gt;RMM&lt; </t>
  </si>
  <si>
    <t xml:space="preserve">Microcomputertechnik &gt;SPN&lt;</t>
  </si>
  <si>
    <t xml:space="preserve">LS101</t>
  </si>
  <si>
    <t xml:space="preserve">Spindler</t>
  </si>
  <si>
    <t xml:space="preserve">Microcomputertechnik &gt;SPN&lt; Investitionsmittel</t>
  </si>
  <si>
    <t xml:space="preserve">7970/7970 001/5600 333</t>
  </si>
  <si>
    <t xml:space="preserve">Microcomputertechnik &gt;SPN&lt; </t>
  </si>
  <si>
    <t xml:space="preserve">Produktion und Logistik &gt;SDR&lt;</t>
  </si>
  <si>
    <t xml:space="preserve">IF024</t>
  </si>
  <si>
    <t xml:space="preserve">Schneider</t>
  </si>
  <si>
    <t xml:space="preserve">Produktionsmanagement und Logistik &gt;MSN&lt;</t>
  </si>
  <si>
    <t xml:space="preserve">HS211</t>
  </si>
  <si>
    <t xml:space="preserve">Meißner</t>
  </si>
  <si>
    <t xml:space="preserve">Produktionstechnik &gt;DTR&lt;</t>
  </si>
  <si>
    <t xml:space="preserve">TI114</t>
  </si>
  <si>
    <t xml:space="preserve">Dieterle</t>
  </si>
  <si>
    <t xml:space="preserve">Projektmanagement und -führung &gt;TUC&lt;</t>
  </si>
  <si>
    <t xml:space="preserve">Tuczek</t>
  </si>
  <si>
    <t xml:space="preserve">Regelungstechnik &gt;SKA&lt;</t>
  </si>
  <si>
    <t xml:space="preserve">LW006/008</t>
  </si>
  <si>
    <t xml:space="preserve">Soika</t>
  </si>
  <si>
    <t xml:space="preserve">Regelungstechnik &gt;SKA&lt; Investitionsmittel</t>
  </si>
  <si>
    <t xml:space="preserve">7970/7970 001/5600 306</t>
  </si>
  <si>
    <t xml:space="preserve">Regelungstechnik &gt;SKA&lt; </t>
  </si>
  <si>
    <t xml:space="preserve">Robotik &gt;MRC&lt;</t>
  </si>
  <si>
    <t xml:space="preserve">LS107</t>
  </si>
  <si>
    <t xml:space="preserve">Mareczek</t>
  </si>
  <si>
    <t xml:space="preserve">Robotik &gt;MRC&lt; Investitionsmittel </t>
  </si>
  <si>
    <t xml:space="preserve">7970/7970 001/5600 330</t>
  </si>
  <si>
    <t xml:space="preserve">Schaltungstechnik &gt;WLF&lt;</t>
  </si>
  <si>
    <t xml:space="preserve">LW112</t>
  </si>
  <si>
    <t xml:space="preserve">Wolf</t>
  </si>
  <si>
    <t xml:space="preserve">Schaltungstechnik &gt;WLF&lt; Investitionsmittel</t>
  </si>
  <si>
    <t xml:space="preserve">7970/7970 001/5600 322</t>
  </si>
  <si>
    <t xml:space="preserve">Schaltungstechnik &gt;WLF&lt; </t>
  </si>
  <si>
    <t xml:space="preserve">Sensorik &gt;FBR&lt;</t>
  </si>
  <si>
    <t xml:space="preserve">TI003/005</t>
  </si>
  <si>
    <t xml:space="preserve">Faber</t>
  </si>
  <si>
    <t xml:space="preserve">Sensorik &gt;FBR&lt; Investitionsmittel </t>
  </si>
  <si>
    <t xml:space="preserve">7970/7970 001/5600 325</t>
  </si>
  <si>
    <t xml:space="preserve">Sensorik &gt;FBR&lt; </t>
  </si>
  <si>
    <t xml:space="preserve">Technische Mechanik &gt;KRS&lt;</t>
  </si>
  <si>
    <t xml:space="preserve">TI010</t>
  </si>
  <si>
    <t xml:space="preserve">Kreis</t>
  </si>
  <si>
    <t xml:space="preserve">-------------------- Sonstiges ET &amp; WI ---------------------</t>
  </si>
  <si>
    <t xml:space="preserve">Freundeskreis der Hochschule</t>
  </si>
  <si>
    <t xml:space="preserve">9010001/5600100</t>
  </si>
  <si>
    <t xml:space="preserve">Stellenausschreibungen</t>
  </si>
  <si>
    <t xml:space="preserve">0004/5600</t>
  </si>
  <si>
    <t xml:space="preserve">Erstausstattung</t>
  </si>
  <si>
    <t xml:space="preserve">0005/5600</t>
  </si>
  <si>
    <t xml:space="preserve">Ausstattungsmaßnahmen</t>
  </si>
  <si>
    <t xml:space="preserve">TZ PuLS</t>
  </si>
  <si>
    <t xml:space="preserve">Zielerreichungsmittel</t>
  </si>
  <si>
    <t xml:space="preserve">7960/7960 000/5600 100</t>
  </si>
  <si>
    <t xml:space="preserve">---------------- Studiengänge ET &amp; WI ------------------</t>
  </si>
  <si>
    <t xml:space="preserve">Automobilwirtschaft und -technik</t>
  </si>
  <si>
    <t xml:space="preserve">Biomedizinische Technik</t>
  </si>
  <si>
    <t xml:space="preserve">Elektro u. Informationstechnik</t>
  </si>
  <si>
    <t xml:space="preserve">Energiewirtschaft und -technik</t>
  </si>
  <si>
    <t xml:space="preserve">Internationales Wirtschaftsingenieurwesen</t>
  </si>
  <si>
    <t xml:space="preserve">Master Bordnetzentwicklung</t>
  </si>
  <si>
    <t xml:space="preserve">Master Elektrotechnik</t>
  </si>
  <si>
    <t xml:space="preserve">Master Wirtschaftsingenieurwesen</t>
  </si>
  <si>
    <t xml:space="preserve">Wirtschaftsingenieurwesen</t>
  </si>
  <si>
    <t xml:space="preserve">--------------------------- Projekte -------------------------</t>
  </si>
  <si>
    <t xml:space="preserve">STIEI</t>
  </si>
  <si>
    <t xml:space="preserve">LW035</t>
  </si>
  <si>
    <t xml:space="preserve">GroAx Projektpauschale</t>
  </si>
  <si>
    <t xml:space="preserve">00997 / 0 / 2010018</t>
  </si>
  <si>
    <t xml:space="preserve">LinkPack Verbrauchsmaterial</t>
  </si>
  <si>
    <t xml:space="preserve">LinkPack Projektpauschale</t>
  </si>
  <si>
    <t xml:space="preserve">00997 / 0 / 2056003</t>
  </si>
  <si>
    <t xml:space="preserve">Förderprojekt „FHprofUnt IMiSens“ </t>
  </si>
  <si>
    <t xml:space="preserve">Anteilige Projektpauschale FHprofUnt IMiSens</t>
  </si>
  <si>
    <t xml:space="preserve">00997/0/2056004</t>
  </si>
  <si>
    <t xml:space="preserve">----------------------- Maschinenbau ----------------------</t>
  </si>
  <si>
    <t xml:space="preserve">Chemie</t>
  </si>
  <si>
    <t xml:space="preserve">BS108/109/110</t>
  </si>
  <si>
    <t xml:space="preserve">Prof. Hofmann</t>
  </si>
  <si>
    <t xml:space="preserve">Dekanat MB</t>
  </si>
  <si>
    <t xml:space="preserve">Energie- und Umwelttechnik</t>
  </si>
  <si>
    <t xml:space="preserve">LS029</t>
  </si>
  <si>
    <t xml:space="preserve">Fahrzeugtechnik</t>
  </si>
  <si>
    <t xml:space="preserve">LW016/024</t>
  </si>
  <si>
    <t xml:space="preserve">Prof. Zimmer/Prof. Prexler</t>
  </si>
  <si>
    <t xml:space="preserve">Fluidtechnik</t>
  </si>
  <si>
    <t xml:space="preserve">TI025/027/029</t>
  </si>
  <si>
    <t xml:space="preserve">Prof. Pütz</t>
  </si>
  <si>
    <t xml:space="preserve">Klebtechnik/Faserverbundwerkstoffe</t>
  </si>
  <si>
    <t xml:space="preserve">LW042</t>
  </si>
  <si>
    <t xml:space="preserve">Prof. Reiling</t>
  </si>
  <si>
    <t xml:space="preserve">Kunststofftechnik</t>
  </si>
  <si>
    <t xml:space="preserve">LS005</t>
  </si>
  <si>
    <t xml:space="preserve">Prof. Reimann</t>
  </si>
  <si>
    <t xml:space="preserve">Leichtbaukonstruktion</t>
  </si>
  <si>
    <t xml:space="preserve">HK001</t>
  </si>
  <si>
    <t xml:space="preserve">Prof. Huber</t>
  </si>
  <si>
    <t xml:space="preserve">Leichtbaumechanik, Strukturdynamik</t>
  </si>
  <si>
    <t xml:space="preserve">LW045</t>
  </si>
  <si>
    <t xml:space="preserve">Leichtbauwerkstoffe</t>
  </si>
  <si>
    <t xml:space="preserve">HK003</t>
  </si>
  <si>
    <t xml:space="preserve">Prof. Klaus</t>
  </si>
  <si>
    <t xml:space="preserve">MB allgemein</t>
  </si>
  <si>
    <t xml:space="preserve">Messtechnik</t>
  </si>
  <si>
    <t xml:space="preserve">LS002/004</t>
  </si>
  <si>
    <t xml:space="preserve">Prof. Prexler</t>
  </si>
  <si>
    <t xml:space="preserve">Network Computing </t>
  </si>
  <si>
    <t xml:space="preserve">LS111</t>
  </si>
  <si>
    <t xml:space="preserve">Prof. Maurer</t>
  </si>
  <si>
    <t xml:space="preserve">Nutzfahrzeugtechnik</t>
  </si>
  <si>
    <t xml:space="preserve">FL</t>
  </si>
  <si>
    <t xml:space="preserve">Physik</t>
  </si>
  <si>
    <t xml:space="preserve">BS103/104</t>
  </si>
  <si>
    <t xml:space="preserve">Prof. Förg</t>
  </si>
  <si>
    <t xml:space="preserve">Physikalische Analytik</t>
  </si>
  <si>
    <t xml:space="preserve">TI011/013</t>
  </si>
  <si>
    <t xml:space="preserve">Prof. Saage</t>
  </si>
  <si>
    <t xml:space="preserve">PKW Fahrzeugtechnik</t>
  </si>
  <si>
    <t xml:space="preserve">TI018</t>
  </si>
  <si>
    <t xml:space="preserve">Prof. Strohe</t>
  </si>
  <si>
    <t xml:space="preserve">Produktionssystematik</t>
  </si>
  <si>
    <t xml:space="preserve">TI022</t>
  </si>
  <si>
    <t xml:space="preserve">Prof. Roeren</t>
  </si>
  <si>
    <t xml:space="preserve">Räume/Labore MB</t>
  </si>
  <si>
    <t xml:space="preserve">Regelungs- und Steuerungstechnik</t>
  </si>
  <si>
    <t xml:space="preserve">LS018</t>
  </si>
  <si>
    <t xml:space="preserve">Prof. Jautze</t>
  </si>
  <si>
    <t xml:space="preserve">Strömungsmechanik</t>
  </si>
  <si>
    <t xml:space="preserve">TI023</t>
  </si>
  <si>
    <t xml:space="preserve">Prof. Holbein</t>
  </si>
  <si>
    <t xml:space="preserve">Verbrennungsmotoren</t>
  </si>
  <si>
    <t xml:space="preserve">LW047/049</t>
  </si>
  <si>
    <t xml:space="preserve">Prof. Barthelmä</t>
  </si>
  <si>
    <t xml:space="preserve">Werkstofftechnik</t>
  </si>
  <si>
    <t xml:space="preserve">LS001/003</t>
  </si>
  <si>
    <t xml:space="preserve">Werkzeugmaschinen</t>
  </si>
  <si>
    <t xml:space="preserve">LW043</t>
  </si>
  <si>
    <t xml:space="preserve">Zentrale Werkstatt</t>
  </si>
  <si>
    <t xml:space="preserve">LW038/040</t>
  </si>
  <si>
    <t xml:space="preserve">Erwin Köglmeier</t>
  </si>
  <si>
    <t xml:space="preserve">-------------------- Studiengänge MB ------------------------</t>
  </si>
  <si>
    <t xml:space="preserve">Maschinenbau</t>
  </si>
  <si>
    <t xml:space="preserve">Automobil- und Nutzfahrzeugtechnik</t>
  </si>
  <si>
    <t xml:space="preserve">Energie- und Leichtbautechnik</t>
  </si>
  <si>
    <t xml:space="preserve">Leichtbau und Simulation</t>
  </si>
  <si>
    <t xml:space="preserve">Energie- und Umwelttechnik; Projekt LBM</t>
  </si>
  <si>
    <t xml:space="preserve">Nachtmann Korbinian</t>
  </si>
  <si>
    <t xml:space="preserve">------------------------ Liegenschaft -----------------------</t>
  </si>
  <si>
    <t xml:space="preserve">Zentralwerkstatt &gt;MRS&lt;</t>
  </si>
  <si>
    <t xml:space="preserve">Maier Sebastian</t>
  </si>
  <si>
    <t xml:space="preserve">Netzausbau und Reparatur</t>
  </si>
  <si>
    <t xml:space="preserve">7400100 / 0115</t>
  </si>
  <si>
    <t xml:space="preserve">HS044</t>
  </si>
  <si>
    <t xml:space="preserve">Foris Maria</t>
  </si>
  <si>
    <t xml:space="preserve">__________________________________________</t>
  </si>
  <si>
    <t xml:space="preserve">Kosten- und Erlösartenhandbuch</t>
  </si>
  <si>
    <t xml:space="preserve">Stand: 12.11.2014</t>
  </si>
  <si>
    <t xml:space="preserve">KoArten- Nummer </t>
  </si>
  <si>
    <t xml:space="preserve">vollständige Bezeichnung</t>
  </si>
  <si>
    <t xml:space="preserve">Praxisbeispiele </t>
  </si>
  <si>
    <t xml:space="preserve">Zeitungen </t>
  </si>
  <si>
    <t xml:space="preserve">Zeitschriften (auch Abonnements)</t>
  </si>
  <si>
    <t xml:space="preserve">Werkstattmagazin</t>
  </si>
  <si>
    <t xml:space="preserve">Loseblattsammlungen und Ergänzungslieferungen</t>
  </si>
  <si>
    <t xml:space="preserve">Bücher und Broschüren</t>
  </si>
  <si>
    <t xml:space="preserve">Rotabsetzung für Wertersatz, Jahrbücher</t>
  </si>
  <si>
    <t xml:space="preserve">Elektronische Medien</t>
  </si>
  <si>
    <t xml:space="preserve">bestandsfähig, z. B. e-Medien auf CD-ROM/DVD, einzelne pdf-Datei, e-Medienkombinationen, e-Books</t>
  </si>
  <si>
    <t xml:space="preserve">Lizenzen für elektronische Informationsmittel</t>
  </si>
  <si>
    <t xml:space="preserve">Literatur in CD- oder DVD-Format, Bildrechte; nicht bestandsfähig, z. B. Lizenzen für Datenbanken, Konsortien und E-Books, Online-Zugänge, E-Zeitschriften-Lizenzen</t>
  </si>
  <si>
    <t xml:space="preserve">AV Medien</t>
  </si>
  <si>
    <t xml:space="preserve">Audio-CD, Video-DVD, AV-Medienkombinationen</t>
  </si>
  <si>
    <t xml:space="preserve">Literaturdatenbank</t>
  </si>
  <si>
    <t xml:space="preserve">Buchbindekosten/Bestandserhalt</t>
  </si>
  <si>
    <t xml:space="preserve">Sonstige Kosten Literatur</t>
  </si>
  <si>
    <t xml:space="preserve">Tragetaschen Bibliothek, Benutzerkarten</t>
  </si>
  <si>
    <t xml:space="preserve">Normen</t>
  </si>
  <si>
    <t xml:space="preserve">DIN, VDI, VDE</t>
  </si>
  <si>
    <t xml:space="preserve">Elektronische Zeitschriften</t>
  </si>
  <si>
    <t xml:space="preserve">Elektronische Ergänzunglieferungen</t>
  </si>
  <si>
    <t xml:space="preserve">Elektronische Bücher</t>
  </si>
  <si>
    <t xml:space="preserve">Befreiung gesetzliche Festlegung (§6)</t>
  </si>
  <si>
    <t xml:space="preserve">Toner, Druckeretiketten, Druckerkassette, Druckerpatronen, Inkjet Folien, Fotopapier für den Drucker, Plotter-Papier, "Kits", </t>
  </si>
  <si>
    <t xml:space="preserve">Speichermedien</t>
  </si>
  <si>
    <t xml:space="preserve">USB-Stick, CDs</t>
  </si>
  <si>
    <t xml:space="preserve">Sonstiges EDV-Material</t>
  </si>
  <si>
    <t xml:space="preserve">CD-Boxen</t>
  </si>
  <si>
    <t xml:space="preserve">Papier</t>
  </si>
  <si>
    <t xml:space="preserve">Papierbedarf für das Büro</t>
  </si>
  <si>
    <t xml:space="preserve">Visitenkarten</t>
  </si>
  <si>
    <t xml:space="preserve">Visitenkartendruck durch die Öffentlichkeitsarbeit</t>
  </si>
  <si>
    <t xml:space="preserve">Vordrucke, Formulare</t>
  </si>
  <si>
    <t xml:space="preserve">Urkunden, Zeugnisse, Dienstausweise</t>
  </si>
  <si>
    <t xml:space="preserve">Lehr- und Unterrichtsmaterialien</t>
  </si>
  <si>
    <t xml:space="preserve">Stifte, Kreide, Folienstifte, Tafel, Moderationsmaterialien, Flipchart, Vorlesungsunterlagen, Skripte, Laserpointer, Zirkel, Taschenrechner, Lineal, Geodreieck, Seidentücher, Magnete, Schablonen</t>
  </si>
  <si>
    <t xml:space="preserve">Entnahme aus dem Lager</t>
  </si>
  <si>
    <t xml:space="preserve">Sonstiger Bürobedarf</t>
  </si>
  <si>
    <t xml:space="preserve">Logo, Stifte, Locher, Tacker, Farbbandkassetten, Toner für Fax, Kopierfolien, Ordner, Mappen, Stempel, Klemmschienen, Kuverts, Rückenschilder für Ordner, Namensschilder, Pinnwand, Versandtaschen, Büroreinigungsset, Briefumschläge, Hängeregistratur, Trennstreifen</t>
  </si>
  <si>
    <t xml:space="preserve">Mieten Kopierer</t>
  </si>
  <si>
    <t xml:space="preserve">Unterhaltung / Wartung Kopierer</t>
  </si>
  <si>
    <t xml:space="preserve">Übermengenabrechnung, All-In-Vertrag</t>
  </si>
  <si>
    <t xml:space="preserve">Kopierkarten</t>
  </si>
  <si>
    <t xml:space="preserve">Druckkosten intern (Hausdruckerei)</t>
  </si>
  <si>
    <t xml:space="preserve">Druckkosten extern</t>
  </si>
  <si>
    <t xml:space="preserve">igeko, Belichtung von Fotomaterial, Bücher, Umschläge
Plakate, Flyer etc. bitte unter 68011</t>
  </si>
  <si>
    <t xml:space="preserve">Reparaturen Kopierer</t>
  </si>
  <si>
    <t xml:space="preserve">Druckaufträge Fakultät</t>
  </si>
  <si>
    <t xml:space="preserve">Tasse</t>
  </si>
  <si>
    <t xml:space="preserve">Inanspruchnahme der Druckerei</t>
  </si>
  <si>
    <t xml:space="preserve">Sonstige Vervielfältigungskosten</t>
  </si>
  <si>
    <t xml:space="preserve">Heftklammern für den Kopierer, Toner, Versand und Druck der Verdingungsunterlagen für Ausschreibungen, falzen und kuvertieren</t>
  </si>
  <si>
    <t xml:space="preserve">Nutzung Zentralwerkstatt</t>
  </si>
  <si>
    <t xml:space="preserve">Nutzung Elektrowerkstatt</t>
  </si>
  <si>
    <t xml:space="preserve">Nutzung Schreinerei</t>
  </si>
  <si>
    <t xml:space="preserve">Nutzung Metallwerkstatt</t>
  </si>
  <si>
    <t xml:space="preserve">Nutzung Sanitärwerkstatt</t>
  </si>
  <si>
    <t xml:space="preserve">Nutzung Telefonie</t>
  </si>
  <si>
    <t xml:space="preserve">Nutzung Streifenkarten</t>
  </si>
  <si>
    <t xml:space="preserve">Nutzung Druckerei</t>
  </si>
  <si>
    <t xml:space="preserve">Nutzung technische Geräte extern</t>
  </si>
  <si>
    <t xml:space="preserve">Transportkosten</t>
  </si>
  <si>
    <t xml:space="preserve">Personalkosten, Energiekosten (z. B. Benzin)</t>
  </si>
  <si>
    <t xml:space="preserve">Versicherungen</t>
  </si>
  <si>
    <t xml:space="preserve">Mietfahrzeuge</t>
  </si>
  <si>
    <t xml:space="preserve">interne Umzüge</t>
  </si>
  <si>
    <t xml:space="preserve">Umzug von einem Gebäude zum anderen</t>
  </si>
  <si>
    <t xml:space="preserve">Sonstige Umzugs- und Verlegungskosten</t>
  </si>
  <si>
    <t xml:space="preserve">Abbau und Wiederaufbau von Projektoren</t>
  </si>
  <si>
    <t xml:space="preserve">Festnetz und Fax</t>
  </si>
  <si>
    <t xml:space="preserve">Mobil</t>
  </si>
  <si>
    <t xml:space="preserve">Datenleitungen</t>
  </si>
  <si>
    <t xml:space="preserve">R-Kom, Interneteinrichtung und -gebühren</t>
  </si>
  <si>
    <t xml:space="preserve">GEZ</t>
  </si>
  <si>
    <t xml:space="preserve">GEMA</t>
  </si>
  <si>
    <t xml:space="preserve">Notrufaufschaltungen</t>
  </si>
  <si>
    <t xml:space="preserve">Brandmelder</t>
  </si>
  <si>
    <t xml:space="preserve">Wartungen Telefonanlagen</t>
  </si>
  <si>
    <t xml:space="preserve">Kabelgebühren (Rundfunk / Fernsehen)</t>
  </si>
  <si>
    <t xml:space="preserve">Miet- / Kaufverträge Telefonanlagen</t>
  </si>
  <si>
    <t xml:space="preserve">Sonstige Telefonkosten</t>
  </si>
  <si>
    <t xml:space="preserve">Briefe / Frankiermaschine (Inland)</t>
  </si>
  <si>
    <t xml:space="preserve">Pakete (Inland)</t>
  </si>
  <si>
    <t xml:space="preserve">Kurier- und Transportkosten (Inland)</t>
  </si>
  <si>
    <t xml:space="preserve">Kraftstofflieferungen, Gerätelieferungen, Fracht</t>
  </si>
  <si>
    <t xml:space="preserve">Auslandssendungen</t>
  </si>
  <si>
    <t xml:space="preserve">Sendungen von Deutschland ins Ausland</t>
  </si>
  <si>
    <t xml:space="preserve">Sonstige Post-/Portokosten (Inland)</t>
  </si>
  <si>
    <t xml:space="preserve">Frankierstreifen, Farbpatronen für Frankiermaschine, Nachsendeauftrag, Dienstverzeichnis für Bürgermeisteranschriften</t>
  </si>
  <si>
    <t xml:space="preserve">Holz und Holzerzeugnisse</t>
  </si>
  <si>
    <t xml:space="preserve">Spanplatten, Leisten, Dübel, Gitterglötze, Multiplexplatte, Holzlaufrost</t>
  </si>
  <si>
    <t xml:space="preserve">Metall und Metallerzeugnisse</t>
  </si>
  <si>
    <t xml:space="preserve">Normteile, Wälzlager, Schrauben, Bohrer für Bohrmaschine, Edelstahlbleche, Kühlschiene, Pinzetten, Magnetfolie, (Hochleistungs-) Magnet, Sägeblätter, Bits für Akkuschrauber, Metallstangen, Feilen, Edelstahlrohre</t>
  </si>
  <si>
    <t xml:space="preserve">Kunststoff und Kunststofferzeugnisse</t>
  </si>
  <si>
    <t xml:space="preserve">Gummilager, Kabelbinder, Elastosil, Silikonschlauch, Silikonschaummatte, Dichtungsring, Exsikkator, Siliconkautschuk, Messzylinder, Vorratsflaschen, Gummikordel, Wasserschläuche, Styroporköpfe, Kohle, Acrylglasplatte</t>
  </si>
  <si>
    <t xml:space="preserve">Elektro und Elektronikmaterial</t>
  </si>
  <si>
    <t xml:space="preserve">Dioden, Kabel, Leitungen, Stromumwandler, Elektronikkleinmaterial, Elektrozubehör, Geräteinstallationsmaterial, Kondensatoren, Batterien, Leuchtstoffe, Musterplatine, Steckverbinder, Steckdosenleisten, Ladegeräte, Adapter, Widerstände, Kabel, Elektromotor, Steuerungsgerät für Motoren, Leiterplatten</t>
  </si>
  <si>
    <t xml:space="preserve">Gase</t>
  </si>
  <si>
    <t xml:space="preserve">flüssiger Stickstoff, Wasserstoff, Brennstoffe (Heizöl)</t>
  </si>
  <si>
    <t xml:space="preserve">Chemikalien</t>
  </si>
  <si>
    <t xml:space="preserve">Säuren, Laugen</t>
  </si>
  <si>
    <t xml:space="preserve">Künstlerisches Material</t>
  </si>
  <si>
    <t xml:space="preserve">Farben, Pinsel, Ton</t>
  </si>
  <si>
    <t xml:space="preserve">Medizinisches Material</t>
  </si>
  <si>
    <t xml:space="preserve">Erste Hilfe Koffer, Erste Hilfe Handschuhe, Pflaster, Verbandskasten</t>
  </si>
  <si>
    <t xml:space="preserve">Organisches Material</t>
  </si>
  <si>
    <t xml:space="preserve">Pflanzen, Tiere, Kompost, Rasen</t>
  </si>
  <si>
    <t xml:space="preserve">Foto-, Optik-, Glas-Material</t>
  </si>
  <si>
    <t xml:space="preserve">Entwicklung Filme </t>
  </si>
  <si>
    <t xml:space="preserve">Lehrmaterial</t>
  </si>
  <si>
    <t xml:space="preserve">Tonträger aller Art, DVD, (Musik-) CD, Diaserien, Videos, Landkarten, Lehrfilme, Lehrspiele, Zeichnungen, Landschaftsmodelle, Boxen, Baukästen, Smartpen</t>
  </si>
  <si>
    <t xml:space="preserve">Laborutensilien</t>
  </si>
  <si>
    <t xml:space="preserve">Pipetten, Schalen, Flaschen, Messzylinder, Petrischalen, Reaktionsgefäße, Universalbehälter, Zellkulturflaschen, Dispensette</t>
  </si>
  <si>
    <t xml:space="preserve">Modellbau</t>
  </si>
  <si>
    <t xml:space="preserve">Pappe für Modelle (Architektur)</t>
  </si>
  <si>
    <t xml:space="preserve">Schutzmaßnahmen Labor</t>
  </si>
  <si>
    <t xml:space="preserve">Dosimetrie (Strahlenschutz; Messung der Strahlendosis), Löschdecke, Hinweisschilder</t>
  </si>
  <si>
    <t xml:space="preserve">Sonstige Kosten für Material, Hilfs- und Betriebsstoffe Labor</t>
  </si>
  <si>
    <t xml:space="preserve">Latexhandschuhe, Schleifpapier, Lötkolben, Laminiertaschen, Heißklebepistolen, Zweikomponenten Klebstoff</t>
  </si>
  <si>
    <t xml:space="preserve">Sonstige Kosten für Material, Hilfs- und Betriebsstoffe Werkstatt</t>
  </si>
  <si>
    <t xml:space="preserve">Sprit</t>
  </si>
  <si>
    <t xml:space="preserve">Kfz-Steuer Fuhrpark</t>
  </si>
  <si>
    <t xml:space="preserve">Wartung, Reparatur Fuhrpark</t>
  </si>
  <si>
    <t xml:space="preserve">Austausch von Autobatterie, TÜV, Reparatur Rasenmäher mit Kfz-Kennzeichen</t>
  </si>
  <si>
    <t xml:space="preserve">Kfz-Versicherung Fuhrpark</t>
  </si>
  <si>
    <t xml:space="preserve">Kraftstoffe Fuhrpark</t>
  </si>
  <si>
    <t xml:space="preserve">Autopflege Fuhrpark</t>
  </si>
  <si>
    <t xml:space="preserve">Sonstige Kosten für den Fuhrpark</t>
  </si>
  <si>
    <t xml:space="preserve">Glühbirne, Dienstfahrrad</t>
  </si>
  <si>
    <t xml:space="preserve">Hardware</t>
  </si>
  <si>
    <t xml:space="preserve">Copy Station, Festplatten, Grafikkarte, Drucker, TV-Karte, Mainboard, Scanner, Hubs, Switches, Mouse, Box, Tonabnehmer, PC-Lautsprecher, Busklemme, Arbeitsspeicher</t>
  </si>
  <si>
    <t xml:space="preserve">Updates, Upgrades, Software für die Lehre, Lizenzen, Passwortgeschützte Kennwerte als Excel- oder pdf-Dateien</t>
  </si>
  <si>
    <t xml:space="preserve">Lizenzen</t>
  </si>
  <si>
    <t xml:space="preserve">bitte unter der Nummer 62301 erfassen</t>
  </si>
  <si>
    <t xml:space="preserve">Netzwerk</t>
  </si>
  <si>
    <t xml:space="preserve">Netzwerkkarte</t>
  </si>
  <si>
    <t xml:space="preserve">Bestellungen über das Rechenzentrum</t>
  </si>
  <si>
    <t xml:space="preserve">Rechner, PC, Notebooks</t>
  </si>
  <si>
    <t xml:space="preserve">Sonstige Kosten für die EDV</t>
  </si>
  <si>
    <t xml:space="preserve">Null-Modem Adapter, Ersatzteile, Garantieverlängerung Notebook, PC, Heizeinheit für EDV, Scart-Umschalter, Fernbedienung für PC, diverse Kabel, Netzteile, Adapter, Steckdosenleiste, USB- Verlängerung, Minikabel, Notebook- und Ipadtaschen, Akkus für Notebooks</t>
  </si>
  <si>
    <t xml:space="preserve">Mobiliar</t>
  </si>
  <si>
    <t xml:space="preserve">Lampe, Container, Schrankschienen, Bürodrehstuhl, Freischwinger, Stehpult, Wickeltisch, Deckenventialtoren</t>
  </si>
  <si>
    <t xml:space="preserve">Maschinen und Geräte</t>
  </si>
  <si>
    <t xml:space="preserve">Schreibmaschinen, Netzgeräte, Klimaanlage, Pumpe, Antenne, Messfühler, Temperaturfühler, Raumfeuchtefühler, Staubsauger, Diktiergerät, Garderobenständer, Tresor, Stuhlkarre, Gasflaschenheber, Temperaturmessgerät, Wärmetauscher, Kompressor, Schriftbandkassetten, Fahrrad-Bügelparker, Schaumlöscher, Getriebesensoren, Tischwagen, Stoppuhr, Differenztastköpfe, Lötstadion, Hubwagen</t>
  </si>
  <si>
    <t xml:space="preserve">Medien, Video, Fotografie</t>
  </si>
  <si>
    <t xml:space="preserve">Bildwände, TV, DVD-Player, Kamera, Videorekorder, Lampen für Beamer, Radiorecorder, Akkus für Fotokameras, Fotostativ, Cordless Presenter, Fotografien, Mikrofonhalterung, Projektor, Projektionsfläche, Internetkamera, Fernseher, Roll Up Display</t>
  </si>
  <si>
    <t xml:space="preserve">Fax, Telefongeräte</t>
  </si>
  <si>
    <t xml:space="preserve">Ladegeräte</t>
  </si>
  <si>
    <t xml:space="preserve">Kopierergeräte</t>
  </si>
  <si>
    <t xml:space="preserve">Dienst- und Schutzkleidung</t>
  </si>
  <si>
    <t xml:space="preserve">Sicherheitsschuhe</t>
  </si>
  <si>
    <t xml:space="preserve">Unterrichtsgerätschaften</t>
  </si>
  <si>
    <t xml:space="preserve">Judomatten, Musikinstrumente, Schneesägen, Spielzeug Kinderkrippe( Bücher, CDs, Spiele…), Pinsel, Farben, Holzperlen, Musikinstrumente, Joystick</t>
  </si>
  <si>
    <t xml:space="preserve">Sonstige Labor- und Geschäftsausstattung</t>
  </si>
  <si>
    <t xml:space="preserve">Deckenhalterung, Teppichböden, Schlüssel für Rollcontainer, Wanduhr, Metallschilder, Gardinen, Untergestelle für Aquarien, Stufenleiter, Ventilatoren, Alu- Koffer, Kühlschrank, Geschirrspüler, Papierkörbe, Arbeitsplatzmatten, Flipcart,  Microfon, Einhand Spültischbatterie, Palettenregal, Zubehör für Server- und Netzwerkregal, Drehturm,  Einweg-Bettunterlagen</t>
  </si>
  <si>
    <t xml:space="preserve">Reparaturen Geräte und Maschinen</t>
  </si>
  <si>
    <t xml:space="preserve">Laborgeräte, Fax-, Drucker, Rechner, Kamera, Videogeräte</t>
  </si>
  <si>
    <t xml:space="preserve">Reparaturen Ausstattung</t>
  </si>
  <si>
    <t xml:space="preserve">Mobiliar, Musikinstrumente, Klaviere gestimmt</t>
  </si>
  <si>
    <t xml:space="preserve">Sonstige Kosten für Reparaturen</t>
  </si>
  <si>
    <t xml:space="preserve">Kleinteile, Kostenvoranschlag</t>
  </si>
  <si>
    <t xml:space="preserve">Wartungen Geräte und Maschinen</t>
  </si>
  <si>
    <t xml:space="preserve">All-In-Vertrag, auch Anfahrtspauschale, Backup-Roboter, Isgus-Terminal</t>
  </si>
  <si>
    <t xml:space="preserve">Wartungen EDV</t>
  </si>
  <si>
    <t xml:space="preserve">Supportverträge, Software, Hardware, Installation von Software</t>
  </si>
  <si>
    <t xml:space="preserve">Sonstige Kosten für Wartungen</t>
  </si>
  <si>
    <t xml:space="preserve">Verlängerung Garantieverträge Geräte, Masch., Ausstattg., Ersatzteile zur Wartung</t>
  </si>
  <si>
    <t xml:space="preserve">Prüfungen Geräte und Maschinen</t>
  </si>
  <si>
    <t xml:space="preserve">Jahresgebühren für TÜV-Prüfungen, Kalibrierschein</t>
  </si>
  <si>
    <t xml:space="preserve">Sonstige Kosten für Prüfungen</t>
  </si>
  <si>
    <t xml:space="preserve">Werkzeug</t>
  </si>
  <si>
    <t xml:space="preserve">Schraubzwingen, Spannvorrichtung, Akkuschrauber</t>
  </si>
  <si>
    <t xml:space="preserve">Sonstige Geräte und Maschinen</t>
  </si>
  <si>
    <t xml:space="preserve">Montage Geräte und Maschinen</t>
  </si>
  <si>
    <t xml:space="preserve">Montage Türbeschlag</t>
  </si>
  <si>
    <t xml:space="preserve">Sonstige Kosten für Montagen</t>
  </si>
  <si>
    <t xml:space="preserve">Strom (Heizstrom)</t>
  </si>
  <si>
    <t xml:space="preserve">Strom für Nachtspeicheröfen</t>
  </si>
  <si>
    <t xml:space="preserve">Beleuchtung und elektrische Kraft</t>
  </si>
  <si>
    <t xml:space="preserve">Strom</t>
  </si>
  <si>
    <t xml:space="preserve">Gas</t>
  </si>
  <si>
    <t xml:space="preserve">Erdgas (auch für FKen)</t>
  </si>
  <si>
    <t xml:space="preserve">Fernwärme</t>
  </si>
  <si>
    <t xml:space="preserve">Heizöl</t>
  </si>
  <si>
    <t xml:space="preserve">auch Heizöl für Fakultäten</t>
  </si>
  <si>
    <t xml:space="preserve">regenerative Energie</t>
  </si>
  <si>
    <t xml:space="preserve">Heizung durch Gas</t>
  </si>
  <si>
    <t xml:space="preserve">Sonstige Energiekosten</t>
  </si>
  <si>
    <t xml:space="preserve">Wasser</t>
  </si>
  <si>
    <t xml:space="preserve">Kanalgebühren / Grundgebühren</t>
  </si>
  <si>
    <t xml:space="preserve">Abwasseruntersuchungen</t>
  </si>
  <si>
    <t xml:space="preserve">Sondernutzungsgebühren</t>
  </si>
  <si>
    <t xml:space="preserve">Sonstige Be- und Entwässerungskosten</t>
  </si>
  <si>
    <t xml:space="preserve">laufende Unterhaltsreinigung</t>
  </si>
  <si>
    <t xml:space="preserve">Grundreinigung</t>
  </si>
  <si>
    <t xml:space="preserve">Sonderreinigung</t>
  </si>
  <si>
    <t xml:space="preserve">Sonderreinigungen außerhalb des üblichen Reinigungsplans für Raumüberlassungen</t>
  </si>
  <si>
    <t xml:space="preserve">Glasreinigung</t>
  </si>
  <si>
    <t xml:space="preserve">Schmutzfangmatten</t>
  </si>
  <si>
    <t xml:space="preserve">Textilreinigung</t>
  </si>
  <si>
    <t xml:space="preserve">Reinigung von Tankanlagen / Rohrreinigung</t>
  </si>
  <si>
    <t xml:space="preserve">Reinigungsmaterial</t>
  </si>
  <si>
    <t xml:space="preserve">für Eigen- &amp; Fremdreinigung (z.B. Papierhandtücher, Seife)</t>
  </si>
  <si>
    <t xml:space="preserve">Leerung der Hygienebehälter</t>
  </si>
  <si>
    <t xml:space="preserve">Sonstige Reinigungskosten</t>
  </si>
  <si>
    <t xml:space="preserve">Straßenreinigung / Abgabe</t>
  </si>
  <si>
    <t xml:space="preserve">Grundsteuer</t>
  </si>
  <si>
    <t xml:space="preserve">Sonstige Steuern und Abgaben</t>
  </si>
  <si>
    <t xml:space="preserve">Grundabgaben</t>
  </si>
  <si>
    <t xml:space="preserve">Container- und Transportkosten</t>
  </si>
  <si>
    <t xml:space="preserve">Gewerbemüllverwertung</t>
  </si>
  <si>
    <t xml:space="preserve">Sondermüll</t>
  </si>
  <si>
    <t xml:space="preserve">Entsorgung Elektronik-Schrott, Metall</t>
  </si>
  <si>
    <t xml:space="preserve">Altpapierentsorgung</t>
  </si>
  <si>
    <t xml:space="preserve">Containermiete</t>
  </si>
  <si>
    <t xml:space="preserve">Sonstige Entsorgungskosten</t>
  </si>
  <si>
    <t xml:space="preserve">Altfett, Datenschutzboxen; im Allgemeinen alle Entsorgungskosten, die keiner anderen "Entsorgungskostenart" (6312X) zuzuordnen sind</t>
  </si>
  <si>
    <t xml:space="preserve">Schließ- und Wachdienste</t>
  </si>
  <si>
    <t xml:space="preserve">Sondereinsätze</t>
  </si>
  <si>
    <t xml:space="preserve">Störungsweiterleitung</t>
  </si>
  <si>
    <t xml:space="preserve">Sonstige Bewachungskosten</t>
  </si>
  <si>
    <t xml:space="preserve">Wartung von Brandschutzanlagen</t>
  </si>
  <si>
    <t xml:space="preserve">Wartung von Aufzügen</t>
  </si>
  <si>
    <t xml:space="preserve">Vollunterhaltung</t>
  </si>
  <si>
    <t xml:space="preserve">Wartung von Heizung</t>
  </si>
  <si>
    <t xml:space="preserve">Wartung von raumlufttechnischen Anlagen</t>
  </si>
  <si>
    <t xml:space="preserve">Wartung von Sanitäranlagen</t>
  </si>
  <si>
    <t xml:space="preserve">Abflussreinigungsmittel</t>
  </si>
  <si>
    <t xml:space="preserve">Wartung von Gaswarnanlagen</t>
  </si>
  <si>
    <t xml:space="preserve">Wartung von automatischen Tor-, Tür- und Fensteranlagen</t>
  </si>
  <si>
    <t xml:space="preserve">Wartung von Kraftstoffversorgungsanlage</t>
  </si>
  <si>
    <t xml:space="preserve">Sonstige Wartungskosten</t>
  </si>
  <si>
    <t xml:space="preserve">Reparatur von Brandschutzanlagen</t>
  </si>
  <si>
    <t xml:space="preserve">Reparatur von Aufzügen</t>
  </si>
  <si>
    <t xml:space="preserve">Reparatur von Heizung</t>
  </si>
  <si>
    <t xml:space="preserve">Reparatur von Klimaanlagen</t>
  </si>
  <si>
    <t xml:space="preserve">Reparatur von Sanitäranlagen</t>
  </si>
  <si>
    <t xml:space="preserve">Reparatur von Gaswarnanlagen</t>
  </si>
  <si>
    <t xml:space="preserve">Reparatur von automatischen Tor-, Tür- und Fensteranlagen</t>
  </si>
  <si>
    <t xml:space="preserve">Reparatur Kraftstoffversorgungsanlage</t>
  </si>
  <si>
    <t xml:space="preserve">Sonstige Reparaturkosten</t>
  </si>
  <si>
    <t xml:space="preserve">Reparatur Rasenmäher ohne Kfz-Kennzeichen, Spülmaschine Mensa</t>
  </si>
  <si>
    <t xml:space="preserve">Bauunterhalt Gebäude</t>
  </si>
  <si>
    <t xml:space="preserve">kleinere Baumaßnahmen bis 25 000 Euro</t>
  </si>
  <si>
    <t xml:space="preserve">Bauunterhalt haustechnische Anlagen</t>
  </si>
  <si>
    <t xml:space="preserve">Heizung, Lüftung, Sanitär, Aufzugsanlagen, Verlegen von elektrische Leitungen</t>
  </si>
  <si>
    <t xml:space="preserve">Bauunterhalt Außenanlagen</t>
  </si>
  <si>
    <t xml:space="preserve">Bauunterhalt Geräte und Ausstattungen</t>
  </si>
  <si>
    <t xml:space="preserve">Landschafts- / Gartenbauarbeiten / Grünflachenpflege</t>
  </si>
  <si>
    <t xml:space="preserve">Hecken schneiden, Rasen mähen</t>
  </si>
  <si>
    <t xml:space="preserve">Sonstige bauseitige Kosten</t>
  </si>
  <si>
    <t xml:space="preserve">Umbauarbeiten</t>
  </si>
  <si>
    <t xml:space="preserve">Schließanlagen</t>
  </si>
  <si>
    <t xml:space="preserve">Zylinder, Schlüssel, Türschließer, Türsprechanlagen, Türknopf, Türzutrittskontrolle mit Kartenleser</t>
  </si>
  <si>
    <t xml:space="preserve">Sonstige Unterhaltungskosten der baulichen Anlagen</t>
  </si>
  <si>
    <t xml:space="preserve">EVGs (Tafelbeleuchtung)</t>
  </si>
  <si>
    <t xml:space="preserve">Prüfung der Aufzüge</t>
  </si>
  <si>
    <t xml:space="preserve">Prüfung der elektrischen Geräte</t>
  </si>
  <si>
    <t xml:space="preserve">i.d.R. interne Prüfung</t>
  </si>
  <si>
    <t xml:space="preserve">Prüfung nach der Druckkesselverordnung</t>
  </si>
  <si>
    <t xml:space="preserve">Prüfungen nach der Versammlungsstättenverordnung</t>
  </si>
  <si>
    <t xml:space="preserve">Prüfungen nach der Tiefgaragenordnung</t>
  </si>
  <si>
    <t xml:space="preserve">Prüfungen nach der Gemeinsamen Bekanntmachung der Bay. Staatsministerien des Innern und der Finanzen</t>
  </si>
  <si>
    <t xml:space="preserve">Regelmäßige Prüfung der elektrischen Anlagen, Blitzschutz- &amp; der Antennenanlagen</t>
  </si>
  <si>
    <t xml:space="preserve">Kaminkehrer</t>
  </si>
  <si>
    <t xml:space="preserve">Schädlingsbekämpfung</t>
  </si>
  <si>
    <t xml:space="preserve">Außenreinigung / Winterdienst</t>
  </si>
  <si>
    <t xml:space="preserve">Streumaterial</t>
  </si>
  <si>
    <t xml:space="preserve">Sanitär- und Toiletten-Ausstattung</t>
  </si>
  <si>
    <t xml:space="preserve">Toilettenpapier, Toilettendeckel, Wasserhähne Dichtungen, Füllventil für Spülkasten</t>
  </si>
  <si>
    <t xml:space="preserve">Sonstige Hausbewirtschaftungskosten</t>
  </si>
  <si>
    <t xml:space="preserve">Lagepläne; Mietnebenkosten für Müll, Unterhaltung und Aufzug, Tafelschwämme</t>
  </si>
  <si>
    <t xml:space="preserve">Facility Management</t>
  </si>
  <si>
    <t xml:space="preserve">Hausmeisterdienste</t>
  </si>
  <si>
    <t xml:space="preserve">Leuchtmittel</t>
  </si>
  <si>
    <t xml:space="preserve">Glühbirnen, Leuchtstoffröhren, Reflektor</t>
  </si>
  <si>
    <t xml:space="preserve">Hilfs- und Betriebsstoffe zur Hausbewirtschaftung</t>
  </si>
  <si>
    <t xml:space="preserve">Hilfs- und Betriebsstoffe zur baulichen Unterhaltung</t>
  </si>
  <si>
    <t xml:space="preserve">Kraftstoffe</t>
  </si>
  <si>
    <t xml:space="preserve">Benzin für den Rasenmäher</t>
  </si>
  <si>
    <t xml:space="preserve">Holz und Holzerzeugnisse (Gebäudemanagement)</t>
  </si>
  <si>
    <t xml:space="preserve">Metall und Metallerzeugnisse (Gebäudemanagement)</t>
  </si>
  <si>
    <t xml:space="preserve">Kunststoff und Kunststofferzeugnisse (Gebäudemanagement)</t>
  </si>
  <si>
    <t xml:space="preserve">Elektro und Elektronikmaterial (Gebäudemanagement)</t>
  </si>
  <si>
    <t xml:space="preserve">Akkus für die Zentralwerkstatt im Rahmen der Ersteinrichtungsmittel</t>
  </si>
  <si>
    <t xml:space="preserve">Gase (Gebäudemanagement)</t>
  </si>
  <si>
    <t xml:space="preserve">Chemikalien (Gebäudemanagement)</t>
  </si>
  <si>
    <t xml:space="preserve">Sonstige Kosten für Material, Hilfs- &amp; Betriebsstoffe (Gebäudemanagement)</t>
  </si>
  <si>
    <t xml:space="preserve">Enthärtungsmittel für Wasser, Tiefgaragenkarten, Foliensäcke</t>
  </si>
  <si>
    <t xml:space="preserve">Grundmiete Gebäude, Räume und Grundstücke</t>
  </si>
  <si>
    <t xml:space="preserve">Anmietung Räume ZWW</t>
  </si>
  <si>
    <t xml:space="preserve">Mietnebenkosten Gebäude, Räume und Grundstücke</t>
  </si>
  <si>
    <t xml:space="preserve">Sonstige Mietkosten Gebäude, Räume und Grundstücke</t>
  </si>
  <si>
    <t xml:space="preserve">Stornogebühren für Räume</t>
  </si>
  <si>
    <t xml:space="preserve">Grundpacht Gebäude, Räume und Grundstücke</t>
  </si>
  <si>
    <t xml:space="preserve">Pachtnebenkosten Gebäude, Räume und Grundstücke</t>
  </si>
  <si>
    <t xml:space="preserve">Sonstige Pachtkosten Gebäude, Räume &amp; Grundstücke</t>
  </si>
  <si>
    <t xml:space="preserve">Grundmiete Maschinen und Geräte</t>
  </si>
  <si>
    <t xml:space="preserve">Miete von Gasflaschen, Mobiliar</t>
  </si>
  <si>
    <t xml:space="preserve">Mietnebenkosten Maschinen und Geräte</t>
  </si>
  <si>
    <t xml:space="preserve">Sonstige Mietkosten Maschinen und Geräte</t>
  </si>
  <si>
    <t xml:space="preserve">Rücktransport angemietete Gasflaschen</t>
  </si>
  <si>
    <t xml:space="preserve">Leasingrate Maschinen und Geräte</t>
  </si>
  <si>
    <t xml:space="preserve">Leasingnebenkosten Maschinen und Geräte</t>
  </si>
  <si>
    <t xml:space="preserve">Sonstige Leasingkosten Maschinen und Geräte</t>
  </si>
  <si>
    <t xml:space="preserve">Grundmiete Fuhrpark</t>
  </si>
  <si>
    <t xml:space="preserve">Mietnebenkosten Fuhrpark</t>
  </si>
  <si>
    <t xml:space="preserve">Sonstige Mietkosten Fuhrpark</t>
  </si>
  <si>
    <t xml:space="preserve">Leasingrate Fuhrpark</t>
  </si>
  <si>
    <t xml:space="preserve">Leasingnebenkosten Fuhrpark</t>
  </si>
  <si>
    <t xml:space="preserve">Sonstige Leasingkosten Fuhrpark</t>
  </si>
  <si>
    <t xml:space="preserve">Grundmiete Hardware</t>
  </si>
  <si>
    <t xml:space="preserve">Mietnebenkosten Hardware</t>
  </si>
  <si>
    <t xml:space="preserve">Sonstige Mietkosten Hardware</t>
  </si>
  <si>
    <t xml:space="preserve">Leasingrate Hardware</t>
  </si>
  <si>
    <t xml:space="preserve">Leasingnebenkosten Hardware</t>
  </si>
  <si>
    <t xml:space="preserve">Sonstige Leasingkosten Hardware</t>
  </si>
  <si>
    <t xml:space="preserve">Grundmiete Software</t>
  </si>
  <si>
    <t xml:space="preserve">Miete für Kurssysteme, HIS, Backup</t>
  </si>
  <si>
    <t xml:space="preserve">Mietnebenkosten Software</t>
  </si>
  <si>
    <t xml:space="preserve">Sonstige Mietkosten Software</t>
  </si>
  <si>
    <t xml:space="preserve">Leasingrate Software</t>
  </si>
  <si>
    <t xml:space="preserve">Leasingnebenkosten Software</t>
  </si>
  <si>
    <t xml:space="preserve">Sonstige Leasingkosten Software</t>
  </si>
  <si>
    <t xml:space="preserve">Sonstige Nebenkosten der Datenverarbeitung</t>
  </si>
  <si>
    <t xml:space="preserve">Domainjahresentgelt, Entrichtungsentgelt (Entgelt für Internetseite)</t>
  </si>
  <si>
    <t xml:space="preserve">Sonstige Kosten für die Vergabe von Aufträgen für Datenerfassung, Softwareentwicklung u.ä.</t>
  </si>
  <si>
    <t xml:space="preserve">Datenbank, SWOT-Analyse Tool Software</t>
  </si>
  <si>
    <t xml:space="preserve">Sonstige Kosten EDV</t>
  </si>
  <si>
    <t xml:space="preserve">Nutzungsgebühr Online-Plattform</t>
  </si>
  <si>
    <t xml:space="preserve">Investitionen über 410 Euro netto</t>
  </si>
  <si>
    <t xml:space="preserve">Investitionen technische Anlagen und Maschinen</t>
  </si>
  <si>
    <t xml:space="preserve">Investitionen Büro- und Geschäftsausstattung</t>
  </si>
  <si>
    <t xml:space="preserve">Investitionen Fuhrpark</t>
  </si>
  <si>
    <t xml:space="preserve">Investitionen Hard- und Software</t>
  </si>
  <si>
    <t xml:space="preserve">Investitionen Bauausgaben</t>
  </si>
  <si>
    <t xml:space="preserve">Büro- und Verwaltungskosten</t>
  </si>
  <si>
    <t xml:space="preserve">Kommunikations- und Reisekosten</t>
  </si>
  <si>
    <t xml:space="preserve">Material, Hilfs- und Betriebsstoffe sowie Kosten für Fuhrpark, Geräte und Ausstattungen</t>
  </si>
  <si>
    <t xml:space="preserve">Kosten für Unterhaltung und Bewirtschaftung</t>
  </si>
  <si>
    <t xml:space="preserve">Dienstleistungskosten</t>
  </si>
  <si>
    <t xml:space="preserve">Abgrenzungskonten</t>
  </si>
  <si>
    <t xml:space="preserve">Literatur und Informationsversorgung</t>
  </si>
  <si>
    <t xml:space="preserve">Kosten aus dienstlicher Veranlassung</t>
  </si>
  <si>
    <t xml:space="preserve">Kommunikationskosten</t>
  </si>
  <si>
    <t xml:space="preserve">Kosten für Material, Hilfs- und Betriebsstoffe</t>
  </si>
  <si>
    <t xml:space="preserve">Fuhrpark</t>
  </si>
  <si>
    <t xml:space="preserve">Dienstfahrzeuge sowie Fahrzeuge für die Labore</t>
  </si>
  <si>
    <t xml:space="preserve">Geräte und Ausstattung bis 410 Euro</t>
  </si>
  <si>
    <t xml:space="preserve">Geräte, Maschinen und Ausstattung</t>
  </si>
  <si>
    <t xml:space="preserve">Bewirtschaftungskosten</t>
  </si>
  <si>
    <t xml:space="preserve">Unterhaltungskosten</t>
  </si>
  <si>
    <t xml:space="preserve">Gebäude, Räume und Grundstücke</t>
  </si>
  <si>
    <t xml:space="preserve">EDV</t>
  </si>
  <si>
    <t xml:space="preserve">Zeitungen / Zeitschriften (auch Abonnements)</t>
  </si>
  <si>
    <t xml:space="preserve">Elektronische Literatur</t>
  </si>
  <si>
    <t xml:space="preserve">Bürobedarf</t>
  </si>
  <si>
    <t xml:space="preserve">Vervielfältigungskosten</t>
  </si>
  <si>
    <t xml:space="preserve">interne Nutzungen</t>
  </si>
  <si>
    <t xml:space="preserve">externe Nutzungen</t>
  </si>
  <si>
    <t xml:space="preserve">Umzugs- und Verlegungskosten</t>
  </si>
  <si>
    <t xml:space="preserve">für FKs</t>
  </si>
  <si>
    <t xml:space="preserve">Telefon</t>
  </si>
  <si>
    <t xml:space="preserve">Post / Porto</t>
  </si>
  <si>
    <t xml:space="preserve">Gebrauchsmaterial</t>
  </si>
  <si>
    <t xml:space="preserve">eigener Fuhrpark</t>
  </si>
  <si>
    <t xml:space="preserve">EDV-Ausstattung (gekauft)</t>
  </si>
  <si>
    <t xml:space="preserve">Labor- und Geschäftsausstattung unter 410 Euro (netto)</t>
  </si>
  <si>
    <t xml:space="preserve">Reparaturen</t>
  </si>
  <si>
    <t xml:space="preserve">Wartungen</t>
  </si>
  <si>
    <t xml:space="preserve">Prüfungen</t>
  </si>
  <si>
    <t xml:space="preserve">Kauf von Geräten und Maschinen &lt; 410,00 Euro</t>
  </si>
  <si>
    <t xml:space="preserve">Montage</t>
  </si>
  <si>
    <t xml:space="preserve">Energie</t>
  </si>
  <si>
    <t xml:space="preserve">Be- und Entwässerungskosten</t>
  </si>
  <si>
    <t xml:space="preserve">Reinigung</t>
  </si>
  <si>
    <t xml:space="preserve">Steuern und Abgaben</t>
  </si>
  <si>
    <t xml:space="preserve">Entsorgungskosten</t>
  </si>
  <si>
    <t xml:space="preserve">Bewachung</t>
  </si>
  <si>
    <t xml:space="preserve">Wartungskosten der technischen Anlagen</t>
  </si>
  <si>
    <t xml:space="preserve">Reparaturkosten der technischen Anlagen</t>
  </si>
  <si>
    <t xml:space="preserve">Unterhaltungskosten der baulichen Anlagen</t>
  </si>
  <si>
    <t xml:space="preserve">Prüfungen der technische Anlagen</t>
  </si>
  <si>
    <t xml:space="preserve">Hausbewirtschaftungskosten</t>
  </si>
  <si>
    <t xml:space="preserve">Sonstige Unterhaltungskosten</t>
  </si>
  <si>
    <t xml:space="preserve">Mieten Gebäude, Räume und Grundstücke</t>
  </si>
  <si>
    <t xml:space="preserve">Pachten Gebäude, Räume und Grundstücke</t>
  </si>
  <si>
    <t xml:space="preserve">Mieten Maschinen und Geräte</t>
  </si>
  <si>
    <t xml:space="preserve">Leasing Maschinen und Geräte</t>
  </si>
  <si>
    <t xml:space="preserve">Mieten Fuhrpark</t>
  </si>
  <si>
    <t xml:space="preserve">Leasing Fuhrpark</t>
  </si>
  <si>
    <t xml:space="preserve">Miete Hardware</t>
  </si>
  <si>
    <t xml:space="preserve">Leasing Hardware</t>
  </si>
  <si>
    <t xml:space="preserve">Miete Software</t>
  </si>
  <si>
    <t xml:space="preserve">Leasing Software</t>
  </si>
  <si>
    <t xml:space="preserve">Sach- und Dienstleistungskosten</t>
  </si>
  <si>
    <t xml:space="preserve">Verrechnungs-, Abgrenzungs- und Abschlusskonten</t>
  </si>
  <si>
    <t xml:space="preserve">Fakultaet_Sachgebiet</t>
  </si>
  <si>
    <t xml:space="preserve">Fakultät Betriebswirtschaft</t>
  </si>
  <si>
    <t xml:space="preserve">Fakultät Elektrotechnik und Wirtschaftsingenieurwesen</t>
  </si>
  <si>
    <t xml:space="preserve">Fakultät Informatik</t>
  </si>
  <si>
    <t xml:space="preserve">Fakultät Interdisziplinäre Studien</t>
  </si>
  <si>
    <t xml:space="preserve">Fakultät Maschinenbau</t>
  </si>
  <si>
    <t xml:space="preserve">Fakultät Soziale Arbeit</t>
  </si>
  <si>
    <t xml:space="preserve">Bibliothek</t>
  </si>
  <si>
    <t xml:space="preserve">Hausverwaltung</t>
  </si>
  <si>
    <t xml:space="preserve">Service IT</t>
  </si>
  <si>
    <t xml:space="preserve">Lieferanschrift</t>
  </si>
  <si>
    <t xml:space="preserve">Hochschule Landshut, Am Lurzenhof 1, 84036 Landshut</t>
  </si>
  <si>
    <t xml:space="preserve">Hochschule Landshut, Altstadt 357, 84028 Landshut</t>
  </si>
  <si>
    <t xml:space="preserve">Hochschule dual, Hopfenstraße 4, 80335 München</t>
  </si>
  <si>
    <t xml:space="preserve">Technologiezentrum PULS Dingolfing, Bräuhausgasse 33, 84130 Dingolfing</t>
  </si>
  <si>
    <t xml:space="preserve">Technologiezentrum Energie der Hochschule Landshut, Wiesenweg 1, 94099 Ruhstorf a.d. Rott </t>
  </si>
  <si>
    <t xml:space="preserve">Kriterien</t>
  </si>
  <si>
    <t xml:space="preserve">bis 1000 € netto </t>
  </si>
  <si>
    <t xml:space="preserve">über 1000 € netto und 3 Angebote</t>
  </si>
  <si>
    <t xml:space="preserve">über 1000 € netto ohne Vergleichsangebote (Begründung auf Beiblatt)</t>
  </si>
  <si>
    <t xml:space="preserve">Beschränkte Ausschreibung mit LV</t>
  </si>
  <si>
    <t xml:space="preserve">ab 50.000 € netto &gt;&gt; nationale Auschreibung &lt;&lt;</t>
  </si>
  <si>
    <t xml:space="preserve">ab 207.000 € netto &gt;&gt; EU-weite Auschreibung &lt;&lt;</t>
  </si>
  <si>
    <t xml:space="preserve">Verwendungszweck</t>
  </si>
  <si>
    <t xml:space="preserve">Neu- Ersatzbeschaffung über 410€</t>
  </si>
  <si>
    <t xml:space="preserve">Neubeschaffung bis 410€</t>
  </si>
  <si>
    <t xml:space="preserve">Reparatur / Wartung</t>
  </si>
  <si>
    <t xml:space="preserve">Sonstiges</t>
  </si>
  <si>
    <t xml:space="preserve">Nein</t>
  </si>
  <si>
    <t xml:space="preserve">Ja</t>
  </si>
  <si>
    <t xml:space="preserve">Ust.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</si>
</sst>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&quot; DM&quot;_-;\-* #,##0.00&quot; DM&quot;_-;_-* \-??&quot; DM&quot;_-;_-@_-"/>
    <numFmt numFmtId="167" formatCode="#,##0.00\ [$€-1]"/>
    <numFmt numFmtId="168" formatCode="DD/MM/YYYY"/>
    <numFmt numFmtId="169" formatCode="@"/>
    <numFmt numFmtId="170" formatCode="0\ ;[RED]\-0\ "/>
    <numFmt numFmtId="171" formatCode="0.00\ ;[RED]\-0.00\ "/>
    <numFmt numFmtId="172" formatCode="0.00_ ;[RED]\-0.00\ "/>
    <numFmt numFmtId="173" formatCode="#,##0.00_ ;[RED]\-#,##0.00\ "/>
    <numFmt numFmtId="174" formatCode=";;;"/>
    <numFmt numFmtId="175" formatCode="#,##0\ [$%-1]"/>
    <numFmt numFmtId="176" formatCode="[$€-2]\ #,##0.00;[RED]\-[$€-2]\ #,##0.00"/>
    <numFmt numFmtId="177" formatCode="0_ ;[RED]\-0\ "/>
    <numFmt numFmtId="178" formatCode="###0;###0"/>
    <numFmt numFmtId="179" formatCode="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6"/>
      <name val="Arial"/>
      <family val="2"/>
      <charset val="1"/>
    </font>
    <font>
      <sz val="7"/>
      <color rgb="FF808080"/>
      <name val="Arial"/>
      <family val="2"/>
      <charset val="1"/>
    </font>
    <font>
      <b val="true"/>
      <sz val="11"/>
      <name val="Arial"/>
      <family val="2"/>
      <charset val="1"/>
    </font>
    <font>
      <sz val="16"/>
      <name val="Arial"/>
      <family val="2"/>
      <charset val="1"/>
    </font>
    <font>
      <sz val="8"/>
      <color rgb="FF808080"/>
      <name val="Arial"/>
      <family val="2"/>
      <charset val="1"/>
    </font>
    <font>
      <b val="true"/>
      <sz val="6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u val="single"/>
      <sz val="8"/>
      <color rgb="FF1F497D"/>
      <name val="Arial"/>
      <family val="2"/>
      <charset val="1"/>
    </font>
    <font>
      <b val="true"/>
      <sz val="11"/>
      <name val="Wingdings 2"/>
      <family val="1"/>
      <charset val="2"/>
    </font>
    <font>
      <b val="true"/>
      <sz val="11"/>
      <color rgb="FF000000"/>
      <name val="Wingdings 2"/>
      <family val="1"/>
      <charset val="2"/>
    </font>
    <font>
      <sz val="9"/>
      <name val="Arial"/>
      <family val="2"/>
      <charset val="1"/>
    </font>
    <font>
      <sz val="8"/>
      <color rgb="FF000000"/>
      <name val="Arial"/>
      <family val="2"/>
      <charset val="1"/>
    </font>
    <font>
      <i val="true"/>
      <sz val="9"/>
      <name val="Arial"/>
      <family val="2"/>
      <charset val="1"/>
    </font>
    <font>
      <sz val="11"/>
      <name val="Wingdings 2"/>
      <family val="1"/>
      <charset val="2"/>
    </font>
    <font>
      <b val="true"/>
      <sz val="9"/>
      <color rgb="FF000000"/>
      <name val="Tahoma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1"/>
      <name val="Arial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3" fillId="0" borderId="6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70" fontId="7" fillId="0" borderId="6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71" fontId="7" fillId="0" borderId="6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72" fontId="7" fillId="0" borderId="6" xfId="17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true" indent="0" shrinkToFit="tru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6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7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5" fillId="0" borderId="6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16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6" fontId="2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2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17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9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2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7" fontId="7" fillId="0" borderId="6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72" fontId="7" fillId="0" borderId="6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5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30" fillId="3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3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0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1" fillId="0" borderId="1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0" fillId="0" borderId="10" xfId="28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28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10" xfId="2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0" fillId="0" borderId="1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3" fillId="0" borderId="1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0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78" fontId="30" fillId="0" borderId="0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5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79" fontId="35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0" borderId="0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4" fillId="0" borderId="0" xfId="25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5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5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9" fontId="10" fillId="4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79" fontId="10" fillId="0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79" fontId="30" fillId="0" borderId="1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0" borderId="10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30" fillId="0" borderId="1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0" borderId="10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10" fillId="5" borderId="1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5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5" borderId="10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37" fillId="5" borderId="1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7" fillId="5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7" fillId="5" borderId="10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10" fillId="6" borderId="1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0" xf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6" borderId="10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38" fillId="3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1" builtinId="53" customBuiltin="true"/>
    <cellStyle name="Standard 2" xfId="22" builtinId="53" customBuiltin="true"/>
    <cellStyle name="Standard 2 2" xfId="23" builtinId="53" customBuiltin="true"/>
    <cellStyle name="Standard 3" xfId="24" builtinId="53" customBuiltin="true"/>
    <cellStyle name="Standard 4" xfId="25" builtinId="53" customBuiltin="true"/>
    <cellStyle name="Standard 5" xfId="26" builtinId="53" customBuiltin="true"/>
    <cellStyle name="Standard 5 2" xfId="27" builtinId="53" customBuiltin="true"/>
    <cellStyle name="Standard 6" xfId="28" builtinId="53" customBuiltin="true"/>
    <cellStyle name="*unknown*" xfId="20" builtinId="8" customBuiltin="false"/>
  </cellStyles>
  <dxfs count="7">
    <dxf>
      <font>
        <strike val="0"/>
        <color rgb="FFFFFFFF"/>
      </font>
    </dxf>
    <dxf>
      <font>
        <color rgb="00FFFFFF"/>
      </font>
    </dxf>
    <dxf>
      <font>
        <strike val="0"/>
        <color rgb="FFFFFFFF"/>
      </font>
    </dxf>
    <dxf>
      <font>
        <color rgb="00FFFFFF"/>
      </font>
    </dxf>
    <dxf>
      <font>
        <color rgb="FFFFFFFF"/>
      </font>
      <fill>
        <patternFill>
          <bgColor rgb="00FFFFFF"/>
        </patternFill>
      </fill>
    </dxf>
    <dxf>
      <fill>
        <patternFill>
          <bgColor rgb="00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142920</xdr:colOff>
      <xdr:row>0</xdr:row>
      <xdr:rowOff>104760</xdr:rowOff>
    </xdr:from>
    <xdr:to>
      <xdr:col>5</xdr:col>
      <xdr:colOff>161640</xdr:colOff>
      <xdr:row>0</xdr:row>
      <xdr:rowOff>961560</xdr:rowOff>
    </xdr:to>
    <xdr:sp>
      <xdr:nvSpPr>
        <xdr:cNvPr id="0" name="CustomShape 1"/>
        <xdr:cNvSpPr/>
      </xdr:nvSpPr>
      <xdr:spPr>
        <a:xfrm>
          <a:off x="142920" y="104760"/>
          <a:ext cx="2607480" cy="85680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361800</xdr:colOff>
      <xdr:row>0</xdr:row>
      <xdr:rowOff>0</xdr:rowOff>
    </xdr:from>
    <xdr:to>
      <xdr:col>9</xdr:col>
      <xdr:colOff>690480</xdr:colOff>
      <xdr:row>0</xdr:row>
      <xdr:rowOff>920160</xdr:rowOff>
    </xdr:to>
    <xdr:pic>
      <xdr:nvPicPr>
        <xdr:cNvPr id="1" name="Grafik 7" descr=""/>
        <xdr:cNvPicPr/>
      </xdr:nvPicPr>
      <xdr:blipFill>
        <a:blip r:embed="rId1"/>
        <a:stretch/>
      </xdr:blipFill>
      <xdr:spPr>
        <a:xfrm>
          <a:off x="5641560" y="0"/>
          <a:ext cx="903600" cy="92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361800</xdr:colOff>
      <xdr:row>0</xdr:row>
      <xdr:rowOff>0</xdr:rowOff>
    </xdr:from>
    <xdr:to>
      <xdr:col>9</xdr:col>
      <xdr:colOff>690480</xdr:colOff>
      <xdr:row>0</xdr:row>
      <xdr:rowOff>920160</xdr:rowOff>
    </xdr:to>
    <xdr:pic>
      <xdr:nvPicPr>
        <xdr:cNvPr id="2" name="Grafik 32" descr=""/>
        <xdr:cNvPicPr/>
      </xdr:nvPicPr>
      <xdr:blipFill>
        <a:blip r:embed="rId1"/>
        <a:stretch/>
      </xdr:blipFill>
      <xdr:spPr>
        <a:xfrm>
          <a:off x="5641560" y="0"/>
          <a:ext cx="903600" cy="92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showFormulas="false" showGridLines="false" showRowColHeaders="false" showZeros="false" rightToLeft="false" tabSelected="false" showOutlineSymbols="true" defaultGridColor="true" view="normal" topLeftCell="A24" colorId="64" zoomScale="150" zoomScaleNormal="150" zoomScalePageLayoutView="100" workbookViewId="0">
      <selection pane="topLeft" activeCell="G8" activeCellId="0" sqref="G8"/>
    </sheetView>
  </sheetViews>
  <sheetFormatPr defaultRowHeight="18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2.42"/>
    <col collapsed="false" customWidth="true" hidden="false" outlineLevel="0" max="4" min="4" style="1" width="10.85"/>
    <col collapsed="false" customWidth="true" hidden="false" outlineLevel="0" max="6" min="5" style="1" width="17.71"/>
    <col collapsed="false" customWidth="true" hidden="false" outlineLevel="0" max="7" min="7" style="1" width="15"/>
    <col collapsed="false" customWidth="true" hidden="false" outlineLevel="0" max="8" min="8" style="1" width="5.43"/>
    <col collapsed="false" customWidth="true" hidden="false" outlineLevel="0" max="9" min="9" style="1" width="8.14"/>
    <col collapsed="false" customWidth="true" hidden="false" outlineLevel="0" max="10" min="10" style="2" width="10.14"/>
    <col collapsed="false" customWidth="true" hidden="false" outlineLevel="0" max="11" min="11" style="3" width="16.57"/>
    <col collapsed="false" customWidth="true" hidden="false" outlineLevel="0" max="1025" min="12" style="1" width="11.42"/>
  </cols>
  <sheetData>
    <row r="1" customFormat="false" ht="101.25" hidden="false" customHeight="true" outlineLevel="0" collapsed="false">
      <c r="G1" s="4" t="s">
        <v>0</v>
      </c>
      <c r="H1" s="4"/>
      <c r="I1" s="4"/>
      <c r="J1" s="4"/>
    </row>
    <row r="2" customFormat="false" ht="26.25" hidden="false" customHeight="true" outlineLevel="0" collapsed="false">
      <c r="A2" s="5" t="s">
        <v>1</v>
      </c>
      <c r="B2" s="5"/>
      <c r="C2" s="5"/>
      <c r="D2" s="5"/>
      <c r="E2" s="5"/>
      <c r="F2" s="5"/>
      <c r="H2" s="6" t="s">
        <v>2</v>
      </c>
      <c r="I2" s="6"/>
      <c r="J2" s="6"/>
    </row>
    <row r="3" customFormat="false" ht="82.5" hidden="false" customHeight="true" outlineLevel="0" collapsed="false">
      <c r="A3" s="7" t="str">
        <f aca="false">INDEX([0]!firmenanschrift_1,Lieferanten!$A$2)</f>
        <v>Mouser Electronics
Elsenheimerstr. 11 
80687 München 
muenchen@mouser.com</v>
      </c>
      <c r="B3" s="7"/>
      <c r="C3" s="7"/>
      <c r="D3" s="7"/>
      <c r="E3" s="7"/>
      <c r="F3" s="7"/>
      <c r="H3" s="8" t="s">
        <v>3</v>
      </c>
      <c r="I3" s="8"/>
      <c r="J3" s="8"/>
    </row>
    <row r="4" customFormat="false" ht="11.25" hidden="false" customHeight="true" outlineLevel="0" collapsed="false">
      <c r="A4" s="7"/>
      <c r="B4" s="7"/>
      <c r="C4" s="7"/>
      <c r="D4" s="7"/>
      <c r="E4" s="7"/>
      <c r="F4" s="7"/>
      <c r="H4" s="9" t="s">
        <v>4</v>
      </c>
      <c r="I4" s="9"/>
      <c r="J4" s="9"/>
    </row>
    <row r="5" customFormat="false" ht="30.75" hidden="false" customHeight="true" outlineLevel="0" collapsed="false">
      <c r="A5" s="7"/>
      <c r="B5" s="7"/>
      <c r="C5" s="7"/>
      <c r="D5" s="7"/>
      <c r="E5" s="7"/>
      <c r="F5" s="7"/>
      <c r="G5" s="10"/>
      <c r="H5" s="11" t="n">
        <f aca="true">TODAY()</f>
        <v>43276</v>
      </c>
      <c r="I5" s="11"/>
      <c r="J5" s="11"/>
      <c r="K5" s="12"/>
    </row>
    <row r="6" customFormat="false" ht="11.25" hidden="false" customHeight="true" outlineLevel="0" collapsed="false">
      <c r="A6" s="13" t="s">
        <v>5</v>
      </c>
      <c r="B6" s="14"/>
      <c r="C6" s="14"/>
      <c r="D6" s="14"/>
      <c r="E6" s="14"/>
      <c r="F6" s="15"/>
      <c r="G6" s="13" t="s">
        <v>6</v>
      </c>
      <c r="H6" s="16"/>
      <c r="I6" s="14"/>
      <c r="J6" s="15"/>
      <c r="K6" s="12"/>
    </row>
    <row r="7" customFormat="false" ht="22.5" hidden="false" customHeight="true" outlineLevel="0" collapsed="false">
      <c r="A7" s="17"/>
      <c r="B7" s="17"/>
      <c r="C7" s="17"/>
      <c r="D7" s="17"/>
      <c r="E7" s="17"/>
      <c r="F7" s="17"/>
      <c r="G7" s="18" t="n">
        <f aca="false">INDEX([0]!kundennummer,Lieferanten!$A$2)</f>
        <v>0</v>
      </c>
      <c r="H7" s="18"/>
      <c r="I7" s="18"/>
      <c r="J7" s="18"/>
      <c r="K7" s="12"/>
    </row>
    <row r="8" customFormat="false" ht="30" hidden="false" customHeight="true" outlineLevel="0" collapsed="false">
      <c r="A8" s="19" t="s">
        <v>7</v>
      </c>
      <c r="B8" s="19"/>
      <c r="C8" s="19"/>
      <c r="D8" s="19"/>
      <c r="E8" s="20" t="str">
        <f aca="false">IF(G8="","","gemäß Angebot:")</f>
        <v/>
      </c>
      <c r="F8" s="20"/>
      <c r="G8" s="21"/>
      <c r="H8" s="21"/>
      <c r="I8" s="21"/>
      <c r="J8" s="21"/>
    </row>
    <row r="9" customFormat="false" ht="31.5" hidden="false" customHeight="true" outlineLevel="0" collapsed="false">
      <c r="A9" s="22" t="s">
        <v>8</v>
      </c>
      <c r="B9" s="22"/>
      <c r="C9" s="22"/>
      <c r="D9" s="22"/>
      <c r="E9" s="22"/>
      <c r="F9" s="22"/>
      <c r="G9" s="22"/>
      <c r="H9" s="22"/>
      <c r="I9" s="22"/>
      <c r="J9" s="22"/>
      <c r="K9" s="23"/>
    </row>
    <row r="10" customFormat="false" ht="22.5" hidden="false" customHeight="true" outlineLevel="0" collapsed="false">
      <c r="A10" s="24" t="s">
        <v>9</v>
      </c>
      <c r="B10" s="24" t="s">
        <v>10</v>
      </c>
      <c r="C10" s="24"/>
      <c r="D10" s="24"/>
      <c r="E10" s="24"/>
      <c r="F10" s="24"/>
      <c r="G10" s="24" t="s">
        <v>11</v>
      </c>
      <c r="H10" s="24" t="s">
        <v>12</v>
      </c>
      <c r="I10" s="25" t="str">
        <f aca="false">'Bestellschein (Erweiterung)'!I7</f>
        <v>Stückpreis                  in €  netto</v>
      </c>
      <c r="J10" s="26" t="str">
        <f aca="false">'Bestellschein (Erweiterung)'!J7</f>
        <v>Betrag                         in €  netto</v>
      </c>
      <c r="K10" s="27"/>
    </row>
    <row r="11" s="35" customFormat="true" ht="12" hidden="false" customHeight="true" outlineLevel="0" collapsed="false">
      <c r="A11" s="28" t="n">
        <v>1</v>
      </c>
      <c r="B11" s="29" t="s">
        <v>13</v>
      </c>
      <c r="C11" s="29"/>
      <c r="D11" s="29"/>
      <c r="E11" s="29"/>
      <c r="F11" s="29"/>
      <c r="G11" s="30" t="s">
        <v>14</v>
      </c>
      <c r="H11" s="31" t="n">
        <v>3</v>
      </c>
      <c r="I11" s="32" t="n">
        <v>7.94</v>
      </c>
      <c r="J11" s="33" t="n">
        <f aca="false">H11*I11</f>
        <v>23.82</v>
      </c>
      <c r="K11" s="34"/>
    </row>
    <row r="12" s="35" customFormat="true" ht="12" hidden="false" customHeight="true" outlineLevel="0" collapsed="false">
      <c r="A12" s="28" t="n">
        <f aca="false">IF(B12="","",A11+1)</f>
        <v>2</v>
      </c>
      <c r="B12" s="29" t="s">
        <v>15</v>
      </c>
      <c r="C12" s="29"/>
      <c r="D12" s="29"/>
      <c r="E12" s="29"/>
      <c r="F12" s="29"/>
      <c r="G12" s="30" t="s">
        <v>16</v>
      </c>
      <c r="H12" s="31" t="n">
        <v>15</v>
      </c>
      <c r="I12" s="32" t="n">
        <v>0.156</v>
      </c>
      <c r="J12" s="33" t="n">
        <f aca="false">H12*I12</f>
        <v>2.34</v>
      </c>
      <c r="K12" s="34"/>
    </row>
    <row r="13" s="35" customFormat="true" ht="12" hidden="false" customHeight="true" outlineLevel="0" collapsed="false">
      <c r="A13" s="28" t="n">
        <f aca="false">IF(B13="","",A12+1)</f>
        <v>3</v>
      </c>
      <c r="B13" s="29" t="s">
        <v>17</v>
      </c>
      <c r="C13" s="29"/>
      <c r="D13" s="29"/>
      <c r="E13" s="29"/>
      <c r="F13" s="29"/>
      <c r="G13" s="30" t="s">
        <v>18</v>
      </c>
      <c r="H13" s="31" t="n">
        <v>3</v>
      </c>
      <c r="I13" s="32" t="n">
        <v>0.115</v>
      </c>
      <c r="J13" s="33" t="n">
        <f aca="false">H13*I13</f>
        <v>0.345</v>
      </c>
      <c r="K13" s="34"/>
    </row>
    <row r="14" s="35" customFormat="true" ht="12" hidden="false" customHeight="true" outlineLevel="0" collapsed="false">
      <c r="A14" s="28" t="n">
        <f aca="false">IF(B14="","",A13+1)</f>
        <v>4</v>
      </c>
      <c r="B14" s="36" t="s">
        <v>19</v>
      </c>
      <c r="C14" s="36"/>
      <c r="D14" s="36"/>
      <c r="E14" s="36"/>
      <c r="F14" s="36"/>
      <c r="G14" s="30" t="s">
        <v>20</v>
      </c>
      <c r="H14" s="31" t="n">
        <v>10</v>
      </c>
      <c r="I14" s="32" t="n">
        <v>1.74</v>
      </c>
      <c r="J14" s="33" t="n">
        <f aca="false">H14*I14</f>
        <v>17.4</v>
      </c>
      <c r="K14" s="34"/>
    </row>
    <row r="15" s="35" customFormat="true" ht="12" hidden="false" customHeight="true" outlineLevel="0" collapsed="false">
      <c r="A15" s="28" t="n">
        <f aca="false">IF(B15="","",A14+1)</f>
        <v>5</v>
      </c>
      <c r="B15" s="36" t="s">
        <v>21</v>
      </c>
      <c r="C15" s="36"/>
      <c r="D15" s="36"/>
      <c r="E15" s="36"/>
      <c r="F15" s="36"/>
      <c r="G15" s="30" t="s">
        <v>22</v>
      </c>
      <c r="H15" s="31" t="n">
        <v>3</v>
      </c>
      <c r="I15" s="32" t="n">
        <v>0.32</v>
      </c>
      <c r="J15" s="33" t="n">
        <f aca="false">H15*I15</f>
        <v>0.96</v>
      </c>
      <c r="K15" s="34"/>
    </row>
    <row r="16" s="35" customFormat="true" ht="12" hidden="false" customHeight="true" outlineLevel="0" collapsed="false">
      <c r="A16" s="28" t="n">
        <f aca="false">IF(B16="","",A15+1)</f>
        <v>6</v>
      </c>
      <c r="B16" s="29" t="s">
        <v>23</v>
      </c>
      <c r="C16" s="29"/>
      <c r="D16" s="29"/>
      <c r="E16" s="29"/>
      <c r="F16" s="29"/>
      <c r="G16" s="30" t="s">
        <v>24</v>
      </c>
      <c r="H16" s="31" t="n">
        <v>3</v>
      </c>
      <c r="I16" s="32" t="n">
        <v>0.681</v>
      </c>
      <c r="J16" s="33" t="n">
        <f aca="false">H16*I16</f>
        <v>2.043</v>
      </c>
      <c r="K16" s="34"/>
    </row>
    <row r="17" s="35" customFormat="true" ht="12" hidden="false" customHeight="true" outlineLevel="0" collapsed="false">
      <c r="A17" s="28" t="n">
        <f aca="false">IF(B17="","",A16+1)</f>
        <v>7</v>
      </c>
      <c r="B17" s="29" t="s">
        <v>25</v>
      </c>
      <c r="C17" s="29"/>
      <c r="D17" s="29"/>
      <c r="E17" s="29"/>
      <c r="F17" s="29"/>
      <c r="G17" s="30" t="s">
        <v>26</v>
      </c>
      <c r="H17" s="31" t="n">
        <v>9</v>
      </c>
      <c r="I17" s="32" t="n">
        <v>0.886</v>
      </c>
      <c r="J17" s="33" t="n">
        <f aca="false">H17*I17</f>
        <v>7.974</v>
      </c>
      <c r="K17" s="34"/>
    </row>
    <row r="18" s="35" customFormat="true" ht="12" hidden="false" customHeight="true" outlineLevel="0" collapsed="false">
      <c r="A18" s="28" t="n">
        <f aca="false">IF(B18="","",A17+1)</f>
        <v>8</v>
      </c>
      <c r="B18" s="29" t="s">
        <v>27</v>
      </c>
      <c r="C18" s="29"/>
      <c r="D18" s="29"/>
      <c r="E18" s="29"/>
      <c r="F18" s="29"/>
      <c r="G18" s="30" t="s">
        <v>28</v>
      </c>
      <c r="H18" s="31" t="n">
        <v>3</v>
      </c>
      <c r="I18" s="32" t="n">
        <v>0.459</v>
      </c>
      <c r="J18" s="33" t="n">
        <f aca="false">H18*I18</f>
        <v>1.377</v>
      </c>
      <c r="K18" s="34"/>
    </row>
    <row r="19" s="35" customFormat="true" ht="12" hidden="false" customHeight="true" outlineLevel="0" collapsed="false">
      <c r="A19" s="28" t="n">
        <f aca="false">IF(B19="","",A18+1)</f>
        <v>9</v>
      </c>
      <c r="B19" s="29" t="s">
        <v>29</v>
      </c>
      <c r="C19" s="29"/>
      <c r="D19" s="29"/>
      <c r="E19" s="29"/>
      <c r="F19" s="29"/>
      <c r="G19" s="30" t="s">
        <v>30</v>
      </c>
      <c r="H19" s="31" t="n">
        <v>10</v>
      </c>
      <c r="I19" s="32" t="n">
        <v>0.494</v>
      </c>
      <c r="J19" s="33" t="n">
        <f aca="false">H19*I19</f>
        <v>4.94</v>
      </c>
      <c r="K19" s="34"/>
    </row>
    <row r="20" s="35" customFormat="true" ht="12" hidden="false" customHeight="true" outlineLevel="0" collapsed="false">
      <c r="A20" s="28" t="n">
        <f aca="false">IF(B20="","",A19+1)</f>
        <v>10</v>
      </c>
      <c r="B20" s="29" t="s">
        <v>31</v>
      </c>
      <c r="C20" s="29"/>
      <c r="D20" s="29"/>
      <c r="E20" s="29"/>
      <c r="F20" s="29"/>
      <c r="G20" s="30" t="s">
        <v>32</v>
      </c>
      <c r="H20" s="31" t="n">
        <v>15</v>
      </c>
      <c r="I20" s="32" t="n">
        <v>0.072</v>
      </c>
      <c r="J20" s="33" t="n">
        <f aca="false">H20*I20</f>
        <v>1.08</v>
      </c>
      <c r="K20" s="34"/>
    </row>
    <row r="21" s="35" customFormat="true" ht="12" hidden="false" customHeight="true" outlineLevel="0" collapsed="false">
      <c r="A21" s="28" t="n">
        <f aca="false">IF(B21="","",A20+1)</f>
        <v>11</v>
      </c>
      <c r="B21" s="29" t="s">
        <v>33</v>
      </c>
      <c r="C21" s="29"/>
      <c r="D21" s="29"/>
      <c r="E21" s="29"/>
      <c r="F21" s="29"/>
      <c r="G21" s="30" t="s">
        <v>34</v>
      </c>
      <c r="H21" s="31" t="n">
        <v>3</v>
      </c>
      <c r="I21" s="32" t="n">
        <v>0.738</v>
      </c>
      <c r="J21" s="33" t="n">
        <f aca="false">H21*I21</f>
        <v>2.214</v>
      </c>
      <c r="K21" s="34"/>
    </row>
    <row r="22" s="35" customFormat="true" ht="12" hidden="false" customHeight="true" outlineLevel="0" collapsed="false">
      <c r="A22" s="28" t="n">
        <f aca="false">IF(B22="","",A21+1)</f>
        <v>12</v>
      </c>
      <c r="B22" s="29" t="s">
        <v>35</v>
      </c>
      <c r="C22" s="29"/>
      <c r="D22" s="29"/>
      <c r="E22" s="29"/>
      <c r="F22" s="29"/>
      <c r="G22" s="30" t="s">
        <v>36</v>
      </c>
      <c r="H22" s="31" t="n">
        <v>18</v>
      </c>
      <c r="I22" s="32" t="n">
        <v>1.56</v>
      </c>
      <c r="J22" s="33" t="n">
        <f aca="false">H22*I22</f>
        <v>28.08</v>
      </c>
      <c r="K22" s="34"/>
    </row>
    <row r="23" s="35" customFormat="true" ht="12" hidden="false" customHeight="true" outlineLevel="0" collapsed="false">
      <c r="A23" s="28" t="n">
        <f aca="false">IF(B23="","",A22+1)</f>
        <v>13</v>
      </c>
      <c r="B23" s="29" t="s">
        <v>37</v>
      </c>
      <c r="C23" s="29"/>
      <c r="D23" s="29"/>
      <c r="E23" s="29"/>
      <c r="F23" s="29"/>
      <c r="G23" s="30" t="s">
        <v>38</v>
      </c>
      <c r="H23" s="31" t="n">
        <v>15</v>
      </c>
      <c r="I23" s="32" t="n">
        <v>0.009</v>
      </c>
      <c r="J23" s="33" t="n">
        <f aca="false">H23*I23</f>
        <v>0.135</v>
      </c>
      <c r="K23" s="34"/>
    </row>
    <row r="24" s="35" customFormat="true" ht="12" hidden="false" customHeight="true" outlineLevel="0" collapsed="false">
      <c r="A24" s="28" t="n">
        <f aca="false">IF(B24="","",A23+1)</f>
        <v>14</v>
      </c>
      <c r="B24" s="29" t="s">
        <v>39</v>
      </c>
      <c r="C24" s="29"/>
      <c r="D24" s="29"/>
      <c r="E24" s="29"/>
      <c r="F24" s="29"/>
      <c r="G24" s="30" t="s">
        <v>40</v>
      </c>
      <c r="H24" s="31" t="n">
        <v>3</v>
      </c>
      <c r="I24" s="32" t="n">
        <v>0.599</v>
      </c>
      <c r="J24" s="33" t="n">
        <f aca="false">H24*I24</f>
        <v>1.797</v>
      </c>
      <c r="K24" s="34"/>
    </row>
    <row r="25" s="35" customFormat="true" ht="12" hidden="false" customHeight="true" outlineLevel="0" collapsed="false">
      <c r="A25" s="28" t="n">
        <f aca="false">IF(B25="","",A24+1)</f>
        <v>15</v>
      </c>
      <c r="B25" s="29" t="s">
        <v>41</v>
      </c>
      <c r="C25" s="29"/>
      <c r="D25" s="29"/>
      <c r="E25" s="29"/>
      <c r="F25" s="29"/>
      <c r="G25" s="30" t="s">
        <v>42</v>
      </c>
      <c r="H25" s="31" t="n">
        <v>3</v>
      </c>
      <c r="I25" s="32" t="n">
        <v>0.04</v>
      </c>
      <c r="J25" s="33" t="n">
        <f aca="false">H25*I25</f>
        <v>0.12</v>
      </c>
      <c r="K25" s="37"/>
    </row>
    <row r="26" customFormat="false" ht="11.25" hidden="false" customHeight="true" outlineLevel="0" collapsed="false">
      <c r="A26" s="38"/>
      <c r="B26" s="39" t="str">
        <f aca="false">IF('Bestellschein (Erweiterung)'!J8=0,"","weitere Positionen siehe Blatt 2")</f>
        <v>weitere Positionen siehe Blatt 2</v>
      </c>
      <c r="C26" s="39"/>
      <c r="D26" s="39"/>
      <c r="E26" s="39"/>
      <c r="F26" s="39"/>
      <c r="G26" s="40" t="str">
        <f aca="false">IF('Bestellschein (Erweiterung)'!J8=0,'Bestellschein (Erweiterung)'!G48:I48,"Übertrag")</f>
        <v>Übertrag</v>
      </c>
      <c r="H26" s="40"/>
      <c r="I26" s="40"/>
      <c r="J26" s="41" t="n">
        <f aca="false">IF('Bestellschein (Erweiterung)'!J8=0,'Bestellschein (Erweiterung)'!J48,SUM(J11:J25))</f>
        <v>94.625</v>
      </c>
      <c r="K26" s="23"/>
    </row>
    <row r="27" customFormat="false" ht="11.25" hidden="false" customHeight="true" outlineLevel="0" collapsed="false">
      <c r="A27" s="42"/>
      <c r="B27" s="42"/>
      <c r="C27" s="42"/>
      <c r="D27" s="42"/>
      <c r="E27" s="42"/>
      <c r="F27" s="42"/>
      <c r="G27" s="43"/>
      <c r="H27" s="43"/>
      <c r="I27" s="43"/>
      <c r="J27" s="41"/>
      <c r="K27" s="27"/>
    </row>
    <row r="28" customFormat="false" ht="11.25" hidden="false" customHeight="true" outlineLevel="0" collapsed="false">
      <c r="A28" s="42"/>
      <c r="B28" s="44"/>
      <c r="C28" s="44"/>
      <c r="D28" s="44"/>
      <c r="E28" s="44"/>
      <c r="F28" s="44"/>
      <c r="G28" s="45" t="str">
        <f aca="false">IF('Bestellschein (Erweiterung)'!J8=0,'Bestellschein (Erweiterung)'!G50:I50,"")</f>
        <v/>
      </c>
      <c r="H28" s="45"/>
      <c r="I28" s="46"/>
      <c r="J28" s="41" t="str">
        <f aca="false">IF('Bestellschein (Erweiterung)'!J8=0,'Bestellschein (Erweiterung)'!J50,"")</f>
        <v/>
      </c>
      <c r="K28" s="23"/>
    </row>
    <row r="29" customFormat="false" ht="11.25" hidden="false" customHeight="true" outlineLevel="0" collapsed="false">
      <c r="A29" s="42"/>
      <c r="B29" s="44"/>
      <c r="C29" s="44"/>
      <c r="D29" s="44"/>
      <c r="E29" s="44"/>
      <c r="F29" s="44"/>
      <c r="G29" s="47" t="str">
        <f aca="false">IF('Bestellschein (Erweiterung)'!J8=0,'Bestellschein (Erweiterung)'!G51:H51,"")</f>
        <v/>
      </c>
      <c r="H29" s="47"/>
      <c r="I29" s="48" t="str">
        <f aca="false">IF('Bestellschein (Erweiterung)'!J8=0,'Bestellschein (Erweiterung)'!I51,"")</f>
        <v/>
      </c>
      <c r="J29" s="41" t="str">
        <f aca="false">IF('Bestellschein (Erweiterung)'!J8=0,'Bestellschein (Erweiterung)'!J51,"")</f>
        <v/>
      </c>
      <c r="K29" s="23"/>
    </row>
    <row r="30" customFormat="false" ht="11.25" hidden="false" customHeight="true" outlineLevel="0" collapsed="false">
      <c r="A30" s="42"/>
      <c r="B30" s="44"/>
      <c r="C30" s="44"/>
      <c r="D30" s="44"/>
      <c r="E30" s="44"/>
      <c r="F30" s="44"/>
      <c r="G30" s="49" t="str">
        <f aca="false">IF('Bestellschein (Erweiterung)'!J8=0,'Bestellschein (Erweiterung)'!G52:I52,"")</f>
        <v/>
      </c>
      <c r="H30" s="49"/>
      <c r="I30" s="49"/>
      <c r="J30" s="50" t="str">
        <f aca="false">IF('Bestellschein (Erweiterung)'!J8=0,'Bestellschein (Erweiterung)'!J52,"")</f>
        <v/>
      </c>
      <c r="K30" s="51"/>
    </row>
    <row r="31" customFormat="false" ht="11.25" hidden="false" customHeight="true" outlineLevel="0" collapsed="false">
      <c r="A31" s="52"/>
      <c r="B31" s="53"/>
      <c r="C31" s="53"/>
      <c r="D31" s="53"/>
      <c r="E31" s="53"/>
      <c r="F31" s="53"/>
      <c r="G31" s="54"/>
      <c r="H31" s="54"/>
      <c r="I31" s="54"/>
      <c r="J31" s="54"/>
    </row>
    <row r="32" customFormat="false" ht="18.75" hidden="false" customHeight="true" outlineLevel="0" collapsed="false">
      <c r="A32" s="55" t="s">
        <v>43</v>
      </c>
      <c r="B32" s="55"/>
      <c r="C32" s="55"/>
      <c r="D32" s="55"/>
      <c r="E32" s="55"/>
      <c r="F32" s="55"/>
      <c r="G32" s="55"/>
      <c r="H32" s="55"/>
      <c r="I32" s="55"/>
      <c r="J32" s="55"/>
    </row>
    <row r="33" customFormat="false" ht="22.5" hidden="false" customHeight="true" outlineLevel="0" collapsed="false">
      <c r="A33" s="56" t="s">
        <v>44</v>
      </c>
      <c r="B33" s="56"/>
      <c r="C33" s="56"/>
      <c r="D33" s="56"/>
      <c r="E33" s="56"/>
      <c r="F33" s="56"/>
      <c r="G33" s="56"/>
      <c r="H33" s="56"/>
      <c r="I33" s="56"/>
      <c r="J33" s="56"/>
    </row>
    <row r="34" customFormat="false" ht="15" hidden="false" customHeight="true" outlineLevel="0" collapsed="false">
      <c r="A34" s="57" t="s">
        <v>45</v>
      </c>
      <c r="B34" s="57"/>
      <c r="C34" s="57"/>
      <c r="D34" s="57"/>
      <c r="E34" s="58" t="e">
        <f aca="false">INDEX([0]!lieferanschrift,Listen!A22)</f>
        <v>#NAME?</v>
      </c>
      <c r="F34" s="58"/>
      <c r="G34" s="58"/>
      <c r="H34" s="58"/>
      <c r="I34" s="58"/>
      <c r="J34" s="58"/>
    </row>
    <row r="35" customFormat="false" ht="26.25" hidden="false" customHeight="true" outlineLevel="0" collapsed="false">
      <c r="A35" s="59" t="s">
        <v>46</v>
      </c>
      <c r="B35" s="42"/>
      <c r="C35" s="42"/>
      <c r="D35" s="42"/>
      <c r="E35" s="42"/>
      <c r="F35" s="42"/>
      <c r="G35" s="42"/>
      <c r="H35" s="42"/>
      <c r="I35" s="42"/>
      <c r="J35" s="60"/>
    </row>
    <row r="36" customFormat="false" ht="30" hidden="false" customHeight="true" outlineLevel="0" collapsed="false">
      <c r="A36" s="61" t="s">
        <v>47</v>
      </c>
      <c r="B36" s="61"/>
      <c r="C36" s="61"/>
      <c r="D36" s="61"/>
      <c r="E36" s="61"/>
      <c r="F36" s="61"/>
      <c r="G36" s="61" t="s">
        <v>47</v>
      </c>
      <c r="H36" s="61"/>
      <c r="I36" s="61"/>
      <c r="J36" s="61"/>
    </row>
    <row r="37" customFormat="false" ht="30" hidden="false" customHeight="true" outlineLevel="0" collapsed="false">
      <c r="A37" s="62" t="s">
        <v>48</v>
      </c>
      <c r="B37" s="62"/>
      <c r="C37" s="62"/>
      <c r="D37" s="62"/>
      <c r="E37" s="62"/>
      <c r="F37" s="62"/>
      <c r="G37" s="62" t="s">
        <v>49</v>
      </c>
      <c r="H37" s="62"/>
      <c r="I37" s="62"/>
      <c r="J37" s="62"/>
    </row>
    <row r="38" customFormat="false" ht="45" hidden="false" customHeight="true" outlineLevel="0" collapsed="false">
      <c r="A38" s="63"/>
      <c r="B38" s="57" t="s">
        <v>50</v>
      </c>
      <c r="C38" s="57"/>
      <c r="D38" s="57"/>
      <c r="E38" s="57"/>
      <c r="F38" s="57"/>
      <c r="G38" s="57"/>
      <c r="H38" s="57"/>
      <c r="I38" s="57"/>
      <c r="J38" s="57"/>
    </row>
    <row r="39" s="65" customFormat="true" ht="41.25" hidden="false" customHeight="true" outlineLevel="0" collapsed="false">
      <c r="A39" s="64" t="s">
        <v>51</v>
      </c>
      <c r="K39" s="66"/>
    </row>
    <row r="40" s="65" customFormat="true" ht="18" hidden="false" customHeight="true" outlineLevel="0" collapsed="false">
      <c r="A40" s="67" t="s">
        <v>52</v>
      </c>
      <c r="B40" s="68" t="s">
        <v>53</v>
      </c>
      <c r="C40" s="68"/>
      <c r="D40" s="68"/>
      <c r="E40" s="69" t="str">
        <f aca="false">CONCATENATE(INDEX(Fakultaet_Sachgebiet,Listen!A2),IF(KstStPlan!A2=1,""," / "),INDEX(Bezeichnung,KstStPlan!A2),IF(KstStPlan!A2=1,""," / "),INDEX(RaumNr,KstStPlan!A2))</f>
        <v>Fakultät Elektrotechnik und Wirtschaftsingenieurwesen / LinkPack Projektpauschale / LW027</v>
      </c>
      <c r="G40" s="70"/>
      <c r="H40" s="70"/>
      <c r="I40" s="70"/>
      <c r="J40" s="71"/>
      <c r="K40" s="66"/>
    </row>
    <row r="41" s="42" customFormat="true" ht="11.25" hidden="false" customHeight="true" outlineLevel="0" collapsed="false">
      <c r="A41" s="72"/>
      <c r="E41" s="73" t="s">
        <v>54</v>
      </c>
      <c r="G41" s="74"/>
      <c r="H41" s="74"/>
      <c r="I41" s="74"/>
      <c r="J41" s="74"/>
      <c r="K41" s="74"/>
    </row>
    <row r="42" s="42" customFormat="true" ht="15" hidden="false" customHeight="true" outlineLevel="0" collapsed="false">
      <c r="A42" s="72"/>
      <c r="D42" s="75"/>
      <c r="E42" s="65" t="str">
        <f aca="false">CONCATENATE(INDEX(Kostenart_Nr,Kostenarten!B1),IF(Kostenarten!B1=1,""," / "),INDEX(Kostenart,Kostenarten!B1))</f>
        <v/>
      </c>
      <c r="G42" s="74"/>
      <c r="H42" s="74"/>
      <c r="I42" s="74"/>
      <c r="J42" s="74"/>
      <c r="K42" s="74"/>
    </row>
    <row r="43" s="65" customFormat="true" ht="22.5" hidden="false" customHeight="true" outlineLevel="0" collapsed="false">
      <c r="A43" s="67" t="s">
        <v>55</v>
      </c>
      <c r="B43" s="68" t="s">
        <v>56</v>
      </c>
      <c r="C43" s="68"/>
      <c r="D43" s="68"/>
      <c r="E43" s="76"/>
      <c r="F43" s="76"/>
      <c r="G43" s="59"/>
      <c r="H43" s="59"/>
      <c r="I43" s="59"/>
      <c r="J43" s="59"/>
      <c r="K43" s="66"/>
    </row>
    <row r="44" s="42" customFormat="true" ht="13.5" hidden="false" customHeight="true" outlineLevel="0" collapsed="false">
      <c r="A44" s="72"/>
      <c r="B44" s="77" t="str">
        <f aca="false">IF(Listen!A52=1,"S","£")</f>
        <v>S</v>
      </c>
      <c r="C44" s="42" t="s">
        <v>57</v>
      </c>
    </row>
    <row r="45" s="42" customFormat="true" ht="13.5" hidden="false" customHeight="true" outlineLevel="0" collapsed="false">
      <c r="A45" s="72"/>
      <c r="B45" s="77" t="str">
        <f aca="false">IF(Listen!A52=2,"S","£")</f>
        <v>£</v>
      </c>
      <c r="C45" s="42" t="s">
        <v>58</v>
      </c>
    </row>
    <row r="46" s="65" customFormat="true" ht="22.5" hidden="false" customHeight="true" outlineLevel="0" collapsed="false">
      <c r="A46" s="67" t="s">
        <v>59</v>
      </c>
      <c r="B46" s="68" t="s">
        <v>60</v>
      </c>
      <c r="C46" s="68"/>
      <c r="D46" s="68"/>
      <c r="E46" s="68"/>
      <c r="F46" s="68"/>
      <c r="G46" s="68"/>
      <c r="H46" s="68"/>
      <c r="I46" s="68"/>
      <c r="J46" s="68"/>
      <c r="K46" s="68"/>
    </row>
    <row r="47" s="65" customFormat="true" ht="18.75" hidden="false" customHeight="true" outlineLevel="0" collapsed="false">
      <c r="A47" s="67" t="s">
        <v>61</v>
      </c>
      <c r="B47" s="68" t="s">
        <v>62</v>
      </c>
      <c r="C47" s="68"/>
      <c r="D47" s="68"/>
      <c r="E47" s="68"/>
      <c r="F47" s="68"/>
      <c r="G47" s="68"/>
      <c r="H47" s="68"/>
      <c r="I47" s="68"/>
      <c r="J47" s="68"/>
      <c r="K47" s="68"/>
    </row>
    <row r="48" s="42" customFormat="true" ht="18.75" hidden="false" customHeight="true" outlineLevel="0" collapsed="false">
      <c r="A48" s="72"/>
      <c r="B48" s="78" t="s">
        <v>63</v>
      </c>
      <c r="C48" s="78"/>
      <c r="D48" s="78"/>
      <c r="E48" s="78"/>
      <c r="F48" s="78"/>
      <c r="K48" s="79"/>
    </row>
    <row r="49" s="42" customFormat="true" ht="15" hidden="false" customHeight="true" outlineLevel="0" collapsed="false">
      <c r="A49" s="72"/>
      <c r="B49" s="80" t="str">
        <f aca="false">IF(Listen!$A$32=1,"S","£")</f>
        <v>S</v>
      </c>
      <c r="C49" s="42" t="s">
        <v>64</v>
      </c>
    </row>
    <row r="50" s="42" customFormat="true" ht="13.5" hidden="false" customHeight="true" outlineLevel="0" collapsed="false">
      <c r="A50" s="72"/>
      <c r="B50" s="80" t="str">
        <f aca="false">IF(OR(Listen!$A$32=2,Listen!$A$32=3),"S","£")</f>
        <v>£</v>
      </c>
      <c r="C50" s="42" t="s">
        <v>65</v>
      </c>
    </row>
    <row r="51" s="42" customFormat="true" ht="13.5" hidden="false" customHeight="true" outlineLevel="0" collapsed="false">
      <c r="A51" s="72"/>
      <c r="C51" s="42" t="s">
        <v>66</v>
      </c>
    </row>
    <row r="52" s="42" customFormat="true" ht="15" hidden="false" customHeight="true" outlineLevel="0" collapsed="false">
      <c r="A52" s="72"/>
      <c r="C52" s="80" t="str">
        <f aca="false">IF(Listen!$A$32=3,"S","£")</f>
        <v>£</v>
      </c>
      <c r="D52" s="81" t="s">
        <v>67</v>
      </c>
      <c r="E52" s="81"/>
      <c r="F52" s="81"/>
      <c r="G52" s="81"/>
      <c r="H52" s="81"/>
      <c r="I52" s="81"/>
      <c r="J52" s="81"/>
      <c r="K52" s="81"/>
    </row>
    <row r="53" s="42" customFormat="true" ht="7.5" hidden="false" customHeight="true" outlineLevel="0" collapsed="false">
      <c r="A53" s="72"/>
      <c r="J53" s="60"/>
      <c r="K53" s="79"/>
    </row>
    <row r="54" s="83" customFormat="true" ht="18.75" hidden="false" customHeight="true" outlineLevel="0" collapsed="false">
      <c r="A54" s="82"/>
      <c r="C54" s="84"/>
      <c r="D54" s="85" t="s">
        <v>68</v>
      </c>
      <c r="E54" s="86"/>
      <c r="F54" s="87" t="s">
        <v>69</v>
      </c>
      <c r="G54" s="85" t="s">
        <v>70</v>
      </c>
      <c r="H54" s="85"/>
      <c r="I54" s="85"/>
      <c r="J54" s="88"/>
    </row>
    <row r="55" s="42" customFormat="true" ht="18" hidden="false" customHeight="true" outlineLevel="0" collapsed="false">
      <c r="A55" s="72"/>
      <c r="C55" s="89" t="s">
        <v>52</v>
      </c>
      <c r="D55" s="90"/>
      <c r="E55" s="90"/>
      <c r="F55" s="91"/>
      <c r="G55" s="90"/>
      <c r="H55" s="90"/>
      <c r="I55" s="90"/>
      <c r="J55" s="90"/>
    </row>
    <row r="56" s="42" customFormat="true" ht="18" hidden="false" customHeight="true" outlineLevel="0" collapsed="false">
      <c r="A56" s="72"/>
      <c r="C56" s="89" t="s">
        <v>55</v>
      </c>
      <c r="D56" s="90"/>
      <c r="E56" s="90"/>
      <c r="F56" s="91"/>
      <c r="G56" s="90"/>
      <c r="H56" s="90"/>
      <c r="I56" s="90"/>
      <c r="J56" s="90"/>
    </row>
    <row r="57" s="42" customFormat="true" ht="18" hidden="false" customHeight="true" outlineLevel="0" collapsed="false">
      <c r="A57" s="72"/>
      <c r="C57" s="89" t="s">
        <v>59</v>
      </c>
      <c r="D57" s="90"/>
      <c r="E57" s="90"/>
      <c r="F57" s="91"/>
      <c r="G57" s="90"/>
      <c r="H57" s="90"/>
      <c r="I57" s="90"/>
      <c r="J57" s="90"/>
    </row>
    <row r="58" s="42" customFormat="true" ht="7.5" hidden="false" customHeight="true" outlineLevel="0" collapsed="false">
      <c r="A58" s="72"/>
      <c r="J58" s="60"/>
      <c r="K58" s="79"/>
    </row>
    <row r="59" s="42" customFormat="true" ht="10.5" hidden="false" customHeight="true" outlineLevel="0" collapsed="false">
      <c r="A59" s="92"/>
      <c r="B59" s="80" t="str">
        <f aca="false">IF(Listen!$A$32=4,"S","£")</f>
        <v>£</v>
      </c>
      <c r="C59" s="81" t="s">
        <v>71</v>
      </c>
      <c r="F59" s="81"/>
      <c r="G59" s="81"/>
      <c r="H59" s="81"/>
      <c r="I59" s="81"/>
      <c r="J59" s="81"/>
      <c r="K59" s="81"/>
    </row>
    <row r="60" s="42" customFormat="true" ht="18" hidden="false" customHeight="true" outlineLevel="0" collapsed="false">
      <c r="A60" s="72" t="s">
        <v>72</v>
      </c>
      <c r="B60" s="93" t="s">
        <v>73</v>
      </c>
      <c r="F60" s="94"/>
      <c r="G60" s="95"/>
      <c r="H60" s="95"/>
      <c r="I60" s="95"/>
      <c r="J60" s="95"/>
      <c r="K60" s="95"/>
    </row>
    <row r="61" s="42" customFormat="true" ht="18" hidden="false" customHeight="true" outlineLevel="0" collapsed="false">
      <c r="A61" s="72"/>
      <c r="B61" s="80" t="str">
        <f aca="false">IF(Listen!$A$32=5,"S","£")</f>
        <v>£</v>
      </c>
      <c r="C61" s="42" t="s">
        <v>74</v>
      </c>
      <c r="G61" s="95"/>
      <c r="H61" s="95"/>
      <c r="I61" s="95"/>
      <c r="J61" s="95"/>
      <c r="K61" s="95"/>
    </row>
    <row r="62" s="42" customFormat="true" ht="18" hidden="false" customHeight="true" outlineLevel="0" collapsed="false">
      <c r="A62" s="72" t="s">
        <v>75</v>
      </c>
      <c r="B62" s="93" t="s">
        <v>76</v>
      </c>
      <c r="C62" s="94"/>
      <c r="D62" s="94"/>
      <c r="E62" s="94"/>
      <c r="G62" s="95"/>
      <c r="H62" s="95"/>
      <c r="I62" s="95"/>
      <c r="J62" s="95"/>
      <c r="K62" s="95"/>
    </row>
    <row r="63" s="42" customFormat="true" ht="18" hidden="false" customHeight="true" outlineLevel="0" collapsed="false">
      <c r="A63" s="72"/>
      <c r="B63" s="80" t="str">
        <f aca="false">IF(Listen!$A$32=6,"S","£")</f>
        <v>£</v>
      </c>
      <c r="C63" s="94" t="s">
        <v>74</v>
      </c>
      <c r="G63" s="95"/>
      <c r="H63" s="95"/>
      <c r="I63" s="95"/>
      <c r="J63" s="95"/>
      <c r="K63" s="95"/>
    </row>
    <row r="64" s="65" customFormat="true" ht="24" hidden="false" customHeight="true" outlineLevel="0" collapsed="false">
      <c r="A64" s="67" t="s">
        <v>77</v>
      </c>
      <c r="B64" s="68" t="s">
        <v>78</v>
      </c>
      <c r="C64" s="96"/>
      <c r="D64" s="96"/>
      <c r="E64" s="96"/>
      <c r="G64" s="97"/>
      <c r="H64" s="97"/>
      <c r="I64" s="97"/>
      <c r="J64" s="97"/>
      <c r="K64" s="97"/>
    </row>
    <row r="65" s="42" customFormat="true" ht="18" hidden="false" customHeight="true" outlineLevel="0" collapsed="false">
      <c r="A65" s="72"/>
      <c r="B65" s="42" t="s">
        <v>79</v>
      </c>
      <c r="C65" s="98"/>
      <c r="D65" s="98"/>
      <c r="E65" s="98"/>
      <c r="G65" s="99"/>
      <c r="H65" s="99"/>
      <c r="I65" s="99"/>
      <c r="J65" s="99"/>
      <c r="K65" s="99"/>
    </row>
    <row r="66" s="42" customFormat="true" ht="3.75" hidden="false" customHeight="true" outlineLevel="0" collapsed="false">
      <c r="A66" s="72"/>
      <c r="C66" s="98"/>
      <c r="D66" s="98"/>
      <c r="E66" s="98"/>
      <c r="G66" s="99"/>
      <c r="H66" s="99"/>
      <c r="I66" s="99"/>
      <c r="J66" s="99"/>
      <c r="K66" s="99"/>
    </row>
    <row r="67" s="42" customFormat="true" ht="18.75" hidden="false" customHeight="true" outlineLevel="0" collapsed="false">
      <c r="A67" s="72"/>
      <c r="B67" s="89" t="s">
        <v>80</v>
      </c>
      <c r="C67" s="89"/>
      <c r="D67" s="89"/>
      <c r="E67" s="89"/>
      <c r="F67" s="100" t="s">
        <v>81</v>
      </c>
      <c r="G67" s="101" t="s">
        <v>82</v>
      </c>
      <c r="H67" s="101"/>
      <c r="I67" s="101"/>
      <c r="J67" s="102"/>
    </row>
    <row r="68" s="42" customFormat="true" ht="18.75" hidden="false" customHeight="true" outlineLevel="0" collapsed="false">
      <c r="A68" s="72"/>
      <c r="B68" s="103"/>
      <c r="C68" s="103"/>
      <c r="D68" s="103"/>
      <c r="E68" s="103"/>
      <c r="F68" s="104"/>
      <c r="G68" s="103"/>
      <c r="H68" s="103"/>
      <c r="I68" s="103"/>
      <c r="J68" s="103"/>
    </row>
    <row r="69" s="42" customFormat="true" ht="4.5" hidden="false" customHeight="true" outlineLevel="0" collapsed="false">
      <c r="A69" s="72"/>
      <c r="K69" s="79"/>
    </row>
    <row r="70" s="42" customFormat="true" ht="12.75" hidden="false" customHeight="true" outlineLevel="0" collapsed="false">
      <c r="A70" s="72"/>
      <c r="B70" s="80" t="str">
        <f aca="false">IF(Listen!$A$42=1,"S","£")</f>
        <v>£</v>
      </c>
      <c r="D70" s="42" t="s">
        <v>83</v>
      </c>
    </row>
    <row r="71" s="42" customFormat="true" ht="12.75" hidden="false" customHeight="true" outlineLevel="0" collapsed="false">
      <c r="A71" s="72"/>
      <c r="B71" s="80" t="str">
        <f aca="false">IF(Listen!$A$42=2,"S","£")</f>
        <v>£</v>
      </c>
      <c r="D71" s="42" t="s">
        <v>84</v>
      </c>
    </row>
    <row r="72" s="42" customFormat="true" ht="12.75" hidden="false" customHeight="true" outlineLevel="0" collapsed="false">
      <c r="A72" s="72"/>
      <c r="B72" s="80" t="str">
        <f aca="false">IF(Listen!$A$42=3,"S","£")</f>
        <v>S</v>
      </c>
      <c r="D72" s="42" t="s">
        <v>85</v>
      </c>
    </row>
    <row r="73" s="42" customFormat="true" ht="12.75" hidden="false" customHeight="true" outlineLevel="0" collapsed="false">
      <c r="A73" s="72"/>
      <c r="B73" s="80" t="str">
        <f aca="false">IF(Listen!$A$42=4,"S","£")</f>
        <v>£</v>
      </c>
      <c r="D73" s="42" t="s">
        <v>86</v>
      </c>
    </row>
    <row r="74" s="42" customFormat="true" ht="12.75" hidden="false" customHeight="true" outlineLevel="0" collapsed="false">
      <c r="A74" s="72"/>
      <c r="B74" s="80" t="str">
        <f aca="false">IF(Listen!$A$42=5,"S","£")</f>
        <v>£</v>
      </c>
      <c r="D74" s="42" t="s">
        <v>87</v>
      </c>
      <c r="J74" s="60"/>
      <c r="K74" s="79"/>
    </row>
    <row r="75" s="42" customFormat="true" ht="12.75" hidden="false" customHeight="true" outlineLevel="0" collapsed="false">
      <c r="A75" s="72"/>
      <c r="B75" s="80" t="str">
        <f aca="false">IF(Listen!$A$42=6,"S","£")</f>
        <v>£</v>
      </c>
      <c r="D75" s="42" t="s">
        <v>88</v>
      </c>
      <c r="E75" s="105"/>
      <c r="F75" s="105"/>
      <c r="G75" s="105"/>
      <c r="H75" s="105"/>
      <c r="I75" s="105"/>
      <c r="J75" s="105"/>
      <c r="K75" s="106"/>
    </row>
    <row r="76" s="65" customFormat="true" ht="25.5" hidden="false" customHeight="true" outlineLevel="0" collapsed="false">
      <c r="A76" s="67" t="s">
        <v>89</v>
      </c>
      <c r="B76" s="68" t="s">
        <v>90</v>
      </c>
      <c r="J76" s="71"/>
      <c r="K76" s="66"/>
    </row>
    <row r="77" s="42" customFormat="true" ht="15" hidden="false" customHeight="true" outlineLevel="0" collapsed="false">
      <c r="A77" s="72"/>
      <c r="B77" s="65" t="s">
        <v>91</v>
      </c>
      <c r="J77" s="60"/>
      <c r="K77" s="79"/>
    </row>
    <row r="78" s="42" customFormat="true" ht="33.75" hidden="false" customHeight="true" outlineLevel="0" collapsed="false">
      <c r="A78" s="72"/>
      <c r="B78" s="107" t="n">
        <f aca="false">H5</f>
        <v>43276</v>
      </c>
      <c r="C78" s="107"/>
      <c r="D78" s="107"/>
      <c r="E78" s="108"/>
      <c r="G78" s="109"/>
      <c r="H78" s="110"/>
      <c r="I78" s="111" t="s">
        <v>92</v>
      </c>
      <c r="J78" s="111"/>
    </row>
    <row r="79" s="114" customFormat="true" ht="18" hidden="false" customHeight="true" outlineLevel="0" collapsed="false">
      <c r="A79" s="112"/>
      <c r="B79" s="113" t="s">
        <v>93</v>
      </c>
      <c r="C79" s="113"/>
      <c r="D79" s="113"/>
      <c r="E79" s="113"/>
      <c r="G79" s="113" t="s">
        <v>94</v>
      </c>
      <c r="H79" s="113"/>
      <c r="I79" s="115"/>
      <c r="J79" s="116"/>
    </row>
    <row r="80" s="65" customFormat="true" ht="18" hidden="false" customHeight="true" outlineLevel="0" collapsed="false">
      <c r="A80" s="67" t="s">
        <v>95</v>
      </c>
      <c r="B80" s="68" t="s">
        <v>96</v>
      </c>
      <c r="H80" s="65" t="s">
        <v>97</v>
      </c>
      <c r="J80" s="71"/>
      <c r="K80" s="66"/>
    </row>
    <row r="81" s="65" customFormat="true" ht="15" hidden="false" customHeight="true" outlineLevel="0" collapsed="false">
      <c r="A81" s="67"/>
      <c r="B81" s="65" t="s">
        <v>98</v>
      </c>
      <c r="F81" s="117" t="str">
        <f aca="false">CONCATENATE(INDEX(Abteilung,KstStPlan!A2),"  ",INDEX(Sachgebiet,KstStPlan!A2))</f>
        <v>  00997 / 0 / 2056003</v>
      </c>
      <c r="G81" s="70"/>
      <c r="H81" s="118" t="s">
        <v>99</v>
      </c>
      <c r="I81" s="118" t="s">
        <v>100</v>
      </c>
    </row>
    <row r="82" s="42" customFormat="true" ht="33.75" hidden="false" customHeight="true" outlineLevel="0" collapsed="false">
      <c r="A82" s="72"/>
      <c r="B82" s="119"/>
      <c r="C82" s="119"/>
      <c r="D82" s="119"/>
      <c r="E82" s="108"/>
      <c r="F82" s="114" t="s">
        <v>101</v>
      </c>
      <c r="G82" s="109"/>
      <c r="H82" s="120"/>
      <c r="I82" s="120"/>
      <c r="J82" s="121"/>
    </row>
    <row r="83" s="114" customFormat="true" ht="23.25" hidden="false" customHeight="true" outlineLevel="0" collapsed="false">
      <c r="B83" s="113" t="s">
        <v>93</v>
      </c>
      <c r="C83" s="113"/>
      <c r="D83" s="113"/>
      <c r="E83" s="113"/>
      <c r="G83" s="113" t="s">
        <v>102</v>
      </c>
      <c r="H83" s="113"/>
      <c r="I83" s="115"/>
      <c r="J83" s="116"/>
    </row>
    <row r="84" s="65" customFormat="true" ht="30" hidden="false" customHeight="true" outlineLevel="0" collapsed="false">
      <c r="A84" s="64" t="s">
        <v>103</v>
      </c>
      <c r="J84" s="71"/>
      <c r="K84" s="66"/>
    </row>
    <row r="85" customFormat="false" ht="37.5" hidden="false" customHeight="true" outlineLevel="0" collapsed="false"/>
    <row r="88" customFormat="false" ht="4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37.5" hidden="false" customHeight="true" outlineLevel="0" collapsed="false"/>
  </sheetData>
  <sheetProtection sheet="true" password="cbfd" objects="true" scenarios="true" selectLockedCells="true"/>
  <mergeCells count="58">
    <mergeCell ref="G1:J1"/>
    <mergeCell ref="A2:F2"/>
    <mergeCell ref="H2:J2"/>
    <mergeCell ref="A3:F5"/>
    <mergeCell ref="H3:J3"/>
    <mergeCell ref="H4:J4"/>
    <mergeCell ref="H5:J5"/>
    <mergeCell ref="A7:F7"/>
    <mergeCell ref="G7:J7"/>
    <mergeCell ref="A8:D8"/>
    <mergeCell ref="E8:F8"/>
    <mergeCell ref="G8:J8"/>
    <mergeCell ref="A9:J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G26:I26"/>
    <mergeCell ref="G27:I27"/>
    <mergeCell ref="G28:H28"/>
    <mergeCell ref="G29:H29"/>
    <mergeCell ref="G30:I30"/>
    <mergeCell ref="G31:J31"/>
    <mergeCell ref="A32:J32"/>
    <mergeCell ref="A33:J33"/>
    <mergeCell ref="A34:D34"/>
    <mergeCell ref="E34:J34"/>
    <mergeCell ref="A36:F36"/>
    <mergeCell ref="G36:J36"/>
    <mergeCell ref="A37:F37"/>
    <mergeCell ref="G37:J37"/>
    <mergeCell ref="B38:J38"/>
    <mergeCell ref="D55:E55"/>
    <mergeCell ref="G55:J55"/>
    <mergeCell ref="D56:E56"/>
    <mergeCell ref="G56:J56"/>
    <mergeCell ref="D57:E57"/>
    <mergeCell ref="G57:J57"/>
    <mergeCell ref="B67:E67"/>
    <mergeCell ref="B68:E68"/>
    <mergeCell ref="G68:J68"/>
    <mergeCell ref="E75:J75"/>
    <mergeCell ref="B78:D78"/>
    <mergeCell ref="I78:J78"/>
    <mergeCell ref="H82:I82"/>
  </mergeCells>
  <conditionalFormatting sqref="G7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196527777777778" top="0.31527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false" showRowColHeaders="false" showZeros="false" rightToLeft="false" tabSelected="true" showOutlineSymbols="true" defaultGridColor="true" view="normal" topLeftCell="A25" colorId="64" zoomScale="100" zoomScaleNormal="100" zoomScalePageLayoutView="100" workbookViewId="0">
      <selection pane="topLeft" activeCell="B8" activeCellId="0" sqref="B8"/>
    </sheetView>
  </sheetViews>
  <sheetFormatPr defaultRowHeight="18" zeroHeight="false" outlineLevelRow="0" outlineLevelCol="0"/>
  <cols>
    <col collapsed="false" customWidth="true" hidden="false" outlineLevel="0" max="1" min="1" style="122" width="3.29"/>
    <col collapsed="false" customWidth="true" hidden="false" outlineLevel="0" max="3" min="2" style="122" width="2.42"/>
    <col collapsed="false" customWidth="true" hidden="false" outlineLevel="0" max="4" min="4" style="122" width="10.85"/>
    <col collapsed="false" customWidth="true" hidden="false" outlineLevel="0" max="6" min="5" style="122" width="17.71"/>
    <col collapsed="false" customWidth="true" hidden="false" outlineLevel="0" max="7" min="7" style="122" width="15"/>
    <col collapsed="false" customWidth="true" hidden="false" outlineLevel="0" max="8" min="8" style="122" width="5.43"/>
    <col collapsed="false" customWidth="true" hidden="false" outlineLevel="0" max="9" min="9" style="122" width="8.14"/>
    <col collapsed="false" customWidth="true" hidden="false" outlineLevel="0" max="10" min="10" style="122" width="10.14"/>
    <col collapsed="false" customWidth="true" hidden="false" outlineLevel="0" max="11" min="11" style="122" width="17.42"/>
    <col collapsed="false" customWidth="true" hidden="false" outlineLevel="0" max="1025" min="12" style="122" width="11.42"/>
  </cols>
  <sheetData>
    <row r="1" customFormat="false" ht="101.25" hidden="false" customHeight="true" outlineLevel="0" collapsed="false">
      <c r="A1" s="81" t="str">
        <f aca="false">Bestellschein!A2</f>
        <v>HOCHSCHULE LANDSHUT | Am Lurzenhof 1 | D-84036 Landshut | Germany</v>
      </c>
      <c r="B1" s="99"/>
      <c r="C1" s="99"/>
      <c r="D1" s="99"/>
      <c r="E1" s="99"/>
      <c r="F1" s="99"/>
      <c r="G1" s="4" t="s">
        <v>0</v>
      </c>
      <c r="H1" s="4"/>
      <c r="I1" s="4"/>
      <c r="J1" s="4"/>
    </row>
    <row r="2" customFormat="false" ht="15" hidden="false" customHeight="true" outlineLevel="0" collapsed="false">
      <c r="A2" s="81"/>
      <c r="B2" s="99"/>
      <c r="C2" s="99"/>
      <c r="D2" s="99"/>
      <c r="E2" s="99"/>
      <c r="F2" s="99"/>
      <c r="G2" s="99"/>
      <c r="H2" s="99"/>
      <c r="I2" s="99"/>
      <c r="J2" s="123" t="str">
        <f aca="false">Bestellschein!H4</f>
        <v>DATUM</v>
      </c>
    </row>
    <row r="3" customFormat="false" ht="11.25" hidden="false" customHeight="true" outlineLevel="0" collapsed="false">
      <c r="B3" s="124"/>
      <c r="C3" s="124"/>
      <c r="D3" s="124"/>
      <c r="E3" s="124"/>
      <c r="F3" s="124"/>
      <c r="G3" s="1"/>
      <c r="H3" s="1"/>
      <c r="I3" s="1"/>
      <c r="J3" s="125" t="n">
        <f aca="false">Bestellschein!H5</f>
        <v>43276</v>
      </c>
      <c r="K3" s="3"/>
    </row>
    <row r="4" customFormat="false" ht="11.25" hidden="false" customHeight="true" outlineLevel="0" collapsed="false">
      <c r="A4" s="13" t="str">
        <f aca="false">Bestellschein!A6</f>
        <v>Bestellnummer </v>
      </c>
      <c r="B4" s="14"/>
      <c r="C4" s="14"/>
      <c r="D4" s="14"/>
      <c r="E4" s="14"/>
      <c r="F4" s="15"/>
      <c r="G4" s="13" t="str">
        <f aca="false">Bestellschein!G6</f>
        <v>Kundennummer </v>
      </c>
      <c r="H4" s="126"/>
      <c r="I4" s="14"/>
      <c r="J4" s="15"/>
      <c r="K4" s="3"/>
    </row>
    <row r="5" customFormat="false" ht="22.5" hidden="false" customHeight="true" outlineLevel="0" collapsed="false">
      <c r="A5" s="17" t="n">
        <f aca="false">Bestellschein!A7</f>
        <v>0</v>
      </c>
      <c r="B5" s="17"/>
      <c r="C5" s="17"/>
      <c r="D5" s="17"/>
      <c r="E5" s="17"/>
      <c r="F5" s="17"/>
      <c r="G5" s="18" t="n">
        <f aca="false">Bestellschein!G7</f>
        <v>0</v>
      </c>
      <c r="H5" s="18"/>
      <c r="I5" s="18"/>
      <c r="J5" s="18"/>
      <c r="K5" s="3"/>
    </row>
    <row r="6" customFormat="false" ht="11.25" hidden="false" customHeight="true" outlineLevel="0" collapsed="false">
      <c r="A6" s="127"/>
      <c r="B6" s="127"/>
      <c r="C6" s="127"/>
      <c r="D6" s="127"/>
      <c r="E6" s="127"/>
      <c r="F6" s="127"/>
      <c r="G6" s="128"/>
      <c r="H6" s="128"/>
      <c r="I6" s="128"/>
      <c r="J6" s="128"/>
      <c r="K6" s="3"/>
      <c r="L6" s="129"/>
    </row>
    <row r="7" customFormat="false" ht="18" hidden="false" customHeight="true" outlineLevel="0" collapsed="false">
      <c r="A7" s="130" t="s">
        <v>9</v>
      </c>
      <c r="B7" s="24" t="s">
        <v>10</v>
      </c>
      <c r="C7" s="24"/>
      <c r="D7" s="24"/>
      <c r="E7" s="24"/>
      <c r="F7" s="24"/>
      <c r="G7" s="24" t="s">
        <v>11</v>
      </c>
      <c r="H7" s="24" t="s">
        <v>12</v>
      </c>
      <c r="I7" s="25" t="str">
        <f aca="false">IF(I51=0,"Stückpreis                  in € brutto","Stückpreis                  in €  netto")</f>
        <v>Stückpreis                  in €  netto</v>
      </c>
      <c r="J7" s="26" t="str">
        <f aca="false">IF(I51=0,"Betrag                            in € brutto","Betrag                         in €  netto")</f>
        <v>Betrag                         in €  netto</v>
      </c>
      <c r="K7" s="131"/>
    </row>
    <row r="8" customFormat="false" ht="13.5" hidden="false" customHeight="true" outlineLevel="0" collapsed="false">
      <c r="A8" s="28" t="n">
        <v>16</v>
      </c>
      <c r="B8" s="29" t="s">
        <v>104</v>
      </c>
      <c r="C8" s="29"/>
      <c r="D8" s="29"/>
      <c r="E8" s="29"/>
      <c r="F8" s="29"/>
      <c r="G8" s="30" t="s">
        <v>105</v>
      </c>
      <c r="H8" s="31" t="n">
        <v>6</v>
      </c>
      <c r="I8" s="32" t="n">
        <v>0.082</v>
      </c>
      <c r="J8" s="33" t="n">
        <f aca="false">H8*I8</f>
        <v>0.492</v>
      </c>
      <c r="K8" s="131"/>
    </row>
    <row r="9" customFormat="false" ht="13.5" hidden="false" customHeight="true" outlineLevel="0" collapsed="false">
      <c r="A9" s="28" t="n">
        <f aca="false">IF(B9="","",A8+1)</f>
        <v>17</v>
      </c>
      <c r="B9" s="29" t="s">
        <v>106</v>
      </c>
      <c r="C9" s="29"/>
      <c r="D9" s="29"/>
      <c r="E9" s="29"/>
      <c r="F9" s="29"/>
      <c r="G9" s="30" t="s">
        <v>107</v>
      </c>
      <c r="H9" s="31" t="n">
        <v>6</v>
      </c>
      <c r="I9" s="32" t="n">
        <v>0.746</v>
      </c>
      <c r="J9" s="33" t="n">
        <f aca="false">H9*I9</f>
        <v>4.476</v>
      </c>
      <c r="K9" s="131"/>
    </row>
    <row r="10" customFormat="false" ht="13.5" hidden="false" customHeight="true" outlineLevel="0" collapsed="false">
      <c r="A10" s="28" t="n">
        <f aca="false">IF(B10="","",A9+1)</f>
        <v>18</v>
      </c>
      <c r="B10" s="29" t="s">
        <v>108</v>
      </c>
      <c r="C10" s="29"/>
      <c r="D10" s="29"/>
      <c r="E10" s="29"/>
      <c r="F10" s="29"/>
      <c r="G10" s="30" t="s">
        <v>109</v>
      </c>
      <c r="H10" s="31" t="n">
        <v>27</v>
      </c>
      <c r="I10" s="32" t="n">
        <v>0.058</v>
      </c>
      <c r="J10" s="33" t="n">
        <f aca="false">H10*I10</f>
        <v>1.566</v>
      </c>
      <c r="K10" s="132"/>
    </row>
    <row r="11" customFormat="false" ht="13.5" hidden="false" customHeight="true" outlineLevel="0" collapsed="false">
      <c r="A11" s="28" t="n">
        <f aca="false">IF(B11="","",A10+1)</f>
        <v>19</v>
      </c>
      <c r="B11" s="29" t="s">
        <v>110</v>
      </c>
      <c r="C11" s="29"/>
      <c r="D11" s="29"/>
      <c r="E11" s="29"/>
      <c r="F11" s="29"/>
      <c r="G11" s="30" t="s">
        <v>111</v>
      </c>
      <c r="H11" s="31" t="n">
        <v>6</v>
      </c>
      <c r="I11" s="32" t="n">
        <v>0.074</v>
      </c>
      <c r="J11" s="33" t="n">
        <f aca="false">H11*I11</f>
        <v>0.444</v>
      </c>
      <c r="K11" s="133"/>
    </row>
    <row r="12" customFormat="false" ht="13.5" hidden="false" customHeight="true" outlineLevel="0" collapsed="false">
      <c r="A12" s="28" t="n">
        <f aca="false">IF(B12="","",A11+1)</f>
        <v>20</v>
      </c>
      <c r="B12" s="29" t="s">
        <v>112</v>
      </c>
      <c r="C12" s="29"/>
      <c r="D12" s="29"/>
      <c r="E12" s="29"/>
      <c r="F12" s="29"/>
      <c r="G12" s="30" t="s">
        <v>113</v>
      </c>
      <c r="H12" s="31" t="n">
        <v>3</v>
      </c>
      <c r="I12" s="32" t="n">
        <v>0.082</v>
      </c>
      <c r="J12" s="33" t="n">
        <f aca="false">H12*I12</f>
        <v>0.246</v>
      </c>
      <c r="K12" s="134"/>
    </row>
    <row r="13" customFormat="false" ht="13.5" hidden="false" customHeight="true" outlineLevel="0" collapsed="false">
      <c r="A13" s="28" t="n">
        <f aca="false">IF(B13="","",A12+1)</f>
        <v>21</v>
      </c>
      <c r="B13" s="29" t="s">
        <v>114</v>
      </c>
      <c r="C13" s="29"/>
      <c r="D13" s="29"/>
      <c r="E13" s="29"/>
      <c r="F13" s="29"/>
      <c r="G13" s="30" t="s">
        <v>115</v>
      </c>
      <c r="H13" s="31" t="n">
        <v>10</v>
      </c>
      <c r="I13" s="32" t="n">
        <v>0.062</v>
      </c>
      <c r="J13" s="33" t="n">
        <f aca="false">H13*I13</f>
        <v>0.62</v>
      </c>
      <c r="K13" s="133"/>
    </row>
    <row r="14" customFormat="false" ht="13.5" hidden="false" customHeight="true" outlineLevel="0" collapsed="false">
      <c r="A14" s="28" t="n">
        <f aca="false">IF(B14="","",A13+1)</f>
        <v>22</v>
      </c>
      <c r="B14" s="29" t="s">
        <v>116</v>
      </c>
      <c r="C14" s="29"/>
      <c r="D14" s="29"/>
      <c r="E14" s="29"/>
      <c r="F14" s="29"/>
      <c r="G14" s="30" t="s">
        <v>117</v>
      </c>
      <c r="H14" s="31" t="n">
        <v>27</v>
      </c>
      <c r="I14" s="32" t="n">
        <v>0.007</v>
      </c>
      <c r="J14" s="33" t="n">
        <f aca="false">H14*I14</f>
        <v>0.189</v>
      </c>
      <c r="K14" s="133"/>
    </row>
    <row r="15" customFormat="false" ht="13.5" hidden="false" customHeight="true" outlineLevel="0" collapsed="false">
      <c r="A15" s="28" t="n">
        <f aca="false">IF(B15="","",A14+1)</f>
        <v>23</v>
      </c>
      <c r="B15" s="29" t="s">
        <v>118</v>
      </c>
      <c r="C15" s="29"/>
      <c r="D15" s="29"/>
      <c r="E15" s="29"/>
      <c r="F15" s="29"/>
      <c r="G15" s="30" t="s">
        <v>119</v>
      </c>
      <c r="H15" s="31" t="n">
        <v>3</v>
      </c>
      <c r="I15" s="32" t="n">
        <v>0.082</v>
      </c>
      <c r="J15" s="33" t="n">
        <f aca="false">H15*I15</f>
        <v>0.246</v>
      </c>
      <c r="K15" s="133"/>
    </row>
    <row r="16" customFormat="false" ht="13.5" hidden="false" customHeight="true" outlineLevel="0" collapsed="false">
      <c r="A16" s="28" t="n">
        <f aca="false">IF(B16="","",A15+1)</f>
        <v>24</v>
      </c>
      <c r="B16" s="29" t="s">
        <v>120</v>
      </c>
      <c r="C16" s="29"/>
      <c r="D16" s="29"/>
      <c r="E16" s="29"/>
      <c r="F16" s="29"/>
      <c r="G16" s="30" t="s">
        <v>121</v>
      </c>
      <c r="H16" s="31" t="n">
        <v>3</v>
      </c>
      <c r="I16" s="32" t="n">
        <v>0.082</v>
      </c>
      <c r="J16" s="33" t="n">
        <f aca="false">H16*I16</f>
        <v>0.246</v>
      </c>
      <c r="K16" s="135"/>
    </row>
    <row r="17" customFormat="false" ht="13.5" hidden="false" customHeight="true" outlineLevel="0" collapsed="false">
      <c r="A17" s="28" t="n">
        <f aca="false">IF(B17="","",A16+1)</f>
        <v>25</v>
      </c>
      <c r="B17" s="29" t="s">
        <v>122</v>
      </c>
      <c r="C17" s="29"/>
      <c r="D17" s="29"/>
      <c r="E17" s="29"/>
      <c r="F17" s="29"/>
      <c r="G17" s="30" t="s">
        <v>123</v>
      </c>
      <c r="H17" s="31" t="n">
        <v>3</v>
      </c>
      <c r="I17" s="32" t="n">
        <v>0.201</v>
      </c>
      <c r="J17" s="33" t="n">
        <f aca="false">H17*I17</f>
        <v>0.603</v>
      </c>
      <c r="K17" s="135"/>
    </row>
    <row r="18" customFormat="false" ht="13.5" hidden="false" customHeight="true" outlineLevel="0" collapsed="false">
      <c r="A18" s="28" t="str">
        <f aca="false">IF(B18="","",A17+1)</f>
        <v/>
      </c>
      <c r="B18" s="29"/>
      <c r="C18" s="29"/>
      <c r="D18" s="29"/>
      <c r="E18" s="29"/>
      <c r="F18" s="29"/>
      <c r="G18" s="30"/>
      <c r="H18" s="136"/>
      <c r="I18" s="137"/>
      <c r="J18" s="33" t="n">
        <f aca="false">H18*I18</f>
        <v>0</v>
      </c>
      <c r="K18" s="135"/>
    </row>
    <row r="19" customFormat="false" ht="13.5" hidden="false" customHeight="true" outlineLevel="0" collapsed="false">
      <c r="A19" s="28" t="str">
        <f aca="false">IF(B19="","",A18+1)</f>
        <v/>
      </c>
      <c r="B19" s="29"/>
      <c r="C19" s="29"/>
      <c r="D19" s="29"/>
      <c r="E19" s="29"/>
      <c r="F19" s="29"/>
      <c r="G19" s="30"/>
      <c r="H19" s="136"/>
      <c r="I19" s="137"/>
      <c r="J19" s="33" t="n">
        <f aca="false">H19*I19</f>
        <v>0</v>
      </c>
      <c r="K19" s="135"/>
    </row>
    <row r="20" customFormat="false" ht="13.5" hidden="false" customHeight="true" outlineLevel="0" collapsed="false">
      <c r="A20" s="28" t="str">
        <f aca="false">IF(B20="","",A19+1)</f>
        <v/>
      </c>
      <c r="B20" s="29"/>
      <c r="C20" s="29"/>
      <c r="D20" s="29"/>
      <c r="E20" s="29"/>
      <c r="F20" s="29"/>
      <c r="G20" s="30"/>
      <c r="H20" s="136"/>
      <c r="I20" s="137"/>
      <c r="J20" s="33" t="n">
        <f aca="false">H20*I20</f>
        <v>0</v>
      </c>
      <c r="K20" s="135"/>
    </row>
    <row r="21" customFormat="false" ht="13.5" hidden="false" customHeight="true" outlineLevel="0" collapsed="false">
      <c r="A21" s="28" t="str">
        <f aca="false">IF(B21="","",A20+1)</f>
        <v/>
      </c>
      <c r="B21" s="29"/>
      <c r="C21" s="29"/>
      <c r="D21" s="29"/>
      <c r="E21" s="29"/>
      <c r="F21" s="29"/>
      <c r="G21" s="30"/>
      <c r="H21" s="136"/>
      <c r="I21" s="137"/>
      <c r="J21" s="33" t="n">
        <f aca="false">H21*I21</f>
        <v>0</v>
      </c>
      <c r="K21" s="23"/>
    </row>
    <row r="22" customFormat="false" ht="13.5" hidden="false" customHeight="true" outlineLevel="0" collapsed="false">
      <c r="A22" s="28" t="str">
        <f aca="false">IF(B22="","",A21+1)</f>
        <v/>
      </c>
      <c r="B22" s="29"/>
      <c r="C22" s="29"/>
      <c r="D22" s="29"/>
      <c r="E22" s="29"/>
      <c r="F22" s="29"/>
      <c r="G22" s="30"/>
      <c r="H22" s="136"/>
      <c r="I22" s="137"/>
      <c r="J22" s="33" t="n">
        <f aca="false">H22*I22</f>
        <v>0</v>
      </c>
    </row>
    <row r="23" customFormat="false" ht="13.5" hidden="false" customHeight="true" outlineLevel="0" collapsed="false">
      <c r="A23" s="28" t="str">
        <f aca="false">IF(B23="","",A22+1)</f>
        <v/>
      </c>
      <c r="B23" s="29"/>
      <c r="C23" s="29"/>
      <c r="D23" s="29"/>
      <c r="E23" s="29"/>
      <c r="F23" s="29"/>
      <c r="G23" s="30"/>
      <c r="H23" s="136"/>
      <c r="I23" s="137"/>
      <c r="J23" s="33" t="n">
        <f aca="false">H23*I23</f>
        <v>0</v>
      </c>
    </row>
    <row r="24" customFormat="false" ht="13.5" hidden="false" customHeight="true" outlineLevel="0" collapsed="false">
      <c r="A24" s="28" t="str">
        <f aca="false">IF(B24="","",A23+1)</f>
        <v/>
      </c>
      <c r="B24" s="29"/>
      <c r="C24" s="29"/>
      <c r="D24" s="29"/>
      <c r="E24" s="29"/>
      <c r="F24" s="29"/>
      <c r="G24" s="30"/>
      <c r="H24" s="136"/>
      <c r="I24" s="137"/>
      <c r="J24" s="33" t="n">
        <f aca="false">H24*I24</f>
        <v>0</v>
      </c>
      <c r="K24" s="34"/>
    </row>
    <row r="25" customFormat="false" ht="13.5" hidden="false" customHeight="true" outlineLevel="0" collapsed="false">
      <c r="A25" s="28" t="str">
        <f aca="false">IF(B25="","",A24+1)</f>
        <v/>
      </c>
      <c r="B25" s="29"/>
      <c r="C25" s="29"/>
      <c r="D25" s="29"/>
      <c r="E25" s="29"/>
      <c r="F25" s="29"/>
      <c r="G25" s="30"/>
      <c r="H25" s="136"/>
      <c r="I25" s="137"/>
      <c r="J25" s="33" t="n">
        <f aca="false">H25*I25</f>
        <v>0</v>
      </c>
      <c r="K25" s="34"/>
    </row>
    <row r="26" customFormat="false" ht="13.5" hidden="false" customHeight="true" outlineLevel="0" collapsed="false">
      <c r="A26" s="28" t="str">
        <f aca="false">IF(B26="","",A25+1)</f>
        <v/>
      </c>
      <c r="B26" s="29"/>
      <c r="C26" s="29"/>
      <c r="D26" s="29"/>
      <c r="E26" s="29"/>
      <c r="F26" s="29"/>
      <c r="G26" s="30"/>
      <c r="H26" s="136"/>
      <c r="I26" s="137"/>
      <c r="J26" s="33" t="n">
        <f aca="false">H26*I26</f>
        <v>0</v>
      </c>
      <c r="K26" s="34"/>
    </row>
    <row r="27" customFormat="false" ht="13.5" hidden="false" customHeight="true" outlineLevel="0" collapsed="false">
      <c r="A27" s="28" t="str">
        <f aca="false">IF(B27="","",A26+1)</f>
        <v/>
      </c>
      <c r="B27" s="29"/>
      <c r="C27" s="29"/>
      <c r="D27" s="29"/>
      <c r="E27" s="29"/>
      <c r="F27" s="29"/>
      <c r="G27" s="30"/>
      <c r="H27" s="136"/>
      <c r="I27" s="137"/>
      <c r="J27" s="33" t="n">
        <f aca="false">H27*I27</f>
        <v>0</v>
      </c>
      <c r="K27" s="34"/>
    </row>
    <row r="28" customFormat="false" ht="13.5" hidden="false" customHeight="true" outlineLevel="0" collapsed="false">
      <c r="A28" s="28" t="str">
        <f aca="false">IF(B28="","",A27+1)</f>
        <v/>
      </c>
      <c r="B28" s="29"/>
      <c r="C28" s="29"/>
      <c r="D28" s="29"/>
      <c r="E28" s="29"/>
      <c r="F28" s="29"/>
      <c r="G28" s="30"/>
      <c r="H28" s="136"/>
      <c r="I28" s="137"/>
      <c r="J28" s="33" t="n">
        <f aca="false">H28*I28</f>
        <v>0</v>
      </c>
      <c r="K28" s="34"/>
    </row>
    <row r="29" customFormat="false" ht="13.5" hidden="false" customHeight="true" outlineLevel="0" collapsed="false">
      <c r="A29" s="28" t="str">
        <f aca="false">IF(B29="","",A28+1)</f>
        <v/>
      </c>
      <c r="B29" s="29"/>
      <c r="C29" s="29"/>
      <c r="D29" s="29"/>
      <c r="E29" s="29"/>
      <c r="F29" s="29"/>
      <c r="G29" s="30"/>
      <c r="H29" s="136"/>
      <c r="I29" s="137"/>
      <c r="J29" s="33" t="n">
        <f aca="false">H29*I29</f>
        <v>0</v>
      </c>
      <c r="K29" s="34"/>
    </row>
    <row r="30" customFormat="false" ht="13.5" hidden="false" customHeight="true" outlineLevel="0" collapsed="false">
      <c r="A30" s="28" t="str">
        <f aca="false">IF(B30="","",A29+1)</f>
        <v/>
      </c>
      <c r="B30" s="29"/>
      <c r="C30" s="29"/>
      <c r="D30" s="29"/>
      <c r="E30" s="29"/>
      <c r="F30" s="29"/>
      <c r="G30" s="30"/>
      <c r="H30" s="136"/>
      <c r="I30" s="137"/>
      <c r="J30" s="33" t="n">
        <f aca="false">H30*I30</f>
        <v>0</v>
      </c>
      <c r="K30" s="34"/>
    </row>
    <row r="31" customFormat="false" ht="13.5" hidden="false" customHeight="true" outlineLevel="0" collapsed="false">
      <c r="A31" s="28" t="str">
        <f aca="false">IF(B31="","",A30+1)</f>
        <v/>
      </c>
      <c r="B31" s="29"/>
      <c r="C31" s="29"/>
      <c r="D31" s="29"/>
      <c r="E31" s="29"/>
      <c r="F31" s="29"/>
      <c r="G31" s="30"/>
      <c r="H31" s="136"/>
      <c r="I31" s="137"/>
      <c r="J31" s="33" t="n">
        <f aca="false">H31*I31</f>
        <v>0</v>
      </c>
      <c r="K31" s="34"/>
    </row>
    <row r="32" customFormat="false" ht="13.5" hidden="false" customHeight="true" outlineLevel="0" collapsed="false">
      <c r="A32" s="28" t="str">
        <f aca="false">IF(B32="","",A31+1)</f>
        <v/>
      </c>
      <c r="B32" s="29"/>
      <c r="C32" s="29"/>
      <c r="D32" s="29"/>
      <c r="E32" s="29"/>
      <c r="F32" s="29"/>
      <c r="G32" s="30"/>
      <c r="H32" s="136"/>
      <c r="I32" s="137"/>
      <c r="J32" s="33" t="n">
        <f aca="false">H32*I32</f>
        <v>0</v>
      </c>
      <c r="K32" s="34"/>
    </row>
    <row r="33" customFormat="false" ht="13.5" hidden="false" customHeight="true" outlineLevel="0" collapsed="false">
      <c r="A33" s="28" t="str">
        <f aca="false">IF(B33="","",A32+1)</f>
        <v/>
      </c>
      <c r="B33" s="29"/>
      <c r="C33" s="29"/>
      <c r="D33" s="29"/>
      <c r="E33" s="29"/>
      <c r="F33" s="29"/>
      <c r="G33" s="30"/>
      <c r="H33" s="136"/>
      <c r="I33" s="137"/>
      <c r="J33" s="33" t="n">
        <f aca="false">H33*I33</f>
        <v>0</v>
      </c>
      <c r="K33" s="34"/>
    </row>
    <row r="34" customFormat="false" ht="13.5" hidden="false" customHeight="true" outlineLevel="0" collapsed="false">
      <c r="A34" s="28" t="str">
        <f aca="false">IF(B34="","",A33+1)</f>
        <v/>
      </c>
      <c r="B34" s="29"/>
      <c r="C34" s="29"/>
      <c r="D34" s="29"/>
      <c r="E34" s="29"/>
      <c r="F34" s="29"/>
      <c r="G34" s="30"/>
      <c r="H34" s="136"/>
      <c r="I34" s="137"/>
      <c r="J34" s="33" t="n">
        <f aca="false">H34*I34</f>
        <v>0</v>
      </c>
      <c r="K34" s="34"/>
    </row>
    <row r="35" customFormat="false" ht="13.5" hidden="false" customHeight="true" outlineLevel="0" collapsed="false">
      <c r="A35" s="28" t="str">
        <f aca="false">IF(B35="","",A34+1)</f>
        <v/>
      </c>
      <c r="B35" s="29"/>
      <c r="C35" s="29"/>
      <c r="D35" s="29"/>
      <c r="E35" s="29"/>
      <c r="F35" s="29"/>
      <c r="G35" s="30"/>
      <c r="H35" s="136"/>
      <c r="I35" s="137"/>
      <c r="J35" s="33" t="n">
        <f aca="false">H35*I35</f>
        <v>0</v>
      </c>
      <c r="K35" s="34"/>
    </row>
    <row r="36" customFormat="false" ht="13.5" hidden="false" customHeight="true" outlineLevel="0" collapsed="false">
      <c r="A36" s="28" t="str">
        <f aca="false">IF(B36="","",A35+1)</f>
        <v/>
      </c>
      <c r="B36" s="29"/>
      <c r="C36" s="29"/>
      <c r="D36" s="29"/>
      <c r="E36" s="29"/>
      <c r="F36" s="29"/>
      <c r="G36" s="30"/>
      <c r="H36" s="136"/>
      <c r="I36" s="137"/>
      <c r="J36" s="33" t="n">
        <f aca="false">H36*I36</f>
        <v>0</v>
      </c>
      <c r="K36" s="34"/>
    </row>
    <row r="37" customFormat="false" ht="13.5" hidden="false" customHeight="true" outlineLevel="0" collapsed="false">
      <c r="A37" s="28" t="str">
        <f aca="false">IF(B37="","",A36+1)</f>
        <v/>
      </c>
      <c r="B37" s="29"/>
      <c r="C37" s="29"/>
      <c r="D37" s="29"/>
      <c r="E37" s="29"/>
      <c r="F37" s="29"/>
      <c r="G37" s="30"/>
      <c r="H37" s="136"/>
      <c r="I37" s="137"/>
      <c r="J37" s="33" t="n">
        <f aca="false">H37*I37</f>
        <v>0</v>
      </c>
      <c r="K37" s="34"/>
    </row>
    <row r="38" customFormat="false" ht="13.5" hidden="false" customHeight="true" outlineLevel="0" collapsed="false">
      <c r="A38" s="28" t="str">
        <f aca="false">IF(B38="","",A37+1)</f>
        <v/>
      </c>
      <c r="B38" s="29"/>
      <c r="C38" s="29"/>
      <c r="D38" s="29"/>
      <c r="E38" s="29"/>
      <c r="F38" s="29"/>
      <c r="G38" s="30"/>
      <c r="H38" s="136"/>
      <c r="I38" s="137"/>
      <c r="J38" s="33" t="n">
        <f aca="false">H38*I38</f>
        <v>0</v>
      </c>
      <c r="K38" s="37"/>
    </row>
    <row r="39" customFormat="false" ht="13.5" hidden="false" customHeight="true" outlineLevel="0" collapsed="false">
      <c r="A39" s="28" t="str">
        <f aca="false">IF(B39="","",A38+1)</f>
        <v/>
      </c>
      <c r="B39" s="29"/>
      <c r="C39" s="29"/>
      <c r="D39" s="29"/>
      <c r="E39" s="29"/>
      <c r="F39" s="29"/>
      <c r="G39" s="30"/>
      <c r="H39" s="136"/>
      <c r="I39" s="137"/>
      <c r="J39" s="33" t="n">
        <f aca="false">H39*I39</f>
        <v>0</v>
      </c>
      <c r="K39" s="1"/>
    </row>
    <row r="40" customFormat="false" ht="13.5" hidden="false" customHeight="true" outlineLevel="0" collapsed="false">
      <c r="A40" s="28" t="str">
        <f aca="false">IF(B40="","",A39+1)</f>
        <v/>
      </c>
      <c r="B40" s="29"/>
      <c r="C40" s="29"/>
      <c r="D40" s="29"/>
      <c r="E40" s="29"/>
      <c r="F40" s="29"/>
      <c r="G40" s="30"/>
      <c r="H40" s="136"/>
      <c r="I40" s="137"/>
      <c r="J40" s="33" t="n">
        <f aca="false">H40*I40</f>
        <v>0</v>
      </c>
      <c r="K40" s="3"/>
    </row>
    <row r="41" customFormat="false" ht="13.5" hidden="false" customHeight="true" outlineLevel="0" collapsed="false">
      <c r="A41" s="28" t="str">
        <f aca="false">IF(B41="","",A40+1)</f>
        <v/>
      </c>
      <c r="B41" s="29"/>
      <c r="C41" s="29"/>
      <c r="D41" s="29"/>
      <c r="E41" s="29"/>
      <c r="F41" s="29"/>
      <c r="G41" s="30"/>
      <c r="H41" s="136"/>
      <c r="I41" s="137"/>
      <c r="J41" s="33" t="n">
        <f aca="false">H41*I41</f>
        <v>0</v>
      </c>
      <c r="K41" s="3"/>
    </row>
    <row r="42" customFormat="false" ht="13.5" hidden="false" customHeight="true" outlineLevel="0" collapsed="false">
      <c r="A42" s="28" t="str">
        <f aca="false">IF(B42="","",A41+1)</f>
        <v/>
      </c>
      <c r="B42" s="29"/>
      <c r="C42" s="29"/>
      <c r="D42" s="29"/>
      <c r="E42" s="29"/>
      <c r="F42" s="29"/>
      <c r="G42" s="30"/>
      <c r="H42" s="136"/>
      <c r="I42" s="137"/>
      <c r="J42" s="33" t="n">
        <f aca="false">H42*I42</f>
        <v>0</v>
      </c>
      <c r="K42" s="3"/>
    </row>
    <row r="43" customFormat="false" ht="13.5" hidden="false" customHeight="true" outlineLevel="0" collapsed="false">
      <c r="A43" s="28" t="str">
        <f aca="false">IF(B43="","",A42+1)</f>
        <v/>
      </c>
      <c r="B43" s="29"/>
      <c r="C43" s="29"/>
      <c r="D43" s="29"/>
      <c r="E43" s="29"/>
      <c r="F43" s="29"/>
      <c r="G43" s="30"/>
      <c r="H43" s="136"/>
      <c r="I43" s="137"/>
      <c r="J43" s="33" t="n">
        <f aca="false">H43*I43</f>
        <v>0</v>
      </c>
      <c r="K43" s="3"/>
    </row>
    <row r="44" customFormat="false" ht="13.5" hidden="false" customHeight="true" outlineLevel="0" collapsed="false">
      <c r="A44" s="28" t="str">
        <f aca="false">IF(B44="","",A43+1)</f>
        <v/>
      </c>
      <c r="B44" s="29"/>
      <c r="C44" s="29"/>
      <c r="D44" s="29"/>
      <c r="E44" s="29"/>
      <c r="F44" s="29"/>
      <c r="G44" s="30"/>
      <c r="H44" s="136"/>
      <c r="I44" s="137"/>
      <c r="J44" s="33" t="n">
        <f aca="false">H44*I44</f>
        <v>0</v>
      </c>
      <c r="K44" s="3"/>
    </row>
    <row r="45" customFormat="false" ht="13.5" hidden="false" customHeight="true" outlineLevel="0" collapsed="false">
      <c r="A45" s="28" t="str">
        <f aca="false">IF(B45="","",A44+1)</f>
        <v/>
      </c>
      <c r="B45" s="29"/>
      <c r="C45" s="29"/>
      <c r="D45" s="29"/>
      <c r="E45" s="29"/>
      <c r="F45" s="29"/>
      <c r="G45" s="30"/>
      <c r="H45" s="136"/>
      <c r="I45" s="137"/>
      <c r="J45" s="33" t="n">
        <f aca="false">H45*I45</f>
        <v>0</v>
      </c>
      <c r="K45" s="3"/>
    </row>
    <row r="46" customFormat="false" ht="13.5" hidden="false" customHeight="true" outlineLevel="0" collapsed="false">
      <c r="A46" s="28" t="str">
        <f aca="false">IF(B46="","",A45+1)</f>
        <v/>
      </c>
      <c r="B46" s="29"/>
      <c r="C46" s="29"/>
      <c r="D46" s="29"/>
      <c r="E46" s="29"/>
      <c r="F46" s="29"/>
      <c r="G46" s="30"/>
      <c r="H46" s="136"/>
      <c r="I46" s="137"/>
      <c r="J46" s="33" t="n">
        <f aca="false">H46*I46</f>
        <v>0</v>
      </c>
      <c r="K46" s="3"/>
    </row>
    <row r="47" customFormat="false" ht="13.5" hidden="false" customHeight="true" outlineLevel="0" collapsed="false">
      <c r="A47" s="28" t="str">
        <f aca="false">IF(B47="","",A46+1)</f>
        <v/>
      </c>
      <c r="B47" s="29"/>
      <c r="C47" s="29"/>
      <c r="D47" s="29"/>
      <c r="E47" s="29"/>
      <c r="F47" s="29"/>
      <c r="G47" s="30"/>
      <c r="H47" s="136"/>
      <c r="I47" s="137"/>
      <c r="J47" s="33" t="n">
        <f aca="false">H47*I47</f>
        <v>0</v>
      </c>
      <c r="K47" s="3"/>
    </row>
    <row r="48" customFormat="false" ht="13.5" hidden="false" customHeight="true" outlineLevel="0" collapsed="false">
      <c r="A48" s="42"/>
      <c r="B48" s="42"/>
      <c r="C48" s="42"/>
      <c r="D48" s="42"/>
      <c r="E48" s="42"/>
      <c r="F48" s="42"/>
      <c r="G48" s="138" t="str">
        <f aca="false">IF(I51=0,"Gesamtpreis (brutto)","Gesamtpreis (netto)")</f>
        <v>Gesamtpreis (netto)</v>
      </c>
      <c r="H48" s="138"/>
      <c r="I48" s="138"/>
      <c r="J48" s="139" t="n">
        <f aca="false">SUM(Bestellschein!J11:J25,J8:J47)</f>
        <v>103.753</v>
      </c>
      <c r="K48" s="3"/>
    </row>
    <row r="49" customFormat="false" ht="13.5" hidden="false" customHeight="true" outlineLevel="0" collapsed="false">
      <c r="A49" s="42"/>
      <c r="B49" s="42"/>
      <c r="C49" s="42"/>
      <c r="D49" s="42"/>
      <c r="E49" s="42"/>
      <c r="F49" s="42"/>
      <c r="G49" s="140" t="str">
        <f aca="false">IF(J49="","",IF(J49&gt;0,"Zuschlag","Rabatt"))</f>
        <v/>
      </c>
      <c r="H49" s="140"/>
      <c r="I49" s="140"/>
      <c r="J49" s="41"/>
      <c r="K49" s="3"/>
    </row>
    <row r="50" customFormat="false" ht="13.5" hidden="false" customHeight="true" outlineLevel="0" collapsed="false">
      <c r="A50" s="42"/>
      <c r="B50" s="44"/>
      <c r="C50" s="44"/>
      <c r="D50" s="44"/>
      <c r="E50" s="44"/>
      <c r="F50" s="44"/>
      <c r="G50" s="43" t="str">
        <f aca="false">IF(I51=0,"Versand (brutto)","Versand (netto)")</f>
        <v>Versand (netto)</v>
      </c>
      <c r="H50" s="43"/>
      <c r="I50" s="43"/>
      <c r="J50" s="41" t="n">
        <f aca="false">IF(J48=0,"",Bestellschein!I28)</f>
        <v>0</v>
      </c>
      <c r="K50" s="3"/>
    </row>
    <row r="51" customFormat="false" ht="13.5" hidden="false" customHeight="true" outlineLevel="0" collapsed="false">
      <c r="A51" s="42"/>
      <c r="B51" s="44"/>
      <c r="C51" s="44"/>
      <c r="D51" s="44"/>
      <c r="E51" s="44"/>
      <c r="F51" s="44"/>
      <c r="G51" s="40" t="s">
        <v>124</v>
      </c>
      <c r="H51" s="40"/>
      <c r="I51" s="141" t="n">
        <f aca="false">INDEX([0]!ust.,Listen!$A$62)</f>
        <v>19</v>
      </c>
      <c r="J51" s="41" t="n">
        <f aca="false">SUM(J48:J50)*I51/100</f>
        <v>19.71307</v>
      </c>
      <c r="K51" s="3"/>
    </row>
    <row r="52" customFormat="false" ht="13.5" hidden="false" customHeight="true" outlineLevel="0" collapsed="false">
      <c r="A52" s="142" t="s">
        <v>125</v>
      </c>
      <c r="B52" s="44"/>
      <c r="C52" s="44"/>
      <c r="D52" s="44"/>
      <c r="E52" s="44"/>
      <c r="F52" s="44"/>
      <c r="G52" s="49" t="s">
        <v>126</v>
      </c>
      <c r="H52" s="49"/>
      <c r="I52" s="49"/>
      <c r="J52" s="50" t="n">
        <f aca="false">SUM(J48:J51)</f>
        <v>123.46607</v>
      </c>
      <c r="K52" s="3"/>
    </row>
    <row r="53" customFormat="false" ht="37.5" hidden="false" customHeight="true" outlineLevel="0" collapsed="false"/>
  </sheetData>
  <sheetProtection sheet="true" password="cbfd" objects="true" scenarios="true" selectLockedCells="true"/>
  <mergeCells count="49">
    <mergeCell ref="G1:J1"/>
    <mergeCell ref="A5:F5"/>
    <mergeCell ref="G5:J5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G48:I48"/>
    <mergeCell ref="G49:I49"/>
    <mergeCell ref="G50:I50"/>
    <mergeCell ref="G51:H51"/>
    <mergeCell ref="G52:I52"/>
  </mergeCells>
  <conditionalFormatting sqref="G5:G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J50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0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196527777777778" top="0.31527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showFormulas="false" showGridLines="fals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122" activePane="bottomLeft" state="frozen"/>
      <selection pane="topLeft" activeCell="A1" activeCellId="0" sqref="A1"/>
      <selection pane="bottomLeft" activeCell="A124" activeCellId="0" sqref="A124"/>
    </sheetView>
  </sheetViews>
  <sheetFormatPr defaultRowHeight="14.25" zeroHeight="false" outlineLevelRow="0" outlineLevelCol="0"/>
  <cols>
    <col collapsed="false" customWidth="true" hidden="false" outlineLevel="0" max="2" min="1" style="143" width="60.71"/>
    <col collapsed="false" customWidth="true" hidden="false" outlineLevel="0" max="3" min="3" style="143" width="30.7"/>
    <col collapsed="false" customWidth="true" hidden="false" outlineLevel="0" max="1025" min="4" style="143" width="11.42"/>
  </cols>
  <sheetData>
    <row r="1" customFormat="false" ht="14.25" hidden="false" customHeight="false" outlineLevel="0" collapsed="false">
      <c r="A1" s="144" t="s">
        <v>127</v>
      </c>
      <c r="B1" s="144" t="s">
        <v>128</v>
      </c>
      <c r="C1" s="144" t="s">
        <v>129</v>
      </c>
    </row>
    <row r="2" customFormat="false" ht="14.25" hidden="false" customHeight="false" outlineLevel="0" collapsed="false">
      <c r="A2" s="145" t="n">
        <v>122</v>
      </c>
      <c r="B2" s="145"/>
      <c r="C2" s="145"/>
    </row>
    <row r="3" customFormat="false" ht="14.25" hidden="false" customHeight="false" outlineLevel="0" collapsed="false">
      <c r="A3" s="146"/>
      <c r="B3" s="146"/>
      <c r="C3" s="146"/>
    </row>
    <row r="4" customFormat="false" ht="85.5" hidden="false" customHeight="false" outlineLevel="0" collapsed="false">
      <c r="A4" s="146" t="s">
        <v>130</v>
      </c>
      <c r="B4" s="146" t="s">
        <v>131</v>
      </c>
      <c r="C4" s="146" t="s">
        <v>132</v>
      </c>
    </row>
    <row r="5" customFormat="false" ht="85.5" hidden="false" customHeight="false" outlineLevel="0" collapsed="false">
      <c r="A5" s="147" t="s">
        <v>133</v>
      </c>
      <c r="B5" s="147" t="s">
        <v>134</v>
      </c>
      <c r="C5" s="146" t="s">
        <v>135</v>
      </c>
    </row>
    <row r="6" customFormat="false" ht="85.5" hidden="false" customHeight="false" outlineLevel="0" collapsed="false">
      <c r="A6" s="148" t="s">
        <v>136</v>
      </c>
      <c r="B6" s="148" t="s">
        <v>137</v>
      </c>
      <c r="C6" s="149"/>
    </row>
    <row r="7" customFormat="false" ht="57" hidden="false" customHeight="false" outlineLevel="0" collapsed="false">
      <c r="A7" s="146" t="s">
        <v>138</v>
      </c>
      <c r="B7" s="146" t="s">
        <v>139</v>
      </c>
      <c r="C7" s="146"/>
    </row>
    <row r="8" customFormat="false" ht="57" hidden="false" customHeight="false" outlineLevel="0" collapsed="false">
      <c r="A8" s="146" t="s">
        <v>140</v>
      </c>
      <c r="B8" s="146" t="s">
        <v>141</v>
      </c>
      <c r="C8" s="146" t="s">
        <v>142</v>
      </c>
    </row>
    <row r="9" customFormat="false" ht="57" hidden="false" customHeight="false" outlineLevel="0" collapsed="false">
      <c r="A9" s="146" t="s">
        <v>143</v>
      </c>
      <c r="B9" s="146" t="s">
        <v>144</v>
      </c>
      <c r="C9" s="146"/>
    </row>
    <row r="10" customFormat="false" ht="57" hidden="false" customHeight="false" outlineLevel="0" collapsed="false">
      <c r="A10" s="147" t="s">
        <v>145</v>
      </c>
      <c r="B10" s="147"/>
      <c r="C10" s="146"/>
    </row>
    <row r="11" customFormat="false" ht="85.5" hidden="false" customHeight="false" outlineLevel="0" collapsed="false">
      <c r="A11" s="147" t="s">
        <v>146</v>
      </c>
      <c r="B11" s="147" t="s">
        <v>147</v>
      </c>
      <c r="C11" s="146" t="n">
        <v>20555</v>
      </c>
    </row>
    <row r="12" customFormat="false" ht="57" hidden="false" customHeight="false" outlineLevel="0" collapsed="false">
      <c r="A12" s="147" t="s">
        <v>148</v>
      </c>
      <c r="B12" s="147" t="s">
        <v>149</v>
      </c>
      <c r="C12" s="146" t="s">
        <v>150</v>
      </c>
    </row>
    <row r="13" customFormat="false" ht="71.25" hidden="false" customHeight="false" outlineLevel="0" collapsed="false">
      <c r="A13" s="148" t="s">
        <v>151</v>
      </c>
      <c r="B13" s="148" t="s">
        <v>152</v>
      </c>
      <c r="C13" s="149"/>
    </row>
    <row r="14" customFormat="false" ht="57" hidden="false" customHeight="false" outlineLevel="0" collapsed="false">
      <c r="A14" s="148" t="s">
        <v>153</v>
      </c>
      <c r="B14" s="149" t="s">
        <v>154</v>
      </c>
      <c r="C14" s="149"/>
    </row>
    <row r="15" customFormat="false" ht="57" hidden="false" customHeight="false" outlineLevel="0" collapsed="false">
      <c r="A15" s="148" t="s">
        <v>155</v>
      </c>
      <c r="B15" s="149" t="s">
        <v>156</v>
      </c>
      <c r="C15" s="146"/>
    </row>
    <row r="16" customFormat="false" ht="57" hidden="false" customHeight="false" outlineLevel="0" collapsed="false">
      <c r="A16" s="146" t="s">
        <v>157</v>
      </c>
      <c r="B16" s="146" t="s">
        <v>158</v>
      </c>
      <c r="C16" s="146" t="s">
        <v>159</v>
      </c>
    </row>
    <row r="17" customFormat="false" ht="57" hidden="false" customHeight="false" outlineLevel="0" collapsed="false">
      <c r="A17" s="146" t="s">
        <v>160</v>
      </c>
      <c r="B17" s="146" t="s">
        <v>161</v>
      </c>
      <c r="C17" s="146" t="s">
        <v>162</v>
      </c>
    </row>
    <row r="18" customFormat="false" ht="85.5" hidden="false" customHeight="false" outlineLevel="0" collapsed="false">
      <c r="A18" s="146" t="s">
        <v>163</v>
      </c>
      <c r="B18" s="146" t="s">
        <v>164</v>
      </c>
      <c r="C18" s="146" t="s">
        <v>165</v>
      </c>
    </row>
    <row r="19" customFormat="false" ht="57" hidden="false" customHeight="false" outlineLevel="0" collapsed="false">
      <c r="A19" s="146" t="s">
        <v>166</v>
      </c>
      <c r="B19" s="146" t="s">
        <v>167</v>
      </c>
      <c r="C19" s="146"/>
    </row>
    <row r="20" customFormat="false" ht="99.75" hidden="false" customHeight="false" outlineLevel="0" collapsed="false">
      <c r="A20" s="150" t="s">
        <v>168</v>
      </c>
      <c r="B20" s="150" t="s">
        <v>169</v>
      </c>
      <c r="C20" s="151" t="n">
        <v>3033677</v>
      </c>
    </row>
    <row r="21" customFormat="false" ht="99.75" hidden="false" customHeight="false" outlineLevel="0" collapsed="false">
      <c r="A21" s="148" t="s">
        <v>170</v>
      </c>
      <c r="B21" s="148" t="s">
        <v>171</v>
      </c>
      <c r="C21" s="149" t="n">
        <v>119999</v>
      </c>
    </row>
    <row r="22" customFormat="false" ht="57" hidden="false" customHeight="false" outlineLevel="0" collapsed="false">
      <c r="A22" s="148" t="s">
        <v>172</v>
      </c>
      <c r="B22" s="148" t="s">
        <v>173</v>
      </c>
      <c r="C22" s="146"/>
    </row>
    <row r="23" customFormat="false" ht="85.5" hidden="false" customHeight="false" outlineLevel="0" collapsed="false">
      <c r="A23" s="146" t="s">
        <v>174</v>
      </c>
      <c r="B23" s="146" t="s">
        <v>175</v>
      </c>
      <c r="C23" s="146" t="s">
        <v>176</v>
      </c>
    </row>
    <row r="24" customFormat="false" ht="57" hidden="false" customHeight="false" outlineLevel="0" collapsed="false">
      <c r="A24" s="152" t="s">
        <v>177</v>
      </c>
      <c r="B24" s="153" t="s">
        <v>178</v>
      </c>
      <c r="C24" s="154"/>
    </row>
    <row r="25" customFormat="false" ht="85.5" hidden="false" customHeight="false" outlineLevel="0" collapsed="false">
      <c r="A25" s="147" t="s">
        <v>179</v>
      </c>
      <c r="B25" s="147" t="s">
        <v>180</v>
      </c>
      <c r="C25" s="146"/>
    </row>
    <row r="26" customFormat="false" ht="85.5" hidden="false" customHeight="false" outlineLevel="0" collapsed="false">
      <c r="A26" s="150" t="s">
        <v>181</v>
      </c>
      <c r="B26" s="150" t="s">
        <v>182</v>
      </c>
      <c r="C26" s="151"/>
    </row>
    <row r="27" customFormat="false" ht="85.5" hidden="false" customHeight="false" outlineLevel="0" collapsed="false">
      <c r="A27" s="146" t="s">
        <v>183</v>
      </c>
      <c r="B27" s="146" t="s">
        <v>184</v>
      </c>
      <c r="C27" s="146" t="s">
        <v>185</v>
      </c>
    </row>
    <row r="28" customFormat="false" ht="57" hidden="false" customHeight="false" outlineLevel="0" collapsed="false">
      <c r="A28" s="147" t="s">
        <v>186</v>
      </c>
      <c r="B28" s="147" t="s">
        <v>187</v>
      </c>
      <c r="C28" s="146" t="s">
        <v>188</v>
      </c>
    </row>
    <row r="29" customFormat="false" ht="85.5" hidden="false" customHeight="false" outlineLevel="0" collapsed="false">
      <c r="A29" s="148" t="s">
        <v>189</v>
      </c>
      <c r="B29" s="148" t="s">
        <v>190</v>
      </c>
      <c r="C29" s="146"/>
    </row>
    <row r="30" customFormat="false" ht="85.5" hidden="false" customHeight="false" outlineLevel="0" collapsed="false">
      <c r="A30" s="147" t="s">
        <v>191</v>
      </c>
      <c r="B30" s="147" t="s">
        <v>192</v>
      </c>
      <c r="C30" s="146"/>
    </row>
    <row r="31" customFormat="false" ht="99.75" hidden="false" customHeight="false" outlineLevel="0" collapsed="false">
      <c r="A31" s="146" t="s">
        <v>193</v>
      </c>
      <c r="B31" s="146" t="s">
        <v>194</v>
      </c>
      <c r="C31" s="146" t="s">
        <v>195</v>
      </c>
    </row>
    <row r="32" customFormat="false" ht="85.5" hidden="false" customHeight="false" outlineLevel="0" collapsed="false">
      <c r="A32" s="146" t="s">
        <v>196</v>
      </c>
      <c r="B32" s="146" t="s">
        <v>197</v>
      </c>
      <c r="C32" s="146" t="s">
        <v>198</v>
      </c>
    </row>
    <row r="33" customFormat="false" ht="85.5" hidden="false" customHeight="false" outlineLevel="0" collapsed="false">
      <c r="A33" s="147" t="s">
        <v>199</v>
      </c>
      <c r="B33" s="147" t="s">
        <v>200</v>
      </c>
      <c r="C33" s="146" t="n">
        <v>10445</v>
      </c>
    </row>
    <row r="34" customFormat="false" ht="85.5" hidden="false" customHeight="false" outlineLevel="0" collapsed="false">
      <c r="A34" s="146" t="s">
        <v>201</v>
      </c>
      <c r="B34" s="146" t="s">
        <v>202</v>
      </c>
      <c r="C34" s="146" t="s">
        <v>203</v>
      </c>
    </row>
    <row r="35" customFormat="false" ht="99.75" hidden="false" customHeight="false" outlineLevel="0" collapsed="false">
      <c r="A35" s="150" t="s">
        <v>204</v>
      </c>
      <c r="B35" s="150" t="s">
        <v>205</v>
      </c>
      <c r="C35" s="151" t="s">
        <v>206</v>
      </c>
    </row>
    <row r="36" customFormat="false" ht="85.5" hidden="false" customHeight="false" outlineLevel="0" collapsed="false">
      <c r="A36" s="148" t="s">
        <v>207</v>
      </c>
      <c r="B36" s="148" t="s">
        <v>208</v>
      </c>
      <c r="C36" s="149"/>
    </row>
    <row r="37" customFormat="false" ht="99.75" hidden="false" customHeight="false" outlineLevel="0" collapsed="false">
      <c r="A37" s="146" t="s">
        <v>209</v>
      </c>
      <c r="B37" s="146" t="s">
        <v>210</v>
      </c>
      <c r="C37" s="146" t="n">
        <v>36633</v>
      </c>
    </row>
    <row r="38" customFormat="false" ht="85.5" hidden="false" customHeight="false" outlineLevel="0" collapsed="false">
      <c r="A38" s="146" t="s">
        <v>211</v>
      </c>
      <c r="B38" s="146" t="s">
        <v>212</v>
      </c>
      <c r="C38" s="146" t="s">
        <v>213</v>
      </c>
    </row>
    <row r="39" customFormat="false" ht="57" hidden="false" customHeight="false" outlineLevel="0" collapsed="false">
      <c r="A39" s="146" t="s">
        <v>214</v>
      </c>
      <c r="B39" s="146" t="s">
        <v>215</v>
      </c>
      <c r="C39" s="146" t="s">
        <v>216</v>
      </c>
    </row>
    <row r="40" customFormat="false" ht="85.5" hidden="false" customHeight="false" outlineLevel="0" collapsed="false">
      <c r="A40" s="146" t="s">
        <v>217</v>
      </c>
      <c r="B40" s="146" t="s">
        <v>218</v>
      </c>
      <c r="C40" s="146" t="s">
        <v>219</v>
      </c>
    </row>
    <row r="41" customFormat="false" ht="85.5" hidden="false" customHeight="false" outlineLevel="0" collapsed="false">
      <c r="A41" s="150" t="s">
        <v>220</v>
      </c>
      <c r="B41" s="150" t="s">
        <v>221</v>
      </c>
      <c r="C41" s="151"/>
    </row>
    <row r="42" customFormat="false" ht="57" hidden="false" customHeight="false" outlineLevel="0" collapsed="false">
      <c r="A42" s="147" t="s">
        <v>222</v>
      </c>
      <c r="B42" s="147" t="s">
        <v>223</v>
      </c>
      <c r="C42" s="146"/>
    </row>
    <row r="43" customFormat="false" ht="85.5" hidden="false" customHeight="false" outlineLevel="0" collapsed="false">
      <c r="A43" s="148" t="s">
        <v>224</v>
      </c>
      <c r="B43" s="148" t="s">
        <v>225</v>
      </c>
      <c r="C43" s="149" t="s">
        <v>226</v>
      </c>
    </row>
    <row r="44" customFormat="false" ht="57" hidden="false" customHeight="false" outlineLevel="0" collapsed="false">
      <c r="A44" s="148" t="s">
        <v>227</v>
      </c>
      <c r="B44" s="148" t="s">
        <v>228</v>
      </c>
      <c r="C44" s="149"/>
    </row>
    <row r="45" customFormat="false" ht="57" hidden="false" customHeight="false" outlineLevel="0" collapsed="false">
      <c r="A45" s="147" t="s">
        <v>229</v>
      </c>
      <c r="B45" s="147" t="s">
        <v>230</v>
      </c>
      <c r="C45" s="146"/>
    </row>
    <row r="46" customFormat="false" ht="85.5" hidden="false" customHeight="false" outlineLevel="0" collapsed="false">
      <c r="A46" s="148" t="s">
        <v>231</v>
      </c>
      <c r="B46" s="148" t="s">
        <v>232</v>
      </c>
      <c r="C46" s="149" t="s">
        <v>233</v>
      </c>
    </row>
    <row r="47" customFormat="false" ht="85.5" hidden="false" customHeight="false" outlineLevel="0" collapsed="false">
      <c r="A47" s="146" t="s">
        <v>234</v>
      </c>
      <c r="B47" s="146" t="s">
        <v>235</v>
      </c>
      <c r="C47" s="146"/>
    </row>
    <row r="48" customFormat="false" ht="57" hidden="false" customHeight="false" outlineLevel="0" collapsed="false">
      <c r="A48" s="146" t="s">
        <v>236</v>
      </c>
      <c r="B48" s="146" t="s">
        <v>237</v>
      </c>
      <c r="C48" s="146"/>
    </row>
    <row r="49" customFormat="false" ht="85.5" hidden="false" customHeight="false" outlineLevel="0" collapsed="false">
      <c r="A49" s="148" t="s">
        <v>238</v>
      </c>
      <c r="B49" s="148" t="s">
        <v>239</v>
      </c>
      <c r="C49" s="149"/>
    </row>
    <row r="50" customFormat="false" ht="57" hidden="false" customHeight="false" outlineLevel="0" collapsed="false">
      <c r="A50" s="148" t="s">
        <v>240</v>
      </c>
      <c r="B50" s="148" t="s">
        <v>241</v>
      </c>
      <c r="C50" s="149"/>
    </row>
    <row r="51" customFormat="false" ht="85.5" hidden="false" customHeight="false" outlineLevel="0" collapsed="false">
      <c r="A51" s="150" t="s">
        <v>242</v>
      </c>
      <c r="B51" s="150" t="s">
        <v>243</v>
      </c>
      <c r="C51" s="151" t="n">
        <v>1649</v>
      </c>
    </row>
    <row r="52" customFormat="false" ht="57" hidden="false" customHeight="false" outlineLevel="0" collapsed="false">
      <c r="A52" s="146" t="s">
        <v>244</v>
      </c>
      <c r="B52" s="146" t="s">
        <v>245</v>
      </c>
      <c r="C52" s="146" t="s">
        <v>246</v>
      </c>
    </row>
    <row r="53" customFormat="false" ht="99.75" hidden="false" customHeight="false" outlineLevel="0" collapsed="false">
      <c r="A53" s="146" t="s">
        <v>247</v>
      </c>
      <c r="B53" s="146" t="s">
        <v>248</v>
      </c>
      <c r="C53" s="146" t="s">
        <v>249</v>
      </c>
    </row>
    <row r="54" customFormat="false" ht="85.5" hidden="false" customHeight="false" outlineLevel="0" collapsed="false">
      <c r="A54" s="146" t="s">
        <v>250</v>
      </c>
      <c r="B54" s="146" t="s">
        <v>251</v>
      </c>
      <c r="C54" s="146" t="s">
        <v>252</v>
      </c>
    </row>
    <row r="55" customFormat="false" ht="99.75" hidden="false" customHeight="false" outlineLevel="0" collapsed="false">
      <c r="A55" s="148" t="s">
        <v>253</v>
      </c>
      <c r="B55" s="148" t="s">
        <v>254</v>
      </c>
      <c r="C55" s="149" t="s">
        <v>255</v>
      </c>
    </row>
    <row r="56" customFormat="false" ht="85.5" hidden="false" customHeight="false" outlineLevel="0" collapsed="false">
      <c r="A56" s="146" t="s">
        <v>256</v>
      </c>
      <c r="B56" s="146" t="s">
        <v>257</v>
      </c>
      <c r="C56" s="146" t="n">
        <v>1779</v>
      </c>
    </row>
    <row r="57" customFormat="false" ht="99.75" hidden="false" customHeight="false" outlineLevel="0" collapsed="false">
      <c r="A57" s="150" t="s">
        <v>258</v>
      </c>
      <c r="B57" s="150" t="s">
        <v>259</v>
      </c>
      <c r="C57" s="151" t="s">
        <v>260</v>
      </c>
    </row>
    <row r="58" customFormat="false" ht="57" hidden="false" customHeight="false" outlineLevel="0" collapsed="false">
      <c r="A58" s="146" t="s">
        <v>261</v>
      </c>
      <c r="B58" s="146"/>
      <c r="C58" s="146"/>
    </row>
    <row r="59" customFormat="false" ht="57" hidden="false" customHeight="false" outlineLevel="0" collapsed="false">
      <c r="A59" s="148" t="s">
        <v>262</v>
      </c>
      <c r="B59" s="148" t="s">
        <v>263</v>
      </c>
      <c r="C59" s="149"/>
    </row>
    <row r="60" customFormat="false" ht="85.5" hidden="false" customHeight="false" outlineLevel="0" collapsed="false">
      <c r="A60" s="148" t="s">
        <v>264</v>
      </c>
      <c r="B60" s="148" t="s">
        <v>265</v>
      </c>
      <c r="C60" s="146" t="s">
        <v>266</v>
      </c>
    </row>
    <row r="61" customFormat="false" ht="85.5" hidden="false" customHeight="false" outlineLevel="0" collapsed="false">
      <c r="A61" s="146" t="s">
        <v>267</v>
      </c>
      <c r="B61" s="146" t="s">
        <v>268</v>
      </c>
      <c r="C61" s="146"/>
    </row>
    <row r="62" customFormat="false" ht="85.5" hidden="false" customHeight="false" outlineLevel="0" collapsed="false">
      <c r="A62" s="146" t="s">
        <v>269</v>
      </c>
      <c r="B62" s="146" t="s">
        <v>270</v>
      </c>
      <c r="C62" s="146" t="s">
        <v>271</v>
      </c>
    </row>
    <row r="63" customFormat="false" ht="57" hidden="false" customHeight="false" outlineLevel="0" collapsed="false">
      <c r="A63" s="146" t="s">
        <v>272</v>
      </c>
      <c r="B63" s="146" t="s">
        <v>273</v>
      </c>
      <c r="C63" s="146"/>
    </row>
    <row r="64" customFormat="false" ht="57" hidden="false" customHeight="false" outlineLevel="0" collapsed="false">
      <c r="A64" s="146" t="s">
        <v>274</v>
      </c>
      <c r="B64" s="146" t="s">
        <v>275</v>
      </c>
      <c r="C64" s="146" t="s">
        <v>276</v>
      </c>
    </row>
    <row r="65" customFormat="false" ht="57" hidden="false" customHeight="false" outlineLevel="0" collapsed="false">
      <c r="A65" s="147" t="s">
        <v>277</v>
      </c>
      <c r="B65" s="147" t="s">
        <v>278</v>
      </c>
      <c r="C65" s="146"/>
    </row>
    <row r="66" customFormat="false" ht="85.5" hidden="false" customHeight="false" outlineLevel="0" collapsed="false">
      <c r="A66" s="146" t="s">
        <v>279</v>
      </c>
      <c r="B66" s="146" t="s">
        <v>280</v>
      </c>
      <c r="C66" s="146" t="s">
        <v>281</v>
      </c>
    </row>
    <row r="67" customFormat="false" ht="99.75" hidden="false" customHeight="false" outlineLevel="0" collapsed="false">
      <c r="A67" s="148" t="s">
        <v>282</v>
      </c>
      <c r="B67" s="148" t="s">
        <v>283</v>
      </c>
      <c r="C67" s="149" t="s">
        <v>284</v>
      </c>
    </row>
    <row r="68" customFormat="false" ht="85.5" hidden="false" customHeight="false" outlineLevel="0" collapsed="false">
      <c r="A68" s="146" t="s">
        <v>285</v>
      </c>
      <c r="B68" s="146" t="s">
        <v>286</v>
      </c>
      <c r="C68" s="146"/>
    </row>
    <row r="69" customFormat="false" ht="57" hidden="false" customHeight="false" outlineLevel="0" collapsed="false">
      <c r="A69" s="147" t="s">
        <v>287</v>
      </c>
      <c r="B69" s="147" t="s">
        <v>288</v>
      </c>
      <c r="C69" s="146" t="s">
        <v>289</v>
      </c>
    </row>
    <row r="70" customFormat="false" ht="57" hidden="false" customHeight="false" outlineLevel="0" collapsed="false">
      <c r="A70" s="148" t="s">
        <v>290</v>
      </c>
      <c r="B70" s="148" t="s">
        <v>291</v>
      </c>
      <c r="C70" s="149"/>
    </row>
    <row r="71" customFormat="false" ht="85.5" hidden="false" customHeight="false" outlineLevel="0" collapsed="false">
      <c r="A71" s="148" t="s">
        <v>292</v>
      </c>
      <c r="B71" s="148" t="s">
        <v>293</v>
      </c>
      <c r="C71" s="149" t="s">
        <v>294</v>
      </c>
    </row>
    <row r="72" customFormat="false" ht="85.5" hidden="false" customHeight="false" outlineLevel="0" collapsed="false">
      <c r="A72" s="150" t="s">
        <v>295</v>
      </c>
      <c r="B72" s="150" t="s">
        <v>296</v>
      </c>
      <c r="C72" s="151" t="n">
        <v>5362</v>
      </c>
    </row>
    <row r="73" customFormat="false" ht="57" hidden="false" customHeight="false" outlineLevel="0" collapsed="false">
      <c r="A73" s="146" t="s">
        <v>297</v>
      </c>
      <c r="B73" s="146" t="s">
        <v>298</v>
      </c>
      <c r="C73" s="146"/>
    </row>
    <row r="74" customFormat="false" ht="85.5" hidden="false" customHeight="false" outlineLevel="0" collapsed="false">
      <c r="A74" s="148" t="s">
        <v>299</v>
      </c>
      <c r="B74" s="148" t="s">
        <v>300</v>
      </c>
      <c r="C74" s="149" t="s">
        <v>301</v>
      </c>
    </row>
    <row r="75" customFormat="false" ht="85.5" hidden="false" customHeight="false" outlineLevel="0" collapsed="false">
      <c r="A75" s="146" t="s">
        <v>302</v>
      </c>
      <c r="B75" s="146" t="s">
        <v>303</v>
      </c>
      <c r="C75" s="146" t="n">
        <v>425754</v>
      </c>
    </row>
    <row r="76" customFormat="false" ht="71.25" hidden="false" customHeight="false" outlineLevel="0" collapsed="false">
      <c r="A76" s="148" t="s">
        <v>304</v>
      </c>
      <c r="B76" s="148" t="s">
        <v>305</v>
      </c>
      <c r="C76" s="149" t="s">
        <v>306</v>
      </c>
    </row>
    <row r="77" customFormat="false" ht="42.75" hidden="false" customHeight="false" outlineLevel="0" collapsed="false">
      <c r="A77" s="150" t="s">
        <v>307</v>
      </c>
      <c r="B77" s="150"/>
      <c r="C77" s="151"/>
    </row>
    <row r="78" customFormat="false" ht="57" hidden="false" customHeight="false" outlineLevel="0" collapsed="false">
      <c r="A78" s="147" t="s">
        <v>308</v>
      </c>
      <c r="B78" s="147" t="s">
        <v>309</v>
      </c>
      <c r="C78" s="146"/>
    </row>
    <row r="79" customFormat="false" ht="85.5" hidden="false" customHeight="false" outlineLevel="0" collapsed="false">
      <c r="A79" s="146" t="s">
        <v>310</v>
      </c>
      <c r="B79" s="146" t="s">
        <v>311</v>
      </c>
      <c r="C79" s="146" t="s">
        <v>312</v>
      </c>
    </row>
    <row r="80" customFormat="false" ht="85.5" hidden="false" customHeight="false" outlineLevel="0" collapsed="false">
      <c r="A80" s="146" t="s">
        <v>313</v>
      </c>
      <c r="B80" s="146" t="s">
        <v>314</v>
      </c>
      <c r="C80" s="146"/>
    </row>
    <row r="81" customFormat="false" ht="85.5" hidden="false" customHeight="false" outlineLevel="0" collapsed="false">
      <c r="A81" s="146" t="s">
        <v>315</v>
      </c>
      <c r="B81" s="146" t="s">
        <v>316</v>
      </c>
      <c r="C81" s="146" t="s">
        <v>317</v>
      </c>
    </row>
    <row r="82" customFormat="false" ht="85.5" hidden="false" customHeight="false" outlineLevel="0" collapsed="false">
      <c r="A82" s="146" t="s">
        <v>318</v>
      </c>
      <c r="B82" s="146" t="s">
        <v>319</v>
      </c>
      <c r="C82" s="146" t="s">
        <v>320</v>
      </c>
    </row>
    <row r="83" customFormat="false" ht="85.5" hidden="false" customHeight="false" outlineLevel="0" collapsed="false">
      <c r="A83" s="146" t="s">
        <v>321</v>
      </c>
      <c r="B83" s="146" t="s">
        <v>322</v>
      </c>
      <c r="C83" s="146" t="s">
        <v>323</v>
      </c>
    </row>
    <row r="84" customFormat="false" ht="71.25" hidden="false" customHeight="false" outlineLevel="0" collapsed="false">
      <c r="A84" s="148" t="s">
        <v>324</v>
      </c>
      <c r="B84" s="148" t="s">
        <v>325</v>
      </c>
      <c r="C84" s="149"/>
    </row>
    <row r="85" customFormat="false" ht="57" hidden="false" customHeight="false" outlineLevel="0" collapsed="false">
      <c r="A85" s="152" t="s">
        <v>326</v>
      </c>
      <c r="B85" s="153" t="s">
        <v>327</v>
      </c>
      <c r="C85" s="153"/>
    </row>
    <row r="86" customFormat="false" ht="85.5" hidden="false" customHeight="false" outlineLevel="0" collapsed="false">
      <c r="A86" s="148" t="s">
        <v>328</v>
      </c>
      <c r="B86" s="148" t="s">
        <v>329</v>
      </c>
      <c r="C86" s="149"/>
    </row>
    <row r="87" customFormat="false" ht="85.5" hidden="false" customHeight="false" outlineLevel="0" collapsed="false">
      <c r="A87" s="146" t="s">
        <v>330</v>
      </c>
      <c r="B87" s="146" t="s">
        <v>331</v>
      </c>
      <c r="C87" s="146" t="s">
        <v>332</v>
      </c>
    </row>
    <row r="88" customFormat="false" ht="99.75" hidden="false" customHeight="false" outlineLevel="0" collapsed="false">
      <c r="A88" s="155" t="s">
        <v>333</v>
      </c>
      <c r="B88" s="155" t="s">
        <v>334</v>
      </c>
      <c r="C88" s="155" t="n">
        <v>5015217</v>
      </c>
    </row>
    <row r="89" customFormat="false" ht="85.5" hidden="false" customHeight="false" outlineLevel="0" collapsed="false">
      <c r="A89" s="150" t="s">
        <v>335</v>
      </c>
      <c r="B89" s="150" t="s">
        <v>336</v>
      </c>
      <c r="C89" s="151" t="s">
        <v>337</v>
      </c>
    </row>
    <row r="90" customFormat="false" ht="85.5" hidden="false" customHeight="false" outlineLevel="0" collapsed="false">
      <c r="A90" s="148" t="s">
        <v>338</v>
      </c>
      <c r="B90" s="148" t="s">
        <v>339</v>
      </c>
      <c r="C90" s="149" t="s">
        <v>340</v>
      </c>
    </row>
    <row r="91" customFormat="false" ht="57" hidden="false" customHeight="false" outlineLevel="0" collapsed="false">
      <c r="A91" s="148" t="s">
        <v>341</v>
      </c>
      <c r="B91" s="148" t="s">
        <v>342</v>
      </c>
      <c r="C91" s="149" t="n">
        <v>301629</v>
      </c>
    </row>
    <row r="92" customFormat="false" ht="85.5" hidden="false" customHeight="false" outlineLevel="0" collapsed="false">
      <c r="A92" s="147" t="s">
        <v>343</v>
      </c>
      <c r="B92" s="147" t="s">
        <v>344</v>
      </c>
      <c r="C92" s="146"/>
    </row>
    <row r="93" customFormat="false" ht="85.5" hidden="false" customHeight="false" outlineLevel="0" collapsed="false">
      <c r="A93" s="146" t="s">
        <v>345</v>
      </c>
      <c r="B93" s="146" t="s">
        <v>346</v>
      </c>
      <c r="C93" s="146" t="n">
        <v>211148505</v>
      </c>
    </row>
    <row r="94" customFormat="false" ht="85.5" hidden="false" customHeight="false" outlineLevel="0" collapsed="false">
      <c r="A94" s="146" t="s">
        <v>347</v>
      </c>
      <c r="B94" s="146" t="s">
        <v>348</v>
      </c>
      <c r="C94" s="146" t="s">
        <v>349</v>
      </c>
    </row>
    <row r="95" customFormat="false" ht="85.5" hidden="false" customHeight="false" outlineLevel="0" collapsed="false">
      <c r="A95" s="150" t="s">
        <v>350</v>
      </c>
      <c r="B95" s="150" t="s">
        <v>351</v>
      </c>
      <c r="C95" s="151"/>
    </row>
    <row r="96" customFormat="false" ht="57" hidden="false" customHeight="false" outlineLevel="0" collapsed="false">
      <c r="A96" s="147" t="s">
        <v>352</v>
      </c>
      <c r="B96" s="147" t="s">
        <v>353</v>
      </c>
      <c r="C96" s="146" t="s">
        <v>354</v>
      </c>
    </row>
    <row r="97" customFormat="false" ht="57" hidden="false" customHeight="false" outlineLevel="0" collapsed="false">
      <c r="A97" s="148" t="s">
        <v>355</v>
      </c>
      <c r="B97" s="148" t="s">
        <v>356</v>
      </c>
      <c r="C97" s="146" t="s">
        <v>357</v>
      </c>
    </row>
    <row r="98" customFormat="false" ht="57" hidden="false" customHeight="false" outlineLevel="0" collapsed="false">
      <c r="A98" s="146" t="s">
        <v>358</v>
      </c>
      <c r="B98" s="146" t="s">
        <v>359</v>
      </c>
      <c r="C98" s="146"/>
    </row>
    <row r="99" customFormat="false" ht="99.75" hidden="false" customHeight="false" outlineLevel="0" collapsed="false">
      <c r="A99" s="148" t="s">
        <v>360</v>
      </c>
      <c r="B99" s="148" t="s">
        <v>361</v>
      </c>
      <c r="C99" s="149"/>
    </row>
    <row r="100" customFormat="false" ht="85.5" hidden="false" customHeight="false" outlineLevel="0" collapsed="false">
      <c r="A100" s="146" t="s">
        <v>362</v>
      </c>
      <c r="B100" s="146" t="s">
        <v>363</v>
      </c>
      <c r="C100" s="146" t="s">
        <v>364</v>
      </c>
    </row>
    <row r="101" customFormat="false" ht="85.5" hidden="false" customHeight="false" outlineLevel="0" collapsed="false">
      <c r="A101" s="146" t="s">
        <v>365</v>
      </c>
      <c r="B101" s="146" t="s">
        <v>366</v>
      </c>
      <c r="C101" s="146"/>
    </row>
    <row r="102" customFormat="false" ht="57" hidden="false" customHeight="false" outlineLevel="0" collapsed="false">
      <c r="A102" s="146" t="s">
        <v>367</v>
      </c>
      <c r="B102" s="146" t="s">
        <v>368</v>
      </c>
      <c r="C102" s="146" t="s">
        <v>369</v>
      </c>
    </row>
    <row r="103" customFormat="false" ht="57" hidden="false" customHeight="false" outlineLevel="0" collapsed="false">
      <c r="A103" s="146" t="s">
        <v>370</v>
      </c>
      <c r="B103" s="146" t="s">
        <v>371</v>
      </c>
      <c r="C103" s="146" t="s">
        <v>372</v>
      </c>
    </row>
    <row r="104" customFormat="false" ht="57" hidden="false" customHeight="false" outlineLevel="0" collapsed="false">
      <c r="A104" s="146" t="s">
        <v>373</v>
      </c>
      <c r="B104" s="146" t="s">
        <v>374</v>
      </c>
      <c r="C104" s="146" t="s">
        <v>375</v>
      </c>
    </row>
    <row r="105" customFormat="false" ht="99.75" hidden="false" customHeight="false" outlineLevel="0" collapsed="false">
      <c r="A105" s="146" t="s">
        <v>376</v>
      </c>
      <c r="B105" s="146" t="s">
        <v>377</v>
      </c>
      <c r="C105" s="146"/>
    </row>
    <row r="106" customFormat="false" ht="85.5" hidden="false" customHeight="false" outlineLevel="0" collapsed="false">
      <c r="A106" s="146" t="s">
        <v>378</v>
      </c>
      <c r="B106" s="146" t="s">
        <v>379</v>
      </c>
      <c r="C106" s="146" t="s">
        <v>380</v>
      </c>
    </row>
    <row r="107" customFormat="false" ht="57" hidden="false" customHeight="false" outlineLevel="0" collapsed="false">
      <c r="A107" s="148" t="s">
        <v>381</v>
      </c>
      <c r="B107" s="148" t="s">
        <v>382</v>
      </c>
      <c r="C107" s="149"/>
    </row>
    <row r="108" customFormat="false" ht="85.5" hidden="false" customHeight="false" outlineLevel="0" collapsed="false">
      <c r="A108" s="148" t="s">
        <v>383</v>
      </c>
      <c r="B108" s="148" t="s">
        <v>384</v>
      </c>
      <c r="C108" s="149" t="s">
        <v>385</v>
      </c>
    </row>
    <row r="109" customFormat="false" ht="57" hidden="false" customHeight="false" outlineLevel="0" collapsed="false">
      <c r="A109" s="146" t="s">
        <v>386</v>
      </c>
      <c r="B109" s="146" t="s">
        <v>387</v>
      </c>
      <c r="C109" s="146"/>
    </row>
    <row r="110" customFormat="false" ht="57" hidden="false" customHeight="false" outlineLevel="0" collapsed="false">
      <c r="A110" s="146" t="s">
        <v>388</v>
      </c>
      <c r="B110" s="146" t="s">
        <v>389</v>
      </c>
      <c r="C110" s="146"/>
    </row>
    <row r="111" customFormat="false" ht="71.25" hidden="false" customHeight="false" outlineLevel="0" collapsed="false">
      <c r="A111" s="148" t="s">
        <v>390</v>
      </c>
      <c r="B111" s="148" t="s">
        <v>391</v>
      </c>
      <c r="C111" s="149" t="s">
        <v>392</v>
      </c>
    </row>
    <row r="112" customFormat="false" ht="85.5" hidden="false" customHeight="false" outlineLevel="0" collapsed="false">
      <c r="A112" s="147" t="s">
        <v>393</v>
      </c>
      <c r="B112" s="147" t="s">
        <v>394</v>
      </c>
      <c r="C112" s="146" t="s">
        <v>395</v>
      </c>
    </row>
    <row r="113" customFormat="false" ht="85.5" hidden="false" customHeight="false" outlineLevel="0" collapsed="false">
      <c r="A113" s="146" t="s">
        <v>396</v>
      </c>
      <c r="B113" s="146" t="s">
        <v>397</v>
      </c>
      <c r="C113" s="146" t="n">
        <v>162152</v>
      </c>
    </row>
    <row r="114" customFormat="false" ht="85.5" hidden="false" customHeight="false" outlineLevel="0" collapsed="false">
      <c r="A114" s="148" t="s">
        <v>398</v>
      </c>
      <c r="B114" s="148" t="s">
        <v>399</v>
      </c>
      <c r="C114" s="149" t="s">
        <v>400</v>
      </c>
    </row>
    <row r="115" customFormat="false" ht="85.5" hidden="false" customHeight="false" outlineLevel="0" collapsed="false">
      <c r="A115" s="147" t="s">
        <v>401</v>
      </c>
      <c r="B115" s="147" t="s">
        <v>402</v>
      </c>
      <c r="C115" s="146" t="s">
        <v>403</v>
      </c>
    </row>
    <row r="116" customFormat="false" ht="57" hidden="false" customHeight="false" outlineLevel="0" collapsed="false">
      <c r="A116" s="146" t="s">
        <v>404</v>
      </c>
      <c r="B116" s="146" t="s">
        <v>405</v>
      </c>
      <c r="C116" s="146" t="n">
        <v>12286</v>
      </c>
    </row>
    <row r="117" customFormat="false" ht="85.5" hidden="false" customHeight="false" outlineLevel="0" collapsed="false">
      <c r="A117" s="147" t="s">
        <v>406</v>
      </c>
      <c r="B117" s="147" t="s">
        <v>407</v>
      </c>
      <c r="C117" s="146"/>
    </row>
    <row r="118" customFormat="false" ht="57" hidden="false" customHeight="false" outlineLevel="0" collapsed="false">
      <c r="A118" s="146" t="s">
        <v>408</v>
      </c>
      <c r="B118" s="146" t="s">
        <v>409</v>
      </c>
      <c r="C118" s="146"/>
    </row>
    <row r="119" customFormat="false" ht="85.5" hidden="false" customHeight="false" outlineLevel="0" collapsed="false">
      <c r="A119" s="150" t="s">
        <v>410</v>
      </c>
      <c r="B119" s="150" t="s">
        <v>411</v>
      </c>
      <c r="C119" s="151" t="s">
        <v>412</v>
      </c>
    </row>
    <row r="120" customFormat="false" ht="57" hidden="false" customHeight="false" outlineLevel="0" collapsed="false">
      <c r="A120" s="148" t="s">
        <v>413</v>
      </c>
      <c r="B120" s="148" t="s">
        <v>414</v>
      </c>
      <c r="C120" s="149" t="s">
        <v>415</v>
      </c>
    </row>
    <row r="121" customFormat="false" ht="57" hidden="false" customHeight="false" outlineLevel="0" collapsed="false">
      <c r="A121" s="146" t="s">
        <v>416</v>
      </c>
      <c r="B121" s="146" t="s">
        <v>417</v>
      </c>
      <c r="C121" s="146"/>
    </row>
    <row r="122" customFormat="false" ht="85.5" hidden="false" customHeight="false" outlineLevel="0" collapsed="false">
      <c r="A122" s="150" t="s">
        <v>418</v>
      </c>
      <c r="B122" s="150" t="s">
        <v>419</v>
      </c>
      <c r="C122" s="151" t="s">
        <v>420</v>
      </c>
    </row>
    <row r="123" customFormat="false" ht="85.5" hidden="false" customHeight="false" outlineLevel="0" collapsed="false">
      <c r="A123" s="152" t="s">
        <v>421</v>
      </c>
      <c r="B123" s="153" t="s">
        <v>422</v>
      </c>
      <c r="C123" s="153" t="s">
        <v>423</v>
      </c>
    </row>
    <row r="124" customFormat="false" ht="85.5" hidden="false" customHeight="false" outlineLevel="0" collapsed="false">
      <c r="A124" s="150" t="s">
        <v>424</v>
      </c>
      <c r="B124" s="150" t="s">
        <v>425</v>
      </c>
      <c r="C124" s="151"/>
    </row>
    <row r="125" customFormat="false" ht="85.5" hidden="false" customHeight="false" outlineLevel="0" collapsed="false">
      <c r="A125" s="146" t="s">
        <v>426</v>
      </c>
      <c r="B125" s="146" t="s">
        <v>427</v>
      </c>
      <c r="C125" s="146" t="n">
        <v>100537</v>
      </c>
    </row>
    <row r="126" customFormat="false" ht="57" hidden="false" customHeight="false" outlineLevel="0" collapsed="false">
      <c r="A126" s="146" t="s">
        <v>428</v>
      </c>
      <c r="B126" s="146" t="s">
        <v>429</v>
      </c>
      <c r="C126" s="146"/>
    </row>
    <row r="127" customFormat="false" ht="99.75" hidden="false" customHeight="false" outlineLevel="0" collapsed="false">
      <c r="A127" s="146" t="s">
        <v>430</v>
      </c>
      <c r="B127" s="146" t="s">
        <v>431</v>
      </c>
      <c r="C127" s="146" t="s">
        <v>432</v>
      </c>
    </row>
    <row r="128" customFormat="false" ht="85.5" hidden="false" customHeight="false" outlineLevel="0" collapsed="false">
      <c r="A128" s="148" t="s">
        <v>433</v>
      </c>
      <c r="B128" s="148" t="s">
        <v>434</v>
      </c>
      <c r="C128" s="149"/>
    </row>
    <row r="129" customFormat="false" ht="57" hidden="false" customHeight="false" outlineLevel="0" collapsed="false">
      <c r="A129" s="148" t="s">
        <v>435</v>
      </c>
      <c r="B129" s="148" t="s">
        <v>436</v>
      </c>
      <c r="C129" s="149" t="s">
        <v>437</v>
      </c>
    </row>
    <row r="130" customFormat="false" ht="85.5" hidden="false" customHeight="false" outlineLevel="0" collapsed="false">
      <c r="A130" s="152" t="s">
        <v>438</v>
      </c>
      <c r="B130" s="153" t="s">
        <v>439</v>
      </c>
      <c r="C130" s="153"/>
    </row>
    <row r="131" customFormat="false" ht="85.5" hidden="false" customHeight="false" outlineLevel="0" collapsed="false">
      <c r="A131" s="146" t="s">
        <v>440</v>
      </c>
      <c r="B131" s="146" t="s">
        <v>441</v>
      </c>
      <c r="C131" s="146" t="n">
        <v>932012</v>
      </c>
    </row>
    <row r="132" customFormat="false" ht="85.5" hidden="false" customHeight="false" outlineLevel="0" collapsed="false">
      <c r="A132" s="150" t="s">
        <v>442</v>
      </c>
      <c r="B132" s="150" t="s">
        <v>443</v>
      </c>
      <c r="C132" s="151" t="n">
        <v>10819725</v>
      </c>
    </row>
    <row r="133" customFormat="false" ht="85.5" hidden="false" customHeight="false" outlineLevel="0" collapsed="false">
      <c r="A133" s="150" t="s">
        <v>444</v>
      </c>
      <c r="B133" s="150" t="s">
        <v>445</v>
      </c>
      <c r="C133" s="151"/>
    </row>
    <row r="134" customFormat="false" ht="57" hidden="false" customHeight="false" outlineLevel="0" collapsed="false">
      <c r="A134" s="148" t="s">
        <v>446</v>
      </c>
      <c r="B134" s="148" t="s">
        <v>447</v>
      </c>
      <c r="C134" s="149"/>
    </row>
    <row r="135" customFormat="false" ht="71.25" hidden="false" customHeight="false" outlineLevel="0" collapsed="false">
      <c r="A135" s="150" t="s">
        <v>448</v>
      </c>
      <c r="B135" s="150" t="s">
        <v>449</v>
      </c>
      <c r="C135" s="151" t="s">
        <v>450</v>
      </c>
    </row>
    <row r="136" customFormat="false" ht="85.5" hidden="false" customHeight="false" outlineLevel="0" collapsed="false">
      <c r="A136" s="150" t="s">
        <v>451</v>
      </c>
      <c r="B136" s="150" t="s">
        <v>452</v>
      </c>
      <c r="C136" s="151"/>
    </row>
    <row r="137" customFormat="false" ht="57" hidden="false" customHeight="false" outlineLevel="0" collapsed="false">
      <c r="A137" s="150" t="s">
        <v>453</v>
      </c>
      <c r="B137" s="150" t="s">
        <v>454</v>
      </c>
      <c r="C137" s="151"/>
    </row>
    <row r="138" customFormat="false" ht="57" hidden="false" customHeight="false" outlineLevel="0" collapsed="false">
      <c r="A138" s="148" t="s">
        <v>455</v>
      </c>
      <c r="B138" s="148"/>
      <c r="C138" s="149"/>
    </row>
    <row r="139" customFormat="false" ht="85.5" hidden="false" customHeight="false" outlineLevel="0" collapsed="false">
      <c r="A139" s="150" t="s">
        <v>456</v>
      </c>
      <c r="B139" s="150" t="s">
        <v>457</v>
      </c>
      <c r="C139" s="151" t="n">
        <v>103665</v>
      </c>
    </row>
    <row r="140" customFormat="false" ht="99.75" hidden="false" customHeight="false" outlineLevel="0" collapsed="false">
      <c r="A140" s="150" t="s">
        <v>458</v>
      </c>
      <c r="B140" s="150" t="s">
        <v>459</v>
      </c>
      <c r="C140" s="151"/>
    </row>
    <row r="141" customFormat="false" ht="99.75" hidden="false" customHeight="false" outlineLevel="0" collapsed="false">
      <c r="A141" s="146" t="s">
        <v>460</v>
      </c>
      <c r="B141" s="146" t="s">
        <v>461</v>
      </c>
      <c r="C141" s="146"/>
    </row>
    <row r="142" customFormat="false" ht="85.5" hidden="false" customHeight="false" outlineLevel="0" collapsed="false">
      <c r="A142" s="146" t="s">
        <v>462</v>
      </c>
      <c r="B142" s="146" t="s">
        <v>463</v>
      </c>
      <c r="C142" s="146" t="n">
        <v>311223</v>
      </c>
    </row>
    <row r="143" customFormat="false" ht="99.75" hidden="false" customHeight="false" outlineLevel="0" collapsed="false">
      <c r="A143" s="146" t="s">
        <v>464</v>
      </c>
      <c r="B143" s="146" t="s">
        <v>465</v>
      </c>
      <c r="C143" s="146" t="n">
        <v>1977836</v>
      </c>
    </row>
    <row r="144" customFormat="false" ht="85.5" hidden="false" customHeight="false" outlineLevel="0" collapsed="false">
      <c r="A144" s="147" t="s">
        <v>466</v>
      </c>
      <c r="B144" s="147" t="s">
        <v>467</v>
      </c>
      <c r="C144" s="146"/>
    </row>
    <row r="145" customFormat="false" ht="85.5" hidden="false" customHeight="false" outlineLevel="0" collapsed="false">
      <c r="A145" s="147" t="s">
        <v>468</v>
      </c>
      <c r="B145" s="147" t="s">
        <v>469</v>
      </c>
      <c r="C145" s="146" t="s">
        <v>470</v>
      </c>
    </row>
    <row r="146" customFormat="false" ht="57" hidden="false" customHeight="false" outlineLevel="0" collapsed="false">
      <c r="A146" s="147" t="s">
        <v>471</v>
      </c>
      <c r="B146" s="156" t="s">
        <v>472</v>
      </c>
      <c r="C146" s="146" t="s">
        <v>473</v>
      </c>
    </row>
    <row r="147" customFormat="false" ht="85.5" hidden="false" customHeight="false" outlineLevel="0" collapsed="false">
      <c r="A147" s="147" t="s">
        <v>474</v>
      </c>
      <c r="B147" s="147" t="s">
        <v>475</v>
      </c>
      <c r="C147" s="146" t="s">
        <v>476</v>
      </c>
    </row>
    <row r="148" customFormat="false" ht="85.5" hidden="false" customHeight="false" outlineLevel="0" collapsed="false">
      <c r="A148" s="148" t="s">
        <v>477</v>
      </c>
      <c r="B148" s="148" t="s">
        <v>478</v>
      </c>
      <c r="C148" s="149"/>
    </row>
    <row r="149" customFormat="false" ht="57" hidden="false" customHeight="false" outlineLevel="0" collapsed="false">
      <c r="A149" s="150" t="s">
        <v>479</v>
      </c>
      <c r="B149" s="150" t="s">
        <v>480</v>
      </c>
      <c r="C149" s="151" t="s">
        <v>481</v>
      </c>
    </row>
    <row r="150" customFormat="false" ht="99.75" hidden="false" customHeight="false" outlineLevel="0" collapsed="false">
      <c r="A150" s="146" t="s">
        <v>482</v>
      </c>
      <c r="B150" s="146" t="s">
        <v>483</v>
      </c>
      <c r="C150" s="146" t="s">
        <v>484</v>
      </c>
    </row>
    <row r="151" customFormat="false" ht="57" hidden="false" customHeight="false" outlineLevel="0" collapsed="false">
      <c r="A151" s="147" t="s">
        <v>485</v>
      </c>
      <c r="B151" s="146" t="s">
        <v>486</v>
      </c>
      <c r="C151" s="146"/>
    </row>
    <row r="152" customFormat="false" ht="85.5" hidden="false" customHeight="false" outlineLevel="0" collapsed="false">
      <c r="A152" s="146" t="s">
        <v>487</v>
      </c>
      <c r="B152" s="146"/>
      <c r="C152" s="146"/>
    </row>
    <row r="153" customFormat="false" ht="85.5" hidden="false" customHeight="false" outlineLevel="0" collapsed="false">
      <c r="A153" s="147" t="s">
        <v>488</v>
      </c>
      <c r="B153" s="147" t="s">
        <v>489</v>
      </c>
      <c r="C153" s="146"/>
    </row>
    <row r="154" customFormat="false" ht="57" hidden="false" customHeight="false" outlineLevel="0" collapsed="false">
      <c r="A154" s="146" t="s">
        <v>490</v>
      </c>
      <c r="B154" s="146" t="s">
        <v>491</v>
      </c>
      <c r="C154" s="146" t="s">
        <v>492</v>
      </c>
    </row>
    <row r="155" customFormat="false" ht="85.5" hidden="false" customHeight="false" outlineLevel="0" collapsed="false">
      <c r="A155" s="146" t="s">
        <v>493</v>
      </c>
      <c r="B155" s="146"/>
      <c r="C155" s="146" t="n">
        <v>11258876</v>
      </c>
    </row>
    <row r="156" customFormat="false" ht="57" hidden="false" customHeight="false" outlineLevel="0" collapsed="false">
      <c r="A156" s="147" t="s">
        <v>494</v>
      </c>
      <c r="B156" s="147" t="s">
        <v>495</v>
      </c>
      <c r="C156" s="146" t="s">
        <v>496</v>
      </c>
    </row>
    <row r="157" customFormat="false" ht="85.5" hidden="false" customHeight="false" outlineLevel="0" collapsed="false">
      <c r="A157" s="148" t="s">
        <v>497</v>
      </c>
      <c r="B157" s="148" t="s">
        <v>498</v>
      </c>
      <c r="C157" s="149" t="s">
        <v>499</v>
      </c>
    </row>
    <row r="158" customFormat="false" ht="99.75" hidden="false" customHeight="false" outlineLevel="0" collapsed="false">
      <c r="A158" s="146" t="s">
        <v>500</v>
      </c>
      <c r="B158" s="146" t="s">
        <v>501</v>
      </c>
      <c r="C158" s="146" t="s">
        <v>502</v>
      </c>
    </row>
    <row r="159" customFormat="false" ht="57" hidden="false" customHeight="false" outlineLevel="0" collapsed="false">
      <c r="A159" s="146" t="s">
        <v>503</v>
      </c>
      <c r="B159" s="146" t="s">
        <v>504</v>
      </c>
      <c r="C159" s="146" t="s">
        <v>505</v>
      </c>
    </row>
    <row r="160" customFormat="false" ht="57" hidden="false" customHeight="false" outlineLevel="0" collapsed="false">
      <c r="A160" s="146" t="s">
        <v>506</v>
      </c>
      <c r="B160" s="146" t="s">
        <v>507</v>
      </c>
      <c r="C160" s="146" t="s">
        <v>508</v>
      </c>
    </row>
    <row r="161" customFormat="false" ht="85.5" hidden="false" customHeight="false" outlineLevel="0" collapsed="false">
      <c r="A161" s="150" t="s">
        <v>509</v>
      </c>
      <c r="B161" s="150" t="s">
        <v>510</v>
      </c>
      <c r="C161" s="151" t="s">
        <v>511</v>
      </c>
    </row>
    <row r="162" customFormat="false" ht="71.25" hidden="false" customHeight="false" outlineLevel="0" collapsed="false">
      <c r="A162" s="148" t="s">
        <v>512</v>
      </c>
      <c r="B162" s="148" t="s">
        <v>513</v>
      </c>
      <c r="C162" s="149" t="s">
        <v>514</v>
      </c>
    </row>
    <row r="163" customFormat="false" ht="85.5" hidden="false" customHeight="false" outlineLevel="0" collapsed="false">
      <c r="A163" s="148" t="s">
        <v>515</v>
      </c>
      <c r="B163" s="148" t="s">
        <v>516</v>
      </c>
      <c r="C163" s="149"/>
    </row>
    <row r="164" customFormat="false" ht="57" hidden="false" customHeight="false" outlineLevel="0" collapsed="false">
      <c r="A164" s="148" t="s">
        <v>517</v>
      </c>
      <c r="B164" s="148" t="s">
        <v>518</v>
      </c>
      <c r="C164" s="149" t="s">
        <v>519</v>
      </c>
    </row>
    <row r="165" customFormat="false" ht="99.75" hidden="false" customHeight="false" outlineLevel="0" collapsed="false">
      <c r="A165" s="146" t="s">
        <v>520</v>
      </c>
      <c r="B165" s="146" t="s">
        <v>521</v>
      </c>
      <c r="C165" s="146"/>
    </row>
    <row r="166" customFormat="false" ht="42.75" hidden="false" customHeight="false" outlineLevel="0" collapsed="false">
      <c r="A166" s="147" t="s">
        <v>522</v>
      </c>
      <c r="B166" s="147"/>
      <c r="C166" s="146"/>
    </row>
    <row r="167" customFormat="false" ht="57" hidden="false" customHeight="false" outlineLevel="0" collapsed="false">
      <c r="A167" s="148" t="s">
        <v>523</v>
      </c>
      <c r="B167" s="148" t="s">
        <v>524</v>
      </c>
      <c r="C167" s="149" t="n">
        <v>102048</v>
      </c>
    </row>
    <row r="168" customFormat="false" ht="114" hidden="false" customHeight="false" outlineLevel="0" collapsed="false">
      <c r="A168" s="147" t="s">
        <v>525</v>
      </c>
      <c r="B168" s="147" t="s">
        <v>526</v>
      </c>
      <c r="C168" s="146" t="n">
        <v>3221016</v>
      </c>
    </row>
    <row r="169" customFormat="false" ht="57" hidden="false" customHeight="false" outlineLevel="0" collapsed="false">
      <c r="A169" s="148" t="s">
        <v>527</v>
      </c>
      <c r="B169" s="148" t="s">
        <v>528</v>
      </c>
      <c r="C169" s="149" t="s">
        <v>529</v>
      </c>
    </row>
    <row r="170" customFormat="false" ht="85.5" hidden="false" customHeight="false" outlineLevel="0" collapsed="false">
      <c r="A170" s="148" t="s">
        <v>530</v>
      </c>
      <c r="B170" s="148" t="s">
        <v>531</v>
      </c>
      <c r="C170" s="149" t="n">
        <v>470882</v>
      </c>
    </row>
    <row r="171" customFormat="false" ht="85.5" hidden="false" customHeight="false" outlineLevel="0" collapsed="false">
      <c r="A171" s="146" t="s">
        <v>532</v>
      </c>
      <c r="B171" s="146" t="s">
        <v>533</v>
      </c>
      <c r="C171" s="146"/>
    </row>
    <row r="172" customFormat="false" ht="85.5" hidden="false" customHeight="false" outlineLevel="0" collapsed="false">
      <c r="A172" s="146" t="s">
        <v>534</v>
      </c>
      <c r="B172" s="146" t="s">
        <v>535</v>
      </c>
      <c r="C172" s="146"/>
    </row>
    <row r="173" customFormat="false" ht="85.5" hidden="false" customHeight="false" outlineLevel="0" collapsed="false">
      <c r="A173" s="148" t="s">
        <v>536</v>
      </c>
      <c r="B173" s="148" t="s">
        <v>537</v>
      </c>
      <c r="C173" s="149"/>
    </row>
    <row r="174" customFormat="false" ht="57" hidden="false" customHeight="false" outlineLevel="0" collapsed="false">
      <c r="A174" s="150" t="s">
        <v>538</v>
      </c>
      <c r="B174" s="150" t="s">
        <v>539</v>
      </c>
      <c r="C174" s="151" t="n">
        <v>8287</v>
      </c>
    </row>
    <row r="175" customFormat="false" ht="57" hidden="false" customHeight="false" outlineLevel="0" collapsed="false">
      <c r="A175" s="146" t="s">
        <v>540</v>
      </c>
      <c r="B175" s="146" t="s">
        <v>541</v>
      </c>
      <c r="C175" s="146" t="s">
        <v>542</v>
      </c>
    </row>
    <row r="176" customFormat="false" ht="85.5" hidden="false" customHeight="false" outlineLevel="0" collapsed="false">
      <c r="A176" s="146" t="s">
        <v>543</v>
      </c>
      <c r="B176" s="146" t="s">
        <v>544</v>
      </c>
      <c r="C176" s="146"/>
    </row>
    <row r="177" customFormat="false" ht="85.5" hidden="false" customHeight="false" outlineLevel="0" collapsed="false">
      <c r="A177" s="146" t="s">
        <v>545</v>
      </c>
      <c r="B177" s="146" t="s">
        <v>546</v>
      </c>
      <c r="C177" s="146" t="n">
        <v>230900</v>
      </c>
    </row>
    <row r="178" customFormat="false" ht="57" hidden="false" customHeight="false" outlineLevel="0" collapsed="false">
      <c r="A178" s="148" t="s">
        <v>547</v>
      </c>
      <c r="B178" s="148" t="s">
        <v>548</v>
      </c>
      <c r="C178" s="149"/>
    </row>
    <row r="179" customFormat="false" ht="85.5" hidden="false" customHeight="false" outlineLevel="0" collapsed="false">
      <c r="A179" s="147" t="s">
        <v>549</v>
      </c>
      <c r="B179" s="147" t="s">
        <v>550</v>
      </c>
      <c r="C179" s="146"/>
    </row>
    <row r="180" customFormat="false" ht="85.5" hidden="false" customHeight="false" outlineLevel="0" collapsed="false">
      <c r="A180" s="148" t="s">
        <v>551</v>
      </c>
      <c r="B180" s="148" t="s">
        <v>552</v>
      </c>
      <c r="C180" s="149" t="s">
        <v>553</v>
      </c>
    </row>
    <row r="181" customFormat="false" ht="85.5" hidden="false" customHeight="false" outlineLevel="0" collapsed="false">
      <c r="A181" s="146" t="s">
        <v>554</v>
      </c>
      <c r="B181" s="146" t="s">
        <v>555</v>
      </c>
      <c r="C181" s="146"/>
    </row>
    <row r="182" customFormat="false" ht="99.75" hidden="false" customHeight="false" outlineLevel="0" collapsed="false">
      <c r="A182" s="148" t="s">
        <v>556</v>
      </c>
      <c r="B182" s="148" t="s">
        <v>557</v>
      </c>
      <c r="C182" s="149"/>
    </row>
    <row r="183" customFormat="false" ht="99.75" hidden="false" customHeight="false" outlineLevel="0" collapsed="false">
      <c r="A183" s="150" t="s">
        <v>558</v>
      </c>
      <c r="B183" s="150" t="s">
        <v>559</v>
      </c>
      <c r="C183" s="151" t="s">
        <v>560</v>
      </c>
    </row>
    <row r="184" customFormat="false" ht="57" hidden="false" customHeight="false" outlineLevel="0" collapsed="false">
      <c r="A184" s="146" t="s">
        <v>561</v>
      </c>
      <c r="B184" s="146" t="s">
        <v>562</v>
      </c>
      <c r="C184" s="146" t="n">
        <v>1252500</v>
      </c>
    </row>
    <row r="185" customFormat="false" ht="71.25" hidden="false" customHeight="false" outlineLevel="0" collapsed="false">
      <c r="A185" s="148" t="s">
        <v>563</v>
      </c>
      <c r="B185" s="148" t="s">
        <v>564</v>
      </c>
      <c r="C185" s="149"/>
    </row>
    <row r="186" customFormat="false" ht="85.5" hidden="false" customHeight="false" outlineLevel="0" collapsed="false">
      <c r="A186" s="147" t="s">
        <v>565</v>
      </c>
      <c r="B186" s="147" t="s">
        <v>566</v>
      </c>
      <c r="C186" s="157"/>
    </row>
    <row r="187" customFormat="false" ht="85.5" hidden="false" customHeight="false" outlineLevel="0" collapsed="false">
      <c r="A187" s="148" t="s">
        <v>567</v>
      </c>
      <c r="B187" s="148" t="s">
        <v>568</v>
      </c>
      <c r="C187" s="149"/>
    </row>
    <row r="188" customFormat="false" ht="57" hidden="false" customHeight="false" outlineLevel="0" collapsed="false">
      <c r="A188" s="148" t="s">
        <v>569</v>
      </c>
      <c r="B188" s="148" t="s">
        <v>570</v>
      </c>
      <c r="C188" s="149"/>
    </row>
    <row r="189" customFormat="false" ht="85.5" hidden="false" customHeight="false" outlineLevel="0" collapsed="false">
      <c r="A189" s="148" t="s">
        <v>571</v>
      </c>
      <c r="B189" s="148" t="s">
        <v>572</v>
      </c>
      <c r="C189" s="149" t="n">
        <v>43303637</v>
      </c>
    </row>
    <row r="190" customFormat="false" ht="85.5" hidden="false" customHeight="false" outlineLevel="0" collapsed="false">
      <c r="A190" s="148" t="s">
        <v>573</v>
      </c>
      <c r="B190" s="148" t="s">
        <v>574</v>
      </c>
      <c r="C190" s="149" t="n">
        <v>1817797</v>
      </c>
    </row>
    <row r="191" customFormat="false" ht="85.5" hidden="false" customHeight="false" outlineLevel="0" collapsed="false">
      <c r="A191" s="148" t="s">
        <v>575</v>
      </c>
      <c r="B191" s="148" t="s">
        <v>576</v>
      </c>
      <c r="C191" s="149" t="s">
        <v>577</v>
      </c>
    </row>
    <row r="192" customFormat="false" ht="85.5" hidden="false" customHeight="false" outlineLevel="0" collapsed="false">
      <c r="A192" s="148" t="s">
        <v>578</v>
      </c>
      <c r="B192" s="148" t="s">
        <v>579</v>
      </c>
      <c r="C192" s="149"/>
    </row>
    <row r="193" customFormat="false" ht="57" hidden="false" customHeight="false" outlineLevel="0" collapsed="false">
      <c r="A193" s="148" t="s">
        <v>580</v>
      </c>
      <c r="B193" s="149" t="s">
        <v>581</v>
      </c>
      <c r="C193" s="149" t="n">
        <v>10</v>
      </c>
    </row>
    <row r="194" customFormat="false" ht="42.75" hidden="false" customHeight="false" outlineLevel="0" collapsed="false">
      <c r="A194" s="158" t="s">
        <v>582</v>
      </c>
      <c r="B194" s="148" t="s">
        <v>583</v>
      </c>
      <c r="C194" s="149" t="n">
        <v>220004032</v>
      </c>
    </row>
    <row r="195" customFormat="false" ht="28.5" hidden="false" customHeight="false" outlineLevel="0" collapsed="false">
      <c r="A195" s="148" t="s">
        <v>584</v>
      </c>
      <c r="B195" s="149"/>
      <c r="C195" s="149"/>
    </row>
  </sheetData>
  <sheetProtection sheet="true" password="cbfd" objects="true" scenarios="true" selectLockedCells="true" sort="fals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134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1" min="1" style="159" width="60.71"/>
    <col collapsed="false" customWidth="true" hidden="false" outlineLevel="0" max="2" min="2" style="159" width="11.71"/>
    <col collapsed="false" customWidth="true" hidden="false" outlineLevel="0" max="3" min="3" style="159" width="25.71"/>
    <col collapsed="false" customWidth="true" hidden="false" outlineLevel="0" max="4" min="4" style="159" width="52.71"/>
    <col collapsed="false" customWidth="true" hidden="false" outlineLevel="0" max="5" min="5" style="159" width="15.29"/>
    <col collapsed="false" customWidth="true" hidden="false" outlineLevel="0" max="6" min="6" style="159" width="25.57"/>
    <col collapsed="false" customWidth="true" hidden="false" outlineLevel="0" max="1025" min="7" style="159" width="22.86"/>
  </cols>
  <sheetData>
    <row r="1" customFormat="false" ht="15" hidden="false" customHeight="false" outlineLevel="0" collapsed="false">
      <c r="A1" s="160" t="s">
        <v>585</v>
      </c>
      <c r="B1" s="161" t="s">
        <v>586</v>
      </c>
      <c r="C1" s="161" t="s">
        <v>587</v>
      </c>
      <c r="D1" s="160" t="s">
        <v>588</v>
      </c>
      <c r="E1" s="160" t="s">
        <v>589</v>
      </c>
      <c r="F1" s="160" t="s">
        <v>590</v>
      </c>
    </row>
    <row r="2" customFormat="false" ht="15" hidden="false" customHeight="false" outlineLevel="0" collapsed="false">
      <c r="A2" s="162" t="n">
        <v>92</v>
      </c>
      <c r="B2" s="161"/>
      <c r="C2" s="161"/>
      <c r="E2" s="161"/>
      <c r="F2" s="161"/>
    </row>
    <row r="3" customFormat="false" ht="15" hidden="false" customHeight="false" outlineLevel="0" collapsed="false">
      <c r="A3" s="163"/>
      <c r="B3" s="161"/>
      <c r="C3" s="161"/>
      <c r="E3" s="161"/>
      <c r="F3" s="161"/>
    </row>
    <row r="4" customFormat="false" ht="14.25" hidden="false" customHeight="false" outlineLevel="0" collapsed="false">
      <c r="A4" s="159" t="s">
        <v>591</v>
      </c>
      <c r="B4" s="161"/>
      <c r="C4" s="161"/>
      <c r="E4" s="161"/>
      <c r="F4" s="161"/>
    </row>
    <row r="5" customFormat="false" ht="14.25" hidden="false" customHeight="false" outlineLevel="0" collapsed="false">
      <c r="A5" s="159" t="s">
        <v>592</v>
      </c>
      <c r="B5" s="161" t="n">
        <v>5600</v>
      </c>
      <c r="C5" s="161" t="n">
        <v>350</v>
      </c>
      <c r="D5" s="159" t="s">
        <v>592</v>
      </c>
      <c r="E5" s="164" t="s">
        <v>593</v>
      </c>
      <c r="F5" s="164" t="s">
        <v>594</v>
      </c>
    </row>
    <row r="6" customFormat="false" ht="14.25" hidden="false" customHeight="false" outlineLevel="0" collapsed="false">
      <c r="A6" s="164" t="s">
        <v>595</v>
      </c>
      <c r="B6" s="165"/>
      <c r="C6" s="165" t="s">
        <v>596</v>
      </c>
      <c r="D6" s="164" t="s">
        <v>592</v>
      </c>
      <c r="E6" s="164" t="s">
        <v>593</v>
      </c>
      <c r="F6" s="164" t="s">
        <v>594</v>
      </c>
    </row>
    <row r="7" customFormat="false" ht="14.25" hidden="false" customHeight="false" outlineLevel="0" collapsed="false">
      <c r="A7" s="164" t="s">
        <v>597</v>
      </c>
      <c r="B7" s="165" t="n">
        <v>5600</v>
      </c>
      <c r="C7" s="165" t="n">
        <v>348</v>
      </c>
      <c r="D7" s="164" t="s">
        <v>597</v>
      </c>
      <c r="E7" s="164" t="s">
        <v>598</v>
      </c>
      <c r="F7" s="164" t="s">
        <v>599</v>
      </c>
    </row>
    <row r="8" customFormat="false" ht="14.25" hidden="false" customHeight="false" outlineLevel="0" collapsed="false">
      <c r="A8" s="164" t="s">
        <v>600</v>
      </c>
      <c r="B8" s="165" t="n">
        <v>5600</v>
      </c>
      <c r="C8" s="165" t="n">
        <v>337</v>
      </c>
      <c r="D8" s="164" t="s">
        <v>600</v>
      </c>
      <c r="E8" s="164" t="s">
        <v>601</v>
      </c>
      <c r="F8" s="164" t="s">
        <v>602</v>
      </c>
    </row>
    <row r="9" customFormat="false" ht="14.25" hidden="false" customHeight="false" outlineLevel="0" collapsed="false">
      <c r="A9" s="164" t="s">
        <v>603</v>
      </c>
      <c r="B9" s="165"/>
      <c r="C9" s="165" t="s">
        <v>604</v>
      </c>
      <c r="D9" s="164" t="s">
        <v>600</v>
      </c>
      <c r="E9" s="164" t="s">
        <v>601</v>
      </c>
      <c r="F9" s="164" t="s">
        <v>602</v>
      </c>
    </row>
    <row r="10" customFormat="false" ht="14.25" hidden="false" customHeight="false" outlineLevel="0" collapsed="false">
      <c r="A10" s="164" t="s">
        <v>605</v>
      </c>
      <c r="B10" s="165" t="n">
        <v>5600</v>
      </c>
      <c r="C10" s="165" t="n">
        <v>359</v>
      </c>
      <c r="D10" s="164" t="s">
        <v>605</v>
      </c>
      <c r="E10" s="164" t="s">
        <v>606</v>
      </c>
      <c r="F10" s="164" t="s">
        <v>607</v>
      </c>
    </row>
    <row r="11" customFormat="false" ht="14.25" hidden="false" customHeight="false" outlineLevel="0" collapsed="false">
      <c r="A11" s="164" t="s">
        <v>608</v>
      </c>
      <c r="B11" s="165"/>
      <c r="C11" s="165" t="s">
        <v>609</v>
      </c>
      <c r="D11" s="164" t="s">
        <v>610</v>
      </c>
      <c r="E11" s="164" t="s">
        <v>606</v>
      </c>
      <c r="F11" s="164" t="s">
        <v>607</v>
      </c>
    </row>
    <row r="12" customFormat="false" ht="14.25" hidden="false" customHeight="false" outlineLevel="0" collapsed="false">
      <c r="A12" s="164" t="s">
        <v>611</v>
      </c>
      <c r="B12" s="165" t="n">
        <v>5600</v>
      </c>
      <c r="C12" s="165" t="n">
        <v>360</v>
      </c>
      <c r="D12" s="164" t="s">
        <v>611</v>
      </c>
      <c r="E12" s="164" t="s">
        <v>606</v>
      </c>
      <c r="F12" s="164" t="s">
        <v>612</v>
      </c>
    </row>
    <row r="13" customFormat="false" ht="14.25" hidden="false" customHeight="false" outlineLevel="0" collapsed="false">
      <c r="A13" s="164" t="s">
        <v>613</v>
      </c>
      <c r="B13" s="165"/>
      <c r="C13" s="165" t="s">
        <v>614</v>
      </c>
      <c r="D13" s="164" t="s">
        <v>615</v>
      </c>
      <c r="E13" s="164" t="s">
        <v>606</v>
      </c>
      <c r="F13" s="164" t="s">
        <v>612</v>
      </c>
    </row>
    <row r="14" customFormat="false" ht="14.25" hidden="false" customHeight="false" outlineLevel="0" collapsed="false">
      <c r="A14" s="164" t="s">
        <v>616</v>
      </c>
      <c r="B14" s="165" t="n">
        <v>5600</v>
      </c>
      <c r="C14" s="165" t="n">
        <v>345</v>
      </c>
      <c r="D14" s="164" t="s">
        <v>616</v>
      </c>
      <c r="E14" s="164" t="s">
        <v>617</v>
      </c>
      <c r="F14" s="164" t="s">
        <v>618</v>
      </c>
    </row>
    <row r="15" customFormat="false" ht="14.25" hidden="false" customHeight="false" outlineLevel="0" collapsed="false">
      <c r="A15" s="164" t="s">
        <v>619</v>
      </c>
      <c r="B15" s="165" t="n">
        <v>5600</v>
      </c>
      <c r="C15" s="165" t="n">
        <v>343</v>
      </c>
      <c r="D15" s="164" t="s">
        <v>619</v>
      </c>
      <c r="E15" s="164" t="s">
        <v>620</v>
      </c>
      <c r="F15" s="164" t="s">
        <v>621</v>
      </c>
    </row>
    <row r="16" customFormat="false" ht="14.25" hidden="false" customHeight="false" outlineLevel="0" collapsed="false">
      <c r="A16" s="164" t="s">
        <v>622</v>
      </c>
      <c r="B16" s="165"/>
      <c r="C16" s="165" t="s">
        <v>623</v>
      </c>
      <c r="D16" s="164" t="s">
        <v>624</v>
      </c>
      <c r="E16" s="164" t="s">
        <v>620</v>
      </c>
      <c r="F16" s="164" t="s">
        <v>621</v>
      </c>
    </row>
    <row r="17" customFormat="false" ht="14.25" hidden="false" customHeight="false" outlineLevel="0" collapsed="false">
      <c r="A17" s="164" t="s">
        <v>625</v>
      </c>
      <c r="B17" s="165" t="n">
        <v>5600</v>
      </c>
      <c r="C17" s="165" t="n">
        <v>349</v>
      </c>
      <c r="D17" s="164" t="s">
        <v>625</v>
      </c>
      <c r="E17" s="164" t="s">
        <v>617</v>
      </c>
      <c r="F17" s="164" t="s">
        <v>626</v>
      </c>
    </row>
    <row r="18" customFormat="false" ht="14.25" hidden="false" customHeight="false" outlineLevel="0" collapsed="false">
      <c r="A18" s="164" t="s">
        <v>627</v>
      </c>
      <c r="B18" s="159" t="n">
        <v>5600</v>
      </c>
      <c r="C18" s="159" t="n">
        <v>352</v>
      </c>
      <c r="D18" s="164" t="s">
        <v>627</v>
      </c>
      <c r="E18" s="159" t="s">
        <v>628</v>
      </c>
      <c r="F18" s="159" t="s">
        <v>629</v>
      </c>
    </row>
    <row r="19" customFormat="false" ht="14.25" hidden="false" customHeight="false" outlineLevel="0" collapsed="false">
      <c r="A19" s="164" t="s">
        <v>630</v>
      </c>
      <c r="B19" s="165"/>
      <c r="C19" s="165" t="s">
        <v>631</v>
      </c>
      <c r="D19" s="164" t="s">
        <v>632</v>
      </c>
      <c r="E19" s="164" t="s">
        <v>628</v>
      </c>
      <c r="F19" s="164" t="s">
        <v>629</v>
      </c>
    </row>
    <row r="20" customFormat="false" ht="14.25" hidden="false" customHeight="false" outlineLevel="0" collapsed="false">
      <c r="A20" s="164" t="s">
        <v>633</v>
      </c>
      <c r="B20" s="159" t="n">
        <v>5600</v>
      </c>
      <c r="C20" s="159" t="n">
        <v>200</v>
      </c>
      <c r="D20" s="164" t="s">
        <v>633</v>
      </c>
      <c r="E20" s="161"/>
      <c r="F20" s="159" t="s">
        <v>634</v>
      </c>
    </row>
    <row r="21" customFormat="false" ht="14.25" hidden="false" customHeight="false" outlineLevel="0" collapsed="false">
      <c r="A21" s="164" t="s">
        <v>635</v>
      </c>
      <c r="B21" s="165" t="n">
        <v>5600</v>
      </c>
      <c r="C21" s="165" t="n">
        <v>302</v>
      </c>
      <c r="D21" s="164" t="s">
        <v>635</v>
      </c>
      <c r="E21" s="164" t="s">
        <v>636</v>
      </c>
      <c r="F21" s="164" t="s">
        <v>637</v>
      </c>
    </row>
    <row r="22" customFormat="false" ht="14.25" hidden="false" customHeight="false" outlineLevel="0" collapsed="false">
      <c r="A22" s="164" t="s">
        <v>638</v>
      </c>
      <c r="B22" s="165"/>
      <c r="C22" s="165" t="s">
        <v>639</v>
      </c>
      <c r="D22" s="164" t="s">
        <v>640</v>
      </c>
      <c r="E22" s="164" t="s">
        <v>636</v>
      </c>
      <c r="F22" s="164" t="s">
        <v>637</v>
      </c>
    </row>
    <row r="23" customFormat="false" ht="14.25" hidden="false" customHeight="false" outlineLevel="0" collapsed="false">
      <c r="A23" s="164" t="s">
        <v>641</v>
      </c>
      <c r="B23" s="165" t="n">
        <v>5600</v>
      </c>
      <c r="C23" s="165" t="n">
        <v>303</v>
      </c>
      <c r="D23" s="164" t="s">
        <v>641</v>
      </c>
      <c r="E23" s="164" t="s">
        <v>642</v>
      </c>
      <c r="F23" s="164" t="s">
        <v>643</v>
      </c>
    </row>
    <row r="24" customFormat="false" ht="14.25" hidden="false" customHeight="false" outlineLevel="0" collapsed="false">
      <c r="A24" s="164" t="s">
        <v>644</v>
      </c>
      <c r="B24" s="165"/>
      <c r="C24" s="165" t="s">
        <v>645</v>
      </c>
      <c r="D24" s="164" t="s">
        <v>646</v>
      </c>
      <c r="E24" s="164" t="s">
        <v>642</v>
      </c>
      <c r="F24" s="164" t="s">
        <v>643</v>
      </c>
    </row>
    <row r="25" customFormat="false" ht="14.25" hidden="false" customHeight="false" outlineLevel="0" collapsed="false">
      <c r="A25" s="164" t="s">
        <v>647</v>
      </c>
      <c r="B25" s="165" t="n">
        <v>5600</v>
      </c>
      <c r="C25" s="165" t="n">
        <v>327</v>
      </c>
      <c r="D25" s="164" t="s">
        <v>647</v>
      </c>
      <c r="E25" s="164" t="s">
        <v>648</v>
      </c>
      <c r="F25" s="164" t="s">
        <v>649</v>
      </c>
    </row>
    <row r="26" customFormat="false" ht="14.25" hidden="false" customHeight="false" outlineLevel="0" collapsed="false">
      <c r="A26" s="164" t="s">
        <v>650</v>
      </c>
      <c r="B26" s="165" t="n">
        <v>5600</v>
      </c>
      <c r="C26" s="165" t="n">
        <v>317</v>
      </c>
      <c r="D26" s="164" t="s">
        <v>650</v>
      </c>
      <c r="E26" s="164" t="s">
        <v>651</v>
      </c>
      <c r="F26" s="164" t="s">
        <v>652</v>
      </c>
    </row>
    <row r="27" customFormat="false" ht="14.25" hidden="false" customHeight="false" outlineLevel="0" collapsed="false">
      <c r="A27" s="164" t="s">
        <v>653</v>
      </c>
      <c r="B27" s="165" t="n">
        <v>5600</v>
      </c>
      <c r="C27" s="165" t="n">
        <v>338</v>
      </c>
      <c r="D27" s="164" t="s">
        <v>653</v>
      </c>
      <c r="E27" s="164" t="s">
        <v>651</v>
      </c>
      <c r="F27" s="164" t="s">
        <v>652</v>
      </c>
    </row>
    <row r="28" customFormat="false" ht="14.25" hidden="false" customHeight="false" outlineLevel="0" collapsed="false">
      <c r="A28" s="164" t="s">
        <v>654</v>
      </c>
      <c r="B28" s="165"/>
      <c r="C28" s="165" t="s">
        <v>655</v>
      </c>
      <c r="D28" s="164" t="s">
        <v>653</v>
      </c>
      <c r="E28" s="164" t="s">
        <v>651</v>
      </c>
      <c r="F28" s="164" t="s">
        <v>652</v>
      </c>
    </row>
    <row r="29" customFormat="false" ht="14.25" hidden="false" customHeight="false" outlineLevel="0" collapsed="false">
      <c r="A29" s="164" t="s">
        <v>656</v>
      </c>
      <c r="B29" s="165" t="n">
        <v>5600</v>
      </c>
      <c r="C29" s="165" t="n">
        <v>332</v>
      </c>
      <c r="D29" s="164" t="s">
        <v>656</v>
      </c>
      <c r="E29" s="164" t="s">
        <v>657</v>
      </c>
      <c r="F29" s="164" t="s">
        <v>658</v>
      </c>
    </row>
    <row r="30" customFormat="false" ht="14.25" hidden="false" customHeight="false" outlineLevel="0" collapsed="false">
      <c r="A30" s="164" t="s">
        <v>659</v>
      </c>
      <c r="B30" s="165" t="n">
        <v>5600</v>
      </c>
      <c r="C30" s="165" t="n">
        <v>100</v>
      </c>
      <c r="D30" s="164" t="s">
        <v>659</v>
      </c>
      <c r="E30" s="164" t="s">
        <v>660</v>
      </c>
      <c r="F30" s="164" t="s">
        <v>634</v>
      </c>
    </row>
    <row r="31" customFormat="false" ht="14.25" hidden="false" customHeight="false" outlineLevel="0" collapsed="false">
      <c r="A31" s="164" t="s">
        <v>661</v>
      </c>
      <c r="B31" s="165" t="n">
        <v>5600</v>
      </c>
      <c r="C31" s="165" t="n">
        <v>311</v>
      </c>
      <c r="D31" s="164" t="s">
        <v>661</v>
      </c>
      <c r="E31" s="164" t="s">
        <v>660</v>
      </c>
      <c r="F31" s="164" t="s">
        <v>662</v>
      </c>
    </row>
    <row r="32" customFormat="false" ht="14.25" hidden="false" customHeight="false" outlineLevel="0" collapsed="false">
      <c r="A32" s="164" t="s">
        <v>663</v>
      </c>
      <c r="B32" s="165" t="n">
        <v>5600</v>
      </c>
      <c r="C32" s="165" t="n">
        <v>351</v>
      </c>
      <c r="D32" s="164" t="s">
        <v>663</v>
      </c>
      <c r="E32" s="164" t="s">
        <v>664</v>
      </c>
      <c r="F32" s="164" t="s">
        <v>665</v>
      </c>
    </row>
    <row r="33" customFormat="false" ht="14.25" hidden="false" customHeight="false" outlineLevel="0" collapsed="false">
      <c r="A33" s="164" t="s">
        <v>666</v>
      </c>
      <c r="C33" s="159" t="s">
        <v>667</v>
      </c>
      <c r="D33" s="164" t="s">
        <v>663</v>
      </c>
      <c r="E33" s="159" t="s">
        <v>664</v>
      </c>
      <c r="F33" s="159" t="s">
        <v>665</v>
      </c>
    </row>
    <row r="34" customFormat="false" ht="14.25" hidden="false" customHeight="false" outlineLevel="0" collapsed="false">
      <c r="A34" s="164" t="s">
        <v>668</v>
      </c>
      <c r="B34" s="165" t="n">
        <v>5600</v>
      </c>
      <c r="C34" s="165" t="n">
        <v>313</v>
      </c>
      <c r="D34" s="164" t="s">
        <v>668</v>
      </c>
      <c r="E34" s="164" t="s">
        <v>669</v>
      </c>
      <c r="F34" s="164" t="s">
        <v>670</v>
      </c>
    </row>
    <row r="35" customFormat="false" ht="14.25" hidden="false" customHeight="false" outlineLevel="0" collapsed="false">
      <c r="A35" s="164" t="s">
        <v>671</v>
      </c>
      <c r="C35" s="159" t="s">
        <v>672</v>
      </c>
      <c r="D35" s="164" t="s">
        <v>673</v>
      </c>
      <c r="E35" s="159" t="s">
        <v>669</v>
      </c>
      <c r="F35" s="159" t="s">
        <v>670</v>
      </c>
    </row>
    <row r="36" customFormat="false" ht="14.25" hidden="false" customHeight="false" outlineLevel="0" collapsed="false">
      <c r="A36" s="164" t="s">
        <v>674</v>
      </c>
      <c r="B36" s="165" t="n">
        <v>5600</v>
      </c>
      <c r="C36" s="165" t="n">
        <v>334</v>
      </c>
      <c r="D36" s="164" t="s">
        <v>674</v>
      </c>
      <c r="E36" s="164" t="s">
        <v>675</v>
      </c>
      <c r="F36" s="164" t="s">
        <v>676</v>
      </c>
    </row>
    <row r="37" customFormat="false" ht="14.25" hidden="false" customHeight="false" outlineLevel="0" collapsed="false">
      <c r="A37" s="164" t="s">
        <v>677</v>
      </c>
      <c r="B37" s="165"/>
      <c r="C37" s="165" t="s">
        <v>678</v>
      </c>
      <c r="D37" s="164" t="s">
        <v>674</v>
      </c>
      <c r="E37" s="164" t="s">
        <v>675</v>
      </c>
      <c r="F37" s="164" t="s">
        <v>676</v>
      </c>
    </row>
    <row r="38" customFormat="false" ht="14.25" hidden="false" customHeight="false" outlineLevel="0" collapsed="false">
      <c r="A38" s="164" t="s">
        <v>679</v>
      </c>
      <c r="B38" s="159" t="n">
        <v>5600</v>
      </c>
      <c r="C38" s="159" t="n">
        <v>355</v>
      </c>
      <c r="D38" s="164" t="s">
        <v>679</v>
      </c>
      <c r="E38" s="164" t="s">
        <v>680</v>
      </c>
      <c r="F38" s="159" t="s">
        <v>681</v>
      </c>
    </row>
    <row r="39" customFormat="false" ht="14.25" hidden="false" customHeight="false" outlineLevel="0" collapsed="false">
      <c r="A39" s="164" t="s">
        <v>682</v>
      </c>
      <c r="B39" s="165"/>
      <c r="C39" s="165" t="s">
        <v>683</v>
      </c>
      <c r="D39" s="164" t="s">
        <v>684</v>
      </c>
      <c r="E39" s="164" t="s">
        <v>680</v>
      </c>
      <c r="F39" s="164" t="s">
        <v>681</v>
      </c>
    </row>
    <row r="40" customFormat="false" ht="14.25" hidden="false" customHeight="false" outlineLevel="0" collapsed="false">
      <c r="A40" s="164" t="s">
        <v>685</v>
      </c>
      <c r="B40" s="165" t="n">
        <v>5600</v>
      </c>
      <c r="C40" s="165" t="n">
        <v>309</v>
      </c>
      <c r="D40" s="164" t="s">
        <v>685</v>
      </c>
      <c r="E40" s="164" t="s">
        <v>686</v>
      </c>
      <c r="F40" s="164" t="s">
        <v>687</v>
      </c>
    </row>
    <row r="41" customFormat="false" ht="14.25" hidden="false" customHeight="false" outlineLevel="0" collapsed="false">
      <c r="A41" s="164" t="s">
        <v>688</v>
      </c>
      <c r="B41" s="165"/>
      <c r="C41" s="165" t="s">
        <v>689</v>
      </c>
      <c r="D41" s="164" t="s">
        <v>690</v>
      </c>
      <c r="E41" s="164" t="s">
        <v>686</v>
      </c>
      <c r="F41" s="164" t="s">
        <v>687</v>
      </c>
    </row>
    <row r="42" customFormat="false" ht="14.25" hidden="false" customHeight="false" outlineLevel="0" collapsed="false">
      <c r="A42" s="164" t="s">
        <v>691</v>
      </c>
      <c r="B42" s="159" t="n">
        <v>5600</v>
      </c>
      <c r="C42" s="159" t="n">
        <v>344</v>
      </c>
      <c r="D42" s="164" t="s">
        <v>691</v>
      </c>
      <c r="E42" s="159" t="s">
        <v>692</v>
      </c>
      <c r="F42" s="159" t="s">
        <v>693</v>
      </c>
    </row>
    <row r="43" customFormat="false" ht="14.25" hidden="false" customHeight="true" outlineLevel="0" collapsed="false">
      <c r="A43" s="164" t="s">
        <v>694</v>
      </c>
      <c r="B43" s="165" t="n">
        <v>5600</v>
      </c>
      <c r="C43" s="165" t="n">
        <v>362</v>
      </c>
      <c r="D43" s="164" t="s">
        <v>695</v>
      </c>
      <c r="E43" s="164" t="s">
        <v>696</v>
      </c>
      <c r="F43" s="164" t="s">
        <v>697</v>
      </c>
    </row>
    <row r="44" customFormat="false" ht="14.25" hidden="false" customHeight="false" outlineLevel="0" collapsed="false">
      <c r="A44" s="159" t="s">
        <v>698</v>
      </c>
      <c r="B44" s="159" t="n">
        <v>5600</v>
      </c>
      <c r="C44" s="159" t="n">
        <v>341</v>
      </c>
      <c r="D44" s="159" t="s">
        <v>698</v>
      </c>
      <c r="E44" s="164" t="s">
        <v>699</v>
      </c>
      <c r="F44" s="159" t="s">
        <v>700</v>
      </c>
    </row>
    <row r="45" customFormat="false" ht="14.25" hidden="false" customHeight="false" outlineLevel="0" collapsed="false">
      <c r="A45" s="164" t="s">
        <v>701</v>
      </c>
      <c r="B45" s="165"/>
      <c r="C45" s="165" t="s">
        <v>702</v>
      </c>
      <c r="D45" s="164" t="s">
        <v>703</v>
      </c>
      <c r="E45" s="164" t="s">
        <v>699</v>
      </c>
      <c r="F45" s="164" t="s">
        <v>700</v>
      </c>
    </row>
    <row r="46" customFormat="false" ht="14.25" hidden="false" customHeight="false" outlineLevel="0" collapsed="false">
      <c r="A46" s="164" t="s">
        <v>704</v>
      </c>
      <c r="B46" s="159" t="n">
        <v>5600</v>
      </c>
      <c r="C46" s="159" t="n">
        <v>326</v>
      </c>
      <c r="D46" s="164" t="s">
        <v>704</v>
      </c>
      <c r="E46" s="159" t="s">
        <v>705</v>
      </c>
      <c r="F46" s="159" t="s">
        <v>706</v>
      </c>
    </row>
    <row r="47" customFormat="false" ht="14.25" hidden="false" customHeight="false" outlineLevel="0" collapsed="false">
      <c r="A47" s="164" t="s">
        <v>707</v>
      </c>
      <c r="B47" s="165"/>
      <c r="C47" s="165" t="s">
        <v>708</v>
      </c>
      <c r="D47" s="164" t="s">
        <v>704</v>
      </c>
      <c r="E47" s="164" t="s">
        <v>705</v>
      </c>
      <c r="F47" s="164" t="s">
        <v>706</v>
      </c>
    </row>
    <row r="48" customFormat="false" ht="14.25" hidden="false" customHeight="false" outlineLevel="0" collapsed="false">
      <c r="A48" s="164" t="s">
        <v>709</v>
      </c>
      <c r="B48" s="159" t="n">
        <v>5600</v>
      </c>
      <c r="C48" s="159" t="n">
        <v>339</v>
      </c>
      <c r="D48" s="164" t="s">
        <v>709</v>
      </c>
      <c r="E48" s="159" t="s">
        <v>696</v>
      </c>
      <c r="F48" s="159" t="s">
        <v>710</v>
      </c>
    </row>
    <row r="49" customFormat="false" ht="14.25" hidden="false" customHeight="false" outlineLevel="0" collapsed="false">
      <c r="A49" s="164" t="s">
        <v>711</v>
      </c>
      <c r="B49" s="165" t="n">
        <v>5600</v>
      </c>
      <c r="C49" s="165" t="n">
        <v>342</v>
      </c>
      <c r="D49" s="164" t="s">
        <v>711</v>
      </c>
      <c r="E49" s="164" t="s">
        <v>712</v>
      </c>
      <c r="F49" s="164" t="s">
        <v>713</v>
      </c>
    </row>
    <row r="50" customFormat="false" ht="14.25" hidden="false" customHeight="false" outlineLevel="0" collapsed="false">
      <c r="A50" s="164" t="s">
        <v>714</v>
      </c>
      <c r="B50" s="165"/>
      <c r="C50" s="165" t="s">
        <v>715</v>
      </c>
      <c r="D50" s="164" t="s">
        <v>716</v>
      </c>
      <c r="E50" s="164" t="s">
        <v>712</v>
      </c>
      <c r="F50" s="164" t="s">
        <v>713</v>
      </c>
    </row>
    <row r="51" customFormat="false" ht="14.25" hidden="false" customHeight="false" outlineLevel="0" collapsed="false">
      <c r="A51" s="164" t="s">
        <v>717</v>
      </c>
      <c r="B51" s="165" t="n">
        <v>5600</v>
      </c>
      <c r="C51" s="165" t="n">
        <v>315</v>
      </c>
      <c r="D51" s="164" t="s">
        <v>717</v>
      </c>
      <c r="E51" s="164" t="s">
        <v>664</v>
      </c>
      <c r="F51" s="164" t="s">
        <v>718</v>
      </c>
    </row>
    <row r="52" customFormat="false" ht="14.25" hidden="false" customHeight="false" outlineLevel="0" collapsed="false">
      <c r="A52" s="164" t="s">
        <v>719</v>
      </c>
      <c r="B52" s="165" t="n">
        <v>5600</v>
      </c>
      <c r="C52" s="165" t="n">
        <v>361</v>
      </c>
      <c r="D52" s="164" t="s">
        <v>719</v>
      </c>
      <c r="E52" s="164" t="s">
        <v>720</v>
      </c>
      <c r="F52" s="164" t="s">
        <v>721</v>
      </c>
    </row>
    <row r="53" customFormat="false" ht="14.25" hidden="false" customHeight="false" outlineLevel="0" collapsed="false">
      <c r="A53" s="164" t="s">
        <v>722</v>
      </c>
      <c r="B53" s="165"/>
      <c r="C53" s="165" t="s">
        <v>723</v>
      </c>
      <c r="D53" s="164" t="s">
        <v>724</v>
      </c>
      <c r="E53" s="164" t="s">
        <v>720</v>
      </c>
      <c r="F53" s="164" t="s">
        <v>721</v>
      </c>
    </row>
    <row r="54" customFormat="false" ht="14.25" hidden="false" customHeight="false" outlineLevel="0" collapsed="false">
      <c r="A54" s="164" t="s">
        <v>725</v>
      </c>
      <c r="B54" s="165" t="n">
        <v>5600</v>
      </c>
      <c r="C54" s="165" t="n">
        <v>323</v>
      </c>
      <c r="D54" s="164" t="s">
        <v>725</v>
      </c>
      <c r="E54" s="164" t="s">
        <v>620</v>
      </c>
      <c r="F54" s="164" t="s">
        <v>726</v>
      </c>
    </row>
    <row r="55" customFormat="false" ht="14.25" hidden="false" customHeight="false" outlineLevel="0" collapsed="false">
      <c r="A55" s="164" t="s">
        <v>727</v>
      </c>
      <c r="B55" s="165"/>
      <c r="C55" s="165" t="s">
        <v>728</v>
      </c>
      <c r="D55" s="164" t="s">
        <v>729</v>
      </c>
      <c r="E55" s="164" t="s">
        <v>620</v>
      </c>
      <c r="F55" s="164" t="s">
        <v>726</v>
      </c>
    </row>
    <row r="56" customFormat="false" ht="14.25" hidden="false" customHeight="false" outlineLevel="0" collapsed="false">
      <c r="A56" s="164" t="s">
        <v>730</v>
      </c>
      <c r="B56" s="165" t="n">
        <v>5600</v>
      </c>
      <c r="C56" s="165" t="n">
        <v>324</v>
      </c>
      <c r="D56" s="164" t="s">
        <v>730</v>
      </c>
      <c r="E56" s="164" t="s">
        <v>601</v>
      </c>
      <c r="F56" s="164" t="s">
        <v>731</v>
      </c>
    </row>
    <row r="57" customFormat="false" ht="14.25" hidden="false" customHeight="false" outlineLevel="0" collapsed="false">
      <c r="A57" s="159" t="s">
        <v>732</v>
      </c>
      <c r="C57" s="159" t="s">
        <v>733</v>
      </c>
      <c r="D57" s="159" t="s">
        <v>734</v>
      </c>
      <c r="E57" s="159" t="s">
        <v>601</v>
      </c>
      <c r="F57" s="159" t="s">
        <v>731</v>
      </c>
    </row>
    <row r="58" customFormat="false" ht="14.25" hidden="false" customHeight="false" outlineLevel="0" collapsed="false">
      <c r="A58" s="159" t="s">
        <v>735</v>
      </c>
      <c r="B58" s="159" t="n">
        <v>5600</v>
      </c>
      <c r="C58" s="159" t="n">
        <v>333</v>
      </c>
      <c r="D58" s="159" t="s">
        <v>735</v>
      </c>
      <c r="E58" s="159" t="s">
        <v>736</v>
      </c>
      <c r="F58" s="159" t="s">
        <v>737</v>
      </c>
    </row>
    <row r="59" customFormat="false" ht="14.25" hidden="false" customHeight="false" outlineLevel="0" collapsed="false">
      <c r="A59" s="159" t="s">
        <v>738</v>
      </c>
      <c r="C59" s="159" t="s">
        <v>739</v>
      </c>
      <c r="D59" s="159" t="s">
        <v>740</v>
      </c>
      <c r="E59" s="159" t="s">
        <v>736</v>
      </c>
      <c r="F59" s="159" t="s">
        <v>737</v>
      </c>
    </row>
    <row r="60" customFormat="false" ht="14.25" hidden="false" customHeight="false" outlineLevel="0" collapsed="false">
      <c r="A60" s="159" t="s">
        <v>741</v>
      </c>
      <c r="B60" s="159" t="n">
        <v>5600</v>
      </c>
      <c r="C60" s="159" t="n">
        <v>329</v>
      </c>
      <c r="D60" s="159" t="s">
        <v>741</v>
      </c>
      <c r="E60" s="159" t="s">
        <v>742</v>
      </c>
      <c r="F60" s="159" t="s">
        <v>743</v>
      </c>
    </row>
    <row r="61" customFormat="false" ht="14.25" hidden="false" customHeight="false" outlineLevel="0" collapsed="false">
      <c r="A61" s="159" t="s">
        <v>744</v>
      </c>
      <c r="B61" s="159" t="n">
        <v>5600</v>
      </c>
      <c r="C61" s="159" t="n">
        <v>357</v>
      </c>
      <c r="D61" s="159" t="s">
        <v>744</v>
      </c>
      <c r="E61" s="159" t="s">
        <v>745</v>
      </c>
      <c r="F61" s="159" t="s">
        <v>746</v>
      </c>
    </row>
    <row r="62" customFormat="false" ht="14.25" hidden="false" customHeight="false" outlineLevel="0" collapsed="false">
      <c r="A62" s="159" t="s">
        <v>747</v>
      </c>
      <c r="B62" s="159" t="n">
        <v>5600</v>
      </c>
      <c r="C62" s="159" t="n">
        <v>340</v>
      </c>
      <c r="D62" s="159" t="s">
        <v>747</v>
      </c>
      <c r="E62" s="159" t="s">
        <v>748</v>
      </c>
      <c r="F62" s="159" t="s">
        <v>749</v>
      </c>
    </row>
    <row r="63" customFormat="false" ht="14.25" hidden="false" customHeight="false" outlineLevel="0" collapsed="false">
      <c r="A63" s="159" t="s">
        <v>750</v>
      </c>
      <c r="B63" s="159" t="n">
        <v>5600</v>
      </c>
      <c r="C63" s="159" t="n">
        <v>358</v>
      </c>
      <c r="D63" s="159" t="s">
        <v>750</v>
      </c>
      <c r="E63" s="159" t="s">
        <v>745</v>
      </c>
      <c r="F63" s="159" t="s">
        <v>751</v>
      </c>
    </row>
    <row r="64" customFormat="false" ht="14.25" hidden="false" customHeight="false" outlineLevel="0" collapsed="false">
      <c r="A64" s="159" t="s">
        <v>752</v>
      </c>
      <c r="B64" s="159" t="n">
        <v>5600</v>
      </c>
      <c r="C64" s="159" t="n">
        <v>306</v>
      </c>
      <c r="D64" s="159" t="s">
        <v>752</v>
      </c>
      <c r="E64" s="159" t="s">
        <v>753</v>
      </c>
      <c r="F64" s="159" t="s">
        <v>754</v>
      </c>
    </row>
    <row r="65" customFormat="false" ht="14.25" hidden="false" customHeight="false" outlineLevel="0" collapsed="false">
      <c r="A65" s="164" t="s">
        <v>755</v>
      </c>
      <c r="C65" s="159" t="s">
        <v>756</v>
      </c>
      <c r="D65" s="164" t="s">
        <v>757</v>
      </c>
      <c r="E65" s="159" t="s">
        <v>753</v>
      </c>
      <c r="F65" s="159" t="s">
        <v>754</v>
      </c>
    </row>
    <row r="66" customFormat="false" ht="14.25" hidden="false" customHeight="false" outlineLevel="0" collapsed="false">
      <c r="A66" s="159" t="s">
        <v>758</v>
      </c>
      <c r="B66" s="159" t="n">
        <v>5600</v>
      </c>
      <c r="C66" s="159" t="n">
        <v>330</v>
      </c>
      <c r="D66" s="159" t="s">
        <v>758</v>
      </c>
      <c r="E66" s="159" t="s">
        <v>759</v>
      </c>
      <c r="F66" s="159" t="s">
        <v>760</v>
      </c>
    </row>
    <row r="67" customFormat="false" ht="14.25" hidden="false" customHeight="false" outlineLevel="0" collapsed="false">
      <c r="A67" s="159" t="s">
        <v>761</v>
      </c>
      <c r="C67" s="159" t="s">
        <v>762</v>
      </c>
      <c r="D67" s="159" t="s">
        <v>758</v>
      </c>
      <c r="E67" s="159" t="s">
        <v>759</v>
      </c>
      <c r="F67" s="159" t="s">
        <v>760</v>
      </c>
    </row>
    <row r="68" customFormat="false" ht="14.25" hidden="false" customHeight="false" outlineLevel="0" collapsed="false">
      <c r="A68" s="159" t="s">
        <v>763</v>
      </c>
      <c r="B68" s="159" t="n">
        <v>5600</v>
      </c>
      <c r="C68" s="159" t="n">
        <v>322</v>
      </c>
      <c r="D68" s="159" t="s">
        <v>763</v>
      </c>
      <c r="E68" s="159" t="s">
        <v>764</v>
      </c>
      <c r="F68" s="159" t="s">
        <v>765</v>
      </c>
    </row>
    <row r="69" customFormat="false" ht="14.25" hidden="false" customHeight="false" outlineLevel="0" collapsed="false">
      <c r="A69" s="164" t="s">
        <v>766</v>
      </c>
      <c r="C69" s="159" t="s">
        <v>767</v>
      </c>
      <c r="D69" s="164" t="s">
        <v>768</v>
      </c>
      <c r="E69" s="159" t="s">
        <v>764</v>
      </c>
      <c r="F69" s="159" t="s">
        <v>765</v>
      </c>
    </row>
    <row r="70" customFormat="false" ht="14.25" hidden="false" customHeight="false" outlineLevel="0" collapsed="false">
      <c r="A70" s="164" t="s">
        <v>769</v>
      </c>
      <c r="B70" s="159" t="n">
        <v>5600</v>
      </c>
      <c r="C70" s="159" t="n">
        <v>325</v>
      </c>
      <c r="D70" s="164" t="s">
        <v>769</v>
      </c>
      <c r="E70" s="159" t="s">
        <v>770</v>
      </c>
      <c r="F70" s="159" t="s">
        <v>771</v>
      </c>
    </row>
    <row r="71" customFormat="false" ht="14.25" hidden="false" customHeight="false" outlineLevel="0" collapsed="false">
      <c r="A71" s="159" t="s">
        <v>772</v>
      </c>
      <c r="C71" s="159" t="s">
        <v>773</v>
      </c>
      <c r="D71" s="159" t="s">
        <v>774</v>
      </c>
      <c r="E71" s="159" t="s">
        <v>770</v>
      </c>
      <c r="F71" s="159" t="s">
        <v>771</v>
      </c>
    </row>
    <row r="72" customFormat="false" ht="14.25" hidden="false" customHeight="false" outlineLevel="0" collapsed="false">
      <c r="A72" s="159" t="s">
        <v>775</v>
      </c>
      <c r="B72" s="159" t="n">
        <v>5600</v>
      </c>
      <c r="C72" s="159" t="n">
        <v>314</v>
      </c>
      <c r="D72" s="159" t="s">
        <v>775</v>
      </c>
      <c r="E72" s="159" t="s">
        <v>776</v>
      </c>
      <c r="F72" s="164" t="s">
        <v>777</v>
      </c>
    </row>
    <row r="73" customFormat="false" ht="14.25" hidden="false" customHeight="false" outlineLevel="0" collapsed="false">
      <c r="A73" s="159" t="s">
        <v>778</v>
      </c>
      <c r="F73" s="161"/>
    </row>
    <row r="74" customFormat="false" ht="14.25" hidden="false" customHeight="false" outlineLevel="0" collapsed="false">
      <c r="A74" s="159" t="s">
        <v>779</v>
      </c>
      <c r="C74" s="159" t="s">
        <v>780</v>
      </c>
      <c r="D74" s="159" t="s">
        <v>779</v>
      </c>
      <c r="F74" s="161"/>
    </row>
    <row r="75" customFormat="false" ht="14.25" hidden="false" customHeight="false" outlineLevel="0" collapsed="false">
      <c r="A75" s="159" t="s">
        <v>781</v>
      </c>
      <c r="C75" s="159" t="s">
        <v>782</v>
      </c>
      <c r="D75" s="159" t="s">
        <v>781</v>
      </c>
      <c r="F75" s="161"/>
    </row>
    <row r="76" customFormat="false" ht="14.25" hidden="false" customHeight="false" outlineLevel="0" collapsed="false">
      <c r="A76" s="159" t="s">
        <v>783</v>
      </c>
      <c r="C76" s="159" t="s">
        <v>784</v>
      </c>
      <c r="D76" s="159" t="s">
        <v>783</v>
      </c>
      <c r="F76" s="161"/>
    </row>
    <row r="77" customFormat="false" ht="14.25" hidden="false" customHeight="false" outlineLevel="0" collapsed="false">
      <c r="A77" s="159" t="s">
        <v>785</v>
      </c>
      <c r="C77" s="159" t="n">
        <v>7990011</v>
      </c>
      <c r="D77" s="159" t="s">
        <v>785</v>
      </c>
      <c r="F77" s="159" t="s">
        <v>743</v>
      </c>
    </row>
    <row r="78" customFormat="false" ht="14.25" hidden="false" customHeight="false" outlineLevel="0" collapsed="false">
      <c r="A78" s="159" t="s">
        <v>786</v>
      </c>
      <c r="C78" s="159" t="n">
        <v>7101110</v>
      </c>
      <c r="D78" s="159" t="s">
        <v>786</v>
      </c>
      <c r="F78" s="159" t="s">
        <v>743</v>
      </c>
    </row>
    <row r="79" customFormat="false" ht="14.25" hidden="false" customHeight="false" outlineLevel="0" collapsed="false">
      <c r="A79" s="159" t="s">
        <v>787</v>
      </c>
      <c r="C79" s="159" t="s">
        <v>788</v>
      </c>
      <c r="D79" s="159" t="s">
        <v>787</v>
      </c>
    </row>
    <row r="80" customFormat="false" ht="14.25" hidden="false" customHeight="false" outlineLevel="0" collapsed="false">
      <c r="A80" s="159" t="s">
        <v>789</v>
      </c>
    </row>
    <row r="81" customFormat="false" ht="14.25" hidden="false" customHeight="false" outlineLevel="0" collapsed="false">
      <c r="A81" s="159" t="s">
        <v>790</v>
      </c>
      <c r="B81" s="159" t="n">
        <v>1056</v>
      </c>
      <c r="C81" s="159" t="n">
        <v>102</v>
      </c>
      <c r="D81" s="159" t="s">
        <v>790</v>
      </c>
    </row>
    <row r="82" customFormat="false" ht="14.25" hidden="false" customHeight="false" outlineLevel="0" collapsed="false">
      <c r="A82" s="159" t="s">
        <v>791</v>
      </c>
      <c r="B82" s="159" t="n">
        <v>1056</v>
      </c>
      <c r="C82" s="159" t="n">
        <v>104</v>
      </c>
      <c r="D82" s="159" t="s">
        <v>791</v>
      </c>
    </row>
    <row r="83" customFormat="false" ht="14.25" hidden="false" customHeight="false" outlineLevel="0" collapsed="false">
      <c r="A83" s="159" t="s">
        <v>792</v>
      </c>
      <c r="B83" s="159" t="n">
        <v>1056</v>
      </c>
      <c r="C83" s="159" t="n">
        <v>100</v>
      </c>
      <c r="D83" s="159" t="s">
        <v>792</v>
      </c>
    </row>
    <row r="84" customFormat="false" ht="14.25" hidden="false" customHeight="false" outlineLevel="0" collapsed="false">
      <c r="A84" s="159" t="s">
        <v>793</v>
      </c>
      <c r="B84" s="159" t="n">
        <v>1056</v>
      </c>
      <c r="C84" s="159" t="n">
        <v>103</v>
      </c>
      <c r="D84" s="159" t="s">
        <v>793</v>
      </c>
    </row>
    <row r="85" customFormat="false" ht="14.25" hidden="false" customHeight="false" outlineLevel="0" collapsed="false">
      <c r="A85" s="159" t="s">
        <v>794</v>
      </c>
      <c r="B85" s="159" t="n">
        <v>1056</v>
      </c>
      <c r="C85" s="159" t="n">
        <v>105</v>
      </c>
      <c r="D85" s="159" t="s">
        <v>794</v>
      </c>
    </row>
    <row r="86" customFormat="false" ht="14.25" hidden="false" customHeight="false" outlineLevel="0" collapsed="false">
      <c r="A86" s="159" t="s">
        <v>795</v>
      </c>
      <c r="B86" s="159" t="n">
        <v>1056</v>
      </c>
      <c r="C86" s="159" t="n">
        <v>106</v>
      </c>
      <c r="D86" s="159" t="s">
        <v>795</v>
      </c>
    </row>
    <row r="87" customFormat="false" ht="14.25" hidden="false" customHeight="false" outlineLevel="0" collapsed="false">
      <c r="A87" s="159" t="s">
        <v>796</v>
      </c>
      <c r="B87" s="159" t="n">
        <v>1056</v>
      </c>
      <c r="C87" s="159" t="n">
        <v>200</v>
      </c>
      <c r="D87" s="159" t="s">
        <v>796</v>
      </c>
    </row>
    <row r="88" customFormat="false" ht="14.25" hidden="false" customHeight="false" outlineLevel="0" collapsed="false">
      <c r="A88" s="159" t="s">
        <v>797</v>
      </c>
      <c r="B88" s="159" t="n">
        <v>1056</v>
      </c>
      <c r="C88" s="159" t="n">
        <v>201</v>
      </c>
      <c r="D88" s="159" t="s">
        <v>797</v>
      </c>
    </row>
    <row r="89" customFormat="false" ht="14.25" hidden="false" customHeight="false" outlineLevel="0" collapsed="false">
      <c r="A89" s="159" t="s">
        <v>798</v>
      </c>
      <c r="B89" s="159" t="n">
        <v>1056</v>
      </c>
      <c r="C89" s="159" t="n">
        <v>101</v>
      </c>
      <c r="D89" s="159" t="s">
        <v>798</v>
      </c>
      <c r="E89" s="161"/>
    </row>
    <row r="90" customFormat="false" ht="14.25" hidden="false" customHeight="false" outlineLevel="0" collapsed="false">
      <c r="A90" s="159" t="s">
        <v>799</v>
      </c>
      <c r="E90" s="161"/>
    </row>
    <row r="91" customFormat="false" ht="14.25" hidden="false" customHeight="false" outlineLevel="0" collapsed="false">
      <c r="A91" s="159" t="s">
        <v>800</v>
      </c>
      <c r="C91" s="159" t="n">
        <v>2056101</v>
      </c>
      <c r="D91" s="159" t="s">
        <v>800</v>
      </c>
      <c r="E91" s="164" t="s">
        <v>801</v>
      </c>
      <c r="F91" s="159" t="s">
        <v>634</v>
      </c>
    </row>
    <row r="92" customFormat="false" ht="14.25" hidden="false" customHeight="false" outlineLevel="0" collapsed="false">
      <c r="A92" s="159" t="s">
        <v>802</v>
      </c>
      <c r="C92" s="159" t="s">
        <v>803</v>
      </c>
      <c r="D92" s="159" t="s">
        <v>802</v>
      </c>
      <c r="E92" s="159" t="s">
        <v>642</v>
      </c>
      <c r="F92" s="159" t="s">
        <v>643</v>
      </c>
    </row>
    <row r="93" customFormat="false" ht="14.25" hidden="false" customHeight="false" outlineLevel="0" collapsed="false">
      <c r="A93" s="159" t="s">
        <v>804</v>
      </c>
      <c r="C93" s="159" t="n">
        <v>2056003</v>
      </c>
      <c r="D93" s="159" t="s">
        <v>804</v>
      </c>
      <c r="E93" s="159" t="s">
        <v>642</v>
      </c>
      <c r="F93" s="159" t="s">
        <v>643</v>
      </c>
    </row>
    <row r="94" customFormat="false" ht="14.25" hidden="false" customHeight="false" outlineLevel="0" collapsed="false">
      <c r="A94" s="159" t="s">
        <v>805</v>
      </c>
      <c r="C94" s="159" t="s">
        <v>806</v>
      </c>
      <c r="D94" s="159" t="s">
        <v>805</v>
      </c>
      <c r="E94" s="159" t="s">
        <v>642</v>
      </c>
      <c r="F94" s="159" t="s">
        <v>643</v>
      </c>
    </row>
    <row r="95" customFormat="false" ht="14.25" hidden="false" customHeight="false" outlineLevel="0" collapsed="false">
      <c r="A95" s="159" t="s">
        <v>807</v>
      </c>
      <c r="C95" s="159" t="n">
        <v>2056004</v>
      </c>
      <c r="D95" s="159" t="s">
        <v>807</v>
      </c>
      <c r="F95" s="159" t="s">
        <v>771</v>
      </c>
    </row>
    <row r="96" customFormat="false" ht="14.25" hidden="false" customHeight="false" outlineLevel="0" collapsed="false">
      <c r="A96" s="159" t="s">
        <v>808</v>
      </c>
      <c r="C96" s="159" t="s">
        <v>809</v>
      </c>
      <c r="D96" s="159" t="s">
        <v>808</v>
      </c>
      <c r="F96" s="159" t="s">
        <v>771</v>
      </c>
    </row>
    <row r="97" customFormat="false" ht="14.25" hidden="false" customHeight="false" outlineLevel="0" collapsed="false">
      <c r="A97" s="159" t="s">
        <v>810</v>
      </c>
    </row>
    <row r="98" customFormat="false" ht="14.25" hidden="false" customHeight="false" outlineLevel="0" collapsed="false">
      <c r="A98" s="159" t="s">
        <v>811</v>
      </c>
      <c r="B98" s="159" t="n">
        <v>5200</v>
      </c>
      <c r="C98" s="159" t="n">
        <v>313</v>
      </c>
      <c r="D98" s="159" t="s">
        <v>811</v>
      </c>
      <c r="E98" s="159" t="s">
        <v>812</v>
      </c>
      <c r="F98" s="159" t="s">
        <v>813</v>
      </c>
    </row>
    <row r="99" customFormat="false" ht="14.25" hidden="false" customHeight="false" outlineLevel="0" collapsed="false">
      <c r="A99" s="159" t="s">
        <v>814</v>
      </c>
      <c r="B99" s="159" t="n">
        <v>5200</v>
      </c>
      <c r="C99" s="159" t="n">
        <v>200</v>
      </c>
      <c r="D99" s="159" t="s">
        <v>814</v>
      </c>
      <c r="F99" s="159" t="s">
        <v>634</v>
      </c>
    </row>
    <row r="100" customFormat="false" ht="14.25" hidden="false" customHeight="false" outlineLevel="0" collapsed="false">
      <c r="A100" s="159" t="s">
        <v>815</v>
      </c>
      <c r="B100" s="159" t="n">
        <v>5200</v>
      </c>
      <c r="C100" s="159" t="n">
        <v>307</v>
      </c>
      <c r="D100" s="159" t="s">
        <v>815</v>
      </c>
      <c r="E100" s="159" t="s">
        <v>816</v>
      </c>
      <c r="F100" s="159" t="s">
        <v>813</v>
      </c>
    </row>
    <row r="101" customFormat="false" ht="14.25" hidden="false" customHeight="false" outlineLevel="0" collapsed="false">
      <c r="A101" s="159" t="s">
        <v>817</v>
      </c>
      <c r="B101" s="159" t="n">
        <v>5200</v>
      </c>
      <c r="C101" s="159" t="n">
        <v>302</v>
      </c>
      <c r="D101" s="159" t="s">
        <v>817</v>
      </c>
      <c r="E101" s="159" t="s">
        <v>818</v>
      </c>
      <c r="F101" s="159" t="s">
        <v>819</v>
      </c>
    </row>
    <row r="102" customFormat="false" ht="14.25" hidden="false" customHeight="false" outlineLevel="0" collapsed="false">
      <c r="A102" s="159" t="s">
        <v>820</v>
      </c>
      <c r="B102" s="159" t="n">
        <v>5200</v>
      </c>
      <c r="C102" s="159" t="n">
        <v>321</v>
      </c>
      <c r="D102" s="159" t="s">
        <v>820</v>
      </c>
      <c r="E102" s="159" t="s">
        <v>821</v>
      </c>
      <c r="F102" s="159" t="s">
        <v>822</v>
      </c>
    </row>
    <row r="103" customFormat="false" ht="14.25" hidden="false" customHeight="false" outlineLevel="0" collapsed="false">
      <c r="A103" s="159" t="s">
        <v>823</v>
      </c>
      <c r="B103" s="159" t="n">
        <v>5200</v>
      </c>
      <c r="C103" s="159" t="n">
        <v>314</v>
      </c>
      <c r="D103" s="159" t="s">
        <v>823</v>
      </c>
      <c r="E103" s="159" t="s">
        <v>824</v>
      </c>
      <c r="F103" s="159" t="s">
        <v>825</v>
      </c>
    </row>
    <row r="104" customFormat="false" ht="14.25" hidden="false" customHeight="false" outlineLevel="0" collapsed="false">
      <c r="A104" s="159" t="s">
        <v>826</v>
      </c>
      <c r="B104" s="159" t="n">
        <v>5200</v>
      </c>
      <c r="C104" s="159" t="n">
        <v>325</v>
      </c>
      <c r="D104" s="159" t="s">
        <v>826</v>
      </c>
      <c r="E104" s="159" t="s">
        <v>827</v>
      </c>
      <c r="F104" s="159" t="s">
        <v>828</v>
      </c>
    </row>
    <row r="105" customFormat="false" ht="14.25" hidden="false" customHeight="false" outlineLevel="0" collapsed="false">
      <c r="A105" s="159" t="s">
        <v>829</v>
      </c>
      <c r="B105" s="159" t="n">
        <v>5200</v>
      </c>
      <c r="C105" s="159" t="n">
        <v>320</v>
      </c>
      <c r="D105" s="159" t="s">
        <v>829</v>
      </c>
      <c r="E105" s="159" t="s">
        <v>830</v>
      </c>
      <c r="F105" s="159" t="s">
        <v>831</v>
      </c>
    </row>
    <row r="106" customFormat="false" ht="14.25" hidden="false" customHeight="false" outlineLevel="0" collapsed="false">
      <c r="A106" s="159" t="s">
        <v>832</v>
      </c>
      <c r="B106" s="159" t="n">
        <v>5200</v>
      </c>
      <c r="C106" s="159" t="n">
        <v>322</v>
      </c>
      <c r="D106" s="159" t="s">
        <v>832</v>
      </c>
      <c r="E106" s="159" t="s">
        <v>833</v>
      </c>
      <c r="F106" s="159" t="s">
        <v>831</v>
      </c>
    </row>
    <row r="107" customFormat="false" ht="14.25" hidden="false" customHeight="false" outlineLevel="0" collapsed="false">
      <c r="A107" s="159" t="s">
        <v>834</v>
      </c>
      <c r="B107" s="159" t="n">
        <v>5200</v>
      </c>
      <c r="C107" s="159" t="n">
        <v>329</v>
      </c>
      <c r="D107" s="159" t="s">
        <v>834</v>
      </c>
      <c r="E107" s="159" t="s">
        <v>835</v>
      </c>
      <c r="F107" s="159" t="s">
        <v>836</v>
      </c>
    </row>
    <row r="108" customFormat="false" ht="14.25" hidden="false" customHeight="false" outlineLevel="0" collapsed="false">
      <c r="A108" s="159" t="s">
        <v>837</v>
      </c>
      <c r="B108" s="159" t="n">
        <v>5200</v>
      </c>
      <c r="C108" s="159" t="n">
        <v>100</v>
      </c>
      <c r="D108" s="159" t="s">
        <v>837</v>
      </c>
      <c r="F108" s="159" t="s">
        <v>634</v>
      </c>
    </row>
    <row r="109" customFormat="false" ht="14.25" hidden="false" customHeight="false" outlineLevel="0" collapsed="false">
      <c r="A109" s="159" t="s">
        <v>838</v>
      </c>
      <c r="B109" s="159" t="n">
        <v>5200</v>
      </c>
      <c r="C109" s="159" t="n">
        <v>304</v>
      </c>
      <c r="D109" s="159" t="s">
        <v>838</v>
      </c>
      <c r="E109" s="159" t="s">
        <v>839</v>
      </c>
      <c r="F109" s="159" t="s">
        <v>840</v>
      </c>
    </row>
    <row r="110" customFormat="false" ht="14.25" hidden="false" customHeight="false" outlineLevel="0" collapsed="false">
      <c r="A110" s="159" t="s">
        <v>841</v>
      </c>
      <c r="B110" s="159" t="n">
        <v>5200</v>
      </c>
      <c r="C110" s="159" t="n">
        <v>326</v>
      </c>
      <c r="D110" s="159" t="s">
        <v>841</v>
      </c>
      <c r="E110" s="159" t="s">
        <v>842</v>
      </c>
      <c r="F110" s="159" t="s">
        <v>843</v>
      </c>
    </row>
    <row r="111" customFormat="false" ht="14.25" hidden="false" customHeight="false" outlineLevel="0" collapsed="false">
      <c r="A111" s="159" t="s">
        <v>844</v>
      </c>
      <c r="B111" s="159" t="n">
        <v>5200</v>
      </c>
      <c r="C111" s="159" t="n">
        <v>328</v>
      </c>
      <c r="D111" s="159" t="s">
        <v>844</v>
      </c>
      <c r="E111" s="159" t="s">
        <v>845</v>
      </c>
      <c r="F111" s="159" t="s">
        <v>822</v>
      </c>
    </row>
    <row r="112" customFormat="false" ht="14.25" hidden="false" customHeight="false" outlineLevel="0" collapsed="false">
      <c r="A112" s="159" t="s">
        <v>846</v>
      </c>
      <c r="B112" s="159" t="n">
        <v>5200</v>
      </c>
      <c r="C112" s="159" t="n">
        <v>312</v>
      </c>
      <c r="D112" s="159" t="s">
        <v>846</v>
      </c>
      <c r="E112" s="159" t="s">
        <v>847</v>
      </c>
      <c r="F112" s="159" t="s">
        <v>848</v>
      </c>
    </row>
    <row r="113" customFormat="false" ht="14.25" hidden="false" customHeight="false" outlineLevel="0" collapsed="false">
      <c r="A113" s="159" t="s">
        <v>849</v>
      </c>
      <c r="B113" s="159" t="n">
        <v>5200</v>
      </c>
      <c r="C113" s="159" t="n">
        <v>323</v>
      </c>
      <c r="D113" s="159" t="s">
        <v>849</v>
      </c>
      <c r="E113" s="159" t="s">
        <v>850</v>
      </c>
      <c r="F113" s="159" t="s">
        <v>851</v>
      </c>
    </row>
    <row r="114" customFormat="false" ht="14.25" hidden="false" customHeight="false" outlineLevel="0" collapsed="false">
      <c r="A114" s="159" t="s">
        <v>852</v>
      </c>
      <c r="B114" s="159" t="n">
        <v>5200</v>
      </c>
      <c r="C114" s="159" t="n">
        <v>316</v>
      </c>
      <c r="D114" s="159" t="s">
        <v>852</v>
      </c>
      <c r="E114" s="159" t="s">
        <v>853</v>
      </c>
      <c r="F114" s="159" t="s">
        <v>854</v>
      </c>
    </row>
    <row r="115" customFormat="false" ht="14.25" hidden="false" customHeight="false" outlineLevel="0" collapsed="false">
      <c r="A115" s="159" t="s">
        <v>855</v>
      </c>
      <c r="B115" s="159" t="n">
        <v>5200</v>
      </c>
      <c r="C115" s="159" t="n">
        <v>315</v>
      </c>
      <c r="D115" s="159" t="s">
        <v>855</v>
      </c>
      <c r="E115" s="159" t="s">
        <v>856</v>
      </c>
      <c r="F115" s="159" t="s">
        <v>857</v>
      </c>
    </row>
    <row r="116" customFormat="false" ht="14.25" hidden="false" customHeight="false" outlineLevel="0" collapsed="false">
      <c r="A116" s="159" t="s">
        <v>858</v>
      </c>
      <c r="B116" s="159" t="n">
        <v>5200</v>
      </c>
      <c r="C116" s="159" t="n">
        <v>3</v>
      </c>
      <c r="D116" s="159" t="s">
        <v>858</v>
      </c>
    </row>
    <row r="117" customFormat="false" ht="14.25" hidden="false" customHeight="false" outlineLevel="0" collapsed="false">
      <c r="A117" s="159" t="s">
        <v>859</v>
      </c>
      <c r="B117" s="159" t="n">
        <v>5200</v>
      </c>
      <c r="C117" s="159" t="n">
        <v>306</v>
      </c>
      <c r="D117" s="159" t="s">
        <v>859</v>
      </c>
      <c r="E117" s="159" t="s">
        <v>860</v>
      </c>
      <c r="F117" s="159" t="s">
        <v>861</v>
      </c>
    </row>
    <row r="118" customFormat="false" ht="14.25" hidden="false" customHeight="false" outlineLevel="0" collapsed="false">
      <c r="A118" s="159" t="s">
        <v>862</v>
      </c>
      <c r="B118" s="159" t="n">
        <v>5200</v>
      </c>
      <c r="C118" s="159" t="n">
        <v>318</v>
      </c>
      <c r="D118" s="159" t="s">
        <v>862</v>
      </c>
      <c r="E118" s="159" t="s">
        <v>863</v>
      </c>
      <c r="F118" s="159" t="s">
        <v>864</v>
      </c>
    </row>
    <row r="119" customFormat="false" ht="14.25" hidden="false" customHeight="false" outlineLevel="0" collapsed="false">
      <c r="A119" s="159" t="s">
        <v>865</v>
      </c>
      <c r="B119" s="159" t="n">
        <v>5200</v>
      </c>
      <c r="C119" s="159" t="n">
        <v>330</v>
      </c>
      <c r="D119" s="159" t="s">
        <v>865</v>
      </c>
      <c r="E119" s="159" t="s">
        <v>866</v>
      </c>
      <c r="F119" s="159" t="s">
        <v>867</v>
      </c>
    </row>
    <row r="120" customFormat="false" ht="14.25" hidden="false" customHeight="false" outlineLevel="0" collapsed="false">
      <c r="A120" s="159" t="s">
        <v>868</v>
      </c>
      <c r="B120" s="159" t="n">
        <v>5200</v>
      </c>
      <c r="C120" s="159" t="n">
        <v>303</v>
      </c>
      <c r="D120" s="159" t="s">
        <v>868</v>
      </c>
      <c r="E120" s="159" t="s">
        <v>869</v>
      </c>
      <c r="F120" s="159" t="s">
        <v>851</v>
      </c>
    </row>
    <row r="121" customFormat="false" ht="14.25" hidden="false" customHeight="false" outlineLevel="0" collapsed="false">
      <c r="A121" s="159" t="s">
        <v>870</v>
      </c>
      <c r="B121" s="159" t="n">
        <v>5200</v>
      </c>
      <c r="C121" s="159" t="n">
        <v>308</v>
      </c>
      <c r="D121" s="159" t="s">
        <v>870</v>
      </c>
      <c r="E121" s="159" t="s">
        <v>871</v>
      </c>
      <c r="F121" s="159" t="s">
        <v>828</v>
      </c>
    </row>
    <row r="122" customFormat="false" ht="14.25" hidden="false" customHeight="false" outlineLevel="0" collapsed="false">
      <c r="A122" s="159" t="s">
        <v>872</v>
      </c>
      <c r="B122" s="159" t="n">
        <v>5200</v>
      </c>
      <c r="C122" s="159" t="n">
        <v>310</v>
      </c>
      <c r="D122" s="159" t="s">
        <v>872</v>
      </c>
      <c r="E122" s="159" t="s">
        <v>873</v>
      </c>
      <c r="F122" s="159" t="s">
        <v>874</v>
      </c>
    </row>
    <row r="123" customFormat="false" ht="14.25" hidden="false" customHeight="false" outlineLevel="0" collapsed="false">
      <c r="A123" s="159" t="s">
        <v>875</v>
      </c>
    </row>
    <row r="124" customFormat="false" ht="14.25" hidden="false" customHeight="false" outlineLevel="0" collapsed="false">
      <c r="A124" s="159" t="s">
        <v>876</v>
      </c>
      <c r="B124" s="159" t="n">
        <v>1052</v>
      </c>
      <c r="C124" s="159" t="n">
        <v>100</v>
      </c>
      <c r="D124" s="159" t="s">
        <v>876</v>
      </c>
    </row>
    <row r="125" customFormat="false" ht="14.25" hidden="false" customHeight="false" outlineLevel="0" collapsed="false">
      <c r="A125" s="159" t="s">
        <v>877</v>
      </c>
      <c r="B125" s="159" t="n">
        <v>1052</v>
      </c>
      <c r="C125" s="159" t="n">
        <v>101</v>
      </c>
      <c r="D125" s="159" t="s">
        <v>877</v>
      </c>
    </row>
    <row r="126" customFormat="false" ht="14.25" hidden="false" customHeight="false" outlineLevel="0" collapsed="false">
      <c r="A126" s="159" t="s">
        <v>878</v>
      </c>
      <c r="B126" s="159" t="n">
        <v>1052</v>
      </c>
      <c r="C126" s="159" t="n">
        <v>102</v>
      </c>
      <c r="D126" s="159" t="s">
        <v>878</v>
      </c>
    </row>
    <row r="127" customFormat="false" ht="14.25" hidden="false" customHeight="false" outlineLevel="0" collapsed="false">
      <c r="A127" s="159" t="s">
        <v>879</v>
      </c>
      <c r="B127" s="159" t="n">
        <v>1052</v>
      </c>
      <c r="C127" s="159" t="n">
        <v>200</v>
      </c>
      <c r="D127" s="159" t="s">
        <v>879</v>
      </c>
    </row>
    <row r="128" customFormat="false" ht="14.25" hidden="false" customHeight="false" outlineLevel="0" collapsed="false">
      <c r="A128" s="159" t="s">
        <v>877</v>
      </c>
      <c r="B128" s="159" t="n">
        <v>1052</v>
      </c>
      <c r="C128" s="159" t="n">
        <v>201</v>
      </c>
      <c r="D128" s="159" t="s">
        <v>877</v>
      </c>
    </row>
    <row r="129" customFormat="false" ht="14.25" hidden="false" customHeight="false" outlineLevel="0" collapsed="false">
      <c r="A129" s="159" t="s">
        <v>799</v>
      </c>
    </row>
    <row r="130" customFormat="false" ht="14.25" hidden="false" customHeight="false" outlineLevel="0" collapsed="false">
      <c r="A130" s="159" t="s">
        <v>880</v>
      </c>
      <c r="C130" s="159" t="n">
        <v>2052200</v>
      </c>
      <c r="D130" s="159" t="s">
        <v>880</v>
      </c>
      <c r="E130" s="159" t="s">
        <v>816</v>
      </c>
      <c r="F130" s="159" t="s">
        <v>881</v>
      </c>
    </row>
    <row r="131" customFormat="false" ht="14.25" hidden="false" customHeight="false" outlineLevel="0" collapsed="false">
      <c r="A131" s="159" t="s">
        <v>882</v>
      </c>
    </row>
    <row r="132" customFormat="false" ht="14.25" hidden="false" customHeight="false" outlineLevel="0" collapsed="false">
      <c r="A132" s="159" t="s">
        <v>883</v>
      </c>
      <c r="C132" s="159" t="n">
        <v>7110410</v>
      </c>
      <c r="D132" s="159" t="s">
        <v>883</v>
      </c>
      <c r="E132" s="159" t="s">
        <v>660</v>
      </c>
      <c r="F132" s="159" t="s">
        <v>884</v>
      </c>
    </row>
    <row r="133" customFormat="false" ht="14.25" hidden="false" customHeight="false" outlineLevel="0" collapsed="false">
      <c r="A133" s="159" t="s">
        <v>885</v>
      </c>
      <c r="B133" s="159" t="n">
        <v>7400</v>
      </c>
      <c r="C133" s="159" t="s">
        <v>886</v>
      </c>
      <c r="D133" s="159" t="s">
        <v>885</v>
      </c>
      <c r="E133" s="159" t="s">
        <v>887</v>
      </c>
      <c r="F133" s="159" t="s">
        <v>888</v>
      </c>
    </row>
    <row r="134" customFormat="false" ht="14.25" hidden="false" customHeight="false" outlineLevel="0" collapsed="false">
      <c r="A134" s="159" t="s">
        <v>889</v>
      </c>
    </row>
  </sheetData>
  <sheetProtection sheet="true" password="cbfd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2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122" width="10.85"/>
    <col collapsed="false" customWidth="true" hidden="false" outlineLevel="0" max="2" min="2" style="122" width="53.71"/>
    <col collapsed="false" customWidth="true" hidden="false" outlineLevel="0" max="3" min="3" style="122" width="53.42"/>
    <col collapsed="false" customWidth="true" hidden="false" outlineLevel="0" max="1025" min="4" style="122" width="11.42"/>
  </cols>
  <sheetData>
    <row r="1" customFormat="false" ht="12.75" hidden="false" customHeight="false" outlineLevel="0" collapsed="false">
      <c r="B1" s="166" t="n">
        <v>1</v>
      </c>
    </row>
    <row r="2" customFormat="false" ht="23.25" hidden="false" customHeight="false" outlineLevel="0" collapsed="false">
      <c r="A2" s="167" t="s">
        <v>890</v>
      </c>
      <c r="B2" s="167"/>
      <c r="C2" s="167"/>
    </row>
    <row r="3" customFormat="false" ht="15.75" hidden="false" customHeight="false" outlineLevel="0" collapsed="false">
      <c r="A3" s="168" t="s">
        <v>891</v>
      </c>
      <c r="B3" s="168"/>
      <c r="C3" s="168"/>
    </row>
    <row r="4" customFormat="false" ht="12.75" hidden="false" customHeight="false" outlineLevel="0" collapsed="false">
      <c r="A4" s="169"/>
      <c r="B4" s="170"/>
      <c r="C4" s="171"/>
    </row>
    <row r="5" customFormat="false" ht="12.75" hidden="false" customHeight="false" outlineLevel="0" collapsed="false">
      <c r="A5" s="169"/>
      <c r="B5" s="170"/>
      <c r="C5" s="171"/>
    </row>
    <row r="6" customFormat="false" ht="30" hidden="false" customHeight="false" outlineLevel="0" collapsed="false">
      <c r="A6" s="172" t="s">
        <v>892</v>
      </c>
      <c r="B6" s="173" t="s">
        <v>893</v>
      </c>
      <c r="C6" s="173" t="s">
        <v>894</v>
      </c>
    </row>
    <row r="7" customFormat="false" ht="15" hidden="false" customHeight="false" outlineLevel="0" collapsed="false">
      <c r="A7" s="174"/>
      <c r="B7" s="175"/>
      <c r="C7" s="175"/>
    </row>
    <row r="8" customFormat="false" ht="14.25" hidden="false" customHeight="false" outlineLevel="0" collapsed="false">
      <c r="A8" s="176" t="n">
        <v>60000</v>
      </c>
      <c r="B8" s="177" t="s">
        <v>895</v>
      </c>
      <c r="C8" s="178"/>
    </row>
    <row r="9" customFormat="false" ht="14.25" hidden="false" customHeight="false" outlineLevel="0" collapsed="false">
      <c r="A9" s="176" t="n">
        <v>60001</v>
      </c>
      <c r="B9" s="177" t="s">
        <v>896</v>
      </c>
      <c r="C9" s="178" t="s">
        <v>897</v>
      </c>
    </row>
    <row r="10" customFormat="false" ht="14.25" hidden="false" customHeight="false" outlineLevel="0" collapsed="false">
      <c r="A10" s="176" t="n">
        <v>60002</v>
      </c>
      <c r="B10" s="177" t="s">
        <v>898</v>
      </c>
      <c r="C10" s="178"/>
    </row>
    <row r="11" customFormat="false" ht="14.25" hidden="false" customHeight="false" outlineLevel="0" collapsed="false">
      <c r="A11" s="176" t="n">
        <v>60003</v>
      </c>
      <c r="B11" s="177" t="s">
        <v>899</v>
      </c>
      <c r="C11" s="178" t="s">
        <v>900</v>
      </c>
    </row>
    <row r="12" customFormat="false" ht="28.5" hidden="false" customHeight="false" outlineLevel="0" collapsed="false">
      <c r="A12" s="176" t="n">
        <v>60004</v>
      </c>
      <c r="B12" s="177" t="s">
        <v>901</v>
      </c>
      <c r="C12" s="178" t="s">
        <v>902</v>
      </c>
    </row>
    <row r="13" customFormat="false" ht="57" hidden="false" customHeight="false" outlineLevel="0" collapsed="false">
      <c r="A13" s="176" t="n">
        <v>60005</v>
      </c>
      <c r="B13" s="177" t="s">
        <v>903</v>
      </c>
      <c r="C13" s="178" t="s">
        <v>904</v>
      </c>
    </row>
    <row r="14" customFormat="false" ht="14.25" hidden="false" customHeight="false" outlineLevel="0" collapsed="false">
      <c r="A14" s="176" t="n">
        <v>60006</v>
      </c>
      <c r="B14" s="177" t="s">
        <v>905</v>
      </c>
      <c r="C14" s="178" t="s">
        <v>906</v>
      </c>
    </row>
    <row r="15" customFormat="false" ht="14.25" hidden="false" customHeight="false" outlineLevel="0" collapsed="false">
      <c r="A15" s="176" t="n">
        <v>60007</v>
      </c>
      <c r="B15" s="177" t="s">
        <v>907</v>
      </c>
      <c r="C15" s="178"/>
    </row>
    <row r="16" customFormat="false" ht="14.25" hidden="false" customHeight="false" outlineLevel="0" collapsed="false">
      <c r="A16" s="176" t="n">
        <v>60008</v>
      </c>
      <c r="B16" s="177" t="s">
        <v>908</v>
      </c>
      <c r="C16" s="178"/>
    </row>
    <row r="17" customFormat="false" ht="14.25" hidden="false" customHeight="false" outlineLevel="0" collapsed="false">
      <c r="A17" s="176" t="n">
        <v>60009</v>
      </c>
      <c r="B17" s="177" t="s">
        <v>909</v>
      </c>
      <c r="C17" s="178" t="s">
        <v>910</v>
      </c>
    </row>
    <row r="18" customFormat="false" ht="14.25" hidden="false" customHeight="false" outlineLevel="0" collapsed="false">
      <c r="A18" s="176" t="n">
        <v>60010</v>
      </c>
      <c r="B18" s="177" t="s">
        <v>911</v>
      </c>
      <c r="C18" s="178" t="s">
        <v>912</v>
      </c>
    </row>
    <row r="19" customFormat="false" ht="14.25" hidden="false" customHeight="false" outlineLevel="0" collapsed="false">
      <c r="A19" s="176" t="n">
        <v>60011</v>
      </c>
      <c r="B19" s="177" t="s">
        <v>913</v>
      </c>
      <c r="C19" s="178"/>
    </row>
    <row r="20" customFormat="false" ht="14.25" hidden="false" customHeight="false" outlineLevel="0" collapsed="false">
      <c r="A20" s="176" t="n">
        <v>60012</v>
      </c>
      <c r="B20" s="177" t="s">
        <v>914</v>
      </c>
      <c r="C20" s="178"/>
    </row>
    <row r="21" customFormat="false" ht="14.25" hidden="false" customHeight="false" outlineLevel="0" collapsed="false">
      <c r="A21" s="176" t="n">
        <v>60013</v>
      </c>
      <c r="B21" s="177" t="s">
        <v>915</v>
      </c>
      <c r="C21" s="178"/>
    </row>
    <row r="22" customFormat="false" ht="42.75" hidden="false" customHeight="false" outlineLevel="0" collapsed="false">
      <c r="A22" s="176" t="n">
        <v>60100</v>
      </c>
      <c r="B22" s="177" t="s">
        <v>916</v>
      </c>
      <c r="C22" s="178" t="s">
        <v>917</v>
      </c>
    </row>
    <row r="23" customFormat="false" ht="14.25" hidden="false" customHeight="false" outlineLevel="0" collapsed="false">
      <c r="A23" s="176" t="n">
        <v>60101</v>
      </c>
      <c r="B23" s="177" t="s">
        <v>918</v>
      </c>
      <c r="C23" s="178" t="s">
        <v>919</v>
      </c>
    </row>
    <row r="24" customFormat="false" ht="14.25" hidden="false" customHeight="false" outlineLevel="0" collapsed="false">
      <c r="A24" s="176" t="n">
        <v>60109</v>
      </c>
      <c r="B24" s="177" t="s">
        <v>920</v>
      </c>
      <c r="C24" s="178" t="s">
        <v>921</v>
      </c>
    </row>
    <row r="25" customFormat="false" ht="14.25" hidden="false" customHeight="false" outlineLevel="0" collapsed="false">
      <c r="A25" s="176" t="n">
        <v>60110</v>
      </c>
      <c r="B25" s="177" t="s">
        <v>922</v>
      </c>
      <c r="C25" s="178" t="s">
        <v>923</v>
      </c>
    </row>
    <row r="26" customFormat="false" ht="14.25" hidden="false" customHeight="false" outlineLevel="0" collapsed="false">
      <c r="A26" s="176" t="n">
        <v>60111</v>
      </c>
      <c r="B26" s="177" t="s">
        <v>924</v>
      </c>
      <c r="C26" s="178" t="s">
        <v>925</v>
      </c>
    </row>
    <row r="27" customFormat="false" ht="14.25" hidden="false" customHeight="false" outlineLevel="0" collapsed="false">
      <c r="A27" s="176" t="n">
        <v>60112</v>
      </c>
      <c r="B27" s="177" t="s">
        <v>926</v>
      </c>
      <c r="C27" s="178" t="s">
        <v>927</v>
      </c>
    </row>
    <row r="28" customFormat="false" ht="57" hidden="false" customHeight="false" outlineLevel="0" collapsed="false">
      <c r="A28" s="176" t="n">
        <v>60113</v>
      </c>
      <c r="B28" s="177" t="s">
        <v>928</v>
      </c>
      <c r="C28" s="178" t="s">
        <v>929</v>
      </c>
    </row>
    <row r="29" customFormat="false" ht="14.25" hidden="false" customHeight="false" outlineLevel="0" collapsed="false">
      <c r="A29" s="176" t="n">
        <v>60118</v>
      </c>
      <c r="B29" s="177" t="s">
        <v>930</v>
      </c>
      <c r="C29" s="178"/>
    </row>
    <row r="30" customFormat="false" ht="85.5" hidden="false" customHeight="false" outlineLevel="0" collapsed="false">
      <c r="A30" s="176" t="n">
        <v>60119</v>
      </c>
      <c r="B30" s="177" t="s">
        <v>931</v>
      </c>
      <c r="C30" s="178" t="s">
        <v>932</v>
      </c>
    </row>
    <row r="31" customFormat="false" ht="14.25" hidden="false" customHeight="false" outlineLevel="0" collapsed="false">
      <c r="A31" s="176" t="n">
        <v>60120</v>
      </c>
      <c r="B31" s="177" t="s">
        <v>933</v>
      </c>
      <c r="C31" s="178"/>
    </row>
    <row r="32" customFormat="false" ht="14.25" hidden="false" customHeight="false" outlineLevel="0" collapsed="false">
      <c r="A32" s="176" t="n">
        <v>60121</v>
      </c>
      <c r="B32" s="177" t="s">
        <v>934</v>
      </c>
      <c r="C32" s="178" t="s">
        <v>935</v>
      </c>
    </row>
    <row r="33" customFormat="false" ht="14.25" hidden="false" customHeight="false" outlineLevel="0" collapsed="false">
      <c r="A33" s="176" t="n">
        <v>60122</v>
      </c>
      <c r="B33" s="177" t="s">
        <v>936</v>
      </c>
      <c r="C33" s="178"/>
    </row>
    <row r="34" customFormat="false" ht="14.25" hidden="false" customHeight="false" outlineLevel="0" collapsed="false">
      <c r="A34" s="176" t="n">
        <v>60123</v>
      </c>
      <c r="B34" s="177" t="s">
        <v>937</v>
      </c>
      <c r="C34" s="178"/>
    </row>
    <row r="35" customFormat="false" ht="28.5" hidden="false" customHeight="false" outlineLevel="0" collapsed="false">
      <c r="A35" s="176" t="n">
        <v>60124</v>
      </c>
      <c r="B35" s="177" t="s">
        <v>938</v>
      </c>
      <c r="C35" s="178" t="s">
        <v>939</v>
      </c>
    </row>
    <row r="36" customFormat="false" ht="14.25" hidden="false" customHeight="false" outlineLevel="0" collapsed="false">
      <c r="A36" s="176" t="n">
        <v>60125</v>
      </c>
      <c r="B36" s="177" t="s">
        <v>940</v>
      </c>
      <c r="C36" s="178"/>
    </row>
    <row r="37" customFormat="false" ht="14.25" hidden="false" customHeight="false" outlineLevel="0" collapsed="false">
      <c r="A37" s="176" t="n">
        <v>60126</v>
      </c>
      <c r="B37" s="177" t="s">
        <v>941</v>
      </c>
      <c r="C37" s="178" t="s">
        <v>942</v>
      </c>
    </row>
    <row r="38" customFormat="false" ht="14.25" hidden="false" customHeight="false" outlineLevel="0" collapsed="false">
      <c r="A38" s="176" t="n">
        <v>60128</v>
      </c>
      <c r="B38" s="177" t="s">
        <v>943</v>
      </c>
      <c r="C38" s="178"/>
    </row>
    <row r="39" customFormat="false" ht="42.75" hidden="false" customHeight="false" outlineLevel="0" collapsed="false">
      <c r="A39" s="176" t="n">
        <v>60129</v>
      </c>
      <c r="B39" s="177" t="s">
        <v>944</v>
      </c>
      <c r="C39" s="178" t="s">
        <v>945</v>
      </c>
    </row>
    <row r="40" customFormat="false" ht="14.25" hidden="false" customHeight="false" outlineLevel="0" collapsed="false">
      <c r="A40" s="176" t="n">
        <v>60130</v>
      </c>
      <c r="B40" s="177" t="s">
        <v>946</v>
      </c>
      <c r="C40" s="178"/>
    </row>
    <row r="41" customFormat="false" ht="14.25" hidden="false" customHeight="false" outlineLevel="0" collapsed="false">
      <c r="A41" s="176" t="n">
        <v>60131</v>
      </c>
      <c r="B41" s="177" t="s">
        <v>947</v>
      </c>
      <c r="C41" s="178"/>
    </row>
    <row r="42" customFormat="false" ht="14.25" hidden="false" customHeight="false" outlineLevel="0" collapsed="false">
      <c r="A42" s="176" t="n">
        <v>60132</v>
      </c>
      <c r="B42" s="177" t="s">
        <v>948</v>
      </c>
      <c r="C42" s="178"/>
    </row>
    <row r="43" customFormat="false" ht="14.25" hidden="false" customHeight="false" outlineLevel="0" collapsed="false">
      <c r="A43" s="176" t="n">
        <v>60133</v>
      </c>
      <c r="B43" s="177" t="s">
        <v>949</v>
      </c>
      <c r="C43" s="178"/>
    </row>
    <row r="44" customFormat="false" ht="14.25" hidden="false" customHeight="false" outlineLevel="0" collapsed="false">
      <c r="A44" s="176" t="n">
        <v>60134</v>
      </c>
      <c r="B44" s="177" t="s">
        <v>950</v>
      </c>
      <c r="C44" s="178"/>
    </row>
    <row r="45" customFormat="false" ht="14.25" hidden="false" customHeight="false" outlineLevel="0" collapsed="false">
      <c r="A45" s="176" t="n">
        <v>60135</v>
      </c>
      <c r="B45" s="177" t="s">
        <v>951</v>
      </c>
      <c r="C45" s="178"/>
    </row>
    <row r="46" customFormat="false" ht="14.25" hidden="false" customHeight="false" outlineLevel="0" collapsed="false">
      <c r="A46" s="176" t="n">
        <v>60136</v>
      </c>
      <c r="B46" s="177" t="s">
        <v>952</v>
      </c>
      <c r="C46" s="178"/>
    </row>
    <row r="47" customFormat="false" ht="14.25" hidden="false" customHeight="false" outlineLevel="0" collapsed="false">
      <c r="A47" s="176" t="n">
        <v>60137</v>
      </c>
      <c r="B47" s="177" t="s">
        <v>953</v>
      </c>
      <c r="C47" s="178"/>
    </row>
    <row r="48" customFormat="false" ht="14.25" hidden="false" customHeight="false" outlineLevel="0" collapsed="false">
      <c r="A48" s="176" t="n">
        <v>60140</v>
      </c>
      <c r="B48" s="177" t="s">
        <v>954</v>
      </c>
      <c r="C48" s="178"/>
    </row>
    <row r="49" customFormat="false" ht="14.25" hidden="false" customHeight="false" outlineLevel="0" collapsed="false">
      <c r="A49" s="176" t="n">
        <v>60200</v>
      </c>
      <c r="B49" s="177" t="s">
        <v>955</v>
      </c>
      <c r="C49" s="178" t="s">
        <v>956</v>
      </c>
    </row>
    <row r="50" customFormat="false" ht="14.25" hidden="false" customHeight="false" outlineLevel="0" collapsed="false">
      <c r="A50" s="176" t="n">
        <v>60201</v>
      </c>
      <c r="B50" s="177" t="s">
        <v>957</v>
      </c>
      <c r="C50" s="178"/>
    </row>
    <row r="51" customFormat="false" ht="14.25" hidden="false" customHeight="false" outlineLevel="0" collapsed="false">
      <c r="A51" s="176" t="n">
        <v>60202</v>
      </c>
      <c r="B51" s="177" t="s">
        <v>958</v>
      </c>
      <c r="C51" s="178"/>
    </row>
    <row r="52" customFormat="false" ht="14.25" hidden="false" customHeight="false" outlineLevel="0" collapsed="false">
      <c r="A52" s="176" t="n">
        <v>60203</v>
      </c>
      <c r="B52" s="177" t="s">
        <v>959</v>
      </c>
      <c r="C52" s="178" t="s">
        <v>960</v>
      </c>
    </row>
    <row r="53" customFormat="false" ht="14.25" hidden="false" customHeight="false" outlineLevel="0" collapsed="false">
      <c r="A53" s="176" t="n">
        <v>60209</v>
      </c>
      <c r="B53" s="177" t="s">
        <v>961</v>
      </c>
      <c r="C53" s="178" t="s">
        <v>962</v>
      </c>
    </row>
    <row r="54" customFormat="false" ht="14.25" hidden="false" customHeight="false" outlineLevel="0" collapsed="false">
      <c r="A54" s="176" t="n">
        <v>61000</v>
      </c>
      <c r="B54" s="177" t="s">
        <v>963</v>
      </c>
      <c r="C54" s="178"/>
    </row>
    <row r="55" customFormat="false" ht="14.25" hidden="false" customHeight="false" outlineLevel="0" collapsed="false">
      <c r="A55" s="176" t="n">
        <v>61001</v>
      </c>
      <c r="B55" s="177" t="s">
        <v>964</v>
      </c>
      <c r="C55" s="178"/>
    </row>
    <row r="56" customFormat="false" ht="14.25" hidden="false" customHeight="false" outlineLevel="0" collapsed="false">
      <c r="A56" s="176" t="n">
        <v>61002</v>
      </c>
      <c r="B56" s="177" t="s">
        <v>965</v>
      </c>
      <c r="C56" s="178" t="s">
        <v>966</v>
      </c>
    </row>
    <row r="57" customFormat="false" ht="14.25" hidden="false" customHeight="false" outlineLevel="0" collapsed="false">
      <c r="A57" s="176" t="n">
        <v>61003</v>
      </c>
      <c r="B57" s="177" t="s">
        <v>967</v>
      </c>
      <c r="C57" s="178" t="s">
        <v>968</v>
      </c>
    </row>
    <row r="58" customFormat="false" ht="14.25" hidden="false" customHeight="false" outlineLevel="0" collapsed="false">
      <c r="A58" s="176" t="n">
        <v>61004</v>
      </c>
      <c r="B58" s="177" t="s">
        <v>969</v>
      </c>
      <c r="C58" s="178" t="s">
        <v>970</v>
      </c>
    </row>
    <row r="59" customFormat="false" ht="14.25" hidden="false" customHeight="false" outlineLevel="0" collapsed="false">
      <c r="A59" s="176" t="n">
        <v>61005</v>
      </c>
      <c r="B59" s="177" t="s">
        <v>971</v>
      </c>
      <c r="C59" s="178"/>
    </row>
    <row r="60" customFormat="false" ht="14.25" hidden="false" customHeight="false" outlineLevel="0" collapsed="false">
      <c r="A60" s="176" t="n">
        <v>61006</v>
      </c>
      <c r="B60" s="177" t="s">
        <v>972</v>
      </c>
      <c r="C60" s="178"/>
    </row>
    <row r="61" customFormat="false" ht="14.25" hidden="false" customHeight="false" outlineLevel="0" collapsed="false">
      <c r="A61" s="176" t="n">
        <v>61007</v>
      </c>
      <c r="B61" s="177" t="s">
        <v>973</v>
      </c>
      <c r="C61" s="178"/>
    </row>
    <row r="62" customFormat="false" ht="14.25" hidden="false" customHeight="false" outlineLevel="0" collapsed="false">
      <c r="A62" s="176" t="n">
        <v>61009</v>
      </c>
      <c r="B62" s="177" t="s">
        <v>974</v>
      </c>
      <c r="C62" s="178"/>
    </row>
    <row r="63" customFormat="false" ht="14.25" hidden="false" customHeight="false" outlineLevel="0" collapsed="false">
      <c r="A63" s="176" t="n">
        <v>61010</v>
      </c>
      <c r="B63" s="177" t="s">
        <v>975</v>
      </c>
      <c r="C63" s="178"/>
    </row>
    <row r="64" customFormat="false" ht="14.25" hidden="false" customHeight="false" outlineLevel="0" collapsed="false">
      <c r="A64" s="176" t="n">
        <v>61011</v>
      </c>
      <c r="B64" s="177" t="s">
        <v>976</v>
      </c>
      <c r="C64" s="178"/>
    </row>
    <row r="65" customFormat="false" ht="14.25" hidden="false" customHeight="false" outlineLevel="0" collapsed="false">
      <c r="A65" s="176" t="n">
        <v>61012</v>
      </c>
      <c r="B65" s="177" t="s">
        <v>977</v>
      </c>
      <c r="C65" s="178" t="s">
        <v>978</v>
      </c>
    </row>
    <row r="66" customFormat="false" ht="14.25" hidden="false" customHeight="false" outlineLevel="0" collapsed="false">
      <c r="A66" s="176" t="n">
        <v>61013</v>
      </c>
      <c r="B66" s="177" t="s">
        <v>979</v>
      </c>
      <c r="C66" s="178" t="s">
        <v>980</v>
      </c>
    </row>
    <row r="67" customFormat="false" ht="42.75" hidden="false" customHeight="false" outlineLevel="0" collapsed="false">
      <c r="A67" s="176" t="n">
        <v>61019</v>
      </c>
      <c r="B67" s="177" t="s">
        <v>981</v>
      </c>
      <c r="C67" s="178" t="s">
        <v>982</v>
      </c>
    </row>
    <row r="68" customFormat="false" ht="28.5" hidden="false" customHeight="false" outlineLevel="0" collapsed="false">
      <c r="A68" s="176" t="n">
        <v>62000</v>
      </c>
      <c r="B68" s="177" t="s">
        <v>983</v>
      </c>
      <c r="C68" s="178" t="s">
        <v>984</v>
      </c>
    </row>
    <row r="69" customFormat="false" ht="71.25" hidden="false" customHeight="false" outlineLevel="0" collapsed="false">
      <c r="A69" s="176" t="n">
        <v>62001</v>
      </c>
      <c r="B69" s="177" t="s">
        <v>985</v>
      </c>
      <c r="C69" s="178" t="s">
        <v>986</v>
      </c>
    </row>
    <row r="70" customFormat="false" ht="71.25" hidden="false" customHeight="false" outlineLevel="0" collapsed="false">
      <c r="A70" s="176" t="n">
        <v>62002</v>
      </c>
      <c r="B70" s="177" t="s">
        <v>987</v>
      </c>
      <c r="C70" s="178" t="s">
        <v>988</v>
      </c>
    </row>
    <row r="71" customFormat="false" ht="99.75" hidden="false" customHeight="false" outlineLevel="0" collapsed="false">
      <c r="A71" s="176" t="n">
        <v>62003</v>
      </c>
      <c r="B71" s="177" t="s">
        <v>989</v>
      </c>
      <c r="C71" s="178" t="s">
        <v>990</v>
      </c>
    </row>
    <row r="72" customFormat="false" ht="14.25" hidden="false" customHeight="false" outlineLevel="0" collapsed="false">
      <c r="A72" s="176" t="n">
        <v>62004</v>
      </c>
      <c r="B72" s="177" t="s">
        <v>991</v>
      </c>
      <c r="C72" s="178" t="s">
        <v>992</v>
      </c>
    </row>
    <row r="73" customFormat="false" ht="14.25" hidden="false" customHeight="false" outlineLevel="0" collapsed="false">
      <c r="A73" s="176" t="n">
        <v>62005</v>
      </c>
      <c r="B73" s="177" t="s">
        <v>993</v>
      </c>
      <c r="C73" s="178" t="s">
        <v>994</v>
      </c>
    </row>
    <row r="74" customFormat="false" ht="14.25" hidden="false" customHeight="false" outlineLevel="0" collapsed="false">
      <c r="A74" s="176" t="n">
        <v>62006</v>
      </c>
      <c r="B74" s="177" t="s">
        <v>995</v>
      </c>
      <c r="C74" s="178" t="s">
        <v>996</v>
      </c>
    </row>
    <row r="75" customFormat="false" ht="28.5" hidden="false" customHeight="false" outlineLevel="0" collapsed="false">
      <c r="A75" s="176" t="n">
        <v>62007</v>
      </c>
      <c r="B75" s="177" t="s">
        <v>997</v>
      </c>
      <c r="C75" s="178" t="s">
        <v>998</v>
      </c>
    </row>
    <row r="76" customFormat="false" ht="14.25" hidden="false" customHeight="false" outlineLevel="0" collapsed="false">
      <c r="A76" s="176" t="n">
        <v>62008</v>
      </c>
      <c r="B76" s="177" t="s">
        <v>999</v>
      </c>
      <c r="C76" s="178" t="s">
        <v>1000</v>
      </c>
    </row>
    <row r="77" customFormat="false" ht="14.25" hidden="false" customHeight="false" outlineLevel="0" collapsed="false">
      <c r="A77" s="176" t="n">
        <v>62009</v>
      </c>
      <c r="B77" s="177" t="s">
        <v>1001</v>
      </c>
      <c r="C77" s="178" t="s">
        <v>1002</v>
      </c>
    </row>
    <row r="78" customFormat="false" ht="42.75" hidden="false" customHeight="false" outlineLevel="0" collapsed="false">
      <c r="A78" s="176" t="n">
        <v>62010</v>
      </c>
      <c r="B78" s="177" t="s">
        <v>1003</v>
      </c>
      <c r="C78" s="178" t="s">
        <v>1004</v>
      </c>
    </row>
    <row r="79" customFormat="false" ht="42.75" hidden="false" customHeight="false" outlineLevel="0" collapsed="false">
      <c r="A79" s="176" t="n">
        <v>62011</v>
      </c>
      <c r="B79" s="177" t="s">
        <v>1005</v>
      </c>
      <c r="C79" s="178" t="s">
        <v>1006</v>
      </c>
    </row>
    <row r="80" customFormat="false" ht="14.25" hidden="false" customHeight="false" outlineLevel="0" collapsed="false">
      <c r="A80" s="176" t="n">
        <v>62012</v>
      </c>
      <c r="B80" s="177" t="s">
        <v>1007</v>
      </c>
      <c r="C80" s="178" t="s">
        <v>1008</v>
      </c>
    </row>
    <row r="81" customFormat="false" ht="28.5" hidden="false" customHeight="false" outlineLevel="0" collapsed="false">
      <c r="A81" s="176" t="n">
        <v>62017</v>
      </c>
      <c r="B81" s="177" t="s">
        <v>1009</v>
      </c>
      <c r="C81" s="178" t="s">
        <v>1010</v>
      </c>
    </row>
    <row r="82" customFormat="false" ht="42.75" hidden="false" customHeight="false" outlineLevel="0" collapsed="false">
      <c r="A82" s="176" t="n">
        <v>62018</v>
      </c>
      <c r="B82" s="177" t="s">
        <v>1011</v>
      </c>
      <c r="C82" s="178" t="s">
        <v>1012</v>
      </c>
    </row>
    <row r="83" customFormat="false" ht="28.5" hidden="false" customHeight="false" outlineLevel="0" collapsed="false">
      <c r="A83" s="176" t="n">
        <v>62019</v>
      </c>
      <c r="B83" s="177" t="s">
        <v>1013</v>
      </c>
      <c r="C83" s="178" t="s">
        <v>1014</v>
      </c>
    </row>
    <row r="84" customFormat="false" ht="14.25" hidden="false" customHeight="false" outlineLevel="0" collapsed="false">
      <c r="A84" s="176" t="n">
        <v>62200</v>
      </c>
      <c r="B84" s="177" t="s">
        <v>1015</v>
      </c>
      <c r="C84" s="178"/>
    </row>
    <row r="85" customFormat="false" ht="28.5" hidden="false" customHeight="false" outlineLevel="0" collapsed="false">
      <c r="A85" s="176" t="n">
        <v>62201</v>
      </c>
      <c r="B85" s="177" t="s">
        <v>1016</v>
      </c>
      <c r="C85" s="178" t="s">
        <v>1017</v>
      </c>
    </row>
    <row r="86" customFormat="false" ht="14.25" hidden="false" customHeight="false" outlineLevel="0" collapsed="false">
      <c r="A86" s="176" t="n">
        <v>62202</v>
      </c>
      <c r="B86" s="177" t="s">
        <v>1018</v>
      </c>
      <c r="C86" s="178"/>
    </row>
    <row r="87" customFormat="false" ht="14.25" hidden="false" customHeight="false" outlineLevel="0" collapsed="false">
      <c r="A87" s="176" t="n">
        <v>62203</v>
      </c>
      <c r="B87" s="177" t="s">
        <v>1019</v>
      </c>
      <c r="C87" s="178"/>
    </row>
    <row r="88" customFormat="false" ht="14.25" hidden="false" customHeight="false" outlineLevel="0" collapsed="false">
      <c r="A88" s="176" t="n">
        <v>62204</v>
      </c>
      <c r="B88" s="177" t="s">
        <v>1020</v>
      </c>
      <c r="C88" s="178"/>
    </row>
    <row r="89" customFormat="false" ht="14.25" hidden="false" customHeight="false" outlineLevel="0" collapsed="false">
      <c r="A89" s="176" t="n">
        <v>62209</v>
      </c>
      <c r="B89" s="177" t="s">
        <v>1021</v>
      </c>
      <c r="C89" s="178" t="s">
        <v>1022</v>
      </c>
    </row>
    <row r="90" customFormat="false" ht="57" hidden="false" customHeight="false" outlineLevel="0" collapsed="false">
      <c r="A90" s="176" t="n">
        <v>62300</v>
      </c>
      <c r="B90" s="177" t="s">
        <v>1023</v>
      </c>
      <c r="C90" s="178" t="s">
        <v>1024</v>
      </c>
    </row>
    <row r="91" customFormat="false" ht="42.75" hidden="false" customHeight="false" outlineLevel="0" collapsed="false">
      <c r="A91" s="176" t="n">
        <v>62301</v>
      </c>
      <c r="B91" s="177" t="s">
        <v>87</v>
      </c>
      <c r="C91" s="178" t="s">
        <v>1025</v>
      </c>
    </row>
    <row r="92" customFormat="false" ht="14.25" hidden="false" customHeight="false" outlineLevel="0" collapsed="false">
      <c r="A92" s="176" t="n">
        <v>62302</v>
      </c>
      <c r="B92" s="177" t="s">
        <v>1026</v>
      </c>
      <c r="C92" s="178" t="s">
        <v>1027</v>
      </c>
    </row>
    <row r="93" customFormat="false" ht="14.25" hidden="false" customHeight="false" outlineLevel="0" collapsed="false">
      <c r="A93" s="176" t="n">
        <v>62303</v>
      </c>
      <c r="B93" s="177" t="s">
        <v>1028</v>
      </c>
      <c r="C93" s="178" t="s">
        <v>1029</v>
      </c>
    </row>
    <row r="94" customFormat="false" ht="14.25" hidden="false" customHeight="false" outlineLevel="0" collapsed="false">
      <c r="A94" s="176" t="n">
        <v>62308</v>
      </c>
      <c r="B94" s="177" t="s">
        <v>1030</v>
      </c>
      <c r="C94" s="178" t="s">
        <v>1031</v>
      </c>
    </row>
    <row r="95" customFormat="false" ht="85.5" hidden="false" customHeight="false" outlineLevel="0" collapsed="false">
      <c r="A95" s="176" t="n">
        <v>62309</v>
      </c>
      <c r="B95" s="177" t="s">
        <v>1032</v>
      </c>
      <c r="C95" s="178" t="s">
        <v>1033</v>
      </c>
    </row>
    <row r="96" customFormat="false" ht="42.75" hidden="false" customHeight="false" outlineLevel="0" collapsed="false">
      <c r="A96" s="176" t="n">
        <v>62310</v>
      </c>
      <c r="B96" s="177" t="s">
        <v>1034</v>
      </c>
      <c r="C96" s="178" t="s">
        <v>1035</v>
      </c>
    </row>
    <row r="97" customFormat="false" ht="128.25" hidden="false" customHeight="false" outlineLevel="0" collapsed="false">
      <c r="A97" s="176" t="n">
        <v>62311</v>
      </c>
      <c r="B97" s="177" t="s">
        <v>1036</v>
      </c>
      <c r="C97" s="178" t="s">
        <v>1037</v>
      </c>
    </row>
    <row r="98" customFormat="false" ht="85.5" hidden="false" customHeight="false" outlineLevel="0" collapsed="false">
      <c r="A98" s="176" t="n">
        <v>62312</v>
      </c>
      <c r="B98" s="177" t="s">
        <v>1038</v>
      </c>
      <c r="C98" s="178" t="s">
        <v>1039</v>
      </c>
    </row>
    <row r="99" customFormat="false" ht="14.25" hidden="false" customHeight="false" outlineLevel="0" collapsed="false">
      <c r="A99" s="176" t="n">
        <v>62313</v>
      </c>
      <c r="B99" s="177" t="s">
        <v>1040</v>
      </c>
      <c r="C99" s="178" t="s">
        <v>1041</v>
      </c>
    </row>
    <row r="100" customFormat="false" ht="14.25" hidden="false" customHeight="false" outlineLevel="0" collapsed="false">
      <c r="A100" s="176" t="n">
        <v>62314</v>
      </c>
      <c r="B100" s="177" t="s">
        <v>1042</v>
      </c>
      <c r="C100" s="178"/>
    </row>
    <row r="101" customFormat="false" ht="14.25" hidden="false" customHeight="false" outlineLevel="0" collapsed="false">
      <c r="A101" s="176" t="n">
        <v>62315</v>
      </c>
      <c r="B101" s="177" t="s">
        <v>1043</v>
      </c>
      <c r="C101" s="178" t="s">
        <v>1044</v>
      </c>
    </row>
    <row r="102" customFormat="false" ht="42.75" hidden="false" customHeight="false" outlineLevel="0" collapsed="false">
      <c r="A102" s="176" t="n">
        <v>62316</v>
      </c>
      <c r="B102" s="177" t="s">
        <v>1045</v>
      </c>
      <c r="C102" s="178" t="s">
        <v>1046</v>
      </c>
    </row>
    <row r="103" customFormat="false" ht="99.75" hidden="false" customHeight="false" outlineLevel="0" collapsed="false">
      <c r="A103" s="176" t="n">
        <v>62319</v>
      </c>
      <c r="B103" s="177" t="s">
        <v>1047</v>
      </c>
      <c r="C103" s="178" t="s">
        <v>1048</v>
      </c>
    </row>
    <row r="104" customFormat="false" ht="28.5" hidden="false" customHeight="false" outlineLevel="0" collapsed="false">
      <c r="A104" s="176" t="n">
        <v>62400</v>
      </c>
      <c r="B104" s="177" t="s">
        <v>1049</v>
      </c>
      <c r="C104" s="178" t="s">
        <v>1050</v>
      </c>
    </row>
    <row r="105" customFormat="false" ht="14.25" hidden="false" customHeight="false" outlineLevel="0" collapsed="false">
      <c r="A105" s="176" t="n">
        <v>62401</v>
      </c>
      <c r="B105" s="177" t="s">
        <v>1051</v>
      </c>
      <c r="C105" s="178" t="s">
        <v>1052</v>
      </c>
    </row>
    <row r="106" customFormat="false" ht="14.25" hidden="false" customHeight="false" outlineLevel="0" collapsed="false">
      <c r="A106" s="176" t="n">
        <v>62409</v>
      </c>
      <c r="B106" s="177" t="s">
        <v>1053</v>
      </c>
      <c r="C106" s="178" t="s">
        <v>1054</v>
      </c>
    </row>
    <row r="107" customFormat="false" ht="28.5" hidden="false" customHeight="false" outlineLevel="0" collapsed="false">
      <c r="A107" s="176" t="n">
        <v>62410</v>
      </c>
      <c r="B107" s="177" t="s">
        <v>1055</v>
      </c>
      <c r="C107" s="178" t="s">
        <v>1056</v>
      </c>
    </row>
    <row r="108" customFormat="false" ht="28.5" hidden="false" customHeight="false" outlineLevel="0" collapsed="false">
      <c r="A108" s="176" t="n">
        <v>62411</v>
      </c>
      <c r="B108" s="177" t="s">
        <v>1057</v>
      </c>
      <c r="C108" s="178" t="s">
        <v>1058</v>
      </c>
    </row>
    <row r="109" customFormat="false" ht="28.5" hidden="false" customHeight="false" outlineLevel="0" collapsed="false">
      <c r="A109" s="176" t="n">
        <v>62419</v>
      </c>
      <c r="B109" s="177" t="s">
        <v>1059</v>
      </c>
      <c r="C109" s="178" t="s">
        <v>1060</v>
      </c>
    </row>
    <row r="110" customFormat="false" ht="14.25" hidden="false" customHeight="false" outlineLevel="0" collapsed="false">
      <c r="A110" s="176" t="n">
        <v>62420</v>
      </c>
      <c r="B110" s="177" t="s">
        <v>1061</v>
      </c>
      <c r="C110" s="178" t="s">
        <v>1062</v>
      </c>
    </row>
    <row r="111" customFormat="false" ht="14.25" hidden="false" customHeight="false" outlineLevel="0" collapsed="false">
      <c r="A111" s="176" t="n">
        <v>62429</v>
      </c>
      <c r="B111" s="177" t="s">
        <v>1063</v>
      </c>
      <c r="C111" s="178"/>
    </row>
    <row r="112" customFormat="false" ht="14.25" hidden="false" customHeight="false" outlineLevel="0" collapsed="false">
      <c r="A112" s="176" t="n">
        <v>62430</v>
      </c>
      <c r="B112" s="177" t="s">
        <v>1064</v>
      </c>
      <c r="C112" s="178" t="s">
        <v>1065</v>
      </c>
    </row>
    <row r="113" customFormat="false" ht="14.25" hidden="false" customHeight="false" outlineLevel="0" collapsed="false">
      <c r="A113" s="176" t="n">
        <v>62439</v>
      </c>
      <c r="B113" s="177" t="s">
        <v>1066</v>
      </c>
      <c r="C113" s="178"/>
    </row>
    <row r="114" customFormat="false" ht="14.25" hidden="false" customHeight="false" outlineLevel="0" collapsed="false">
      <c r="A114" s="176" t="n">
        <v>62440</v>
      </c>
      <c r="B114" s="177" t="s">
        <v>1067</v>
      </c>
      <c r="C114" s="178" t="s">
        <v>1068</v>
      </c>
    </row>
    <row r="115" customFormat="false" ht="14.25" hidden="false" customHeight="false" outlineLevel="0" collapsed="false">
      <c r="A115" s="176" t="n">
        <v>62449</v>
      </c>
      <c r="B115" s="177" t="s">
        <v>1069</v>
      </c>
      <c r="C115" s="178"/>
    </row>
    <row r="116" customFormat="false" ht="14.25" hidden="false" customHeight="false" outlineLevel="0" collapsed="false">
      <c r="A116" s="176" t="n">
        <v>63000</v>
      </c>
      <c r="B116" s="177" t="s">
        <v>1070</v>
      </c>
      <c r="C116" s="178" t="s">
        <v>1071</v>
      </c>
    </row>
    <row r="117" customFormat="false" ht="14.25" hidden="false" customHeight="false" outlineLevel="0" collapsed="false">
      <c r="A117" s="176" t="n">
        <v>63001</v>
      </c>
      <c r="B117" s="177" t="s">
        <v>1072</v>
      </c>
      <c r="C117" s="178" t="s">
        <v>1073</v>
      </c>
    </row>
    <row r="118" customFormat="false" ht="14.25" hidden="false" customHeight="false" outlineLevel="0" collapsed="false">
      <c r="A118" s="176" t="n">
        <v>63002</v>
      </c>
      <c r="B118" s="177" t="s">
        <v>1074</v>
      </c>
      <c r="C118" s="178" t="s">
        <v>1075</v>
      </c>
    </row>
    <row r="119" customFormat="false" ht="14.25" hidden="false" customHeight="false" outlineLevel="0" collapsed="false">
      <c r="A119" s="176" t="n">
        <v>63003</v>
      </c>
      <c r="B119" s="177" t="s">
        <v>1076</v>
      </c>
      <c r="C119" s="178"/>
    </row>
    <row r="120" customFormat="false" ht="14.25" hidden="false" customHeight="false" outlineLevel="0" collapsed="false">
      <c r="A120" s="176" t="n">
        <v>63004</v>
      </c>
      <c r="B120" s="177" t="s">
        <v>1077</v>
      </c>
      <c r="C120" s="178" t="s">
        <v>1078</v>
      </c>
    </row>
    <row r="121" customFormat="false" ht="14.25" hidden="false" customHeight="false" outlineLevel="0" collapsed="false">
      <c r="A121" s="176" t="n">
        <v>63005</v>
      </c>
      <c r="B121" s="177" t="s">
        <v>1079</v>
      </c>
      <c r="C121" s="178"/>
    </row>
    <row r="122" customFormat="false" ht="14.25" hidden="false" customHeight="false" outlineLevel="0" collapsed="false">
      <c r="A122" s="176" t="n">
        <v>63006</v>
      </c>
      <c r="B122" s="177" t="s">
        <v>1080</v>
      </c>
      <c r="C122" s="178"/>
    </row>
    <row r="123" customFormat="false" ht="14.25" hidden="false" customHeight="false" outlineLevel="0" collapsed="false">
      <c r="A123" s="176" t="n">
        <v>63009</v>
      </c>
      <c r="B123" s="177" t="s">
        <v>1081</v>
      </c>
      <c r="C123" s="178"/>
    </row>
    <row r="124" customFormat="false" ht="14.25" hidden="false" customHeight="false" outlineLevel="0" collapsed="false">
      <c r="A124" s="176" t="n">
        <v>63010</v>
      </c>
      <c r="B124" s="177" t="s">
        <v>1082</v>
      </c>
      <c r="C124" s="178"/>
    </row>
    <row r="125" customFormat="false" ht="14.25" hidden="false" customHeight="false" outlineLevel="0" collapsed="false">
      <c r="A125" s="176" t="n">
        <v>63011</v>
      </c>
      <c r="B125" s="177" t="s">
        <v>1083</v>
      </c>
      <c r="C125" s="178"/>
    </row>
    <row r="126" customFormat="false" ht="14.25" hidden="false" customHeight="false" outlineLevel="0" collapsed="false">
      <c r="A126" s="176" t="n">
        <v>63012</v>
      </c>
      <c r="B126" s="177" t="s">
        <v>1084</v>
      </c>
      <c r="C126" s="178"/>
    </row>
    <row r="127" customFormat="false" ht="14.25" hidden="false" customHeight="false" outlineLevel="0" collapsed="false">
      <c r="A127" s="176" t="n">
        <v>63013</v>
      </c>
      <c r="B127" s="177" t="s">
        <v>1085</v>
      </c>
      <c r="C127" s="178"/>
    </row>
    <row r="128" customFormat="false" ht="14.25" hidden="false" customHeight="false" outlineLevel="0" collapsed="false">
      <c r="A128" s="176" t="n">
        <v>63019</v>
      </c>
      <c r="B128" s="177" t="s">
        <v>1086</v>
      </c>
      <c r="C128" s="178"/>
    </row>
    <row r="129" customFormat="false" ht="14.25" hidden="false" customHeight="false" outlineLevel="0" collapsed="false">
      <c r="A129" s="176" t="n">
        <v>63100</v>
      </c>
      <c r="B129" s="177" t="s">
        <v>1087</v>
      </c>
      <c r="C129" s="178"/>
    </row>
    <row r="130" customFormat="false" ht="14.25" hidden="false" customHeight="false" outlineLevel="0" collapsed="false">
      <c r="A130" s="176" t="n">
        <v>63101</v>
      </c>
      <c r="B130" s="177" t="s">
        <v>1088</v>
      </c>
      <c r="C130" s="178"/>
    </row>
    <row r="131" customFormat="false" ht="28.5" hidden="false" customHeight="false" outlineLevel="0" collapsed="false">
      <c r="A131" s="176" t="n">
        <v>63102</v>
      </c>
      <c r="B131" s="177" t="s">
        <v>1089</v>
      </c>
      <c r="C131" s="178" t="s">
        <v>1090</v>
      </c>
    </row>
    <row r="132" customFormat="false" ht="14.25" hidden="false" customHeight="false" outlineLevel="0" collapsed="false">
      <c r="A132" s="176" t="n">
        <v>63103</v>
      </c>
      <c r="B132" s="177" t="s">
        <v>1091</v>
      </c>
      <c r="C132" s="178"/>
    </row>
    <row r="133" customFormat="false" ht="14.25" hidden="false" customHeight="false" outlineLevel="0" collapsed="false">
      <c r="A133" s="176" t="n">
        <v>63104</v>
      </c>
      <c r="B133" s="177" t="s">
        <v>1092</v>
      </c>
      <c r="C133" s="178"/>
    </row>
    <row r="134" customFormat="false" ht="14.25" hidden="false" customHeight="false" outlineLevel="0" collapsed="false">
      <c r="A134" s="176" t="n">
        <v>63105</v>
      </c>
      <c r="B134" s="177" t="s">
        <v>1093</v>
      </c>
      <c r="C134" s="178"/>
    </row>
    <row r="135" customFormat="false" ht="14.25" hidden="false" customHeight="false" outlineLevel="0" collapsed="false">
      <c r="A135" s="176" t="n">
        <v>63106</v>
      </c>
      <c r="B135" s="177" t="s">
        <v>1094</v>
      </c>
      <c r="C135" s="178"/>
    </row>
    <row r="136" customFormat="false" ht="28.5" hidden="false" customHeight="false" outlineLevel="0" collapsed="false">
      <c r="A136" s="176" t="n">
        <v>63107</v>
      </c>
      <c r="B136" s="177" t="s">
        <v>1095</v>
      </c>
      <c r="C136" s="178" t="s">
        <v>1096</v>
      </c>
    </row>
    <row r="137" customFormat="false" ht="14.25" hidden="false" customHeight="false" outlineLevel="0" collapsed="false">
      <c r="A137" s="176" t="n">
        <v>63108</v>
      </c>
      <c r="B137" s="177" t="s">
        <v>1097</v>
      </c>
      <c r="C137" s="178"/>
    </row>
    <row r="138" customFormat="false" ht="14.25" hidden="false" customHeight="false" outlineLevel="0" collapsed="false">
      <c r="A138" s="176" t="n">
        <v>63109</v>
      </c>
      <c r="B138" s="177" t="s">
        <v>1098</v>
      </c>
      <c r="C138" s="178"/>
    </row>
    <row r="139" customFormat="false" ht="14.25" hidden="false" customHeight="false" outlineLevel="0" collapsed="false">
      <c r="A139" s="176" t="n">
        <v>63110</v>
      </c>
      <c r="B139" s="177" t="s">
        <v>1099</v>
      </c>
      <c r="C139" s="178"/>
    </row>
    <row r="140" customFormat="false" ht="14.25" hidden="false" customHeight="false" outlineLevel="0" collapsed="false">
      <c r="A140" s="176" t="n">
        <v>63111</v>
      </c>
      <c r="B140" s="177" t="s">
        <v>1100</v>
      </c>
      <c r="C140" s="178"/>
    </row>
    <row r="141" customFormat="false" ht="14.25" hidden="false" customHeight="false" outlineLevel="0" collapsed="false">
      <c r="A141" s="176" t="n">
        <v>63119</v>
      </c>
      <c r="B141" s="177" t="s">
        <v>1101</v>
      </c>
      <c r="C141" s="178"/>
    </row>
    <row r="142" customFormat="false" ht="14.25" hidden="false" customHeight="false" outlineLevel="0" collapsed="false">
      <c r="A142" s="176" t="n">
        <v>63120</v>
      </c>
      <c r="B142" s="177" t="s">
        <v>1102</v>
      </c>
      <c r="C142" s="178"/>
    </row>
    <row r="143" customFormat="false" ht="14.25" hidden="false" customHeight="false" outlineLevel="0" collapsed="false">
      <c r="A143" s="176" t="n">
        <v>63121</v>
      </c>
      <c r="B143" s="177" t="s">
        <v>1103</v>
      </c>
      <c r="C143" s="178"/>
    </row>
    <row r="144" customFormat="false" ht="14.25" hidden="false" customHeight="false" outlineLevel="0" collapsed="false">
      <c r="A144" s="176" t="n">
        <v>63122</v>
      </c>
      <c r="B144" s="177" t="s">
        <v>1104</v>
      </c>
      <c r="C144" s="178"/>
    </row>
    <row r="145" customFormat="false" ht="14.25" hidden="false" customHeight="false" outlineLevel="0" collapsed="false">
      <c r="A145" s="176" t="n">
        <v>63123</v>
      </c>
      <c r="B145" s="177" t="s">
        <v>1105</v>
      </c>
      <c r="C145" s="178"/>
    </row>
    <row r="146" customFormat="false" ht="14.25" hidden="false" customHeight="false" outlineLevel="0" collapsed="false">
      <c r="A146" s="176" t="n">
        <v>63124</v>
      </c>
      <c r="B146" s="177" t="s">
        <v>1106</v>
      </c>
      <c r="C146" s="178"/>
    </row>
    <row r="147" customFormat="false" ht="14.25" hidden="false" customHeight="false" outlineLevel="0" collapsed="false">
      <c r="A147" s="176" t="n">
        <v>63125</v>
      </c>
      <c r="B147" s="177" t="s">
        <v>1107</v>
      </c>
      <c r="C147" s="178"/>
    </row>
    <row r="148" customFormat="false" ht="14.25" hidden="false" customHeight="false" outlineLevel="0" collapsed="false">
      <c r="A148" s="176" t="n">
        <v>63126</v>
      </c>
      <c r="B148" s="177" t="s">
        <v>1108</v>
      </c>
      <c r="C148" s="178"/>
    </row>
    <row r="149" customFormat="false" ht="42.75" hidden="false" customHeight="false" outlineLevel="0" collapsed="false">
      <c r="A149" s="176" t="n">
        <v>63129</v>
      </c>
      <c r="B149" s="177" t="s">
        <v>1109</v>
      </c>
      <c r="C149" s="178" t="s">
        <v>1110</v>
      </c>
    </row>
    <row r="150" customFormat="false" ht="14.25" hidden="false" customHeight="false" outlineLevel="0" collapsed="false">
      <c r="A150" s="176" t="n">
        <v>63130</v>
      </c>
      <c r="B150" s="177" t="s">
        <v>1111</v>
      </c>
      <c r="C150" s="178"/>
    </row>
    <row r="151" customFormat="false" ht="14.25" hidden="false" customHeight="false" outlineLevel="0" collapsed="false">
      <c r="A151" s="176" t="n">
        <v>63131</v>
      </c>
      <c r="B151" s="177" t="s">
        <v>1112</v>
      </c>
      <c r="C151" s="178"/>
    </row>
    <row r="152" customFormat="false" ht="14.25" hidden="false" customHeight="false" outlineLevel="0" collapsed="false">
      <c r="A152" s="176" t="n">
        <v>63132</v>
      </c>
      <c r="B152" s="177" t="s">
        <v>1113</v>
      </c>
      <c r="C152" s="178"/>
    </row>
    <row r="153" customFormat="false" ht="14.25" hidden="false" customHeight="false" outlineLevel="0" collapsed="false">
      <c r="A153" s="176" t="n">
        <v>63139</v>
      </c>
      <c r="B153" s="177" t="s">
        <v>1114</v>
      </c>
      <c r="C153" s="178"/>
    </row>
    <row r="154" customFormat="false" ht="14.25" hidden="false" customHeight="false" outlineLevel="0" collapsed="false">
      <c r="A154" s="176" t="n">
        <v>63140</v>
      </c>
      <c r="B154" s="177" t="s">
        <v>1115</v>
      </c>
      <c r="C154" s="178"/>
    </row>
    <row r="155" customFormat="false" ht="14.25" hidden="false" customHeight="false" outlineLevel="0" collapsed="false">
      <c r="A155" s="176" t="n">
        <v>63141</v>
      </c>
      <c r="B155" s="177" t="s">
        <v>1116</v>
      </c>
      <c r="C155" s="178" t="s">
        <v>1117</v>
      </c>
    </row>
    <row r="156" customFormat="false" ht="14.25" hidden="false" customHeight="false" outlineLevel="0" collapsed="false">
      <c r="A156" s="176" t="n">
        <v>63142</v>
      </c>
      <c r="B156" s="177" t="s">
        <v>1118</v>
      </c>
      <c r="C156" s="178"/>
    </row>
    <row r="157" customFormat="false" ht="14.25" hidden="false" customHeight="false" outlineLevel="0" collapsed="false">
      <c r="A157" s="176" t="n">
        <v>63143</v>
      </c>
      <c r="B157" s="177" t="s">
        <v>1119</v>
      </c>
      <c r="C157" s="178"/>
    </row>
    <row r="158" customFormat="false" ht="14.25" hidden="false" customHeight="false" outlineLevel="0" collapsed="false">
      <c r="A158" s="176" t="n">
        <v>63144</v>
      </c>
      <c r="B158" s="177" t="s">
        <v>1120</v>
      </c>
      <c r="C158" s="178" t="s">
        <v>1121</v>
      </c>
    </row>
    <row r="159" customFormat="false" ht="14.25" hidden="false" customHeight="false" outlineLevel="0" collapsed="false">
      <c r="A159" s="176" t="n">
        <v>63145</v>
      </c>
      <c r="B159" s="177" t="s">
        <v>1122</v>
      </c>
      <c r="C159" s="178"/>
    </row>
    <row r="160" customFormat="false" ht="28.5" hidden="false" customHeight="false" outlineLevel="0" collapsed="false">
      <c r="A160" s="176" t="n">
        <v>63146</v>
      </c>
      <c r="B160" s="177" t="s">
        <v>1123</v>
      </c>
      <c r="C160" s="178"/>
    </row>
    <row r="161" customFormat="false" ht="14.25" hidden="false" customHeight="false" outlineLevel="0" collapsed="false">
      <c r="A161" s="176" t="n">
        <v>63147</v>
      </c>
      <c r="B161" s="177" t="s">
        <v>1124</v>
      </c>
      <c r="C161" s="178"/>
    </row>
    <row r="162" customFormat="false" ht="14.25" hidden="false" customHeight="false" outlineLevel="0" collapsed="false">
      <c r="A162" s="176" t="n">
        <v>63149</v>
      </c>
      <c r="B162" s="177" t="s">
        <v>1125</v>
      </c>
      <c r="C162" s="178"/>
    </row>
    <row r="163" customFormat="false" ht="14.25" hidden="false" customHeight="false" outlineLevel="0" collapsed="false">
      <c r="A163" s="176" t="n">
        <v>63150</v>
      </c>
      <c r="B163" s="177" t="s">
        <v>1126</v>
      </c>
      <c r="C163" s="178"/>
    </row>
    <row r="164" customFormat="false" ht="14.25" hidden="false" customHeight="false" outlineLevel="0" collapsed="false">
      <c r="A164" s="176" t="n">
        <v>63151</v>
      </c>
      <c r="B164" s="177" t="s">
        <v>1127</v>
      </c>
      <c r="C164" s="178"/>
    </row>
    <row r="165" customFormat="false" ht="14.25" hidden="false" customHeight="false" outlineLevel="0" collapsed="false">
      <c r="A165" s="176" t="n">
        <v>63152</v>
      </c>
      <c r="B165" s="177" t="s">
        <v>1128</v>
      </c>
      <c r="C165" s="178"/>
    </row>
    <row r="166" customFormat="false" ht="14.25" hidden="false" customHeight="false" outlineLevel="0" collapsed="false">
      <c r="A166" s="176" t="n">
        <v>63153</v>
      </c>
      <c r="B166" s="177" t="s">
        <v>1129</v>
      </c>
      <c r="C166" s="178"/>
    </row>
    <row r="167" customFormat="false" ht="14.25" hidden="false" customHeight="false" outlineLevel="0" collapsed="false">
      <c r="A167" s="176" t="n">
        <v>63154</v>
      </c>
      <c r="B167" s="177" t="s">
        <v>1130</v>
      </c>
      <c r="C167" s="178"/>
    </row>
    <row r="168" customFormat="false" ht="14.25" hidden="false" customHeight="false" outlineLevel="0" collapsed="false">
      <c r="A168" s="176" t="n">
        <v>63155</v>
      </c>
      <c r="B168" s="177" t="s">
        <v>1131</v>
      </c>
      <c r="C168" s="178"/>
    </row>
    <row r="169" customFormat="false" ht="28.5" hidden="false" customHeight="false" outlineLevel="0" collapsed="false">
      <c r="A169" s="176" t="n">
        <v>63156</v>
      </c>
      <c r="B169" s="177" t="s">
        <v>1132</v>
      </c>
      <c r="C169" s="178"/>
    </row>
    <row r="170" customFormat="false" ht="14.25" hidden="false" customHeight="false" outlineLevel="0" collapsed="false">
      <c r="A170" s="176" t="n">
        <v>63157</v>
      </c>
      <c r="B170" s="177" t="s">
        <v>1133</v>
      </c>
      <c r="C170" s="178"/>
    </row>
    <row r="171" customFormat="false" ht="28.5" hidden="false" customHeight="false" outlineLevel="0" collapsed="false">
      <c r="A171" s="176" t="n">
        <v>63159</v>
      </c>
      <c r="B171" s="177" t="s">
        <v>1134</v>
      </c>
      <c r="C171" s="178" t="s">
        <v>1135</v>
      </c>
    </row>
    <row r="172" customFormat="false" ht="14.25" hidden="false" customHeight="false" outlineLevel="0" collapsed="false">
      <c r="A172" s="176" t="n">
        <v>63160</v>
      </c>
      <c r="B172" s="177" t="s">
        <v>1136</v>
      </c>
      <c r="C172" s="178" t="s">
        <v>1137</v>
      </c>
    </row>
    <row r="173" customFormat="false" ht="28.5" hidden="false" customHeight="false" outlineLevel="0" collapsed="false">
      <c r="A173" s="176" t="n">
        <v>63161</v>
      </c>
      <c r="B173" s="177" t="s">
        <v>1138</v>
      </c>
      <c r="C173" s="178" t="s">
        <v>1139</v>
      </c>
    </row>
    <row r="174" customFormat="false" ht="14.25" hidden="false" customHeight="false" outlineLevel="0" collapsed="false">
      <c r="A174" s="176" t="n">
        <v>63162</v>
      </c>
      <c r="B174" s="177" t="s">
        <v>1140</v>
      </c>
      <c r="C174" s="178"/>
    </row>
    <row r="175" customFormat="false" ht="14.25" hidden="false" customHeight="false" outlineLevel="0" collapsed="false">
      <c r="A175" s="176" t="n">
        <v>63163</v>
      </c>
      <c r="B175" s="177" t="s">
        <v>1141</v>
      </c>
      <c r="C175" s="178"/>
    </row>
    <row r="176" customFormat="false" ht="14.25" hidden="false" customHeight="false" outlineLevel="0" collapsed="false">
      <c r="A176" s="176" t="n">
        <v>63164</v>
      </c>
      <c r="B176" s="177" t="s">
        <v>1142</v>
      </c>
      <c r="C176" s="178" t="s">
        <v>1143</v>
      </c>
    </row>
    <row r="177" customFormat="false" ht="14.25" hidden="false" customHeight="false" outlineLevel="0" collapsed="false">
      <c r="A177" s="176" t="n">
        <v>63165</v>
      </c>
      <c r="B177" s="177" t="s">
        <v>1144</v>
      </c>
      <c r="C177" s="178" t="s">
        <v>1145</v>
      </c>
    </row>
    <row r="178" customFormat="false" ht="28.5" hidden="false" customHeight="false" outlineLevel="0" collapsed="false">
      <c r="A178" s="176" t="n">
        <v>63166</v>
      </c>
      <c r="B178" s="177" t="s">
        <v>1146</v>
      </c>
      <c r="C178" s="178" t="s">
        <v>1147</v>
      </c>
    </row>
    <row r="179" customFormat="false" ht="14.25" hidden="false" customHeight="false" outlineLevel="0" collapsed="false">
      <c r="A179" s="176" t="n">
        <v>63169</v>
      </c>
      <c r="B179" s="177" t="s">
        <v>1148</v>
      </c>
      <c r="C179" s="178" t="s">
        <v>1149</v>
      </c>
    </row>
    <row r="180" customFormat="false" ht="14.25" hidden="false" customHeight="false" outlineLevel="0" collapsed="false">
      <c r="A180" s="176" t="n">
        <v>63170</v>
      </c>
      <c r="B180" s="177" t="s">
        <v>1150</v>
      </c>
      <c r="C180" s="178"/>
    </row>
    <row r="181" customFormat="false" ht="14.25" hidden="false" customHeight="false" outlineLevel="0" collapsed="false">
      <c r="A181" s="176" t="n">
        <v>63171</v>
      </c>
      <c r="B181" s="177" t="s">
        <v>1151</v>
      </c>
      <c r="C181" s="178" t="s">
        <v>1152</v>
      </c>
    </row>
    <row r="182" customFormat="false" ht="14.25" hidden="false" customHeight="false" outlineLevel="0" collapsed="false">
      <c r="A182" s="176" t="n">
        <v>63172</v>
      </c>
      <c r="B182" s="177" t="s">
        <v>1153</v>
      </c>
      <c r="C182" s="178"/>
    </row>
    <row r="183" customFormat="false" ht="14.25" hidden="false" customHeight="false" outlineLevel="0" collapsed="false">
      <c r="A183" s="176" t="n">
        <v>63173</v>
      </c>
      <c r="B183" s="177" t="s">
        <v>1154</v>
      </c>
      <c r="C183" s="178"/>
    </row>
    <row r="184" customFormat="false" ht="14.25" hidden="false" customHeight="false" outlineLevel="0" collapsed="false">
      <c r="A184" s="176" t="n">
        <v>63174</v>
      </c>
      <c r="B184" s="177" t="s">
        <v>1155</v>
      </c>
      <c r="C184" s="178"/>
    </row>
    <row r="185" customFormat="false" ht="28.5" hidden="false" customHeight="false" outlineLevel="0" collapsed="false">
      <c r="A185" s="176" t="n">
        <v>63175</v>
      </c>
      <c r="B185" s="177" t="s">
        <v>1156</v>
      </c>
      <c r="C185" s="178" t="s">
        <v>1157</v>
      </c>
    </row>
    <row r="186" customFormat="false" ht="14.25" hidden="false" customHeight="false" outlineLevel="0" collapsed="false">
      <c r="A186" s="176" t="n">
        <v>63179</v>
      </c>
      <c r="B186" s="177" t="s">
        <v>1063</v>
      </c>
      <c r="C186" s="178"/>
    </row>
    <row r="187" customFormat="false" ht="14.25" hidden="false" customHeight="false" outlineLevel="0" collapsed="false">
      <c r="A187" s="176" t="n">
        <v>63180</v>
      </c>
      <c r="B187" s="177" t="s">
        <v>1158</v>
      </c>
      <c r="C187" s="178"/>
    </row>
    <row r="188" customFormat="false" ht="14.25" hidden="false" customHeight="false" outlineLevel="0" collapsed="false">
      <c r="A188" s="176" t="n">
        <v>63181</v>
      </c>
      <c r="B188" s="177" t="s">
        <v>1159</v>
      </c>
      <c r="C188" s="178"/>
    </row>
    <row r="189" customFormat="false" ht="14.25" hidden="false" customHeight="false" outlineLevel="0" collapsed="false">
      <c r="A189" s="176" t="n">
        <v>63182</v>
      </c>
      <c r="B189" s="177" t="s">
        <v>1160</v>
      </c>
      <c r="C189" s="178"/>
    </row>
    <row r="190" customFormat="false" ht="14.25" hidden="false" customHeight="false" outlineLevel="0" collapsed="false">
      <c r="A190" s="176" t="n">
        <v>63183</v>
      </c>
      <c r="B190" s="177" t="s">
        <v>1161</v>
      </c>
      <c r="C190" s="178"/>
    </row>
    <row r="191" customFormat="false" ht="28.5" hidden="false" customHeight="false" outlineLevel="0" collapsed="false">
      <c r="A191" s="176" t="n">
        <v>63184</v>
      </c>
      <c r="B191" s="177" t="s">
        <v>1162</v>
      </c>
      <c r="C191" s="178" t="s">
        <v>1163</v>
      </c>
    </row>
    <row r="192" customFormat="false" ht="28.5" hidden="false" customHeight="false" outlineLevel="0" collapsed="false">
      <c r="A192" s="176" t="n">
        <v>63189</v>
      </c>
      <c r="B192" s="177" t="s">
        <v>1164</v>
      </c>
      <c r="C192" s="178" t="s">
        <v>1165</v>
      </c>
    </row>
    <row r="193" customFormat="false" ht="14.25" hidden="false" customHeight="false" outlineLevel="0" collapsed="false">
      <c r="A193" s="176" t="n">
        <v>63190</v>
      </c>
      <c r="B193" s="177" t="s">
        <v>1166</v>
      </c>
      <c r="C193" s="178" t="s">
        <v>1167</v>
      </c>
    </row>
    <row r="194" customFormat="false" ht="14.25" hidden="false" customHeight="false" outlineLevel="0" collapsed="false">
      <c r="A194" s="176" t="n">
        <v>63191</v>
      </c>
      <c r="B194" s="177" t="s">
        <v>1168</v>
      </c>
      <c r="C194" s="178" t="s">
        <v>1169</v>
      </c>
    </row>
    <row r="195" customFormat="false" ht="14.25" hidden="false" customHeight="false" outlineLevel="0" collapsed="false">
      <c r="A195" s="176" t="n">
        <v>63200</v>
      </c>
      <c r="B195" s="177" t="s">
        <v>1170</v>
      </c>
      <c r="C195" s="178"/>
    </row>
    <row r="196" customFormat="false" ht="14.25" hidden="false" customHeight="false" outlineLevel="0" collapsed="false">
      <c r="A196" s="176" t="n">
        <v>63201</v>
      </c>
      <c r="B196" s="177" t="s">
        <v>1171</v>
      </c>
      <c r="C196" s="178"/>
    </row>
    <row r="197" customFormat="false" ht="14.25" hidden="false" customHeight="false" outlineLevel="0" collapsed="false">
      <c r="A197" s="176" t="n">
        <v>63202</v>
      </c>
      <c r="B197" s="177" t="s">
        <v>1172</v>
      </c>
      <c r="C197" s="178" t="s">
        <v>1173</v>
      </c>
    </row>
    <row r="198" customFormat="false" ht="14.25" hidden="false" customHeight="false" outlineLevel="0" collapsed="false">
      <c r="A198" s="176" t="n">
        <v>63203</v>
      </c>
      <c r="B198" s="177" t="s">
        <v>1174</v>
      </c>
      <c r="C198" s="178"/>
    </row>
    <row r="199" customFormat="false" ht="14.25" hidden="false" customHeight="false" outlineLevel="0" collapsed="false">
      <c r="A199" s="176" t="n">
        <v>63204</v>
      </c>
      <c r="B199" s="177" t="s">
        <v>1175</v>
      </c>
      <c r="C199" s="178"/>
    </row>
    <row r="200" customFormat="false" ht="28.5" hidden="false" customHeight="false" outlineLevel="0" collapsed="false">
      <c r="A200" s="176" t="n">
        <v>63205</v>
      </c>
      <c r="B200" s="177" t="s">
        <v>1176</v>
      </c>
      <c r="C200" s="178"/>
    </row>
    <row r="201" customFormat="false" ht="28.5" hidden="false" customHeight="false" outlineLevel="0" collapsed="false">
      <c r="A201" s="176" t="n">
        <v>63206</v>
      </c>
      <c r="B201" s="177" t="s">
        <v>1177</v>
      </c>
      <c r="C201" s="178" t="s">
        <v>1178</v>
      </c>
    </row>
    <row r="202" customFormat="false" ht="14.25" hidden="false" customHeight="false" outlineLevel="0" collapsed="false">
      <c r="A202" s="176" t="n">
        <v>63207</v>
      </c>
      <c r="B202" s="177" t="s">
        <v>1179</v>
      </c>
      <c r="C202" s="178"/>
    </row>
    <row r="203" customFormat="false" ht="14.25" hidden="false" customHeight="false" outlineLevel="0" collapsed="false">
      <c r="A203" s="176" t="n">
        <v>63208</v>
      </c>
      <c r="B203" s="177" t="s">
        <v>1180</v>
      </c>
      <c r="C203" s="178"/>
    </row>
    <row r="204" customFormat="false" ht="28.5" hidden="false" customHeight="false" outlineLevel="0" collapsed="false">
      <c r="A204" s="176" t="n">
        <v>63209</v>
      </c>
      <c r="B204" s="177" t="s">
        <v>1181</v>
      </c>
      <c r="C204" s="178" t="s">
        <v>1182</v>
      </c>
    </row>
    <row r="205" customFormat="false" ht="14.25" hidden="false" customHeight="false" outlineLevel="0" collapsed="false">
      <c r="A205" s="176" t="n">
        <v>64000</v>
      </c>
      <c r="B205" s="177" t="s">
        <v>1183</v>
      </c>
      <c r="C205" s="178" t="s">
        <v>1184</v>
      </c>
    </row>
    <row r="206" customFormat="false" ht="14.25" hidden="false" customHeight="false" outlineLevel="0" collapsed="false">
      <c r="A206" s="176" t="n">
        <v>64001</v>
      </c>
      <c r="B206" s="177" t="s">
        <v>1185</v>
      </c>
      <c r="C206" s="178"/>
    </row>
    <row r="207" customFormat="false" ht="14.25" hidden="false" customHeight="false" outlineLevel="0" collapsed="false">
      <c r="A207" s="176" t="n">
        <v>64009</v>
      </c>
      <c r="B207" s="177" t="s">
        <v>1186</v>
      </c>
      <c r="C207" s="178" t="s">
        <v>1187</v>
      </c>
    </row>
    <row r="208" customFormat="false" ht="14.25" hidden="false" customHeight="false" outlineLevel="0" collapsed="false">
      <c r="A208" s="176" t="n">
        <v>64010</v>
      </c>
      <c r="B208" s="177" t="s">
        <v>1188</v>
      </c>
      <c r="C208" s="178"/>
    </row>
    <row r="209" customFormat="false" ht="14.25" hidden="false" customHeight="false" outlineLevel="0" collapsed="false">
      <c r="A209" s="176" t="n">
        <v>64011</v>
      </c>
      <c r="B209" s="177" t="s">
        <v>1189</v>
      </c>
      <c r="C209" s="178"/>
    </row>
    <row r="210" customFormat="false" ht="14.25" hidden="false" customHeight="false" outlineLevel="0" collapsed="false">
      <c r="A210" s="176" t="n">
        <v>64019</v>
      </c>
      <c r="B210" s="177" t="s">
        <v>1190</v>
      </c>
      <c r="C210" s="178"/>
    </row>
    <row r="211" customFormat="false" ht="14.25" hidden="false" customHeight="false" outlineLevel="0" collapsed="false">
      <c r="A211" s="176" t="n">
        <v>64100</v>
      </c>
      <c r="B211" s="177" t="s">
        <v>1191</v>
      </c>
      <c r="C211" s="178" t="s">
        <v>1192</v>
      </c>
    </row>
    <row r="212" customFormat="false" ht="14.25" hidden="false" customHeight="false" outlineLevel="0" collapsed="false">
      <c r="A212" s="176" t="n">
        <v>64101</v>
      </c>
      <c r="B212" s="177" t="s">
        <v>1193</v>
      </c>
      <c r="C212" s="178"/>
    </row>
    <row r="213" customFormat="false" ht="14.25" hidden="false" customHeight="false" outlineLevel="0" collapsed="false">
      <c r="A213" s="176" t="n">
        <v>64109</v>
      </c>
      <c r="B213" s="177" t="s">
        <v>1194</v>
      </c>
      <c r="C213" s="178" t="s">
        <v>1195</v>
      </c>
    </row>
    <row r="214" customFormat="false" ht="14.25" hidden="false" customHeight="false" outlineLevel="0" collapsed="false">
      <c r="A214" s="176" t="n">
        <v>64110</v>
      </c>
      <c r="B214" s="177" t="s">
        <v>1196</v>
      </c>
      <c r="C214" s="178"/>
    </row>
    <row r="215" customFormat="false" ht="14.25" hidden="false" customHeight="false" outlineLevel="0" collapsed="false">
      <c r="A215" s="176" t="n">
        <v>64111</v>
      </c>
      <c r="B215" s="177" t="s">
        <v>1197</v>
      </c>
      <c r="C215" s="178"/>
    </row>
    <row r="216" customFormat="false" ht="14.25" hidden="false" customHeight="false" outlineLevel="0" collapsed="false">
      <c r="A216" s="176" t="n">
        <v>64119</v>
      </c>
      <c r="B216" s="177" t="s">
        <v>1198</v>
      </c>
      <c r="C216" s="178"/>
    </row>
    <row r="217" customFormat="false" ht="14.25" hidden="false" customHeight="false" outlineLevel="0" collapsed="false">
      <c r="A217" s="176" t="n">
        <v>64200</v>
      </c>
      <c r="B217" s="177" t="s">
        <v>1199</v>
      </c>
      <c r="C217" s="178"/>
    </row>
    <row r="218" customFormat="false" ht="14.25" hidden="false" customHeight="false" outlineLevel="0" collapsed="false">
      <c r="A218" s="176" t="n">
        <v>64201</v>
      </c>
      <c r="B218" s="177" t="s">
        <v>1200</v>
      </c>
      <c r="C218" s="178"/>
    </row>
    <row r="219" customFormat="false" ht="14.25" hidden="false" customHeight="false" outlineLevel="0" collapsed="false">
      <c r="A219" s="176" t="n">
        <v>64209</v>
      </c>
      <c r="B219" s="177" t="s">
        <v>1201</v>
      </c>
      <c r="C219" s="178"/>
    </row>
    <row r="220" customFormat="false" ht="14.25" hidden="false" customHeight="false" outlineLevel="0" collapsed="false">
      <c r="A220" s="176" t="n">
        <v>64210</v>
      </c>
      <c r="B220" s="177" t="s">
        <v>1202</v>
      </c>
      <c r="C220" s="178"/>
    </row>
    <row r="221" customFormat="false" ht="14.25" hidden="false" customHeight="false" outlineLevel="0" collapsed="false">
      <c r="A221" s="176" t="n">
        <v>64211</v>
      </c>
      <c r="B221" s="177" t="s">
        <v>1203</v>
      </c>
      <c r="C221" s="178"/>
    </row>
    <row r="222" customFormat="false" ht="14.25" hidden="false" customHeight="false" outlineLevel="0" collapsed="false">
      <c r="A222" s="176" t="n">
        <v>64219</v>
      </c>
      <c r="B222" s="177" t="s">
        <v>1204</v>
      </c>
      <c r="C222" s="178"/>
    </row>
    <row r="223" customFormat="false" ht="14.25" hidden="false" customHeight="false" outlineLevel="0" collapsed="false">
      <c r="A223" s="176" t="n">
        <v>64300</v>
      </c>
      <c r="B223" s="177" t="s">
        <v>1205</v>
      </c>
      <c r="C223" s="178"/>
    </row>
    <row r="224" customFormat="false" ht="14.25" hidden="false" customHeight="false" outlineLevel="0" collapsed="false">
      <c r="A224" s="176" t="n">
        <v>64301</v>
      </c>
      <c r="B224" s="177" t="s">
        <v>1206</v>
      </c>
      <c r="C224" s="178"/>
    </row>
    <row r="225" customFormat="false" ht="14.25" hidden="false" customHeight="false" outlineLevel="0" collapsed="false">
      <c r="A225" s="176" t="n">
        <v>64309</v>
      </c>
      <c r="B225" s="177" t="s">
        <v>1207</v>
      </c>
      <c r="C225" s="178"/>
    </row>
    <row r="226" customFormat="false" ht="14.25" hidden="false" customHeight="false" outlineLevel="0" collapsed="false">
      <c r="A226" s="176" t="n">
        <v>64310</v>
      </c>
      <c r="B226" s="177" t="s">
        <v>1208</v>
      </c>
      <c r="C226" s="178"/>
    </row>
    <row r="227" customFormat="false" ht="14.25" hidden="false" customHeight="false" outlineLevel="0" collapsed="false">
      <c r="A227" s="176" t="n">
        <v>64311</v>
      </c>
      <c r="B227" s="177" t="s">
        <v>1209</v>
      </c>
      <c r="C227" s="178"/>
    </row>
    <row r="228" customFormat="false" ht="14.25" hidden="false" customHeight="false" outlineLevel="0" collapsed="false">
      <c r="A228" s="176" t="n">
        <v>64319</v>
      </c>
      <c r="B228" s="177" t="s">
        <v>1210</v>
      </c>
      <c r="C228" s="178"/>
    </row>
    <row r="229" customFormat="false" ht="14.25" hidden="false" customHeight="false" outlineLevel="0" collapsed="false">
      <c r="A229" s="176" t="n">
        <v>64320</v>
      </c>
      <c r="B229" s="177" t="s">
        <v>1211</v>
      </c>
      <c r="C229" s="178" t="s">
        <v>1212</v>
      </c>
    </row>
    <row r="230" customFormat="false" ht="14.25" hidden="false" customHeight="false" outlineLevel="0" collapsed="false">
      <c r="A230" s="176" t="n">
        <v>64321</v>
      </c>
      <c r="B230" s="177" t="s">
        <v>1213</v>
      </c>
      <c r="C230" s="178"/>
    </row>
    <row r="231" customFormat="false" ht="14.25" hidden="false" customHeight="false" outlineLevel="0" collapsed="false">
      <c r="A231" s="176" t="n">
        <v>64329</v>
      </c>
      <c r="B231" s="177" t="s">
        <v>1214</v>
      </c>
      <c r="C231" s="178"/>
    </row>
    <row r="232" customFormat="false" ht="14.25" hidden="false" customHeight="false" outlineLevel="0" collapsed="false">
      <c r="A232" s="176" t="n">
        <v>64330</v>
      </c>
      <c r="B232" s="177" t="s">
        <v>1215</v>
      </c>
      <c r="C232" s="178"/>
    </row>
    <row r="233" customFormat="false" ht="14.25" hidden="false" customHeight="false" outlineLevel="0" collapsed="false">
      <c r="A233" s="176" t="n">
        <v>64331</v>
      </c>
      <c r="B233" s="177" t="s">
        <v>1216</v>
      </c>
      <c r="C233" s="178"/>
    </row>
    <row r="234" customFormat="false" ht="14.25" hidden="false" customHeight="false" outlineLevel="0" collapsed="false">
      <c r="A234" s="179" t="n">
        <v>64339</v>
      </c>
      <c r="B234" s="180" t="s">
        <v>1217</v>
      </c>
      <c r="C234" s="181"/>
    </row>
    <row r="235" customFormat="false" ht="28.5" hidden="false" customHeight="false" outlineLevel="0" collapsed="false">
      <c r="A235" s="176" t="n">
        <v>64390</v>
      </c>
      <c r="B235" s="177" t="s">
        <v>1218</v>
      </c>
      <c r="C235" s="178" t="s">
        <v>1219</v>
      </c>
    </row>
    <row r="236" customFormat="false" ht="28.5" hidden="false" customHeight="false" outlineLevel="0" collapsed="false">
      <c r="A236" s="176" t="n">
        <v>64391</v>
      </c>
      <c r="B236" s="177" t="s">
        <v>1220</v>
      </c>
      <c r="C236" s="178" t="s">
        <v>1221</v>
      </c>
    </row>
    <row r="237" customFormat="false" ht="14.25" hidden="false" customHeight="false" outlineLevel="0" collapsed="false">
      <c r="A237" s="176" t="n">
        <v>64399</v>
      </c>
      <c r="B237" s="177" t="s">
        <v>1222</v>
      </c>
      <c r="C237" s="178" t="s">
        <v>1223</v>
      </c>
    </row>
    <row r="238" customFormat="false" ht="14.25" hidden="false" customHeight="false" outlineLevel="0" collapsed="false">
      <c r="A238" s="179" t="n">
        <v>91000</v>
      </c>
      <c r="B238" s="180" t="s">
        <v>1224</v>
      </c>
      <c r="C238" s="181"/>
    </row>
    <row r="239" customFormat="false" ht="14.25" hidden="false" customHeight="false" outlineLevel="0" collapsed="false">
      <c r="A239" s="176" t="n">
        <v>91001</v>
      </c>
      <c r="B239" s="177" t="s">
        <v>1225</v>
      </c>
      <c r="C239" s="178"/>
    </row>
    <row r="240" customFormat="false" ht="14.25" hidden="false" customHeight="false" outlineLevel="0" collapsed="false">
      <c r="A240" s="176" t="n">
        <v>91002</v>
      </c>
      <c r="B240" s="177" t="s">
        <v>1226</v>
      </c>
      <c r="C240" s="178"/>
    </row>
    <row r="241" customFormat="false" ht="14.25" hidden="false" customHeight="false" outlineLevel="0" collapsed="false">
      <c r="A241" s="176" t="n">
        <v>91003</v>
      </c>
      <c r="B241" s="177" t="s">
        <v>1227</v>
      </c>
      <c r="C241" s="178"/>
    </row>
    <row r="242" customFormat="false" ht="14.25" hidden="false" customHeight="false" outlineLevel="0" collapsed="false">
      <c r="A242" s="176" t="n">
        <v>91004</v>
      </c>
      <c r="B242" s="177" t="s">
        <v>1228</v>
      </c>
      <c r="C242" s="178"/>
    </row>
    <row r="243" customFormat="false" ht="14.25" hidden="false" customHeight="false" outlineLevel="0" collapsed="false">
      <c r="A243" s="179" t="n">
        <v>91005</v>
      </c>
      <c r="B243" s="180" t="s">
        <v>1229</v>
      </c>
      <c r="C243" s="181"/>
    </row>
    <row r="244" customFormat="false" ht="15" hidden="false" customHeight="false" outlineLevel="0" collapsed="false">
      <c r="A244" s="182" t="n">
        <v>60</v>
      </c>
      <c r="B244" s="183" t="s">
        <v>1230</v>
      </c>
      <c r="C244" s="184"/>
    </row>
    <row r="245" customFormat="false" ht="15" hidden="false" customHeight="false" outlineLevel="0" collapsed="false">
      <c r="A245" s="182" t="n">
        <v>61</v>
      </c>
      <c r="B245" s="183" t="s">
        <v>1231</v>
      </c>
      <c r="C245" s="184"/>
    </row>
    <row r="246" customFormat="false" ht="30" hidden="false" customHeight="false" outlineLevel="0" collapsed="false">
      <c r="A246" s="182" t="n">
        <v>62</v>
      </c>
      <c r="B246" s="183" t="s">
        <v>1232</v>
      </c>
      <c r="C246" s="184"/>
    </row>
    <row r="247" customFormat="false" ht="15" hidden="false" customHeight="false" outlineLevel="0" collapsed="false">
      <c r="A247" s="182" t="n">
        <v>63</v>
      </c>
      <c r="B247" s="183" t="s">
        <v>1233</v>
      </c>
      <c r="C247" s="184"/>
    </row>
    <row r="248" customFormat="false" ht="15" hidden="false" customHeight="false" outlineLevel="0" collapsed="false">
      <c r="A248" s="182" t="n">
        <v>64</v>
      </c>
      <c r="B248" s="183" t="s">
        <v>1234</v>
      </c>
      <c r="C248" s="184"/>
    </row>
    <row r="249" customFormat="false" ht="15" hidden="false" customHeight="false" outlineLevel="0" collapsed="false">
      <c r="A249" s="182" t="n">
        <v>91</v>
      </c>
      <c r="B249" s="183" t="s">
        <v>1235</v>
      </c>
      <c r="C249" s="184"/>
    </row>
    <row r="250" customFormat="false" ht="14.25" hidden="false" customHeight="false" outlineLevel="0" collapsed="false">
      <c r="A250" s="185" t="n">
        <v>600</v>
      </c>
      <c r="B250" s="186" t="s">
        <v>1236</v>
      </c>
      <c r="C250" s="187"/>
    </row>
    <row r="251" customFormat="false" ht="14.25" hidden="false" customHeight="false" outlineLevel="0" collapsed="false">
      <c r="A251" s="185" t="n">
        <v>601</v>
      </c>
      <c r="B251" s="186" t="s">
        <v>930</v>
      </c>
      <c r="C251" s="187"/>
    </row>
    <row r="252" customFormat="false" ht="14.25" hidden="false" customHeight="false" outlineLevel="0" collapsed="false">
      <c r="A252" s="185" t="n">
        <v>602</v>
      </c>
      <c r="B252" s="186" t="s">
        <v>1237</v>
      </c>
      <c r="C252" s="187"/>
    </row>
    <row r="253" customFormat="false" ht="14.25" hidden="false" customHeight="false" outlineLevel="0" collapsed="false">
      <c r="A253" s="185" t="n">
        <v>610</v>
      </c>
      <c r="B253" s="186" t="s">
        <v>1238</v>
      </c>
      <c r="C253" s="187"/>
    </row>
    <row r="254" customFormat="false" ht="14.25" hidden="false" customHeight="false" outlineLevel="0" collapsed="false">
      <c r="A254" s="185" t="n">
        <v>620</v>
      </c>
      <c r="B254" s="186" t="s">
        <v>1239</v>
      </c>
      <c r="C254" s="187"/>
    </row>
    <row r="255" customFormat="false" ht="14.25" hidden="false" customHeight="false" outlineLevel="0" collapsed="false">
      <c r="A255" s="185" t="n">
        <v>622</v>
      </c>
      <c r="B255" s="186" t="s">
        <v>1240</v>
      </c>
      <c r="C255" s="187" t="s">
        <v>1241</v>
      </c>
    </row>
    <row r="256" customFormat="false" ht="14.25" hidden="false" customHeight="false" outlineLevel="0" collapsed="false">
      <c r="A256" s="185" t="n">
        <v>623</v>
      </c>
      <c r="B256" s="186" t="s">
        <v>1242</v>
      </c>
      <c r="C256" s="187"/>
    </row>
    <row r="257" customFormat="false" ht="14.25" hidden="false" customHeight="false" outlineLevel="0" collapsed="false">
      <c r="A257" s="185" t="n">
        <v>624</v>
      </c>
      <c r="B257" s="186" t="s">
        <v>1243</v>
      </c>
      <c r="C257" s="187"/>
    </row>
    <row r="258" customFormat="false" ht="14.25" hidden="false" customHeight="false" outlineLevel="0" collapsed="false">
      <c r="A258" s="185" t="n">
        <v>630</v>
      </c>
      <c r="B258" s="186" t="s">
        <v>1244</v>
      </c>
      <c r="C258" s="187"/>
    </row>
    <row r="259" customFormat="false" ht="14.25" hidden="false" customHeight="false" outlineLevel="0" collapsed="false">
      <c r="A259" s="185" t="n">
        <v>631</v>
      </c>
      <c r="B259" s="186" t="s">
        <v>1245</v>
      </c>
      <c r="C259" s="187"/>
    </row>
    <row r="260" customFormat="false" ht="14.25" hidden="false" customHeight="false" outlineLevel="0" collapsed="false">
      <c r="A260" s="185" t="n">
        <v>632</v>
      </c>
      <c r="B260" s="186" t="s">
        <v>1239</v>
      </c>
      <c r="C260" s="187"/>
    </row>
    <row r="261" customFormat="false" ht="14.25" hidden="false" customHeight="false" outlineLevel="0" collapsed="false">
      <c r="A261" s="185" t="n">
        <v>640</v>
      </c>
      <c r="B261" s="186" t="s">
        <v>1246</v>
      </c>
      <c r="C261" s="187"/>
    </row>
    <row r="262" customFormat="false" ht="14.25" hidden="false" customHeight="false" outlineLevel="0" collapsed="false">
      <c r="A262" s="185" t="n">
        <v>641</v>
      </c>
      <c r="B262" s="186" t="s">
        <v>1036</v>
      </c>
      <c r="C262" s="187"/>
    </row>
    <row r="263" customFormat="false" ht="14.25" hidden="false" customHeight="false" outlineLevel="0" collapsed="false">
      <c r="A263" s="185" t="n">
        <v>642</v>
      </c>
      <c r="B263" s="186" t="s">
        <v>1240</v>
      </c>
      <c r="C263" s="187"/>
    </row>
    <row r="264" customFormat="false" ht="14.25" hidden="false" customHeight="false" outlineLevel="0" collapsed="false">
      <c r="A264" s="185" t="n">
        <v>643</v>
      </c>
      <c r="B264" s="186" t="s">
        <v>1247</v>
      </c>
      <c r="C264" s="187"/>
    </row>
    <row r="265" customFormat="false" ht="14.25" hidden="false" customHeight="false" outlineLevel="0" collapsed="false">
      <c r="A265" s="185" t="n">
        <v>910</v>
      </c>
      <c r="B265" s="186" t="s">
        <v>1224</v>
      </c>
      <c r="C265" s="187"/>
    </row>
    <row r="266" customFormat="false" ht="14.25" hidden="false" customHeight="false" outlineLevel="0" collapsed="false">
      <c r="A266" s="185" t="n">
        <v>6000</v>
      </c>
      <c r="B266" s="186" t="s">
        <v>1248</v>
      </c>
      <c r="C266" s="187"/>
    </row>
    <row r="267" customFormat="false" ht="14.25" hidden="false" customHeight="false" outlineLevel="0" collapsed="false">
      <c r="A267" s="185" t="n">
        <v>6001</v>
      </c>
      <c r="B267" s="186" t="s">
        <v>1249</v>
      </c>
      <c r="C267" s="187"/>
    </row>
    <row r="268" customFormat="false" ht="14.25" hidden="false" customHeight="false" outlineLevel="0" collapsed="false">
      <c r="A268" s="185" t="n">
        <v>6010</v>
      </c>
      <c r="B268" s="186" t="s">
        <v>1066</v>
      </c>
      <c r="C268" s="187"/>
    </row>
    <row r="269" customFormat="false" ht="14.25" hidden="false" customHeight="false" outlineLevel="0" collapsed="false">
      <c r="A269" s="185" t="n">
        <v>6011</v>
      </c>
      <c r="B269" s="186" t="s">
        <v>1250</v>
      </c>
      <c r="C269" s="187"/>
    </row>
    <row r="270" customFormat="false" ht="14.25" hidden="false" customHeight="false" outlineLevel="0" collapsed="false">
      <c r="A270" s="185" t="n">
        <v>6012</v>
      </c>
      <c r="B270" s="186" t="s">
        <v>1251</v>
      </c>
      <c r="C270" s="187"/>
    </row>
    <row r="271" customFormat="false" ht="14.25" hidden="false" customHeight="false" outlineLevel="0" collapsed="false">
      <c r="A271" s="185" t="n">
        <v>6013</v>
      </c>
      <c r="B271" s="186" t="s">
        <v>1252</v>
      </c>
      <c r="C271" s="187"/>
    </row>
    <row r="272" customFormat="false" ht="14.25" hidden="false" customHeight="false" outlineLevel="0" collapsed="false">
      <c r="A272" s="185" t="n">
        <v>6014</v>
      </c>
      <c r="B272" s="186" t="s">
        <v>1253</v>
      </c>
      <c r="C272" s="187"/>
    </row>
    <row r="273" customFormat="false" ht="14.25" hidden="false" customHeight="false" outlineLevel="0" collapsed="false">
      <c r="A273" s="185" t="n">
        <v>6020</v>
      </c>
      <c r="B273" s="186" t="s">
        <v>1254</v>
      </c>
      <c r="C273" s="187" t="s">
        <v>1255</v>
      </c>
    </row>
    <row r="274" customFormat="false" ht="14.25" hidden="false" customHeight="false" outlineLevel="0" collapsed="false">
      <c r="A274" s="185" t="n">
        <v>6100</v>
      </c>
      <c r="B274" s="186" t="s">
        <v>1256</v>
      </c>
      <c r="C274" s="187"/>
    </row>
    <row r="275" customFormat="false" ht="14.25" hidden="false" customHeight="false" outlineLevel="0" collapsed="false">
      <c r="A275" s="185" t="n">
        <v>6101</v>
      </c>
      <c r="B275" s="186" t="s">
        <v>1257</v>
      </c>
      <c r="C275" s="187"/>
    </row>
    <row r="276" customFormat="false" ht="14.25" hidden="false" customHeight="false" outlineLevel="0" collapsed="false">
      <c r="A276" s="185" t="n">
        <v>6200</v>
      </c>
      <c r="B276" s="186" t="s">
        <v>85</v>
      </c>
      <c r="C276" s="187"/>
    </row>
    <row r="277" customFormat="false" ht="14.25" hidden="false" customHeight="false" outlineLevel="0" collapsed="false">
      <c r="A277" s="185" t="n">
        <v>6201</v>
      </c>
      <c r="B277" s="186" t="s">
        <v>1258</v>
      </c>
      <c r="C277" s="187"/>
    </row>
    <row r="278" customFormat="false" ht="14.25" hidden="false" customHeight="false" outlineLevel="0" collapsed="false">
      <c r="A278" s="185" t="n">
        <v>6220</v>
      </c>
      <c r="B278" s="186" t="s">
        <v>1259</v>
      </c>
      <c r="C278" s="187" t="s">
        <v>1241</v>
      </c>
    </row>
    <row r="279" customFormat="false" ht="14.25" hidden="false" customHeight="false" outlineLevel="0" collapsed="false">
      <c r="A279" s="185" t="n">
        <v>6230</v>
      </c>
      <c r="B279" s="186" t="s">
        <v>1260</v>
      </c>
      <c r="C279" s="187"/>
    </row>
    <row r="280" customFormat="false" ht="28.5" hidden="false" customHeight="false" outlineLevel="0" collapsed="false">
      <c r="A280" s="185" t="n">
        <v>6231</v>
      </c>
      <c r="B280" s="186" t="s">
        <v>1261</v>
      </c>
      <c r="C280" s="187"/>
    </row>
    <row r="281" customFormat="false" ht="14.25" hidden="false" customHeight="false" outlineLevel="0" collapsed="false">
      <c r="A281" s="185" t="n">
        <v>6240</v>
      </c>
      <c r="B281" s="186" t="s">
        <v>1262</v>
      </c>
      <c r="C281" s="187"/>
    </row>
    <row r="282" customFormat="false" ht="14.25" hidden="false" customHeight="false" outlineLevel="0" collapsed="false">
      <c r="A282" s="185" t="n">
        <v>6241</v>
      </c>
      <c r="B282" s="186" t="s">
        <v>1263</v>
      </c>
      <c r="C282" s="187"/>
    </row>
    <row r="283" customFormat="false" ht="14.25" hidden="false" customHeight="false" outlineLevel="0" collapsed="false">
      <c r="A283" s="185" t="n">
        <v>6242</v>
      </c>
      <c r="B283" s="186" t="s">
        <v>1264</v>
      </c>
      <c r="C283" s="187"/>
    </row>
    <row r="284" customFormat="false" ht="14.25" hidden="false" customHeight="false" outlineLevel="0" collapsed="false">
      <c r="A284" s="185" t="n">
        <v>6243</v>
      </c>
      <c r="B284" s="186" t="s">
        <v>1265</v>
      </c>
      <c r="C284" s="187"/>
    </row>
    <row r="285" customFormat="false" ht="14.25" hidden="false" customHeight="false" outlineLevel="0" collapsed="false">
      <c r="A285" s="185" t="n">
        <v>6244</v>
      </c>
      <c r="B285" s="186" t="s">
        <v>1266</v>
      </c>
      <c r="C285" s="187"/>
    </row>
    <row r="286" customFormat="false" ht="14.25" hidden="false" customHeight="false" outlineLevel="0" collapsed="false">
      <c r="A286" s="185" t="n">
        <v>6300</v>
      </c>
      <c r="B286" s="186" t="s">
        <v>1267</v>
      </c>
      <c r="C286" s="187"/>
    </row>
    <row r="287" customFormat="false" ht="14.25" hidden="false" customHeight="false" outlineLevel="0" collapsed="false">
      <c r="A287" s="185" t="n">
        <v>6301</v>
      </c>
      <c r="B287" s="186" t="s">
        <v>1268</v>
      </c>
      <c r="C287" s="187"/>
    </row>
    <row r="288" customFormat="false" ht="14.25" hidden="false" customHeight="false" outlineLevel="0" collapsed="false">
      <c r="A288" s="185" t="n">
        <v>6310</v>
      </c>
      <c r="B288" s="186" t="s">
        <v>1269</v>
      </c>
      <c r="C288" s="187"/>
    </row>
    <row r="289" customFormat="false" ht="14.25" hidden="false" customHeight="false" outlineLevel="0" collapsed="false">
      <c r="A289" s="185" t="n">
        <v>6311</v>
      </c>
      <c r="B289" s="186" t="s">
        <v>1270</v>
      </c>
      <c r="C289" s="187"/>
    </row>
    <row r="290" customFormat="false" ht="14.25" hidden="false" customHeight="false" outlineLevel="0" collapsed="false">
      <c r="A290" s="185" t="n">
        <v>6312</v>
      </c>
      <c r="B290" s="186" t="s">
        <v>1271</v>
      </c>
      <c r="C290" s="187"/>
    </row>
    <row r="291" customFormat="false" ht="14.25" hidden="false" customHeight="false" outlineLevel="0" collapsed="false">
      <c r="A291" s="185" t="n">
        <v>6313</v>
      </c>
      <c r="B291" s="186" t="s">
        <v>1272</v>
      </c>
      <c r="C291" s="187"/>
    </row>
    <row r="292" customFormat="false" ht="14.25" hidden="false" customHeight="false" outlineLevel="0" collapsed="false">
      <c r="A292" s="185" t="n">
        <v>6314</v>
      </c>
      <c r="B292" s="186" t="s">
        <v>1273</v>
      </c>
      <c r="C292" s="187"/>
    </row>
    <row r="293" customFormat="false" ht="14.25" hidden="false" customHeight="false" outlineLevel="0" collapsed="false">
      <c r="A293" s="185" t="n">
        <v>6315</v>
      </c>
      <c r="B293" s="186" t="s">
        <v>1274</v>
      </c>
      <c r="C293" s="187"/>
    </row>
    <row r="294" customFormat="false" ht="14.25" hidden="false" customHeight="false" outlineLevel="0" collapsed="false">
      <c r="A294" s="185" t="n">
        <v>6316</v>
      </c>
      <c r="B294" s="186" t="s">
        <v>1275</v>
      </c>
      <c r="C294" s="187"/>
    </row>
    <row r="295" customFormat="false" ht="14.25" hidden="false" customHeight="false" outlineLevel="0" collapsed="false">
      <c r="A295" s="185" t="n">
        <v>6317</v>
      </c>
      <c r="B295" s="186" t="s">
        <v>1276</v>
      </c>
      <c r="C295" s="187"/>
    </row>
    <row r="296" customFormat="false" ht="14.25" hidden="false" customHeight="false" outlineLevel="0" collapsed="false">
      <c r="A296" s="185" t="n">
        <v>6318</v>
      </c>
      <c r="B296" s="186" t="s">
        <v>1277</v>
      </c>
      <c r="C296" s="187"/>
    </row>
    <row r="297" customFormat="false" ht="14.25" hidden="false" customHeight="false" outlineLevel="0" collapsed="false">
      <c r="A297" s="185" t="n">
        <v>6319</v>
      </c>
      <c r="B297" s="186" t="s">
        <v>1278</v>
      </c>
      <c r="C297" s="187"/>
    </row>
    <row r="298" customFormat="false" ht="14.25" hidden="false" customHeight="false" outlineLevel="0" collapsed="false">
      <c r="A298" s="185" t="n">
        <v>6320</v>
      </c>
      <c r="B298" s="186" t="s">
        <v>1239</v>
      </c>
      <c r="C298" s="187"/>
    </row>
    <row r="299" customFormat="false" ht="14.25" hidden="false" customHeight="false" outlineLevel="0" collapsed="false">
      <c r="A299" s="185" t="n">
        <v>6400</v>
      </c>
      <c r="B299" s="186" t="s">
        <v>1279</v>
      </c>
      <c r="C299" s="187"/>
    </row>
    <row r="300" customFormat="false" ht="14.25" hidden="false" customHeight="false" outlineLevel="0" collapsed="false">
      <c r="A300" s="185" t="n">
        <v>6401</v>
      </c>
      <c r="B300" s="186" t="s">
        <v>1280</v>
      </c>
      <c r="C300" s="187"/>
    </row>
    <row r="301" customFormat="false" ht="14.25" hidden="false" customHeight="false" outlineLevel="0" collapsed="false">
      <c r="A301" s="185" t="n">
        <v>6410</v>
      </c>
      <c r="B301" s="186" t="s">
        <v>1281</v>
      </c>
      <c r="C301" s="187"/>
    </row>
    <row r="302" customFormat="false" ht="14.25" hidden="false" customHeight="false" outlineLevel="0" collapsed="false">
      <c r="A302" s="185" t="n">
        <v>6411</v>
      </c>
      <c r="B302" s="186" t="s">
        <v>1282</v>
      </c>
      <c r="C302" s="187"/>
    </row>
    <row r="303" customFormat="false" ht="14.25" hidden="false" customHeight="false" outlineLevel="0" collapsed="false">
      <c r="A303" s="185" t="n">
        <v>6420</v>
      </c>
      <c r="B303" s="186" t="s">
        <v>1283</v>
      </c>
      <c r="C303" s="187"/>
    </row>
    <row r="304" customFormat="false" ht="14.25" hidden="false" customHeight="false" outlineLevel="0" collapsed="false">
      <c r="A304" s="185" t="n">
        <v>6421</v>
      </c>
      <c r="B304" s="186" t="s">
        <v>1284</v>
      </c>
      <c r="C304" s="187"/>
    </row>
    <row r="305" customFormat="false" ht="14.25" hidden="false" customHeight="false" outlineLevel="0" collapsed="false">
      <c r="A305" s="185" t="n">
        <v>6430</v>
      </c>
      <c r="B305" s="186" t="s">
        <v>1285</v>
      </c>
      <c r="C305" s="187"/>
    </row>
    <row r="306" customFormat="false" ht="14.25" hidden="false" customHeight="false" outlineLevel="0" collapsed="false">
      <c r="A306" s="185" t="n">
        <v>6431</v>
      </c>
      <c r="B306" s="186" t="s">
        <v>1286</v>
      </c>
      <c r="C306" s="187"/>
    </row>
    <row r="307" customFormat="false" ht="14.25" hidden="false" customHeight="false" outlineLevel="0" collapsed="false">
      <c r="A307" s="185" t="n">
        <v>6432</v>
      </c>
      <c r="B307" s="186" t="s">
        <v>1287</v>
      </c>
      <c r="C307" s="187"/>
    </row>
    <row r="308" customFormat="false" ht="14.25" hidden="false" customHeight="false" outlineLevel="0" collapsed="false">
      <c r="A308" s="185" t="n">
        <v>6433</v>
      </c>
      <c r="B308" s="186" t="s">
        <v>1288</v>
      </c>
      <c r="C308" s="187"/>
    </row>
    <row r="309" customFormat="false" ht="14.25" hidden="false" customHeight="false" outlineLevel="0" collapsed="false">
      <c r="A309" s="185" t="n">
        <v>6439</v>
      </c>
      <c r="B309" s="186" t="s">
        <v>1222</v>
      </c>
      <c r="C309" s="187"/>
    </row>
    <row r="310" customFormat="false" ht="14.25" hidden="false" customHeight="false" outlineLevel="0" collapsed="false">
      <c r="A310" s="185" t="n">
        <v>9100</v>
      </c>
      <c r="B310" s="186" t="s">
        <v>1224</v>
      </c>
      <c r="C310" s="187"/>
    </row>
    <row r="311" customFormat="false" ht="15" hidden="false" customHeight="false" outlineLevel="0" collapsed="false">
      <c r="A311" s="188" t="n">
        <v>6</v>
      </c>
      <c r="B311" s="189" t="s">
        <v>1289</v>
      </c>
      <c r="C311" s="190"/>
    </row>
    <row r="312" customFormat="false" ht="30" hidden="false" customHeight="false" outlineLevel="0" collapsed="false">
      <c r="A312" s="188" t="n">
        <v>9</v>
      </c>
      <c r="B312" s="189" t="s">
        <v>1290</v>
      </c>
      <c r="C312" s="190"/>
    </row>
  </sheetData>
  <sheetProtection sheet="true" password="cbfd" objects="true" scenarios="true" selectLockedCells="true" selectUnlockedCells="true"/>
  <mergeCells count="2">
    <mergeCell ref="A2:C2"/>
    <mergeCell ref="A3:C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1" min="1" style="191" width="92.42"/>
    <col collapsed="false" customWidth="true" hidden="false" outlineLevel="0" max="2" min="2" style="192" width="6.71"/>
    <col collapsed="false" customWidth="true" hidden="false" outlineLevel="0" max="1025" min="3" style="191" width="11.42"/>
  </cols>
  <sheetData>
    <row r="1" customFormat="false" ht="14.25" hidden="false" customHeight="false" outlineLevel="0" collapsed="false">
      <c r="A1" s="193" t="s">
        <v>1291</v>
      </c>
    </row>
    <row r="2" s="195" customFormat="true" ht="11.25" hidden="false" customHeight="false" outlineLevel="0" collapsed="false">
      <c r="A2" s="194" t="n">
        <v>3</v>
      </c>
    </row>
    <row r="3" customFormat="false" ht="14.25" hidden="false" customHeight="false" outlineLevel="0" collapsed="false">
      <c r="A3" s="192"/>
    </row>
    <row r="4" customFormat="false" ht="14.25" hidden="false" customHeight="false" outlineLevel="0" collapsed="false">
      <c r="A4" s="192" t="s">
        <v>1292</v>
      </c>
      <c r="I4" s="196"/>
      <c r="J4" s="196"/>
      <c r="K4" s="196"/>
      <c r="L4" s="196"/>
      <c r="M4" s="196"/>
    </row>
    <row r="5" customFormat="false" ht="14.25" hidden="false" customHeight="false" outlineLevel="0" collapsed="false">
      <c r="A5" s="192" t="s">
        <v>1293</v>
      </c>
    </row>
    <row r="6" customFormat="false" ht="14.25" hidden="false" customHeight="false" outlineLevel="0" collapsed="false">
      <c r="A6" s="192" t="s">
        <v>1294</v>
      </c>
    </row>
    <row r="7" customFormat="false" ht="14.25" hidden="false" customHeight="false" outlineLevel="0" collapsed="false">
      <c r="A7" s="191" t="s">
        <v>1295</v>
      </c>
    </row>
    <row r="8" customFormat="false" ht="14.25" hidden="false" customHeight="false" outlineLevel="0" collapsed="false">
      <c r="A8" s="192" t="s">
        <v>1296</v>
      </c>
    </row>
    <row r="9" s="191" customFormat="true" ht="14.25" hidden="false" customHeight="false" outlineLevel="0" collapsed="false">
      <c r="A9" s="192" t="s">
        <v>1297</v>
      </c>
      <c r="C9" s="192"/>
    </row>
    <row r="10" s="191" customFormat="true" ht="14.25" hidden="false" customHeight="false" outlineLevel="0" collapsed="false">
      <c r="A10" s="192" t="s">
        <v>1298</v>
      </c>
      <c r="C10" s="197"/>
    </row>
    <row r="11" s="191" customFormat="true" ht="14.25" hidden="false" customHeight="false" outlineLevel="0" collapsed="false">
      <c r="A11" s="192" t="s">
        <v>1299</v>
      </c>
      <c r="C11" s="197"/>
    </row>
    <row r="12" s="191" customFormat="true" ht="14.25" hidden="false" customHeight="false" outlineLevel="0" collapsed="false">
      <c r="A12" s="192" t="s">
        <v>1300</v>
      </c>
      <c r="C12" s="197"/>
    </row>
    <row r="13" s="191" customFormat="true" ht="14.25" hidden="false" customHeight="false" outlineLevel="0" collapsed="false">
      <c r="A13" s="192"/>
      <c r="C13" s="197"/>
    </row>
    <row r="14" s="191" customFormat="true" ht="14.25" hidden="false" customHeight="false" outlineLevel="0" collapsed="false">
      <c r="A14" s="192"/>
      <c r="C14" s="197"/>
    </row>
    <row r="15" s="191" customFormat="true" ht="14.25" hidden="false" customHeight="false" outlineLevel="0" collapsed="false">
      <c r="A15" s="192"/>
      <c r="C15" s="197"/>
    </row>
    <row r="16" s="191" customFormat="true" ht="14.25" hidden="false" customHeight="false" outlineLevel="0" collapsed="false">
      <c r="A16" s="192"/>
      <c r="C16" s="197"/>
    </row>
    <row r="17" s="191" customFormat="true" ht="14.25" hidden="false" customHeight="false" outlineLevel="0" collapsed="false">
      <c r="A17" s="192"/>
      <c r="C17" s="197"/>
    </row>
    <row r="18" s="191" customFormat="true" ht="14.25" hidden="false" customHeight="false" outlineLevel="0" collapsed="false">
      <c r="A18" s="192"/>
      <c r="C18" s="197"/>
    </row>
    <row r="19" s="191" customFormat="true" ht="14.25" hidden="false" customHeight="false" outlineLevel="0" collapsed="false">
      <c r="A19" s="192"/>
      <c r="C19" s="197"/>
    </row>
    <row r="20" s="191" customFormat="true" ht="14.25" hidden="false" customHeight="false" outlineLevel="0" collapsed="false">
      <c r="A20" s="192"/>
      <c r="C20" s="197"/>
    </row>
    <row r="21" s="191" customFormat="true" ht="14.25" hidden="false" customHeight="false" outlineLevel="0" collapsed="false">
      <c r="A21" s="193" t="s">
        <v>1301</v>
      </c>
      <c r="C21" s="197"/>
      <c r="D21" s="198"/>
      <c r="E21" s="198"/>
    </row>
    <row r="22" s="191" customFormat="true" ht="14.25" hidden="false" customHeight="false" outlineLevel="0" collapsed="false">
      <c r="A22" s="194" t="s">
        <v>1302</v>
      </c>
      <c r="C22" s="197"/>
      <c r="D22" s="192"/>
    </row>
    <row r="23" s="191" customFormat="true" ht="14.25" hidden="false" customHeight="false" outlineLevel="0" collapsed="false">
      <c r="A23" s="191" t="s">
        <v>1302</v>
      </c>
      <c r="C23" s="197"/>
      <c r="D23" s="192"/>
    </row>
    <row r="24" s="191" customFormat="true" ht="14.25" hidden="false" customHeight="false" outlineLevel="0" collapsed="false">
      <c r="A24" s="191" t="s">
        <v>1303</v>
      </c>
      <c r="C24" s="197"/>
      <c r="D24" s="192"/>
    </row>
    <row r="25" s="191" customFormat="true" ht="14.25" hidden="false" customHeight="false" outlineLevel="0" collapsed="false">
      <c r="A25" s="191" t="s">
        <v>1304</v>
      </c>
      <c r="C25" s="197"/>
      <c r="D25" s="192"/>
    </row>
    <row r="26" s="191" customFormat="true" ht="14.25" hidden="false" customHeight="false" outlineLevel="0" collapsed="false">
      <c r="A26" s="191" t="s">
        <v>1305</v>
      </c>
      <c r="C26" s="197"/>
      <c r="D26" s="192"/>
    </row>
    <row r="27" s="191" customFormat="true" ht="14.25" hidden="false" customHeight="false" outlineLevel="0" collapsed="false">
      <c r="A27" s="191" t="s">
        <v>1306</v>
      </c>
      <c r="C27" s="197"/>
      <c r="D27" s="192"/>
    </row>
    <row r="28" s="191" customFormat="true" ht="14.25" hidden="false" customHeight="false" outlineLevel="0" collapsed="false">
      <c r="C28" s="197"/>
      <c r="D28" s="192"/>
    </row>
    <row r="29" s="191" customFormat="true" ht="14.25" hidden="false" customHeight="false" outlineLevel="0" collapsed="false">
      <c r="C29" s="197"/>
      <c r="D29" s="192"/>
    </row>
    <row r="30" s="191" customFormat="true" ht="14.25" hidden="false" customHeight="false" outlineLevel="0" collapsed="false">
      <c r="C30" s="197"/>
      <c r="D30" s="192"/>
    </row>
    <row r="31" s="191" customFormat="true" ht="14.25" hidden="false" customHeight="false" outlineLevel="0" collapsed="false">
      <c r="A31" s="193" t="s">
        <v>1307</v>
      </c>
      <c r="C31" s="197"/>
      <c r="D31" s="192"/>
    </row>
    <row r="32" s="191" customFormat="true" ht="14.25" hidden="false" customHeight="false" outlineLevel="0" collapsed="false">
      <c r="A32" s="194" t="n">
        <v>1</v>
      </c>
      <c r="C32" s="197"/>
      <c r="D32" s="192"/>
    </row>
    <row r="33" s="191" customFormat="true" ht="14.25" hidden="false" customHeight="false" outlineLevel="0" collapsed="false">
      <c r="A33" s="196" t="s">
        <v>1308</v>
      </c>
      <c r="C33" s="197"/>
      <c r="D33" s="192"/>
    </row>
    <row r="34" s="191" customFormat="true" ht="14.25" hidden="false" customHeight="false" outlineLevel="0" collapsed="false">
      <c r="A34" s="191" t="s">
        <v>1309</v>
      </c>
      <c r="C34" s="192"/>
      <c r="D34" s="192"/>
    </row>
    <row r="35" s="191" customFormat="true" ht="14.25" hidden="false" customHeight="false" outlineLevel="0" collapsed="false">
      <c r="A35" s="191" t="s">
        <v>1310</v>
      </c>
      <c r="C35" s="192"/>
      <c r="D35" s="192"/>
    </row>
    <row r="36" s="191" customFormat="true" ht="14.25" hidden="false" customHeight="false" outlineLevel="0" collapsed="false">
      <c r="A36" s="191" t="s">
        <v>1311</v>
      </c>
      <c r="C36" s="192"/>
      <c r="D36" s="192"/>
    </row>
    <row r="37" s="191" customFormat="true" ht="14.25" hidden="false" customHeight="false" outlineLevel="0" collapsed="false">
      <c r="A37" s="191" t="s">
        <v>1312</v>
      </c>
      <c r="C37" s="192"/>
      <c r="D37" s="192"/>
    </row>
    <row r="38" s="191" customFormat="true" ht="14.25" hidden="false" customHeight="false" outlineLevel="0" collapsed="false">
      <c r="A38" s="191" t="s">
        <v>1313</v>
      </c>
      <c r="C38" s="192"/>
      <c r="D38" s="192"/>
    </row>
    <row r="39" s="191" customFormat="true" ht="14.25" hidden="false" customHeight="false" outlineLevel="0" collapsed="false">
      <c r="C39" s="192"/>
      <c r="D39" s="192"/>
    </row>
    <row r="40" s="191" customFormat="true" ht="14.25" hidden="false" customHeight="false" outlineLevel="0" collapsed="false">
      <c r="C40" s="192"/>
      <c r="D40" s="192"/>
    </row>
    <row r="41" s="191" customFormat="true" ht="14.25" hidden="false" customHeight="false" outlineLevel="0" collapsed="false">
      <c r="A41" s="193" t="s">
        <v>1314</v>
      </c>
      <c r="C41" s="192"/>
      <c r="D41" s="192"/>
    </row>
    <row r="42" s="191" customFormat="true" ht="14.25" hidden="false" customHeight="false" outlineLevel="0" collapsed="false">
      <c r="A42" s="194" t="n">
        <v>3</v>
      </c>
      <c r="C42" s="192"/>
      <c r="D42" s="192"/>
    </row>
    <row r="43" s="191" customFormat="true" ht="14.25" hidden="false" customHeight="false" outlineLevel="0" collapsed="false">
      <c r="A43" s="192" t="s">
        <v>1315</v>
      </c>
      <c r="C43" s="192"/>
      <c r="D43" s="192"/>
    </row>
    <row r="44" s="191" customFormat="true" ht="14.25" hidden="false" customHeight="false" outlineLevel="0" collapsed="false">
      <c r="A44" s="192" t="s">
        <v>1316</v>
      </c>
      <c r="C44" s="192"/>
      <c r="D44" s="192"/>
    </row>
    <row r="45" s="191" customFormat="true" ht="14.25" hidden="false" customHeight="false" outlineLevel="0" collapsed="false">
      <c r="A45" s="192" t="s">
        <v>85</v>
      </c>
      <c r="C45" s="192"/>
      <c r="D45" s="192"/>
    </row>
    <row r="46" s="191" customFormat="true" ht="14.25" hidden="false" customHeight="false" outlineLevel="0" collapsed="false">
      <c r="A46" s="192" t="s">
        <v>1317</v>
      </c>
      <c r="C46" s="192"/>
      <c r="D46" s="192"/>
    </row>
    <row r="47" s="191" customFormat="true" ht="14.25" hidden="false" customHeight="false" outlineLevel="0" collapsed="false">
      <c r="A47" s="192" t="s">
        <v>87</v>
      </c>
      <c r="C47" s="192"/>
      <c r="D47" s="192"/>
    </row>
    <row r="48" s="191" customFormat="true" ht="14.25" hidden="false" customHeight="false" outlineLevel="0" collapsed="false">
      <c r="A48" s="192" t="s">
        <v>1318</v>
      </c>
      <c r="C48" s="192"/>
      <c r="D48" s="192"/>
    </row>
    <row r="49" s="191" customFormat="true" ht="14.25" hidden="false" customHeight="false" outlineLevel="0" collapsed="false">
      <c r="C49" s="192"/>
      <c r="D49" s="192"/>
    </row>
    <row r="50" s="191" customFormat="true" ht="14.25" hidden="false" customHeight="false" outlineLevel="0" collapsed="false">
      <c r="C50" s="192"/>
      <c r="D50" s="192"/>
    </row>
    <row r="51" customFormat="false" ht="14.25" hidden="false" customHeight="false" outlineLevel="0" collapsed="false">
      <c r="A51" s="193" t="s">
        <v>56</v>
      </c>
      <c r="C51" s="192"/>
      <c r="D51" s="192"/>
    </row>
    <row r="52" customFormat="false" ht="14.25" hidden="false" customHeight="false" outlineLevel="0" collapsed="false">
      <c r="A52" s="194" t="n">
        <v>1</v>
      </c>
      <c r="C52" s="192"/>
      <c r="D52" s="192"/>
    </row>
    <row r="53" customFormat="false" ht="14.25" hidden="false" customHeight="false" outlineLevel="0" collapsed="false">
      <c r="A53" s="191" t="s">
        <v>1319</v>
      </c>
      <c r="C53" s="192"/>
      <c r="D53" s="192"/>
    </row>
    <row r="54" customFormat="false" ht="14.25" hidden="false" customHeight="false" outlineLevel="0" collapsed="false">
      <c r="A54" s="191" t="s">
        <v>1320</v>
      </c>
      <c r="C54" s="192"/>
      <c r="D54" s="192"/>
    </row>
    <row r="55" customFormat="false" ht="14.25" hidden="false" customHeight="false" outlineLevel="0" collapsed="false">
      <c r="C55" s="192"/>
      <c r="D55" s="192"/>
    </row>
    <row r="56" customFormat="false" ht="14.25" hidden="false" customHeight="false" outlineLevel="0" collapsed="false">
      <c r="C56" s="192"/>
      <c r="D56" s="192"/>
    </row>
    <row r="57" customFormat="false" ht="14.25" hidden="false" customHeight="false" outlineLevel="0" collapsed="false">
      <c r="C57" s="192"/>
      <c r="D57" s="192"/>
    </row>
    <row r="58" customFormat="false" ht="14.25" hidden="false" customHeight="false" outlineLevel="0" collapsed="false">
      <c r="C58" s="192"/>
      <c r="D58" s="192"/>
    </row>
    <row r="59" customFormat="false" ht="14.25" hidden="false" customHeight="false" outlineLevel="0" collapsed="false">
      <c r="C59" s="192"/>
      <c r="D59" s="192"/>
    </row>
    <row r="60" customFormat="false" ht="14.25" hidden="false" customHeight="false" outlineLevel="0" collapsed="false">
      <c r="C60" s="192"/>
      <c r="D60" s="192"/>
    </row>
    <row r="61" customFormat="false" ht="14.25" hidden="false" customHeight="false" outlineLevel="0" collapsed="false">
      <c r="A61" s="193" t="s">
        <v>1321</v>
      </c>
      <c r="C61" s="192"/>
      <c r="D61" s="192"/>
    </row>
    <row r="62" customFormat="false" ht="14.25" hidden="false" customHeight="false" outlineLevel="0" collapsed="false">
      <c r="A62" s="199" t="n">
        <v>3</v>
      </c>
      <c r="C62" s="192"/>
      <c r="D62" s="192"/>
    </row>
    <row r="63" customFormat="false" ht="14.25" hidden="false" customHeight="false" outlineLevel="0" collapsed="false">
      <c r="A63" s="191" t="n">
        <v>0</v>
      </c>
      <c r="C63" s="192"/>
      <c r="D63" s="192"/>
    </row>
    <row r="64" customFormat="false" ht="14.25" hidden="false" customHeight="false" outlineLevel="0" collapsed="false">
      <c r="A64" s="191" t="n">
        <v>7</v>
      </c>
      <c r="C64" s="192"/>
      <c r="D64" s="192"/>
    </row>
    <row r="65" customFormat="false" ht="14.25" hidden="false" customHeight="false" outlineLevel="0" collapsed="false">
      <c r="A65" s="191" t="n">
        <v>19</v>
      </c>
      <c r="C65" s="192"/>
      <c r="D65" s="192"/>
    </row>
    <row r="66" customFormat="false" ht="14.25" hidden="false" customHeight="false" outlineLevel="0" collapsed="false">
      <c r="A66" s="192" t="n">
        <v>20</v>
      </c>
      <c r="C66" s="192"/>
      <c r="D66" s="192"/>
    </row>
  </sheetData>
  <sheetProtection sheet="true" password="cbfd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F1:J1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74" activeCellId="0" sqref="F74"/>
    </sheetView>
  </sheetViews>
  <sheetFormatPr defaultRowHeight="12.75" zeroHeight="false" outlineLevelRow="0" outlineLevelCol="0"/>
  <cols>
    <col collapsed="false" customWidth="true" hidden="false" outlineLevel="0" max="2" min="1" style="200" width="11.42"/>
    <col collapsed="false" customWidth="true" hidden="false" outlineLevel="0" max="3" min="3" style="200" width="22.7"/>
    <col collapsed="false" customWidth="true" hidden="false" outlineLevel="0" max="1025" min="4" style="200" width="11.42"/>
  </cols>
  <sheetData>
    <row r="1" customFormat="false" ht="12.75" hidden="false" customHeight="false" outlineLevel="0" collapsed="false">
      <c r="F1" s="201"/>
      <c r="J1" s="202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LibreOffice_project/00m0$Build-2</Application>
  <Company>Fachhochschule Landshut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2001-06-05T06:48:46Z</dcterms:created>
  <dc:creator>akleim</dc:creator>
  <dc:description/>
  <dc:language>de-DE</dc:language>
  <cp:lastModifiedBy/>
  <cp:lastPrinted>2018-04-25T08:53:19Z</cp:lastPrinted>
  <dcterms:modified xsi:type="dcterms:W3CDTF">2018-06-25T13:08:25Z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Fachhochschule Landshut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