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li/euler/work/GETP/endoresults/"/>
    </mc:Choice>
  </mc:AlternateContent>
  <xr:revisionPtr revIDLastSave="0" documentId="13_ncr:1_{B8CEA024-616C-B643-A50E-481EA0FD048A}" xr6:coauthVersionLast="45" xr6:coauthVersionMax="45" xr10:uidLastSave="{00000000-0000-0000-0000-000000000000}"/>
  <bookViews>
    <workbookView xWindow="0" yWindow="460" windowWidth="38400" windowHeight="19400" activeTab="1" xr2:uid="{AEA648F7-838F-4A48-9949-F171A1DAE8D2}"/>
  </bookViews>
  <sheets>
    <sheet name="LP" sheetId="1" r:id="rId1"/>
    <sheet name="B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2" i="2"/>
  <c r="B14" i="2"/>
  <c r="B13" i="2"/>
  <c r="B12" i="2"/>
  <c r="C12" i="2"/>
  <c r="M5" i="2" l="1"/>
  <c r="M4" i="2"/>
  <c r="M3" i="2"/>
  <c r="L6" i="1"/>
  <c r="L5" i="1"/>
  <c r="L4" i="1"/>
  <c r="L3" i="1"/>
  <c r="D5" i="2" l="1"/>
  <c r="D4" i="2"/>
  <c r="D3" i="2"/>
  <c r="D4" i="1"/>
  <c r="D5" i="1"/>
  <c r="D6" i="1"/>
  <c r="D3" i="1"/>
</calcChain>
</file>

<file path=xl/sharedStrings.xml><?xml version="1.0" encoding="utf-8"?>
<sst xmlns="http://schemas.openxmlformats.org/spreadsheetml/2006/main" count="67" uniqueCount="28">
  <si>
    <t>LB</t>
  </si>
  <si>
    <t>UB</t>
  </si>
  <si>
    <t>Gap</t>
  </si>
  <si>
    <t>LP time</t>
  </si>
  <si>
    <t>Heuristic time</t>
  </si>
  <si>
    <t>Wall time</t>
  </si>
  <si>
    <t>high var, zero tax</t>
  </si>
  <si>
    <t>low var, zero tax</t>
  </si>
  <si>
    <t>high var, medium tax</t>
  </si>
  <si>
    <t>low var, medium tax</t>
  </si>
  <si>
    <t>5 years, 5 days</t>
  </si>
  <si>
    <t>Benders time</t>
  </si>
  <si>
    <t>Column1</t>
  </si>
  <si>
    <t>instance</t>
  </si>
  <si>
    <t>high var means DIC =[0.1, 1.0, 1.9] of nomial value</t>
  </si>
  <si>
    <t xml:space="preserve">low var:DIC=[0.3, 1.0, 1.3] </t>
  </si>
  <si>
    <t>5 years, 5 days low ng price</t>
  </si>
  <si>
    <t xml:space="preserve">more tests with medim carbon tax </t>
  </si>
  <si>
    <t>coal-new-igcc</t>
  </si>
  <si>
    <t>coal-igcc-css-new</t>
  </si>
  <si>
    <t>DIC= [0.2 1.0, 1.3], high ng</t>
  </si>
  <si>
    <t>DIC= [0.1 1.0, 1.3], high ng</t>
  </si>
  <si>
    <t>solution description</t>
  </si>
  <si>
    <t>DIC= [0.2 1.0, 1.3], high ng * 1.5</t>
  </si>
  <si>
    <t>DIC= [0.5 1.0, 1.3], high ng * 1.5</t>
  </si>
  <si>
    <t>1 coal plant installed at t=1. Continue installation for low price scenario</t>
  </si>
  <si>
    <t>time limit: 43200 secs</t>
  </si>
  <si>
    <t>no coal plant installed in all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</si>
</sst>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2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DAF8D-A289-5043-B673-D6184CA4041D}" name="Table1" displayName="Table1" ref="I2:O6" totalsRowShown="0" headerRowDxfId="21" dataDxfId="19" headerRowBorderDxfId="20" tableBorderDxfId="18">
  <autoFilter ref="I2:O6" xr:uid="{CEA701A5-7AD5-734F-860B-11F405B82502}"/>
  <tableColumns count="7">
    <tableColumn id="1" xr3:uid="{93C1109B-B9AF-7B4D-A5FF-0014D9D5B1DB}" name="Column1" dataDxfId="17"/>
    <tableColumn id="2" xr3:uid="{66876046-CD3C-554A-A9BE-D2BC3485285C}" name="LB" dataDxfId="16"/>
    <tableColumn id="3" xr3:uid="{6C46065A-734A-E346-91C3-5C971FDA7F75}" name="UB" dataDxfId="15"/>
    <tableColumn id="4" xr3:uid="{A8228276-C6CE-BC4B-9871-1F13E2BF7F59}" name="Gap" dataDxfId="14">
      <calculatedColumnFormula>(K3-J3)/K3</calculatedColumnFormula>
    </tableColumn>
    <tableColumn id="5" xr3:uid="{2EAACD3A-2B85-754D-8BCF-E43F018DA9BC}" name="LP time" dataDxfId="13"/>
    <tableColumn id="6" xr3:uid="{65A9F7F8-6C55-9348-8419-EB14F8C3F540}" name="Heuristic time" dataDxfId="12"/>
    <tableColumn id="7" xr3:uid="{72BEB32A-B80D-EC44-A0F4-E949F7740C33}" name="Wall time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8BE08-1A91-6F41-B41E-5183DE645003}" name="Table2" displayName="Table2" ref="J2:P6" totalsRowShown="0" headerRowDxfId="10" dataDxfId="8" headerRowBorderDxfId="9" tableBorderDxfId="7">
  <autoFilter ref="J2:P6" xr:uid="{903A0441-986F-7846-B62E-2EFD47E5FA34}"/>
  <tableColumns count="7">
    <tableColumn id="1" xr3:uid="{FCDF9D90-CB2B-314F-9A07-EC3841EBFA59}" name="instance" dataDxfId="6"/>
    <tableColumn id="2" xr3:uid="{DFDD54D1-F489-4F4B-A7B0-31E3D19EF7D0}" name="LB" dataDxfId="5"/>
    <tableColumn id="3" xr3:uid="{0FD91812-3182-EB46-AE77-7CA4FBF9820E}" name="UB" dataDxfId="4"/>
    <tableColumn id="4" xr3:uid="{44660A07-6B3C-F94E-A952-ABE7033425A5}" name="Gap" dataDxfId="3"/>
    <tableColumn id="5" xr3:uid="{16B90C05-02E0-6C47-B4A1-F3A58DA024E7}" name="Benders time" dataDxfId="2"/>
    <tableColumn id="6" xr3:uid="{19A27586-950B-DF4D-8494-D8A1BD0B9216}" name="Heuristic time" dataDxfId="1"/>
    <tableColumn id="7" xr3:uid="{BAD4D4C1-088D-1743-8124-FCC314F2872D}" name="Wall ti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8124-CD81-B546-81B6-24968EC47DC4}">
  <dimension ref="A1:O6"/>
  <sheetViews>
    <sheetView zoomScale="140" zoomScaleNormal="140" workbookViewId="0">
      <selection activeCell="G14" sqref="G14"/>
    </sheetView>
  </sheetViews>
  <sheetFormatPr baseColWidth="10" defaultRowHeight="16" x14ac:dyDescent="0.2"/>
  <cols>
    <col min="1" max="1" width="18.6640625" bestFit="1" customWidth="1"/>
    <col min="2" max="2" width="6.5" bestFit="1" customWidth="1"/>
    <col min="6" max="6" width="12.83203125" bestFit="1" customWidth="1"/>
    <col min="9" max="9" width="18.6640625" bestFit="1" customWidth="1"/>
    <col min="10" max="10" width="8.1640625" bestFit="1" customWidth="1"/>
    <col min="11" max="11" width="8.6640625" bestFit="1" customWidth="1"/>
    <col min="12" max="12" width="9.5" bestFit="1" customWidth="1"/>
    <col min="13" max="13" width="12.33203125" bestFit="1" customWidth="1"/>
    <col min="14" max="14" width="17.83203125" bestFit="1" customWidth="1"/>
  </cols>
  <sheetData>
    <row r="1" spans="1:15" x14ac:dyDescent="0.2">
      <c r="A1" t="s">
        <v>10</v>
      </c>
    </row>
    <row r="2" spans="1:15" x14ac:dyDescent="0.2">
      <c r="A2" s="5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I2" s="6" t="s">
        <v>12</v>
      </c>
      <c r="J2" s="6" t="s">
        <v>0</v>
      </c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</row>
    <row r="3" spans="1:15" x14ac:dyDescent="0.2">
      <c r="A3" s="1" t="s">
        <v>6</v>
      </c>
      <c r="B3" s="2">
        <v>50.3</v>
      </c>
      <c r="C3" s="2">
        <v>52.29</v>
      </c>
      <c r="D3" s="3">
        <f>(C3-B3)/C3</f>
        <v>3.8056989864218821E-2</v>
      </c>
      <c r="E3" s="4">
        <v>826.65536689758301</v>
      </c>
      <c r="F3" s="4">
        <v>3115.5673415660799</v>
      </c>
      <c r="G3" s="4">
        <v>4975.1997151374799</v>
      </c>
      <c r="I3" s="1" t="s">
        <v>6</v>
      </c>
      <c r="J3" s="2">
        <v>50.3</v>
      </c>
      <c r="K3" s="2">
        <v>52.29</v>
      </c>
      <c r="L3" s="3">
        <f>(K3-J3)/K3</f>
        <v>3.8056989864218821E-2</v>
      </c>
      <c r="M3" s="4">
        <v>826.65536689758301</v>
      </c>
      <c r="N3" s="4">
        <v>3115.5673415660799</v>
      </c>
      <c r="O3" s="4">
        <v>4975.1997151374799</v>
      </c>
    </row>
    <row r="4" spans="1:15" x14ac:dyDescent="0.2">
      <c r="A4" s="1" t="s">
        <v>7</v>
      </c>
      <c r="B4" s="2">
        <v>50.45</v>
      </c>
      <c r="C4" s="2">
        <v>50.7</v>
      </c>
      <c r="D4" s="3">
        <f t="shared" ref="D4:D6" si="0">(C4-B4)/C4</f>
        <v>4.9309664694280079E-3</v>
      </c>
      <c r="E4" s="4">
        <v>351.132901</v>
      </c>
      <c r="F4" s="4">
        <v>776.82461450000005</v>
      </c>
      <c r="G4" s="4">
        <v>2020.361977</v>
      </c>
      <c r="I4" s="1" t="s">
        <v>7</v>
      </c>
      <c r="J4" s="2">
        <v>50.45</v>
      </c>
      <c r="K4" s="2">
        <v>50.7</v>
      </c>
      <c r="L4" s="3">
        <f t="shared" ref="L4:L6" si="1">(K4-J4)/K4</f>
        <v>4.9309664694280079E-3</v>
      </c>
      <c r="M4" s="4">
        <v>351.132901</v>
      </c>
      <c r="N4" s="4">
        <v>776.82461450000005</v>
      </c>
      <c r="O4" s="4">
        <v>2020.361977</v>
      </c>
    </row>
    <row r="5" spans="1:15" x14ac:dyDescent="0.2">
      <c r="A5" s="1" t="s">
        <v>8</v>
      </c>
      <c r="B5" s="2">
        <v>79.789914960000004</v>
      </c>
      <c r="C5" s="2">
        <v>80.948062019999995</v>
      </c>
      <c r="D5" s="3">
        <f t="shared" si="0"/>
        <v>1.4307285821294211E-2</v>
      </c>
      <c r="E5" s="4">
        <v>318.24619560000002</v>
      </c>
      <c r="F5" s="4">
        <v>162.76060340000001</v>
      </c>
      <c r="G5" s="4">
        <v>1486.3836040000001</v>
      </c>
      <c r="I5" s="1" t="s">
        <v>8</v>
      </c>
      <c r="J5" s="2">
        <v>79.789914960000004</v>
      </c>
      <c r="K5" s="2">
        <v>80.948062019999995</v>
      </c>
      <c r="L5" s="3">
        <f t="shared" si="1"/>
        <v>1.4307285821294211E-2</v>
      </c>
      <c r="M5" s="4">
        <v>318.24619560000002</v>
      </c>
      <c r="N5" s="4">
        <v>162.76060340000001</v>
      </c>
      <c r="O5" s="4">
        <v>1486.3836040000001</v>
      </c>
    </row>
    <row r="6" spans="1:15" x14ac:dyDescent="0.2">
      <c r="A6" s="6" t="s">
        <v>9</v>
      </c>
      <c r="B6" s="7">
        <v>75.64</v>
      </c>
      <c r="C6" s="7">
        <v>76</v>
      </c>
      <c r="D6" s="8">
        <f t="shared" si="0"/>
        <v>4.7368421052631504E-3</v>
      </c>
      <c r="E6" s="9">
        <v>316.25531239999998</v>
      </c>
      <c r="F6" s="9">
        <v>1731.533895</v>
      </c>
      <c r="G6" s="9">
        <v>2944.5548229999999</v>
      </c>
      <c r="I6" s="10" t="s">
        <v>9</v>
      </c>
      <c r="J6" s="11">
        <v>75.64</v>
      </c>
      <c r="K6" s="11">
        <v>76</v>
      </c>
      <c r="L6" s="12">
        <f t="shared" si="1"/>
        <v>4.7368421052631504E-3</v>
      </c>
      <c r="M6" s="13">
        <v>316.25531239999998</v>
      </c>
      <c r="N6" s="13">
        <v>1731.533895</v>
      </c>
      <c r="O6" s="13">
        <v>2944.5548229999999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1643-1B25-7B40-B346-02E652E25DE0}">
  <dimension ref="A1:P15"/>
  <sheetViews>
    <sheetView tabSelected="1" zoomScale="170" zoomScaleNormal="170" workbookViewId="0">
      <selection activeCell="H12" sqref="H12"/>
    </sheetView>
  </sheetViews>
  <sheetFormatPr baseColWidth="10" defaultRowHeight="16" x14ac:dyDescent="0.2"/>
  <cols>
    <col min="1" max="1" width="30.5" bestFit="1" customWidth="1"/>
    <col min="5" max="5" width="12.1640625" bestFit="1" customWidth="1"/>
    <col min="6" max="6" width="12.6640625" bestFit="1" customWidth="1"/>
    <col min="8" max="8" width="61" bestFit="1" customWidth="1"/>
    <col min="10" max="10" width="18.83203125" bestFit="1" customWidth="1"/>
    <col min="14" max="14" width="13.83203125" customWidth="1"/>
    <col min="15" max="15" width="14.5" customWidth="1"/>
    <col min="16" max="16" width="14.33203125" bestFit="1" customWidth="1"/>
  </cols>
  <sheetData>
    <row r="1" spans="1:16" x14ac:dyDescent="0.2">
      <c r="A1" t="s">
        <v>16</v>
      </c>
      <c r="B1" t="s">
        <v>14</v>
      </c>
      <c r="F1" t="s">
        <v>15</v>
      </c>
      <c r="H1" t="s">
        <v>18</v>
      </c>
    </row>
    <row r="2" spans="1:16" x14ac:dyDescent="0.2">
      <c r="A2" s="5" t="s">
        <v>13</v>
      </c>
      <c r="B2" s="5" t="s">
        <v>0</v>
      </c>
      <c r="C2" s="5" t="s">
        <v>1</v>
      </c>
      <c r="D2" s="5" t="s">
        <v>2</v>
      </c>
      <c r="E2" s="5" t="s">
        <v>11</v>
      </c>
      <c r="F2" s="5" t="s">
        <v>4</v>
      </c>
      <c r="G2" s="5" t="s">
        <v>5</v>
      </c>
      <c r="J2" s="6" t="s">
        <v>13</v>
      </c>
      <c r="K2" s="6" t="s">
        <v>0</v>
      </c>
      <c r="L2" s="6" t="s">
        <v>1</v>
      </c>
      <c r="M2" s="6" t="s">
        <v>2</v>
      </c>
      <c r="N2" s="6" t="s">
        <v>11</v>
      </c>
      <c r="O2" s="6" t="s">
        <v>4</v>
      </c>
      <c r="P2" s="6" t="s">
        <v>5</v>
      </c>
    </row>
    <row r="3" spans="1:16" x14ac:dyDescent="0.2">
      <c r="A3" s="1" t="s">
        <v>6</v>
      </c>
      <c r="B3" s="2">
        <v>50.4</v>
      </c>
      <c r="C3" s="2">
        <v>50.7</v>
      </c>
      <c r="D3" s="3">
        <f>(C3-B3)/C3</f>
        <v>5.9171597633136935E-3</v>
      </c>
      <c r="E3" s="4">
        <v>22762.999310016599</v>
      </c>
      <c r="F3" s="4">
        <v>164.806788682937</v>
      </c>
      <c r="G3" s="4">
        <v>24493.000928878701</v>
      </c>
      <c r="J3" s="1" t="s">
        <v>6</v>
      </c>
      <c r="K3" s="2">
        <v>50.4</v>
      </c>
      <c r="L3" s="2">
        <v>50.7</v>
      </c>
      <c r="M3" s="3">
        <f>(L3-K3)/L3</f>
        <v>5.9171597633136935E-3</v>
      </c>
      <c r="N3" s="4">
        <v>22762.999310016599</v>
      </c>
      <c r="O3" s="4">
        <v>164.806788682937</v>
      </c>
      <c r="P3" s="4">
        <v>24493.000928878701</v>
      </c>
    </row>
    <row r="4" spans="1:16" x14ac:dyDescent="0.2">
      <c r="A4" s="1" t="s">
        <v>7</v>
      </c>
      <c r="B4" s="2">
        <v>50.44</v>
      </c>
      <c r="C4" s="2">
        <v>50.73</v>
      </c>
      <c r="D4" s="3">
        <f t="shared" ref="D4:D5" si="0">(C4-B4)/C4</f>
        <v>5.7165385373546063E-3</v>
      </c>
      <c r="E4" s="4">
        <v>36389.867563724503</v>
      </c>
      <c r="F4" s="4">
        <v>120.143850326538</v>
      </c>
      <c r="G4" s="4">
        <v>39983.027315854997</v>
      </c>
      <c r="J4" s="1" t="s">
        <v>7</v>
      </c>
      <c r="K4" s="2">
        <v>50.44</v>
      </c>
      <c r="L4" s="2">
        <v>50.73</v>
      </c>
      <c r="M4" s="3">
        <f t="shared" ref="M4:M5" si="1">(L4-K4)/L4</f>
        <v>5.7165385373546063E-3</v>
      </c>
      <c r="N4" s="4">
        <v>36389.867563724503</v>
      </c>
      <c r="O4" s="4">
        <v>120.143850326538</v>
      </c>
      <c r="P4" s="4">
        <v>39983.027315854997</v>
      </c>
    </row>
    <row r="5" spans="1:16" x14ac:dyDescent="0.2">
      <c r="A5" s="1" t="s">
        <v>8</v>
      </c>
      <c r="B5" s="2">
        <v>75.63</v>
      </c>
      <c r="C5" s="2">
        <v>75.98</v>
      </c>
      <c r="D5" s="3">
        <f t="shared" si="0"/>
        <v>4.6064753882601806E-3</v>
      </c>
      <c r="E5" s="4">
        <v>15665.111079692801</v>
      </c>
      <c r="F5" s="4">
        <v>116.29742026328999</v>
      </c>
      <c r="G5" s="4">
        <v>17221.619798660198</v>
      </c>
      <c r="J5" s="1" t="s">
        <v>8</v>
      </c>
      <c r="K5" s="2">
        <v>75.63</v>
      </c>
      <c r="L5" s="2">
        <v>75.98</v>
      </c>
      <c r="M5" s="3">
        <f t="shared" si="1"/>
        <v>4.6064753882601806E-3</v>
      </c>
      <c r="N5" s="4">
        <v>15665.111079692801</v>
      </c>
      <c r="O5" s="4">
        <v>116.29742026328999</v>
      </c>
      <c r="P5" s="4">
        <v>17221.619798660198</v>
      </c>
    </row>
    <row r="6" spans="1:16" x14ac:dyDescent="0.2">
      <c r="A6" s="6" t="s">
        <v>9</v>
      </c>
      <c r="B6" s="7"/>
      <c r="C6" s="7"/>
      <c r="D6" s="8"/>
      <c r="E6" s="9"/>
      <c r="F6" s="9"/>
      <c r="G6" s="9"/>
      <c r="J6" s="10" t="s">
        <v>9</v>
      </c>
      <c r="K6" s="11"/>
      <c r="L6" s="11"/>
      <c r="M6" s="12"/>
      <c r="N6" s="13"/>
      <c r="O6" s="13"/>
      <c r="P6" s="13"/>
    </row>
    <row r="10" spans="1:16" x14ac:dyDescent="0.2">
      <c r="A10" t="s">
        <v>17</v>
      </c>
      <c r="C10" t="s">
        <v>19</v>
      </c>
      <c r="E10" t="s">
        <v>26</v>
      </c>
    </row>
    <row r="11" spans="1:16" x14ac:dyDescent="0.2">
      <c r="A11" s="5" t="s">
        <v>13</v>
      </c>
      <c r="B11" s="5" t="s">
        <v>0</v>
      </c>
      <c r="C11" s="5" t="s">
        <v>1</v>
      </c>
      <c r="D11" s="5" t="s">
        <v>2</v>
      </c>
      <c r="E11" s="5" t="s">
        <v>11</v>
      </c>
      <c r="F11" s="5" t="s">
        <v>4</v>
      </c>
      <c r="G11" s="5" t="s">
        <v>5</v>
      </c>
      <c r="H11" s="14" t="s">
        <v>22</v>
      </c>
    </row>
    <row r="12" spans="1:16" x14ac:dyDescent="0.2">
      <c r="A12" s="1" t="s">
        <v>20</v>
      </c>
      <c r="B12" s="2">
        <f>77997.32707/1000</f>
        <v>77.997327069999997</v>
      </c>
      <c r="C12" s="2">
        <f>78949.46069/1000</f>
        <v>78.949460690000009</v>
      </c>
      <c r="D12" s="15">
        <f>(C12-B12)/C12</f>
        <v>1.2060039570613716E-2</v>
      </c>
      <c r="E12" s="4">
        <v>43200</v>
      </c>
      <c r="F12" s="4">
        <v>273</v>
      </c>
      <c r="G12" s="4">
        <v>44970</v>
      </c>
      <c r="H12" t="s">
        <v>25</v>
      </c>
    </row>
    <row r="13" spans="1:16" x14ac:dyDescent="0.2">
      <c r="A13" s="1" t="s">
        <v>21</v>
      </c>
      <c r="B13" s="2">
        <f>76629/1000</f>
        <v>76.629000000000005</v>
      </c>
      <c r="C13" s="2">
        <v>77.599999999999994</v>
      </c>
      <c r="D13" s="15">
        <f t="shared" ref="D13:D15" si="2">(C13-B13)/C13</f>
        <v>1.2512886597938009E-2</v>
      </c>
      <c r="E13" s="4">
        <v>43200</v>
      </c>
      <c r="F13" s="4">
        <v>291</v>
      </c>
      <c r="G13" s="4">
        <v>45036</v>
      </c>
      <c r="H13" t="s">
        <v>25</v>
      </c>
    </row>
    <row r="14" spans="1:16" x14ac:dyDescent="0.2">
      <c r="A14" s="1" t="s">
        <v>23</v>
      </c>
      <c r="B14" s="2">
        <f>86701/1000</f>
        <v>86.700999999999993</v>
      </c>
      <c r="C14" s="2">
        <v>87.334999999999994</v>
      </c>
      <c r="D14" s="15">
        <f t="shared" si="2"/>
        <v>7.2594034464991174E-3</v>
      </c>
      <c r="E14" s="4">
        <v>43200</v>
      </c>
      <c r="F14" s="4">
        <v>282</v>
      </c>
      <c r="G14" s="4">
        <v>45047</v>
      </c>
      <c r="H14" t="s">
        <v>25</v>
      </c>
    </row>
    <row r="15" spans="1:16" x14ac:dyDescent="0.2">
      <c r="A15" s="16" t="s">
        <v>24</v>
      </c>
      <c r="B15" s="2">
        <v>90.274000000000001</v>
      </c>
      <c r="C15" s="2">
        <v>90.841999999999999</v>
      </c>
      <c r="D15" s="15">
        <f t="shared" si="2"/>
        <v>6.2526144294489097E-3</v>
      </c>
      <c r="E15" s="4">
        <v>43200</v>
      </c>
      <c r="F15" s="4">
        <v>89</v>
      </c>
      <c r="G15" s="4">
        <v>44763</v>
      </c>
      <c r="H15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Li</dc:creator>
  <cp:lastModifiedBy>Can Li</cp:lastModifiedBy>
  <dcterms:created xsi:type="dcterms:W3CDTF">2020-08-25T15:31:56Z</dcterms:created>
  <dcterms:modified xsi:type="dcterms:W3CDTF">2020-09-16T16:59:11Z</dcterms:modified>
</cp:coreProperties>
</file>