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/Documents/Coding/PersonalProjects/recipeConverter/"/>
    </mc:Choice>
  </mc:AlternateContent>
  <xr:revisionPtr revIDLastSave="0" documentId="13_ncr:1_{4FBA2120-66E0-D94C-BD0F-70DD710A93F3}" xr6:coauthVersionLast="47" xr6:coauthVersionMax="47" xr10:uidLastSave="{00000000-0000-0000-0000-000000000000}"/>
  <bookViews>
    <workbookView xWindow="1060" yWindow="1900" windowWidth="39780" windowHeight="23260" xr2:uid="{2D2F75AA-471C-5F46-928E-911BD0472A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AD6" i="1"/>
  <c r="R27" i="1"/>
  <c r="AF27" i="1"/>
  <c r="AF21" i="1"/>
  <c r="AD23" i="1"/>
  <c r="AD20" i="1"/>
  <c r="AB29" i="1"/>
  <c r="AB8" i="1"/>
  <c r="AB6" i="1"/>
  <c r="AB2" i="1"/>
  <c r="P29" i="1"/>
  <c r="J36" i="1"/>
  <c r="H10" i="1"/>
  <c r="F18" i="1"/>
  <c r="F17" i="1"/>
  <c r="F16" i="1"/>
  <c r="F14" i="1"/>
  <c r="F13" i="1"/>
  <c r="F12" i="1"/>
  <c r="F3" i="1"/>
  <c r="F2" i="1"/>
</calcChain>
</file>

<file path=xl/sharedStrings.xml><?xml version="1.0" encoding="utf-8"?>
<sst xmlns="http://schemas.openxmlformats.org/spreadsheetml/2006/main" count="579" uniqueCount="547">
  <si>
    <t>Baked Goods, Dry</t>
  </si>
  <si>
    <t>Baked Goods, Wet</t>
  </si>
  <si>
    <t>Grains &amp; Cereals</t>
  </si>
  <si>
    <t>Fruit</t>
  </si>
  <si>
    <t>Meat &amp; Poultry</t>
  </si>
  <si>
    <t>Seafood</t>
  </si>
  <si>
    <t>Dairy</t>
  </si>
  <si>
    <t>Herbs &amp; Spices</t>
  </si>
  <si>
    <t>Sauces &amp; Condiments</t>
  </si>
  <si>
    <t>Nuts &amp; Seeds</t>
  </si>
  <si>
    <t>Legumes</t>
  </si>
  <si>
    <t>Oils &amp; Syrups</t>
  </si>
  <si>
    <t>Agave Syrup</t>
  </si>
  <si>
    <t>Chia Seeds</t>
  </si>
  <si>
    <t>Almond Extract</t>
  </si>
  <si>
    <t>All-Purpose Flour</t>
  </si>
  <si>
    <t>Almond Flour</t>
  </si>
  <si>
    <t>Baking Powder</t>
  </si>
  <si>
    <t>Baking Soda</t>
  </si>
  <si>
    <t>Bread Flour</t>
  </si>
  <si>
    <t>Cake Flour</t>
  </si>
  <si>
    <t>Cocoa Powder</t>
  </si>
  <si>
    <t>Coconut Flour</t>
  </si>
  <si>
    <t>Cornmeal</t>
  </si>
  <si>
    <t>Cornstarch</t>
  </si>
  <si>
    <t>Cream of Tartar</t>
  </si>
  <si>
    <t>Oat Flour</t>
  </si>
  <si>
    <t>Pastry Flour</t>
  </si>
  <si>
    <t>Self-Rising Flour</t>
  </si>
  <si>
    <t>Semolina Flour</t>
  </si>
  <si>
    <t>Whole Wheat Flour</t>
  </si>
  <si>
    <t>Yeast</t>
  </si>
  <si>
    <t>Vanilla Extract</t>
  </si>
  <si>
    <t>Flax Seeds</t>
  </si>
  <si>
    <t>Poppy Seeds</t>
  </si>
  <si>
    <t>Sesame Seeds</t>
  </si>
  <si>
    <t>Corn Syrup</t>
  </si>
  <si>
    <t>Honey</t>
  </si>
  <si>
    <t>Maple Syrup</t>
  </si>
  <si>
    <t>Molasses</t>
  </si>
  <si>
    <t>Sesame Oil</t>
  </si>
  <si>
    <t>Vinegar</t>
  </si>
  <si>
    <t>Gluten-Free Flour</t>
  </si>
  <si>
    <t>Buckwheat Flour</t>
  </si>
  <si>
    <t>Spelt Flour</t>
  </si>
  <si>
    <t>Potato Flour</t>
  </si>
  <si>
    <t>Tapioca Flour</t>
  </si>
  <si>
    <t>Sorghum Flour</t>
  </si>
  <si>
    <t>Guar Gum</t>
  </si>
  <si>
    <t>Xanthan Gum</t>
  </si>
  <si>
    <t>Malt Extract</t>
  </si>
  <si>
    <t>Coconut Milk</t>
  </si>
  <si>
    <t>Coconut Cream</t>
  </si>
  <si>
    <t>Evaporated Milk</t>
  </si>
  <si>
    <t>Condensed Milk</t>
  </si>
  <si>
    <t>Sweetened Condensed Milk</t>
  </si>
  <si>
    <t>Butter</t>
  </si>
  <si>
    <t>Rice, White</t>
  </si>
  <si>
    <t>Oats</t>
  </si>
  <si>
    <t>Barley</t>
  </si>
  <si>
    <t>Quinoa</t>
  </si>
  <si>
    <t>Wheat</t>
  </si>
  <si>
    <t>Rye</t>
  </si>
  <si>
    <t>Buckwheat</t>
  </si>
  <si>
    <t>Millet</t>
  </si>
  <si>
    <t>Couscous</t>
  </si>
  <si>
    <t>Polenta</t>
  </si>
  <si>
    <t>Farro</t>
  </si>
  <si>
    <t>Amaranth</t>
  </si>
  <si>
    <t>Spelt</t>
  </si>
  <si>
    <t>Teff</t>
  </si>
  <si>
    <t>Bulgar</t>
  </si>
  <si>
    <t>Freekeh</t>
  </si>
  <si>
    <t>Grits</t>
  </si>
  <si>
    <t>Hemp Seeds</t>
  </si>
  <si>
    <t>Granola</t>
  </si>
  <si>
    <t>Muesli</t>
  </si>
  <si>
    <t>Farina</t>
  </si>
  <si>
    <t>Cream of Wheat</t>
  </si>
  <si>
    <t>Rice Noodles</t>
  </si>
  <si>
    <t>Instant Oats</t>
  </si>
  <si>
    <t>Rice, Wild</t>
  </si>
  <si>
    <t>Rice, Brown</t>
  </si>
  <si>
    <t>Onions</t>
  </si>
  <si>
    <t>Garlic</t>
  </si>
  <si>
    <t>Potatoes</t>
  </si>
  <si>
    <t>Tomatoes</t>
  </si>
  <si>
    <t>Carrots</t>
  </si>
  <si>
    <t>Bell Peppers</t>
  </si>
  <si>
    <t>Spinach</t>
  </si>
  <si>
    <t>Broccoli</t>
  </si>
  <si>
    <t>Zucchini</t>
  </si>
  <si>
    <t>Celery</t>
  </si>
  <si>
    <t>Cucumber</t>
  </si>
  <si>
    <t>Cauliflower</t>
  </si>
  <si>
    <t>Sweet Potatoes</t>
  </si>
  <si>
    <t>Green Beans</t>
  </si>
  <si>
    <t>Radishes</t>
  </si>
  <si>
    <t>Beets</t>
  </si>
  <si>
    <t>Asparagus</t>
  </si>
  <si>
    <t>Leeks</t>
  </si>
  <si>
    <t>Brussels Sprouts</t>
  </si>
  <si>
    <t>Artichokes</t>
  </si>
  <si>
    <t>Kale</t>
  </si>
  <si>
    <t>Okra</t>
  </si>
  <si>
    <t>Eggplant</t>
  </si>
  <si>
    <t>Fennel</t>
  </si>
  <si>
    <t>Chard</t>
  </si>
  <si>
    <t>Jicama</t>
  </si>
  <si>
    <t>Shallots</t>
  </si>
  <si>
    <t>Kohlrabi</t>
  </si>
  <si>
    <t>Turnips</t>
  </si>
  <si>
    <t>Rutabaga</t>
  </si>
  <si>
    <t>Daikon Radish</t>
  </si>
  <si>
    <t>Seaweed</t>
  </si>
  <si>
    <t>Edamame</t>
  </si>
  <si>
    <t>Soy Sauce</t>
  </si>
  <si>
    <t>Worcestershire Sauce</t>
  </si>
  <si>
    <t>Fish Sauce</t>
  </si>
  <si>
    <t>Tomato Paste</t>
  </si>
  <si>
    <t>Soybean Oil</t>
  </si>
  <si>
    <t>Olive Oil</t>
  </si>
  <si>
    <t>Vegetable Oil</t>
  </si>
  <si>
    <t>Coconut Oil</t>
  </si>
  <si>
    <t>Truffle Oil</t>
  </si>
  <si>
    <t>Strawberries</t>
  </si>
  <si>
    <t>Blueberries</t>
  </si>
  <si>
    <t>Watermelon</t>
  </si>
  <si>
    <t>Miscellaneous</t>
  </si>
  <si>
    <t>Vegetables</t>
  </si>
  <si>
    <t>Cherries</t>
  </si>
  <si>
    <t>Starfruit</t>
  </si>
  <si>
    <t>Raspberries</t>
  </si>
  <si>
    <t>Blackberries</t>
  </si>
  <si>
    <t>Mulberries</t>
  </si>
  <si>
    <t>Elderberries</t>
  </si>
  <si>
    <t>Passion Fruit</t>
  </si>
  <si>
    <t>Mangosteen</t>
  </si>
  <si>
    <t>Chicken</t>
  </si>
  <si>
    <t>Beef</t>
  </si>
  <si>
    <t>Pork</t>
  </si>
  <si>
    <t>Lamb</t>
  </si>
  <si>
    <t>Turkey</t>
  </si>
  <si>
    <t>Bacon</t>
  </si>
  <si>
    <t>Sausage</t>
  </si>
  <si>
    <t>Ground Beef</t>
  </si>
  <si>
    <t>Chicken Breasts</t>
  </si>
  <si>
    <t>Steak</t>
  </si>
  <si>
    <t>Chicken Thighs</t>
  </si>
  <si>
    <t>Roast Beef</t>
  </si>
  <si>
    <t>Pork Chops</t>
  </si>
  <si>
    <t>Chicken Wings</t>
  </si>
  <si>
    <t>Beef Steaks</t>
  </si>
  <si>
    <t>Ground Pork</t>
  </si>
  <si>
    <t>Duck</t>
  </si>
  <si>
    <t>Goat</t>
  </si>
  <si>
    <t>Veal</t>
  </si>
  <si>
    <t>Corned Beef</t>
  </si>
  <si>
    <t>Kielbasa</t>
  </si>
  <si>
    <t>Chorizo</t>
  </si>
  <si>
    <t>Pork Belly</t>
  </si>
  <si>
    <t>Pork Tenderloin</t>
  </si>
  <si>
    <t>Turkey Legs</t>
  </si>
  <si>
    <t>Lamb Chops</t>
  </si>
  <si>
    <t>Osso Buco</t>
  </si>
  <si>
    <t>Foie Gras</t>
  </si>
  <si>
    <t>Pork Ribs</t>
  </si>
  <si>
    <t>Salmon</t>
  </si>
  <si>
    <t>Tuna</t>
  </si>
  <si>
    <t>Mackerel</t>
  </si>
  <si>
    <t>Sardines</t>
  </si>
  <si>
    <t>Mussels</t>
  </si>
  <si>
    <t>Clams</t>
  </si>
  <si>
    <t>Crab</t>
  </si>
  <si>
    <t>Oysters</t>
  </si>
  <si>
    <t>Scallops</t>
  </si>
  <si>
    <t>Tilapia</t>
  </si>
  <si>
    <t>Catfish</t>
  </si>
  <si>
    <t>Herring</t>
  </si>
  <si>
    <t>Squid</t>
  </si>
  <si>
    <t>Octopus</t>
  </si>
  <si>
    <t>Sea Bass</t>
  </si>
  <si>
    <t>Lobster</t>
  </si>
  <si>
    <t>Eel</t>
  </si>
  <si>
    <t>Prawns</t>
  </si>
  <si>
    <t>Anchovies</t>
  </si>
  <si>
    <t>Sea Urchin</t>
  </si>
  <si>
    <t>Monkfish</t>
  </si>
  <si>
    <t>Snapper</t>
  </si>
  <si>
    <t>Sole</t>
  </si>
  <si>
    <t>Trout</t>
  </si>
  <si>
    <t>Haddock</t>
  </si>
  <si>
    <t>Cuttlefish</t>
  </si>
  <si>
    <t>King Crab</t>
  </si>
  <si>
    <t>Crawfish</t>
  </si>
  <si>
    <t>Langoustine</t>
  </si>
  <si>
    <t>Milk, Skim</t>
  </si>
  <si>
    <t>Milk, Whole</t>
  </si>
  <si>
    <t>Milk, 2%</t>
  </si>
  <si>
    <t>Yogurt</t>
  </si>
  <si>
    <t>Cottage Cheese</t>
  </si>
  <si>
    <t>Sour Cream</t>
  </si>
  <si>
    <t>Ricotta</t>
  </si>
  <si>
    <t>Gorgonzola</t>
  </si>
  <si>
    <t>Mozzarella</t>
  </si>
  <si>
    <t>Cheddar</t>
  </si>
  <si>
    <t>Swiss Cheese</t>
  </si>
  <si>
    <t>Blue Cheese</t>
  </si>
  <si>
    <t>Cream Cheese</t>
  </si>
  <si>
    <t>Clotted Cream</t>
  </si>
  <si>
    <t>Kefir</t>
  </si>
  <si>
    <t>Buttermilk</t>
  </si>
  <si>
    <t>Mascarpone</t>
  </si>
  <si>
    <t>Provolone</t>
  </si>
  <si>
    <t>Paneer</t>
  </si>
  <si>
    <t>Gruyere</t>
  </si>
  <si>
    <t>Cotija</t>
  </si>
  <si>
    <t>Roquefort</t>
  </si>
  <si>
    <t>Limburger</t>
  </si>
  <si>
    <t>Monterey Jack</t>
  </si>
  <si>
    <t>Havarti</t>
  </si>
  <si>
    <t>Boursin</t>
  </si>
  <si>
    <t>Ricotta Salaita</t>
  </si>
  <si>
    <t>Queso Fresco</t>
  </si>
  <si>
    <t>Queso Blanco</t>
  </si>
  <si>
    <t>Stracchino</t>
  </si>
  <si>
    <t>Heavy Cream</t>
  </si>
  <si>
    <t>Whipping Cream</t>
  </si>
  <si>
    <t>Milks</t>
  </si>
  <si>
    <t>Flours</t>
  </si>
  <si>
    <t>Black Pepper</t>
  </si>
  <si>
    <t>Cumin</t>
  </si>
  <si>
    <t>Paprika</t>
  </si>
  <si>
    <t>Chili Powder</t>
  </si>
  <si>
    <t>Coriander</t>
  </si>
  <si>
    <t>Cinnamon</t>
  </si>
  <si>
    <t>Cloves</t>
  </si>
  <si>
    <t>Nutmeg</t>
  </si>
  <si>
    <t>Cardamom</t>
  </si>
  <si>
    <t>Bay Leaves</t>
  </si>
  <si>
    <t>Saffron</t>
  </si>
  <si>
    <t>Allspice</t>
  </si>
  <si>
    <t>Marjoram</t>
  </si>
  <si>
    <t>Sage</t>
  </si>
  <si>
    <t>Celery Seed</t>
  </si>
  <si>
    <t>Mustard Seed</t>
  </si>
  <si>
    <t>Curry Powder</t>
  </si>
  <si>
    <t>Mace</t>
  </si>
  <si>
    <t>Anise</t>
  </si>
  <si>
    <t>Lemon Zest</t>
  </si>
  <si>
    <t>Lime Zest</t>
  </si>
  <si>
    <t>Fenugreek</t>
  </si>
  <si>
    <t>Juniper Berries</t>
  </si>
  <si>
    <t>Sumac</t>
  </si>
  <si>
    <t>Celery Salt</t>
  </si>
  <si>
    <t>Chinese Five Spice</t>
  </si>
  <si>
    <t>Za’atar</t>
  </si>
  <si>
    <t>Chili Flakes</t>
  </si>
  <si>
    <t>Tamarind</t>
  </si>
  <si>
    <t>Lavender</t>
  </si>
  <si>
    <t>Chervil</t>
  </si>
  <si>
    <t>Dill Seed</t>
  </si>
  <si>
    <t>Curry Leaves</t>
  </si>
  <si>
    <t>Turmeric</t>
  </si>
  <si>
    <t>Wasabi Powder</t>
  </si>
  <si>
    <t>Mustard Powder</t>
  </si>
  <si>
    <t>Kiwi</t>
  </si>
  <si>
    <t>Grapes</t>
  </si>
  <si>
    <t>Longan</t>
  </si>
  <si>
    <t>Ham</t>
  </si>
  <si>
    <t>Beef Ribs</t>
  </si>
  <si>
    <t>Brisket</t>
  </si>
  <si>
    <t>Chicken Sausage</t>
  </si>
  <si>
    <t>Ketchup</t>
  </si>
  <si>
    <t>Mustard</t>
  </si>
  <si>
    <t>Mayonnaise</t>
  </si>
  <si>
    <t>Hot Sauce</t>
  </si>
  <si>
    <t>BBQ Sauce</t>
  </si>
  <si>
    <t>Teriyaki Sauce</t>
  </si>
  <si>
    <t>Sriracha</t>
  </si>
  <si>
    <t>Chili Sauce</t>
  </si>
  <si>
    <t>Buffalo Sauce</t>
  </si>
  <si>
    <t>Hoisin Sauce</t>
  </si>
  <si>
    <t>Ranch Dressing</t>
  </si>
  <si>
    <t>Caesar Dressing</t>
  </si>
  <si>
    <t>Lemon Juice</t>
  </si>
  <si>
    <t>Tzatziki</t>
  </si>
  <si>
    <t>Salsa</t>
  </si>
  <si>
    <t>Relish</t>
  </si>
  <si>
    <t>Oyster Sauce</t>
  </si>
  <si>
    <t>Tamarind Paste</t>
  </si>
  <si>
    <t>Pesto</t>
  </si>
  <si>
    <t>Miso Paste</t>
  </si>
  <si>
    <t>A1 Sauce</t>
  </si>
  <si>
    <t>Gochujang</t>
  </si>
  <si>
    <t>XO Sauce</t>
  </si>
  <si>
    <t>Duck Sauce</t>
  </si>
  <si>
    <t>Aioli</t>
  </si>
  <si>
    <t>Harissa</t>
  </si>
  <si>
    <t>Salsa Verde</t>
  </si>
  <si>
    <t>Vinegar, Apple Cider</t>
  </si>
  <si>
    <t>Vinegar, Balsamic</t>
  </si>
  <si>
    <t>Almonds</t>
  </si>
  <si>
    <t>Cashews</t>
  </si>
  <si>
    <t>Pistachios</t>
  </si>
  <si>
    <t>Sunflower Seeds</t>
  </si>
  <si>
    <t>Pumpkin Seeds</t>
  </si>
  <si>
    <t>Pecans</t>
  </si>
  <si>
    <t>Hazelnuts</t>
  </si>
  <si>
    <t>Macadamia Nuts</t>
  </si>
  <si>
    <t>Peanuts</t>
  </si>
  <si>
    <t>Grapeseed Oil</t>
  </si>
  <si>
    <t>Walnut Oil</t>
  </si>
  <si>
    <t>Pine Nuts</t>
  </si>
  <si>
    <t>Lotus Seeds</t>
  </si>
  <si>
    <t>Sacha Inchi Seeds</t>
  </si>
  <si>
    <t>Cacao Nibs</t>
  </si>
  <si>
    <t>Pecan Oil</t>
  </si>
  <si>
    <t>Cocoa Butter</t>
  </si>
  <si>
    <t>Macadamia Oil</t>
  </si>
  <si>
    <t>Walnuts</t>
  </si>
  <si>
    <t>Almonds, Chopped</t>
  </si>
  <si>
    <t>Hazelnuts, Chopped</t>
  </si>
  <si>
    <t>Macadamia Nuts, Chopped</t>
  </si>
  <si>
    <t>Peanuts, Chopped</t>
  </si>
  <si>
    <t>Pecans, Chopped</t>
  </si>
  <si>
    <t>Pistachios, Chopped</t>
  </si>
  <si>
    <t>Walnuts, Chopped</t>
  </si>
  <si>
    <t>Navy Beans</t>
  </si>
  <si>
    <t>Green Peas</t>
  </si>
  <si>
    <t>Mung Beans</t>
  </si>
  <si>
    <t>Adzuki Beans</t>
  </si>
  <si>
    <t>Split Peas</t>
  </si>
  <si>
    <t>Soybeans</t>
  </si>
  <si>
    <t>Anasazi Beans</t>
  </si>
  <si>
    <t>Tepary Beans</t>
  </si>
  <si>
    <t>Runner Beans</t>
  </si>
  <si>
    <t>Tempeh</t>
  </si>
  <si>
    <t>Tofu</t>
  </si>
  <si>
    <t>Seitan</t>
  </si>
  <si>
    <t>Nori</t>
  </si>
  <si>
    <t>Kombu</t>
  </si>
  <si>
    <t>Wakame</t>
  </si>
  <si>
    <t>Kelp</t>
  </si>
  <si>
    <t>Agar-Agar</t>
  </si>
  <si>
    <t>Gelatin</t>
  </si>
  <si>
    <t>Yeast Extract</t>
  </si>
  <si>
    <t>Pickles</t>
  </si>
  <si>
    <t>Preserved Lemons</t>
  </si>
  <si>
    <t>Dried Fruit</t>
  </si>
  <si>
    <t>Powdered, Buttermilk</t>
  </si>
  <si>
    <t>Powdered, Pudding Mix</t>
  </si>
  <si>
    <t>Miso</t>
  </si>
  <si>
    <t>Sugar, Powdered</t>
  </si>
  <si>
    <t>Sugar, Brown</t>
  </si>
  <si>
    <t>Sugar, White</t>
  </si>
  <si>
    <t>Sugar, Granulated</t>
  </si>
  <si>
    <t>Sugar, Confectioner's</t>
  </si>
  <si>
    <t>Powdered, Milk</t>
  </si>
  <si>
    <t>Vinegar, Red Wine</t>
  </si>
  <si>
    <t>Abalone</t>
  </si>
  <si>
    <t>Cod</t>
  </si>
  <si>
    <t>Shrimp</t>
  </si>
  <si>
    <t>Vinegar, Rice</t>
  </si>
  <si>
    <t>Sugar, Superfine</t>
  </si>
  <si>
    <t>Lime Juice</t>
  </si>
  <si>
    <t>Pizza 00 Flour</t>
  </si>
  <si>
    <t>Rye Flour</t>
  </si>
  <si>
    <t>Graham Flour</t>
  </si>
  <si>
    <t>Corn Flour</t>
  </si>
  <si>
    <t>g/cup</t>
  </si>
  <si>
    <t>g/tbsp</t>
  </si>
  <si>
    <t>Arrowroot Flour</t>
  </si>
  <si>
    <t>Powdered, Instant Coffee</t>
  </si>
  <si>
    <t>Masa Flour</t>
  </si>
  <si>
    <t>Salt, Table</t>
  </si>
  <si>
    <t>Salt, Flake</t>
  </si>
  <si>
    <t>Salt, Kosher Coarse</t>
  </si>
  <si>
    <t>100 g/cup</t>
  </si>
  <si>
    <t>160 g/cup</t>
  </si>
  <si>
    <t>200 g/cup</t>
  </si>
  <si>
    <t>210 g/cup</t>
  </si>
  <si>
    <t>113.5 g/cup</t>
  </si>
  <si>
    <t>198 g/cup</t>
  </si>
  <si>
    <t>120 g/cup</t>
  </si>
  <si>
    <t>12.6 g/tbsp</t>
  </si>
  <si>
    <t>Egg, Large White</t>
  </si>
  <si>
    <t>Egg, Large Whole</t>
  </si>
  <si>
    <t>Egg, Large Yolk</t>
  </si>
  <si>
    <t>14 g/tbsp</t>
  </si>
  <si>
    <t>Asiago, Shredded</t>
  </si>
  <si>
    <t>Feta</t>
  </si>
  <si>
    <t>Parmesan, Grated</t>
  </si>
  <si>
    <t>Chickpea Flour</t>
  </si>
  <si>
    <t>Rice Flour, White</t>
  </si>
  <si>
    <t>Rice Flour, Brown</t>
  </si>
  <si>
    <t>Dates, Chopped</t>
  </si>
  <si>
    <t>Honeydew Mellon</t>
  </si>
  <si>
    <t>Cantaloupe Mellon</t>
  </si>
  <si>
    <t>Lemon</t>
  </si>
  <si>
    <t>Avocado</t>
  </si>
  <si>
    <t>Apricot, Chopped</t>
  </si>
  <si>
    <t>Banana, Mashed</t>
  </si>
  <si>
    <t>Grapefruit</t>
  </si>
  <si>
    <t>Guava</t>
  </si>
  <si>
    <t>Lychee</t>
  </si>
  <si>
    <t>Nectarine</t>
  </si>
  <si>
    <t>Orange</t>
  </si>
  <si>
    <t>Papaya</t>
  </si>
  <si>
    <t>Pear</t>
  </si>
  <si>
    <t>Peach</t>
  </si>
  <si>
    <t>Pineapple</t>
  </si>
  <si>
    <t>Persimmon</t>
  </si>
  <si>
    <t>Plum</t>
  </si>
  <si>
    <t>Pomegranate</t>
  </si>
  <si>
    <t>Mango</t>
  </si>
  <si>
    <t>Barley Flour</t>
  </si>
  <si>
    <t>Millet Flour</t>
  </si>
  <si>
    <t>Wheat Bran</t>
  </si>
  <si>
    <t>Wheat Germ</t>
  </si>
  <si>
    <t>Basil, Dried</t>
  </si>
  <si>
    <t>Basil, Raw</t>
  </si>
  <si>
    <t>Caraway Seed</t>
  </si>
  <si>
    <t>Dill Weed</t>
  </si>
  <si>
    <t>Ginger, Ground</t>
  </si>
  <si>
    <t>Ginger, Raw</t>
  </si>
  <si>
    <t>Oregano, Ground</t>
  </si>
  <si>
    <t>Oregano, Leaves</t>
  </si>
  <si>
    <t>Rosemary, Fresh</t>
  </si>
  <si>
    <t>Rosemary, Dried</t>
  </si>
  <si>
    <t>Pepper, Black</t>
  </si>
  <si>
    <t>Pepper, Red</t>
  </si>
  <si>
    <t>Pepper, White</t>
  </si>
  <si>
    <t>Peppercorns, Sichuan</t>
  </si>
  <si>
    <t>Peppercorns, Red</t>
  </si>
  <si>
    <t>Tarragon, Dried</t>
  </si>
  <si>
    <t>Tarragon, Fresh</t>
  </si>
  <si>
    <t>Thyme, Dried</t>
  </si>
  <si>
    <t>Thyme, Fresh</t>
  </si>
  <si>
    <t>Wasabi Paste</t>
  </si>
  <si>
    <t>Wasabi Peas</t>
  </si>
  <si>
    <t>Legumes (Dry/Raw)</t>
  </si>
  <si>
    <t>Mung Beans, Sprouted</t>
  </si>
  <si>
    <t>Black Beans, Raw</t>
  </si>
  <si>
    <t>Black Beans, Dry</t>
  </si>
  <si>
    <t>Cannellini Beans, Raw</t>
  </si>
  <si>
    <t>Cannellini Beans, Dry</t>
  </si>
  <si>
    <t>Chickpeas, Dry</t>
  </si>
  <si>
    <t>Chickpeas, Raw</t>
  </si>
  <si>
    <t>Fava Beans, In Pod</t>
  </si>
  <si>
    <t>Fava Beans, Raw</t>
  </si>
  <si>
    <t>Garbanzo Beans, Dry</t>
  </si>
  <si>
    <t>Garbanzo Beans, Raw</t>
  </si>
  <si>
    <t>Kidney Beans, Dry</t>
  </si>
  <si>
    <t>Kidney Beans, Raw</t>
  </si>
  <si>
    <t>Lentils, Raw</t>
  </si>
  <si>
    <t>Lentils, Dry</t>
  </si>
  <si>
    <t>Lima Beans, Raw</t>
  </si>
  <si>
    <t>Lima Beans, Dry</t>
  </si>
  <si>
    <t>Pinto Beans, Dry</t>
  </si>
  <si>
    <t>Pinto Beans, Raw</t>
  </si>
  <si>
    <t>5.00 g/tbsp</t>
  </si>
  <si>
    <t>7.00 g/tbsp</t>
  </si>
  <si>
    <t>17.00 g/tbps</t>
  </si>
  <si>
    <t>18.00 g/tbps</t>
  </si>
  <si>
    <t>Brazil Nuts, Whole</t>
  </si>
  <si>
    <t>Sunflower Oil</t>
  </si>
  <si>
    <t>Grated Cheese</t>
  </si>
  <si>
    <t>Coconut, Shredded</t>
  </si>
  <si>
    <t>Lotus Root</t>
  </si>
  <si>
    <t>Peanuts, Boiled</t>
  </si>
  <si>
    <t>Pistachio Oil</t>
  </si>
  <si>
    <t>Pumpernickel Flour</t>
  </si>
  <si>
    <t>Amaranth Flour</t>
  </si>
  <si>
    <t>Lemon Extract</t>
  </si>
  <si>
    <t>Almond Oil</t>
  </si>
  <si>
    <t>Canola Oil</t>
  </si>
  <si>
    <t>Cottonseed Oil</t>
  </si>
  <si>
    <t>Fish Oil</t>
  </si>
  <si>
    <t>Flaxseed Oil</t>
  </si>
  <si>
    <t>Margarine</t>
  </si>
  <si>
    <t>Avocado Oil</t>
  </si>
  <si>
    <t>Corn Oil</t>
  </si>
  <si>
    <t>Poppyseed Oil</t>
  </si>
  <si>
    <t>Palm Oil</t>
  </si>
  <si>
    <t>Vegetables (Raw)</t>
  </si>
  <si>
    <t>Broccoli Raab</t>
  </si>
  <si>
    <t>Fennel Bulb</t>
  </si>
  <si>
    <t>Arugula</t>
  </si>
  <si>
    <t>Lettuce, Butter</t>
  </si>
  <si>
    <t>Lettuce, Romaine</t>
  </si>
  <si>
    <t>Lettuce, Iceberg</t>
  </si>
  <si>
    <t>Mushrooms, Chanterelle</t>
  </si>
  <si>
    <t>Mushrooms, Brown</t>
  </si>
  <si>
    <t>Mushrooms, Morel</t>
  </si>
  <si>
    <t>Mushrooms, Portabella</t>
  </si>
  <si>
    <t>Mushrooms, Shiitake</t>
  </si>
  <si>
    <t>Mushrooms, White</t>
  </si>
  <si>
    <t>Garlic Powder</t>
  </si>
  <si>
    <t>Onion Powder</t>
  </si>
  <si>
    <t>Squash, Acorn</t>
  </si>
  <si>
    <t>Squash, Butternut</t>
  </si>
  <si>
    <t>Squash, Summer</t>
  </si>
  <si>
    <t>Corn, White</t>
  </si>
  <si>
    <t>Corn, Sweet</t>
  </si>
  <si>
    <t>Tomatoes, Grape</t>
  </si>
  <si>
    <t>Neufchatel</t>
  </si>
  <si>
    <t>Garlic, Sliced</t>
  </si>
  <si>
    <t>Garlic, Minced</t>
  </si>
  <si>
    <t>Apple, Chopped</t>
  </si>
  <si>
    <t>Banana, Sliced</t>
  </si>
  <si>
    <t>Coconut, Raw</t>
  </si>
  <si>
    <t>Dragon Fruit</t>
  </si>
  <si>
    <t>Water</t>
  </si>
  <si>
    <t>Squash, Spaghetti</t>
  </si>
  <si>
    <t>Coconut, Desiccated</t>
  </si>
  <si>
    <t>Hazelnut Oil</t>
  </si>
  <si>
    <t>16 Categories</t>
  </si>
  <si>
    <t>14 Categories</t>
  </si>
  <si>
    <t>122 g/cup</t>
  </si>
  <si>
    <t>Almond Milk</t>
  </si>
  <si>
    <t>Cashew Milk</t>
  </si>
  <si>
    <t>Oat Milk</t>
  </si>
  <si>
    <t>Rice Milk</t>
  </si>
  <si>
    <t>Soy Milk</t>
  </si>
  <si>
    <t>Vegemite</t>
  </si>
  <si>
    <t>17.01 g/tbsp</t>
  </si>
  <si>
    <t>Almond Butter</t>
  </si>
  <si>
    <t>Cashew Butter</t>
  </si>
  <si>
    <t>Hazelnut Butter</t>
  </si>
  <si>
    <t>Peanut Butter</t>
  </si>
  <si>
    <t>Sunflower Butter</t>
  </si>
  <si>
    <t>Chocolate Chips</t>
  </si>
  <si>
    <t>Chocolate Chunks</t>
  </si>
  <si>
    <t>Chocolate, Melted</t>
  </si>
  <si>
    <t>170 g/cup</t>
  </si>
  <si>
    <t>140g/cup</t>
  </si>
  <si>
    <t>Choocolate, Grated</t>
  </si>
  <si>
    <t>180g/cup</t>
  </si>
  <si>
    <t>100g/cup</t>
  </si>
  <si>
    <t>Chocolate, Fine Chop</t>
  </si>
  <si>
    <t>Chocoalte, Rough Chop</t>
  </si>
  <si>
    <t>120g/cup</t>
  </si>
  <si>
    <t>Chocolate Syrup</t>
  </si>
  <si>
    <t>done</t>
  </si>
  <si>
    <t>?</t>
  </si>
  <si>
    <t>?done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</si>
</sst>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sz val="12"/>
      <color theme="1"/>
      <name val="Aptos Narrow (Body)"/>
    </font>
    <font>
      <u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i/>
      <u/>
      <sz val="12"/>
      <color theme="1"/>
      <name val="Aptos Narrow"/>
      <family val="2"/>
      <scheme val="minor"/>
    </font>
    <font>
      <i/>
      <sz val="12"/>
      <color theme="1"/>
      <name val="Aptos Narrow (Body)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/>
    <xf numFmtId="0" fontId="4" fillId="0" borderId="0" xfId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7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kingarthurbaking.com/learn/ingredient-weight-chart" TargetMode="External"/><Relationship Id="rId1" Type="http://schemas.openxmlformats.org/officeDocument/2006/relationships/hyperlink" Target="https://www.bobsredmill.com/blog/featured-articles/bobs-red-mill-flour-weight-cha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8A7F-29C4-1043-8E89-FC509C5B4CF5}">
  <sheetPr>
    <pageSetUpPr fitToPage="1"/>
  </sheetPr>
  <dimension ref="A1:AS62"/>
  <sheetViews>
    <sheetView tabSelected="1" workbookViewId="0">
      <selection activeCell="A24" sqref="A24"/>
    </sheetView>
  </sheetViews>
  <sheetFormatPr baseColWidth="10" defaultRowHeight="16" x14ac:dyDescent="0.2"/>
  <cols>
    <col min="1" max="1" width="5.33203125" customWidth="1"/>
    <col min="4" max="4" width="5.6640625" customWidth="1"/>
    <col min="5" max="5" width="24.83203125" customWidth="1"/>
    <col min="6" max="6" width="13.6640625" customWidth="1"/>
    <col min="7" max="7" width="24.5" customWidth="1"/>
    <col min="8" max="8" width="12.5" customWidth="1"/>
    <col min="9" max="9" width="15.83203125" customWidth="1"/>
    <col min="10" max="10" width="11.5" customWidth="1"/>
    <col min="11" max="11" width="18.83203125" customWidth="1"/>
    <col min="12" max="12" width="11.5" customWidth="1"/>
    <col min="13" max="13" width="20.1640625" customWidth="1"/>
    <col min="14" max="14" width="11.5" customWidth="1"/>
    <col min="15" max="15" width="25.1640625" customWidth="1"/>
    <col min="16" max="16" width="11.5" customWidth="1"/>
    <col min="17" max="17" width="20.1640625" customWidth="1"/>
    <col min="18" max="18" width="11.5" customWidth="1"/>
    <col min="19" max="19" width="23" customWidth="1"/>
    <col min="20" max="20" width="11.5" customWidth="1"/>
    <col min="21" max="21" width="16.6640625" customWidth="1"/>
    <col min="22" max="22" width="11.5" customWidth="1"/>
    <col min="23" max="23" width="15" customWidth="1"/>
    <col min="24" max="24" width="11.5" customWidth="1"/>
    <col min="25" max="25" width="16.83203125" customWidth="1"/>
    <col min="26" max="26" width="17.33203125" customWidth="1"/>
    <col min="27" max="27" width="23" customWidth="1"/>
    <col min="28" max="28" width="11.5" customWidth="1"/>
    <col min="29" max="29" width="15.1640625" customWidth="1"/>
    <col min="30" max="30" width="11.5" customWidth="1"/>
    <col min="31" max="31" width="20" customWidth="1"/>
    <col min="32" max="32" width="11.5" customWidth="1"/>
    <col min="33" max="33" width="13.5" customWidth="1"/>
    <col min="34" max="34" width="11.5" customWidth="1"/>
    <col min="35" max="35" width="24.5" customWidth="1"/>
    <col min="36" max="36" width="11.5" customWidth="1"/>
    <col min="37" max="37" width="15.1640625" customWidth="1"/>
    <col min="38" max="38" width="20.5" customWidth="1"/>
    <col min="39" max="39" width="14.1640625" customWidth="1"/>
    <col min="40" max="40" width="16.6640625" customWidth="1"/>
    <col min="41" max="41" width="10.83203125" customWidth="1"/>
  </cols>
  <sheetData>
    <row r="1" spans="2:45" x14ac:dyDescent="0.2">
      <c r="B1" s="2" t="s">
        <v>0</v>
      </c>
      <c r="C1" s="3"/>
      <c r="E1" s="1" t="s">
        <v>0</v>
      </c>
      <c r="F1" s="8" t="s">
        <v>371</v>
      </c>
      <c r="G1" s="1" t="s">
        <v>1</v>
      </c>
      <c r="H1" s="8" t="s">
        <v>370</v>
      </c>
      <c r="I1" s="12" t="s">
        <v>6</v>
      </c>
      <c r="J1" s="8" t="s">
        <v>370</v>
      </c>
      <c r="K1" s="13" t="s">
        <v>229</v>
      </c>
      <c r="L1" s="8" t="s">
        <v>370</v>
      </c>
      <c r="M1" s="1" t="s">
        <v>3</v>
      </c>
      <c r="N1" s="8" t="s">
        <v>370</v>
      </c>
      <c r="O1" s="1" t="s">
        <v>2</v>
      </c>
      <c r="P1" s="8" t="s">
        <v>370</v>
      </c>
      <c r="Q1" s="1" t="s">
        <v>7</v>
      </c>
      <c r="R1" t="s">
        <v>371</v>
      </c>
      <c r="S1" s="1" t="s">
        <v>441</v>
      </c>
      <c r="T1" s="8" t="s">
        <v>370</v>
      </c>
      <c r="U1" s="14" t="s">
        <v>4</v>
      </c>
      <c r="V1" s="15" t="s">
        <v>370</v>
      </c>
      <c r="W1" s="1" t="s">
        <v>228</v>
      </c>
      <c r="X1" s="8" t="s">
        <v>370</v>
      </c>
      <c r="Y1" s="1" t="s">
        <v>128</v>
      </c>
      <c r="Z1" s="8" t="s">
        <v>370</v>
      </c>
      <c r="AA1" s="1" t="s">
        <v>9</v>
      </c>
      <c r="AB1" s="8" t="s">
        <v>370</v>
      </c>
      <c r="AC1" s="1" t="s">
        <v>11</v>
      </c>
      <c r="AD1" t="s">
        <v>371</v>
      </c>
      <c r="AE1" s="1" t="s">
        <v>8</v>
      </c>
      <c r="AF1" t="s">
        <v>371</v>
      </c>
      <c r="AG1" s="14" t="s">
        <v>5</v>
      </c>
      <c r="AH1" s="15" t="s">
        <v>370</v>
      </c>
      <c r="AI1" s="1" t="s">
        <v>485</v>
      </c>
      <c r="AJ1" s="8" t="s">
        <v>370</v>
      </c>
      <c r="AK1" s="1"/>
      <c r="AQ1" s="1"/>
      <c r="AS1" s="1"/>
    </row>
    <row r="2" spans="2:45" x14ac:dyDescent="0.2">
      <c r="B2" s="4" t="s">
        <v>1</v>
      </c>
      <c r="C2" s="5"/>
      <c r="E2" t="s">
        <v>17</v>
      </c>
      <c r="F2" s="11">
        <f>220.8/16</f>
        <v>13.8</v>
      </c>
      <c r="G2" t="s">
        <v>14</v>
      </c>
      <c r="H2" t="s">
        <v>385</v>
      </c>
      <c r="I2" t="s">
        <v>390</v>
      </c>
      <c r="J2" s="10">
        <v>112</v>
      </c>
      <c r="K2" s="13" t="s">
        <v>15</v>
      </c>
      <c r="L2" s="11">
        <v>130</v>
      </c>
      <c r="M2" t="s">
        <v>509</v>
      </c>
      <c r="N2" s="11">
        <v>125</v>
      </c>
      <c r="O2" t="s">
        <v>68</v>
      </c>
      <c r="P2" s="11">
        <v>245</v>
      </c>
      <c r="Q2" t="s">
        <v>241</v>
      </c>
      <c r="R2" s="10">
        <v>6</v>
      </c>
      <c r="S2" t="s">
        <v>331</v>
      </c>
      <c r="T2" s="10">
        <v>197</v>
      </c>
      <c r="U2" s="16" t="s">
        <v>143</v>
      </c>
      <c r="V2" s="16"/>
      <c r="Y2" t="s">
        <v>344</v>
      </c>
      <c r="Z2" s="10" t="s">
        <v>461</v>
      </c>
      <c r="AA2" t="s">
        <v>527</v>
      </c>
      <c r="AB2" s="10">
        <f>16*16</f>
        <v>256</v>
      </c>
      <c r="AC2" t="s">
        <v>12</v>
      </c>
      <c r="AD2" s="10">
        <v>13.75</v>
      </c>
      <c r="AE2" t="s">
        <v>293</v>
      </c>
      <c r="AF2" s="10">
        <v>17</v>
      </c>
      <c r="AG2" s="16" t="s">
        <v>360</v>
      </c>
      <c r="AH2" s="17"/>
      <c r="AI2" t="s">
        <v>102</v>
      </c>
      <c r="AJ2" s="10">
        <v>168</v>
      </c>
    </row>
    <row r="3" spans="2:45" x14ac:dyDescent="0.2">
      <c r="B3" s="4" t="s">
        <v>6</v>
      </c>
      <c r="C3" s="5"/>
      <c r="E3" t="s">
        <v>18</v>
      </c>
      <c r="F3" s="11">
        <f>220.8/16</f>
        <v>13.8</v>
      </c>
      <c r="G3" t="s">
        <v>520</v>
      </c>
      <c r="H3" s="10">
        <v>248.8</v>
      </c>
      <c r="I3" t="s">
        <v>207</v>
      </c>
      <c r="J3" s="10">
        <v>245.43799999999999</v>
      </c>
      <c r="K3" t="s">
        <v>16</v>
      </c>
      <c r="L3" s="11">
        <v>96</v>
      </c>
      <c r="M3" t="s">
        <v>401</v>
      </c>
      <c r="N3" s="11">
        <v>190</v>
      </c>
      <c r="O3" t="s">
        <v>59</v>
      </c>
      <c r="P3" s="11">
        <v>157</v>
      </c>
      <c r="Q3" t="s">
        <v>248</v>
      </c>
      <c r="R3" s="10">
        <v>6.7</v>
      </c>
      <c r="S3" t="s">
        <v>334</v>
      </c>
      <c r="T3" s="10">
        <v>140</v>
      </c>
      <c r="U3" s="16" t="s">
        <v>139</v>
      </c>
      <c r="V3" s="16"/>
      <c r="Y3" t="s">
        <v>349</v>
      </c>
      <c r="Z3" s="10">
        <v>180</v>
      </c>
      <c r="AA3" t="s">
        <v>302</v>
      </c>
      <c r="AB3" s="10">
        <v>138</v>
      </c>
      <c r="AC3" t="s">
        <v>475</v>
      </c>
      <c r="AD3" s="10">
        <v>13.625</v>
      </c>
      <c r="AE3" t="s">
        <v>297</v>
      </c>
      <c r="AF3" s="10">
        <v>14.08</v>
      </c>
      <c r="AG3" s="16" t="s">
        <v>185</v>
      </c>
      <c r="AH3" s="17"/>
      <c r="AI3" t="s">
        <v>488</v>
      </c>
      <c r="AJ3" s="10">
        <v>20</v>
      </c>
    </row>
    <row r="4" spans="2:45" x14ac:dyDescent="0.2">
      <c r="B4" s="4" t="s">
        <v>229</v>
      </c>
      <c r="C4" s="5"/>
      <c r="E4" t="s">
        <v>316</v>
      </c>
      <c r="F4" s="11" t="s">
        <v>379</v>
      </c>
      <c r="G4" t="s">
        <v>521</v>
      </c>
      <c r="H4" s="10">
        <v>247</v>
      </c>
      <c r="I4" t="s">
        <v>221</v>
      </c>
      <c r="J4" s="10">
        <v>232</v>
      </c>
      <c r="K4" t="s">
        <v>473</v>
      </c>
      <c r="L4" s="11">
        <v>103</v>
      </c>
      <c r="M4" t="s">
        <v>400</v>
      </c>
      <c r="N4" s="11">
        <v>150</v>
      </c>
      <c r="O4" t="s">
        <v>63</v>
      </c>
      <c r="P4" s="11">
        <v>170</v>
      </c>
      <c r="Q4" t="s">
        <v>420</v>
      </c>
      <c r="R4" s="10">
        <v>2.1</v>
      </c>
      <c r="S4" t="s">
        <v>444</v>
      </c>
      <c r="T4" s="10">
        <v>194</v>
      </c>
      <c r="U4" s="16" t="s">
        <v>270</v>
      </c>
      <c r="V4" s="16"/>
      <c r="Y4" t="s">
        <v>345</v>
      </c>
      <c r="Z4" s="10" t="s">
        <v>462</v>
      </c>
      <c r="AA4" t="s">
        <v>321</v>
      </c>
      <c r="AB4" s="10">
        <v>120</v>
      </c>
      <c r="AC4" t="s">
        <v>481</v>
      </c>
      <c r="AD4" s="10">
        <v>13.625</v>
      </c>
      <c r="AE4" t="s">
        <v>277</v>
      </c>
      <c r="AF4" s="10">
        <v>17</v>
      </c>
      <c r="AG4" s="16" t="s">
        <v>177</v>
      </c>
      <c r="AH4" s="17"/>
      <c r="AI4" t="s">
        <v>99</v>
      </c>
      <c r="AJ4" s="10">
        <v>134</v>
      </c>
    </row>
    <row r="5" spans="2:45" x14ac:dyDescent="0.2">
      <c r="B5" s="4" t="s">
        <v>3</v>
      </c>
      <c r="C5" s="5"/>
      <c r="E5" t="s">
        <v>541</v>
      </c>
      <c r="F5" s="10" t="s">
        <v>542</v>
      </c>
      <c r="G5" t="s">
        <v>534</v>
      </c>
      <c r="H5" s="10">
        <v>304</v>
      </c>
      <c r="I5" t="s">
        <v>56</v>
      </c>
      <c r="J5" s="10">
        <v>226</v>
      </c>
      <c r="K5" t="s">
        <v>372</v>
      </c>
      <c r="L5" s="11">
        <v>128</v>
      </c>
      <c r="M5" t="s">
        <v>402</v>
      </c>
      <c r="N5" s="11">
        <v>250</v>
      </c>
      <c r="O5" t="s">
        <v>71</v>
      </c>
      <c r="P5" s="11">
        <v>160</v>
      </c>
      <c r="Q5" t="s">
        <v>421</v>
      </c>
      <c r="R5" s="10">
        <v>1.5</v>
      </c>
      <c r="S5" t="s">
        <v>443</v>
      </c>
      <c r="T5" s="10">
        <v>172</v>
      </c>
      <c r="U5" s="16" t="s">
        <v>152</v>
      </c>
      <c r="V5" s="16"/>
      <c r="Y5" t="s">
        <v>343</v>
      </c>
      <c r="Z5" s="10">
        <v>80</v>
      </c>
      <c r="AA5" t="s">
        <v>465</v>
      </c>
      <c r="AB5" s="10">
        <v>133</v>
      </c>
      <c r="AC5" t="s">
        <v>476</v>
      </c>
      <c r="AD5" s="10">
        <v>13.456</v>
      </c>
      <c r="AE5" t="s">
        <v>281</v>
      </c>
      <c r="AF5" s="10">
        <v>14.1</v>
      </c>
      <c r="AG5" s="16" t="s">
        <v>172</v>
      </c>
      <c r="AH5" s="17"/>
      <c r="AI5" t="s">
        <v>98</v>
      </c>
      <c r="AJ5" s="10">
        <v>136</v>
      </c>
    </row>
    <row r="6" spans="2:45" x14ac:dyDescent="0.2">
      <c r="B6" s="4" t="s">
        <v>2</v>
      </c>
      <c r="C6" s="5"/>
      <c r="E6" t="s">
        <v>532</v>
      </c>
      <c r="F6" s="10" t="s">
        <v>535</v>
      </c>
      <c r="G6" t="s">
        <v>318</v>
      </c>
      <c r="H6" s="11">
        <v>218</v>
      </c>
      <c r="I6" t="s">
        <v>211</v>
      </c>
      <c r="J6" s="10">
        <v>244</v>
      </c>
      <c r="K6" t="s">
        <v>416</v>
      </c>
      <c r="L6" s="11">
        <v>85</v>
      </c>
      <c r="M6" t="s">
        <v>510</v>
      </c>
      <c r="N6" s="11">
        <v>220</v>
      </c>
      <c r="O6" t="s">
        <v>65</v>
      </c>
      <c r="P6" s="11">
        <v>173</v>
      </c>
      <c r="Q6" t="s">
        <v>239</v>
      </c>
      <c r="R6" s="10">
        <v>1.8</v>
      </c>
      <c r="S6" t="s">
        <v>446</v>
      </c>
      <c r="T6" s="10">
        <v>202</v>
      </c>
      <c r="U6" s="16" t="s">
        <v>271</v>
      </c>
      <c r="V6" s="16"/>
      <c r="Y6" t="s">
        <v>341</v>
      </c>
      <c r="Z6" s="10">
        <v>80</v>
      </c>
      <c r="AA6" t="s">
        <v>528</v>
      </c>
      <c r="AB6" s="10">
        <f>16*16</f>
        <v>256</v>
      </c>
      <c r="AC6" t="s">
        <v>543</v>
      </c>
      <c r="AD6" s="10">
        <f xml:space="preserve"> 282/16</f>
        <v>17.625</v>
      </c>
      <c r="AE6" t="s">
        <v>284</v>
      </c>
      <c r="AF6" s="10">
        <v>15</v>
      </c>
      <c r="AG6" s="16" t="s">
        <v>361</v>
      </c>
      <c r="AH6" s="17"/>
      <c r="AI6" t="s">
        <v>88</v>
      </c>
      <c r="AJ6" s="10">
        <v>149</v>
      </c>
    </row>
    <row r="7" spans="2:45" x14ac:dyDescent="0.2">
      <c r="B7" s="4" t="s">
        <v>7</v>
      </c>
      <c r="C7" s="5"/>
      <c r="E7" t="s">
        <v>533</v>
      </c>
      <c r="F7" s="10" t="s">
        <v>536</v>
      </c>
      <c r="G7" t="s">
        <v>52</v>
      </c>
      <c r="H7" s="11">
        <v>260</v>
      </c>
      <c r="I7" t="s">
        <v>205</v>
      </c>
      <c r="J7" s="10">
        <v>113</v>
      </c>
      <c r="K7" t="s">
        <v>19</v>
      </c>
      <c r="L7" s="11">
        <v>139</v>
      </c>
      <c r="M7" t="s">
        <v>133</v>
      </c>
      <c r="N7" s="11">
        <v>144</v>
      </c>
      <c r="O7" t="s">
        <v>78</v>
      </c>
      <c r="P7" s="11">
        <v>240</v>
      </c>
      <c r="Q7" t="s">
        <v>230</v>
      </c>
      <c r="R7" s="10">
        <v>6.9</v>
      </c>
      <c r="S7" t="s">
        <v>445</v>
      </c>
      <c r="T7" s="10">
        <v>179</v>
      </c>
      <c r="U7" s="16" t="s">
        <v>138</v>
      </c>
      <c r="V7" s="16"/>
      <c r="Y7" t="s">
        <v>469</v>
      </c>
      <c r="Z7" s="10">
        <v>120</v>
      </c>
      <c r="AA7" t="s">
        <v>303</v>
      </c>
      <c r="AB7" s="10">
        <v>137</v>
      </c>
      <c r="AC7" t="s">
        <v>123</v>
      </c>
      <c r="AD7" s="10">
        <v>13.625</v>
      </c>
      <c r="AE7" t="s">
        <v>280</v>
      </c>
      <c r="AF7" s="10">
        <v>15</v>
      </c>
      <c r="AG7" s="16" t="s">
        <v>173</v>
      </c>
      <c r="AH7" s="17"/>
      <c r="AI7" t="s">
        <v>90</v>
      </c>
      <c r="AJ7" s="10">
        <v>88</v>
      </c>
    </row>
    <row r="8" spans="2:45" x14ac:dyDescent="0.2">
      <c r="B8" s="4" t="s">
        <v>10</v>
      </c>
      <c r="C8" s="5"/>
      <c r="E8" t="s">
        <v>540</v>
      </c>
      <c r="F8" s="10" t="s">
        <v>538</v>
      </c>
      <c r="G8" t="s">
        <v>51</v>
      </c>
      <c r="H8" s="11">
        <v>241</v>
      </c>
      <c r="I8" t="s">
        <v>209</v>
      </c>
      <c r="J8" s="10">
        <v>226.667</v>
      </c>
      <c r="K8" t="s">
        <v>43</v>
      </c>
      <c r="L8" s="11">
        <v>120</v>
      </c>
      <c r="M8" t="s">
        <v>126</v>
      </c>
      <c r="N8" s="11">
        <v>148</v>
      </c>
      <c r="O8" t="s">
        <v>77</v>
      </c>
      <c r="P8" s="11">
        <v>176</v>
      </c>
      <c r="Q8" t="s">
        <v>422</v>
      </c>
      <c r="R8" s="10">
        <v>6.7</v>
      </c>
      <c r="S8" t="s">
        <v>447</v>
      </c>
      <c r="T8" s="10">
        <v>200</v>
      </c>
      <c r="U8" s="16" t="s">
        <v>146</v>
      </c>
      <c r="V8" s="16"/>
      <c r="Y8" t="s">
        <v>352</v>
      </c>
      <c r="Z8" s="10" t="s">
        <v>463</v>
      </c>
      <c r="AA8" t="s">
        <v>13</v>
      </c>
      <c r="AB8" s="10">
        <f>12*16</f>
        <v>192</v>
      </c>
      <c r="AC8" t="s">
        <v>482</v>
      </c>
      <c r="AD8" s="10">
        <v>13.5</v>
      </c>
      <c r="AE8" t="s">
        <v>296</v>
      </c>
      <c r="AF8" s="10">
        <v>16.5</v>
      </c>
      <c r="AG8" s="16" t="s">
        <v>194</v>
      </c>
      <c r="AH8" s="17"/>
      <c r="AI8" t="s">
        <v>486</v>
      </c>
      <c r="AJ8" s="10">
        <v>40</v>
      </c>
    </row>
    <row r="9" spans="2:45" x14ac:dyDescent="0.2">
      <c r="B9" s="4" t="s">
        <v>4</v>
      </c>
      <c r="C9" s="5"/>
      <c r="E9" t="s">
        <v>537</v>
      </c>
      <c r="F9" s="10" t="s">
        <v>539</v>
      </c>
      <c r="G9" t="s">
        <v>54</v>
      </c>
      <c r="H9" s="11">
        <v>308</v>
      </c>
      <c r="I9" t="s">
        <v>216</v>
      </c>
      <c r="J9" s="10">
        <v>120</v>
      </c>
      <c r="K9" t="s">
        <v>20</v>
      </c>
      <c r="L9" s="11">
        <v>137</v>
      </c>
      <c r="M9" t="s">
        <v>398</v>
      </c>
      <c r="N9" s="11">
        <v>156</v>
      </c>
      <c r="O9" t="s">
        <v>67</v>
      </c>
      <c r="P9" s="11">
        <v>240</v>
      </c>
      <c r="Q9" t="s">
        <v>238</v>
      </c>
      <c r="R9" s="10">
        <v>5.8</v>
      </c>
      <c r="S9" t="s">
        <v>448</v>
      </c>
      <c r="T9" s="10">
        <v>164</v>
      </c>
      <c r="U9" s="16" t="s">
        <v>272</v>
      </c>
      <c r="V9" s="16"/>
      <c r="Y9" t="s">
        <v>340</v>
      </c>
      <c r="Z9" s="10">
        <v>80</v>
      </c>
      <c r="AA9" t="s">
        <v>468</v>
      </c>
      <c r="AB9" s="10">
        <v>93</v>
      </c>
      <c r="AC9" t="s">
        <v>36</v>
      </c>
      <c r="AD9" s="10">
        <v>20.5</v>
      </c>
      <c r="AE9" t="s">
        <v>118</v>
      </c>
      <c r="AF9" s="10">
        <v>18</v>
      </c>
      <c r="AG9" s="16" t="s">
        <v>192</v>
      </c>
      <c r="AH9" s="17"/>
      <c r="AI9" t="s">
        <v>101</v>
      </c>
      <c r="AJ9" s="10">
        <v>88</v>
      </c>
    </row>
    <row r="10" spans="2:45" x14ac:dyDescent="0.2">
      <c r="B10" s="4" t="s">
        <v>228</v>
      </c>
      <c r="C10" s="5"/>
      <c r="E10" t="s">
        <v>21</v>
      </c>
      <c r="F10" s="11" t="s">
        <v>378</v>
      </c>
      <c r="G10" t="s">
        <v>386</v>
      </c>
      <c r="H10" s="11">
        <f>H11-H12</f>
        <v>38</v>
      </c>
      <c r="I10" t="s">
        <v>200</v>
      </c>
      <c r="J10" s="10">
        <v>225</v>
      </c>
      <c r="K10" t="s">
        <v>393</v>
      </c>
      <c r="L10" s="11">
        <v>92</v>
      </c>
      <c r="M10" t="s">
        <v>130</v>
      </c>
      <c r="N10" s="11">
        <v>103</v>
      </c>
      <c r="O10" t="s">
        <v>72</v>
      </c>
      <c r="P10" s="11">
        <v>243</v>
      </c>
      <c r="Q10" t="s">
        <v>254</v>
      </c>
      <c r="R10" s="10">
        <v>12.6</v>
      </c>
      <c r="S10" t="s">
        <v>115</v>
      </c>
      <c r="T10" s="10">
        <v>155</v>
      </c>
      <c r="U10" s="16" t="s">
        <v>148</v>
      </c>
      <c r="V10" s="16"/>
      <c r="Y10" t="s">
        <v>347</v>
      </c>
      <c r="Z10" s="10">
        <v>155</v>
      </c>
      <c r="AA10" t="s">
        <v>33</v>
      </c>
      <c r="AB10" s="10">
        <v>168</v>
      </c>
      <c r="AC10" t="s">
        <v>477</v>
      </c>
      <c r="AD10" s="10">
        <v>13.625</v>
      </c>
      <c r="AE10" t="s">
        <v>294</v>
      </c>
      <c r="AF10" s="10">
        <v>32</v>
      </c>
      <c r="AG10" s="16" t="s">
        <v>183</v>
      </c>
      <c r="AH10" s="17"/>
      <c r="AI10" t="s">
        <v>87</v>
      </c>
      <c r="AJ10" s="10">
        <v>110</v>
      </c>
    </row>
    <row r="11" spans="2:45" x14ac:dyDescent="0.2">
      <c r="B11" s="4" t="s">
        <v>128</v>
      </c>
      <c r="C11" s="5"/>
      <c r="D11">
        <v>10</v>
      </c>
      <c r="E11" t="s">
        <v>23</v>
      </c>
      <c r="F11" s="11" t="s">
        <v>519</v>
      </c>
      <c r="G11" t="s">
        <v>387</v>
      </c>
      <c r="H11" s="11">
        <v>56</v>
      </c>
      <c r="I11" t="s">
        <v>208</v>
      </c>
      <c r="J11" s="10">
        <v>228</v>
      </c>
      <c r="K11" t="s">
        <v>22</v>
      </c>
      <c r="L11" s="11">
        <v>144</v>
      </c>
      <c r="M11" t="s">
        <v>515</v>
      </c>
      <c r="N11" s="11">
        <v>90</v>
      </c>
      <c r="O11" t="s">
        <v>75</v>
      </c>
      <c r="P11" s="11">
        <v>122</v>
      </c>
      <c r="Q11" t="s">
        <v>244</v>
      </c>
      <c r="R11" s="10">
        <v>6.5</v>
      </c>
      <c r="S11" t="s">
        <v>449</v>
      </c>
      <c r="T11" s="10">
        <v>150</v>
      </c>
      <c r="U11" s="16" t="s">
        <v>151</v>
      </c>
      <c r="V11" s="16"/>
      <c r="Y11" t="s">
        <v>348</v>
      </c>
      <c r="Z11" s="10">
        <v>240</v>
      </c>
      <c r="AA11" t="s">
        <v>529</v>
      </c>
      <c r="AB11" s="10">
        <v>224</v>
      </c>
      <c r="AC11" t="s">
        <v>478</v>
      </c>
      <c r="AD11" s="10">
        <v>13.625</v>
      </c>
      <c r="AE11" t="s">
        <v>298</v>
      </c>
      <c r="AF11" s="10">
        <v>14.2</v>
      </c>
      <c r="AG11" s="16" t="s">
        <v>191</v>
      </c>
      <c r="AH11" s="17"/>
      <c r="AI11" t="s">
        <v>94</v>
      </c>
      <c r="AJ11" s="10">
        <v>107</v>
      </c>
    </row>
    <row r="12" spans="2:45" x14ac:dyDescent="0.2">
      <c r="B12" s="4" t="s">
        <v>9</v>
      </c>
      <c r="C12" s="5"/>
      <c r="E12" t="s">
        <v>24</v>
      </c>
      <c r="F12" s="11">
        <f>128/16</f>
        <v>8</v>
      </c>
      <c r="G12" t="s">
        <v>388</v>
      </c>
      <c r="H12" s="11">
        <v>18</v>
      </c>
      <c r="I12" t="s">
        <v>391</v>
      </c>
      <c r="J12" s="10">
        <v>114</v>
      </c>
      <c r="K12" t="s">
        <v>369</v>
      </c>
      <c r="L12" s="11">
        <v>114</v>
      </c>
      <c r="M12" t="s">
        <v>511</v>
      </c>
      <c r="N12" s="11">
        <v>90</v>
      </c>
      <c r="O12" t="s">
        <v>73</v>
      </c>
      <c r="P12" s="11">
        <v>156</v>
      </c>
      <c r="Q12" t="s">
        <v>260</v>
      </c>
      <c r="R12" s="10">
        <v>1.9</v>
      </c>
      <c r="S12" t="s">
        <v>450</v>
      </c>
      <c r="T12" s="10">
        <v>150</v>
      </c>
      <c r="U12" s="16" t="s">
        <v>159</v>
      </c>
      <c r="V12" s="16"/>
      <c r="X12" s="10"/>
      <c r="Y12" t="s">
        <v>114</v>
      </c>
      <c r="Z12" s="10">
        <v>80</v>
      </c>
      <c r="AA12" t="s">
        <v>308</v>
      </c>
      <c r="AB12" s="10">
        <v>135</v>
      </c>
      <c r="AC12" t="s">
        <v>479</v>
      </c>
      <c r="AD12" s="10">
        <v>13.625</v>
      </c>
      <c r="AE12" t="s">
        <v>282</v>
      </c>
      <c r="AF12" s="10">
        <v>16</v>
      </c>
      <c r="AG12" s="16" t="s">
        <v>178</v>
      </c>
      <c r="AH12" s="17"/>
      <c r="AI12" t="s">
        <v>92</v>
      </c>
      <c r="AJ12" s="10">
        <v>120</v>
      </c>
    </row>
    <row r="13" spans="2:45" x14ac:dyDescent="0.2">
      <c r="B13" s="4" t="s">
        <v>11</v>
      </c>
      <c r="C13" s="5"/>
      <c r="E13" t="s">
        <v>25</v>
      </c>
      <c r="F13" s="11">
        <f>144/16</f>
        <v>9</v>
      </c>
      <c r="G13" t="s">
        <v>53</v>
      </c>
      <c r="H13" s="11">
        <v>240</v>
      </c>
      <c r="I13" t="s">
        <v>203</v>
      </c>
      <c r="J13" s="10">
        <v>112</v>
      </c>
      <c r="K13" t="s">
        <v>42</v>
      </c>
      <c r="L13" s="11">
        <v>148</v>
      </c>
      <c r="M13" t="s">
        <v>468</v>
      </c>
      <c r="N13" s="11">
        <v>75</v>
      </c>
      <c r="O13" t="s">
        <v>74</v>
      </c>
      <c r="P13" s="11">
        <v>160</v>
      </c>
      <c r="Q13" t="s">
        <v>257</v>
      </c>
      <c r="R13" s="10">
        <v>5.4</v>
      </c>
      <c r="S13" t="s">
        <v>451</v>
      </c>
      <c r="T13" s="10">
        <v>200</v>
      </c>
      <c r="U13" s="16" t="s">
        <v>157</v>
      </c>
      <c r="V13" s="16"/>
      <c r="X13" s="10"/>
      <c r="Y13" t="s">
        <v>339</v>
      </c>
      <c r="Z13" s="10">
        <v>257.60000000000002</v>
      </c>
      <c r="AA13" t="s">
        <v>322</v>
      </c>
      <c r="AB13" s="10">
        <v>115</v>
      </c>
      <c r="AC13" t="s">
        <v>311</v>
      </c>
      <c r="AD13" s="10">
        <v>13.625</v>
      </c>
      <c r="AE13" t="s">
        <v>276</v>
      </c>
      <c r="AF13" s="10">
        <v>15</v>
      </c>
      <c r="AG13" s="16" t="s">
        <v>193</v>
      </c>
      <c r="AH13" s="17"/>
      <c r="AI13" t="s">
        <v>107</v>
      </c>
      <c r="AJ13" s="10">
        <v>36</v>
      </c>
    </row>
    <row r="14" spans="2:45" x14ac:dyDescent="0.2">
      <c r="B14" s="4" t="s">
        <v>8</v>
      </c>
      <c r="C14" s="5"/>
      <c r="E14" t="s">
        <v>48</v>
      </c>
      <c r="F14" s="11">
        <f>160/16</f>
        <v>10</v>
      </c>
      <c r="G14" t="s">
        <v>474</v>
      </c>
      <c r="H14" t="s">
        <v>385</v>
      </c>
      <c r="I14" t="s">
        <v>467</v>
      </c>
      <c r="J14" s="10">
        <v>113</v>
      </c>
      <c r="K14" t="s">
        <v>368</v>
      </c>
      <c r="L14" s="11">
        <v>122</v>
      </c>
      <c r="M14" t="s">
        <v>396</v>
      </c>
      <c r="N14" s="11">
        <v>147</v>
      </c>
      <c r="O14" t="s">
        <v>80</v>
      </c>
      <c r="P14" s="11">
        <v>177</v>
      </c>
      <c r="Q14" t="s">
        <v>233</v>
      </c>
      <c r="R14" s="10">
        <v>8.1</v>
      </c>
      <c r="S14" t="s">
        <v>452</v>
      </c>
      <c r="T14" s="10">
        <v>164</v>
      </c>
      <c r="U14" s="16" t="s">
        <v>154</v>
      </c>
      <c r="V14" s="16"/>
      <c r="X14" s="10"/>
      <c r="Y14" t="s">
        <v>337</v>
      </c>
      <c r="Z14" s="10">
        <v>166</v>
      </c>
      <c r="AA14" t="s">
        <v>74</v>
      </c>
      <c r="AB14" s="10">
        <v>160</v>
      </c>
      <c r="AC14" t="s">
        <v>516</v>
      </c>
      <c r="AD14" s="10">
        <v>13.625</v>
      </c>
      <c r="AE14" t="s">
        <v>273</v>
      </c>
      <c r="AF14" s="10">
        <v>17</v>
      </c>
      <c r="AG14" s="16" t="s">
        <v>195</v>
      </c>
      <c r="AH14" s="17"/>
      <c r="AI14" t="s">
        <v>504</v>
      </c>
      <c r="AJ14" s="10">
        <v>145</v>
      </c>
    </row>
    <row r="15" spans="2:45" x14ac:dyDescent="0.2">
      <c r="B15" s="4" t="s">
        <v>5</v>
      </c>
      <c r="C15" s="5"/>
      <c r="E15" t="s">
        <v>350</v>
      </c>
      <c r="F15" s="11">
        <v>7.85</v>
      </c>
      <c r="G15" t="s">
        <v>522</v>
      </c>
      <c r="H15" s="10">
        <v>241.2</v>
      </c>
      <c r="I15" t="s">
        <v>215</v>
      </c>
      <c r="J15" s="10">
        <v>216.56299999999999</v>
      </c>
      <c r="K15" t="s">
        <v>374</v>
      </c>
      <c r="L15" s="11">
        <v>114</v>
      </c>
      <c r="M15" t="s">
        <v>512</v>
      </c>
      <c r="N15" s="11">
        <v>227</v>
      </c>
      <c r="O15" t="s">
        <v>64</v>
      </c>
      <c r="P15" s="11">
        <v>103</v>
      </c>
      <c r="Q15" t="s">
        <v>255</v>
      </c>
      <c r="R15" s="10">
        <v>6.9</v>
      </c>
      <c r="S15" t="s">
        <v>329</v>
      </c>
      <c r="T15" s="10">
        <v>160</v>
      </c>
      <c r="U15" s="16" t="s">
        <v>165</v>
      </c>
      <c r="V15" s="16"/>
      <c r="X15" s="10"/>
      <c r="Y15" t="s">
        <v>338</v>
      </c>
      <c r="Z15" s="10">
        <v>250</v>
      </c>
      <c r="AA15" t="s">
        <v>314</v>
      </c>
      <c r="AB15" s="10">
        <v>32</v>
      </c>
      <c r="AC15" t="s">
        <v>37</v>
      </c>
      <c r="AD15" s="10">
        <v>21.117999999999999</v>
      </c>
      <c r="AE15" t="s">
        <v>285</v>
      </c>
      <c r="AF15" s="10">
        <v>15</v>
      </c>
      <c r="AG15" s="16" t="s">
        <v>182</v>
      </c>
      <c r="AH15" s="17"/>
      <c r="AI15" t="s">
        <v>503</v>
      </c>
      <c r="AJ15" s="10">
        <v>154</v>
      </c>
    </row>
    <row r="16" spans="2:45" ht="17" thickBot="1" x14ac:dyDescent="0.25">
      <c r="B16" s="6" t="s">
        <v>129</v>
      </c>
      <c r="C16" s="7"/>
      <c r="E16" t="s">
        <v>373</v>
      </c>
      <c r="F16" s="11">
        <f>48/16</f>
        <v>3</v>
      </c>
      <c r="G16" t="s">
        <v>523</v>
      </c>
      <c r="H16" s="10">
        <v>240</v>
      </c>
      <c r="I16" t="s">
        <v>220</v>
      </c>
      <c r="J16" s="10">
        <v>112</v>
      </c>
      <c r="K16" t="s">
        <v>417</v>
      </c>
      <c r="L16" s="11">
        <v>119</v>
      </c>
      <c r="M16" t="s">
        <v>135</v>
      </c>
      <c r="N16" s="11">
        <v>145</v>
      </c>
      <c r="O16" t="s">
        <v>76</v>
      </c>
      <c r="P16" s="11">
        <v>85</v>
      </c>
      <c r="Q16" t="s">
        <v>235</v>
      </c>
      <c r="R16" s="10">
        <v>7.8</v>
      </c>
      <c r="S16" t="s">
        <v>453</v>
      </c>
      <c r="T16" s="10">
        <v>184</v>
      </c>
      <c r="U16" s="16" t="s">
        <v>155</v>
      </c>
      <c r="V16" s="16"/>
      <c r="Y16" t="s">
        <v>525</v>
      </c>
      <c r="Z16" s="10" t="s">
        <v>526</v>
      </c>
      <c r="AA16" t="s">
        <v>309</v>
      </c>
      <c r="AB16" s="10">
        <v>134</v>
      </c>
      <c r="AC16" t="s">
        <v>319</v>
      </c>
      <c r="AD16" s="10">
        <v>14</v>
      </c>
      <c r="AE16" t="s">
        <v>365</v>
      </c>
      <c r="AF16" s="10">
        <v>15</v>
      </c>
      <c r="AG16" s="16" t="s">
        <v>169</v>
      </c>
      <c r="AH16" s="17"/>
      <c r="AI16" t="s">
        <v>93</v>
      </c>
      <c r="AJ16" s="10">
        <v>119</v>
      </c>
    </row>
    <row r="17" spans="1:36" x14ac:dyDescent="0.2">
      <c r="E17" t="s">
        <v>358</v>
      </c>
      <c r="F17" s="11">
        <f>128/16</f>
        <v>8</v>
      </c>
      <c r="G17" t="s">
        <v>524</v>
      </c>
      <c r="H17" s="10">
        <v>243</v>
      </c>
      <c r="I17" t="s">
        <v>226</v>
      </c>
      <c r="J17" s="10">
        <v>238.4</v>
      </c>
      <c r="K17" t="s">
        <v>26</v>
      </c>
      <c r="L17" s="11">
        <v>104</v>
      </c>
      <c r="M17" t="s">
        <v>403</v>
      </c>
      <c r="N17" s="11">
        <v>230</v>
      </c>
      <c r="O17" t="s">
        <v>58</v>
      </c>
      <c r="P17" s="11">
        <v>81</v>
      </c>
      <c r="Q17" t="s">
        <v>236</v>
      </c>
      <c r="R17" s="10">
        <v>6.5</v>
      </c>
      <c r="S17" t="s">
        <v>454</v>
      </c>
      <c r="T17" s="10">
        <v>177</v>
      </c>
      <c r="U17" s="16" t="s">
        <v>145</v>
      </c>
      <c r="V17" s="16"/>
      <c r="X17" s="10"/>
      <c r="Y17" t="s">
        <v>342</v>
      </c>
      <c r="Z17" s="10">
        <v>80</v>
      </c>
      <c r="AA17" t="s">
        <v>323</v>
      </c>
      <c r="AB17" s="10">
        <v>120</v>
      </c>
      <c r="AC17" t="s">
        <v>50</v>
      </c>
      <c r="AD17" s="10">
        <v>20.7</v>
      </c>
      <c r="AE17" t="s">
        <v>275</v>
      </c>
      <c r="AF17" s="10">
        <v>13.8</v>
      </c>
      <c r="AG17" s="16" t="s">
        <v>187</v>
      </c>
      <c r="AH17" s="17"/>
      <c r="AI17" t="s">
        <v>113</v>
      </c>
      <c r="AJ17" s="10">
        <v>154</v>
      </c>
    </row>
    <row r="18" spans="1:36" x14ac:dyDescent="0.2">
      <c r="E18" t="s">
        <v>351</v>
      </c>
      <c r="F18" s="11">
        <f>48/16</f>
        <v>3</v>
      </c>
      <c r="G18" t="s">
        <v>55</v>
      </c>
      <c r="H18" s="11">
        <v>306</v>
      </c>
      <c r="I18" t="s">
        <v>210</v>
      </c>
      <c r="J18" s="10">
        <v>248</v>
      </c>
      <c r="K18" t="s">
        <v>27</v>
      </c>
      <c r="L18" s="11">
        <v>105</v>
      </c>
      <c r="M18" t="s">
        <v>267</v>
      </c>
      <c r="N18" s="11">
        <v>92</v>
      </c>
      <c r="O18" t="s">
        <v>66</v>
      </c>
      <c r="P18" s="11">
        <v>163</v>
      </c>
      <c r="Q18" t="s">
        <v>234</v>
      </c>
      <c r="R18" s="10">
        <v>5</v>
      </c>
      <c r="S18" t="s">
        <v>456</v>
      </c>
      <c r="T18" s="10">
        <v>195</v>
      </c>
      <c r="U18" s="16" t="s">
        <v>153</v>
      </c>
      <c r="V18" s="16"/>
      <c r="X18" s="10"/>
      <c r="Y18" t="s">
        <v>346</v>
      </c>
      <c r="Z18" s="10" t="s">
        <v>464</v>
      </c>
      <c r="AA18" t="s">
        <v>530</v>
      </c>
      <c r="AB18" s="10">
        <v>256</v>
      </c>
      <c r="AC18" t="s">
        <v>38</v>
      </c>
      <c r="AD18" s="10">
        <v>19.667999999999999</v>
      </c>
      <c r="AE18" t="s">
        <v>292</v>
      </c>
      <c r="AF18" s="10">
        <v>15</v>
      </c>
      <c r="AG18" s="16" t="s">
        <v>171</v>
      </c>
      <c r="AH18" s="17"/>
      <c r="AI18" t="s">
        <v>105</v>
      </c>
      <c r="AJ18" s="10">
        <v>82</v>
      </c>
    </row>
    <row r="19" spans="1:36" x14ac:dyDescent="0.2">
      <c r="B19" t="s">
        <v>517</v>
      </c>
      <c r="E19" t="s">
        <v>376</v>
      </c>
      <c r="F19" s="11">
        <v>7.5</v>
      </c>
      <c r="G19" t="s">
        <v>32</v>
      </c>
      <c r="H19" s="11" t="s">
        <v>389</v>
      </c>
      <c r="I19" t="s">
        <v>218</v>
      </c>
      <c r="J19" s="10">
        <v>134</v>
      </c>
      <c r="K19" t="s">
        <v>366</v>
      </c>
      <c r="L19" s="11">
        <v>116</v>
      </c>
      <c r="M19" t="s">
        <v>404</v>
      </c>
      <c r="N19" s="11">
        <v>165</v>
      </c>
      <c r="O19" t="s">
        <v>60</v>
      </c>
      <c r="P19" s="11">
        <v>170</v>
      </c>
      <c r="Q19" t="s">
        <v>231</v>
      </c>
      <c r="R19" s="10">
        <v>6</v>
      </c>
      <c r="S19" t="s">
        <v>455</v>
      </c>
      <c r="T19" s="10">
        <v>198</v>
      </c>
      <c r="U19" s="16" t="s">
        <v>269</v>
      </c>
      <c r="V19" s="16"/>
      <c r="X19" s="10"/>
      <c r="AA19" t="s">
        <v>310</v>
      </c>
      <c r="AB19" s="10">
        <v>146</v>
      </c>
      <c r="AC19" t="s">
        <v>480</v>
      </c>
      <c r="AD19" s="10">
        <v>14</v>
      </c>
      <c r="AE19" t="s">
        <v>274</v>
      </c>
      <c r="AF19" s="10">
        <v>15</v>
      </c>
      <c r="AG19" s="16" t="s">
        <v>180</v>
      </c>
      <c r="AH19" s="17"/>
      <c r="AI19" t="s">
        <v>487</v>
      </c>
      <c r="AJ19" s="10">
        <v>87</v>
      </c>
    </row>
    <row r="20" spans="1:36" x14ac:dyDescent="0.2">
      <c r="B20" t="s">
        <v>518</v>
      </c>
      <c r="E20" t="s">
        <v>377</v>
      </c>
      <c r="F20" s="11">
        <v>12</v>
      </c>
      <c r="G20" t="s">
        <v>513</v>
      </c>
      <c r="H20" s="10">
        <v>236.58799999999999</v>
      </c>
      <c r="I20" t="s">
        <v>212</v>
      </c>
      <c r="J20" s="10">
        <v>240</v>
      </c>
      <c r="K20" t="s">
        <v>45</v>
      </c>
      <c r="L20" s="11">
        <v>170</v>
      </c>
      <c r="M20" t="s">
        <v>397</v>
      </c>
      <c r="N20" s="11">
        <v>170</v>
      </c>
      <c r="O20" t="s">
        <v>79</v>
      </c>
      <c r="P20" s="11">
        <v>140</v>
      </c>
      <c r="Q20" t="s">
        <v>262</v>
      </c>
      <c r="R20" s="10">
        <v>0.375</v>
      </c>
      <c r="S20" t="s">
        <v>458</v>
      </c>
      <c r="T20" s="10">
        <v>178</v>
      </c>
      <c r="U20" s="16" t="s">
        <v>158</v>
      </c>
      <c r="V20" s="16"/>
      <c r="X20" s="10"/>
      <c r="AA20" t="s">
        <v>470</v>
      </c>
      <c r="AB20" s="10">
        <v>180</v>
      </c>
      <c r="AC20" t="s">
        <v>39</v>
      </c>
      <c r="AD20" s="10">
        <f>337/16</f>
        <v>21.0625</v>
      </c>
      <c r="AE20" t="s">
        <v>289</v>
      </c>
      <c r="AF20" s="10">
        <v>18</v>
      </c>
      <c r="AG20" s="16" t="s">
        <v>174</v>
      </c>
      <c r="AH20" s="17"/>
      <c r="AI20" t="s">
        <v>84</v>
      </c>
      <c r="AJ20" s="10">
        <v>136</v>
      </c>
    </row>
    <row r="21" spans="1:36" x14ac:dyDescent="0.2">
      <c r="A21" t="s">
        <v>544</v>
      </c>
      <c r="B21">
        <f>SUM(28, 19, 38, 29, 40, 28, 61, 29, 17, 34, 30, 37)</f>
        <v>390</v>
      </c>
      <c r="D21">
        <v>20</v>
      </c>
      <c r="E21" t="s">
        <v>375</v>
      </c>
      <c r="F21" s="11">
        <v>18.25</v>
      </c>
      <c r="I21" t="s">
        <v>198</v>
      </c>
      <c r="J21" s="10">
        <v>244</v>
      </c>
      <c r="K21" t="s">
        <v>472</v>
      </c>
      <c r="L21" s="11">
        <v>106</v>
      </c>
      <c r="M21" t="s">
        <v>266</v>
      </c>
      <c r="N21" s="11">
        <v>177</v>
      </c>
      <c r="O21" t="s">
        <v>82</v>
      </c>
      <c r="P21" s="11">
        <v>190</v>
      </c>
      <c r="Q21" t="s">
        <v>246</v>
      </c>
      <c r="R21" s="10">
        <v>6.3</v>
      </c>
      <c r="S21" t="s">
        <v>457</v>
      </c>
      <c r="T21" s="10">
        <v>188</v>
      </c>
      <c r="U21" s="16" t="s">
        <v>141</v>
      </c>
      <c r="V21" s="16"/>
      <c r="X21" s="10"/>
      <c r="AA21" t="s">
        <v>324</v>
      </c>
      <c r="AB21" s="10">
        <v>144</v>
      </c>
      <c r="AC21" t="s">
        <v>121</v>
      </c>
      <c r="AD21" s="10">
        <v>13.5</v>
      </c>
      <c r="AE21" t="s">
        <v>291</v>
      </c>
      <c r="AF21" s="10">
        <f>244/16</f>
        <v>15.25</v>
      </c>
      <c r="AG21" s="16" t="s">
        <v>184</v>
      </c>
      <c r="AH21" s="17"/>
      <c r="AI21" t="s">
        <v>96</v>
      </c>
      <c r="AJ21" s="10">
        <v>100</v>
      </c>
    </row>
    <row r="22" spans="1:36" x14ac:dyDescent="0.2">
      <c r="A22" t="s">
        <v>545</v>
      </c>
      <c r="B22">
        <f>33 + 32</f>
        <v>65</v>
      </c>
      <c r="E22" t="s">
        <v>354</v>
      </c>
      <c r="F22" s="11" t="s">
        <v>381</v>
      </c>
      <c r="I22" t="s">
        <v>196</v>
      </c>
      <c r="J22" s="10">
        <v>244</v>
      </c>
      <c r="K22" t="s">
        <v>395</v>
      </c>
      <c r="L22" s="11">
        <v>137</v>
      </c>
      <c r="M22" t="s">
        <v>399</v>
      </c>
      <c r="N22" s="11">
        <v>212</v>
      </c>
      <c r="O22" t="s">
        <v>57</v>
      </c>
      <c r="P22" s="11">
        <v>185</v>
      </c>
      <c r="Q22" t="s">
        <v>261</v>
      </c>
      <c r="R22" s="10">
        <v>6.6</v>
      </c>
      <c r="S22" t="s">
        <v>330</v>
      </c>
      <c r="T22" s="10">
        <v>207</v>
      </c>
      <c r="U22" s="16" t="s">
        <v>163</v>
      </c>
      <c r="V22" s="16"/>
      <c r="X22" s="10"/>
      <c r="AA22" t="s">
        <v>307</v>
      </c>
      <c r="AB22" s="10">
        <v>99</v>
      </c>
      <c r="AC22" t="s">
        <v>484</v>
      </c>
      <c r="AD22" s="10">
        <v>13.5</v>
      </c>
      <c r="AE22" t="s">
        <v>283</v>
      </c>
      <c r="AF22" s="10">
        <v>15</v>
      </c>
      <c r="AG22" s="16" t="s">
        <v>167</v>
      </c>
      <c r="AH22" s="17"/>
      <c r="AI22" t="s">
        <v>108</v>
      </c>
      <c r="AJ22" s="10">
        <v>130</v>
      </c>
    </row>
    <row r="23" spans="1:36" x14ac:dyDescent="0.2">
      <c r="A23" t="s">
        <v>546</v>
      </c>
      <c r="B23">
        <f>B21+B22</f>
        <v>455</v>
      </c>
      <c r="E23" t="s">
        <v>357</v>
      </c>
      <c r="F23" s="11" t="s">
        <v>382</v>
      </c>
      <c r="I23" t="s">
        <v>197</v>
      </c>
      <c r="J23" s="10">
        <v>244</v>
      </c>
      <c r="K23" t="s">
        <v>394</v>
      </c>
      <c r="L23" s="11">
        <v>155</v>
      </c>
      <c r="M23" t="s">
        <v>268</v>
      </c>
      <c r="N23" s="11">
        <v>180</v>
      </c>
      <c r="O23" t="s">
        <v>81</v>
      </c>
      <c r="P23" s="11">
        <v>160</v>
      </c>
      <c r="Q23" t="s">
        <v>423</v>
      </c>
      <c r="R23" s="10">
        <v>3.1</v>
      </c>
      <c r="S23" t="s">
        <v>442</v>
      </c>
      <c r="T23" s="10">
        <v>104</v>
      </c>
      <c r="U23" s="16" t="s">
        <v>164</v>
      </c>
      <c r="V23" s="16"/>
      <c r="X23" s="10"/>
      <c r="AA23" t="s">
        <v>325</v>
      </c>
      <c r="AB23" s="10">
        <v>109</v>
      </c>
      <c r="AC23" t="s">
        <v>317</v>
      </c>
      <c r="AD23" s="10">
        <f>237/16</f>
        <v>14.8125</v>
      </c>
      <c r="AE23" t="s">
        <v>288</v>
      </c>
      <c r="AF23" s="10">
        <v>15</v>
      </c>
      <c r="AG23" s="16" t="s">
        <v>170</v>
      </c>
      <c r="AH23" s="17"/>
      <c r="AI23" t="s">
        <v>103</v>
      </c>
      <c r="AJ23" s="10">
        <v>21</v>
      </c>
    </row>
    <row r="24" spans="1:36" x14ac:dyDescent="0.2">
      <c r="E24" t="s">
        <v>356</v>
      </c>
      <c r="F24" s="11" t="s">
        <v>383</v>
      </c>
      <c r="I24" t="s">
        <v>219</v>
      </c>
      <c r="J24" s="10">
        <v>113</v>
      </c>
      <c r="K24" t="s">
        <v>367</v>
      </c>
      <c r="L24" s="11">
        <v>108</v>
      </c>
      <c r="M24" t="s">
        <v>405</v>
      </c>
      <c r="N24" s="11">
        <v>190</v>
      </c>
      <c r="O24" t="s">
        <v>62</v>
      </c>
      <c r="P24" s="11">
        <v>169</v>
      </c>
      <c r="Q24" t="s">
        <v>106</v>
      </c>
      <c r="R24" s="10">
        <v>5.8</v>
      </c>
      <c r="S24" t="s">
        <v>328</v>
      </c>
      <c r="T24" s="10">
        <v>208</v>
      </c>
      <c r="U24" s="16" t="s">
        <v>140</v>
      </c>
      <c r="V24" s="16"/>
      <c r="X24" s="10"/>
      <c r="AA24" t="s">
        <v>313</v>
      </c>
      <c r="AB24" s="10">
        <v>135</v>
      </c>
      <c r="AC24" t="s">
        <v>471</v>
      </c>
      <c r="AD24" s="10">
        <v>13.53</v>
      </c>
      <c r="AE24" t="s">
        <v>287</v>
      </c>
      <c r="AF24" s="10">
        <v>18</v>
      </c>
      <c r="AG24" s="16" t="s">
        <v>175</v>
      </c>
      <c r="AH24" s="17"/>
      <c r="AI24" t="s">
        <v>110</v>
      </c>
      <c r="AJ24" s="10">
        <v>135</v>
      </c>
    </row>
    <row r="25" spans="1:36" x14ac:dyDescent="0.2">
      <c r="E25" t="s">
        <v>353</v>
      </c>
      <c r="F25" s="11" t="s">
        <v>384</v>
      </c>
      <c r="I25" t="s">
        <v>204</v>
      </c>
      <c r="J25" s="10">
        <v>113</v>
      </c>
      <c r="K25" t="s">
        <v>28</v>
      </c>
      <c r="L25" s="11">
        <v>125</v>
      </c>
      <c r="M25" t="s">
        <v>415</v>
      </c>
      <c r="N25" s="11">
        <v>165</v>
      </c>
      <c r="O25" t="s">
        <v>69</v>
      </c>
      <c r="P25" s="11">
        <v>174</v>
      </c>
      <c r="Q25" t="s">
        <v>251</v>
      </c>
      <c r="R25" s="10">
        <v>11.1</v>
      </c>
      <c r="S25" t="s">
        <v>459</v>
      </c>
      <c r="T25" s="10">
        <v>193</v>
      </c>
      <c r="U25" s="16" t="s">
        <v>160</v>
      </c>
      <c r="V25" s="16"/>
      <c r="X25" s="10"/>
      <c r="AA25" t="s">
        <v>304</v>
      </c>
      <c r="AB25" s="10">
        <v>123</v>
      </c>
      <c r="AC25" t="s">
        <v>483</v>
      </c>
      <c r="AD25" s="10">
        <v>13.625</v>
      </c>
      <c r="AE25" t="s">
        <v>299</v>
      </c>
      <c r="AF25" s="10">
        <v>15</v>
      </c>
      <c r="AG25" s="16" t="s">
        <v>181</v>
      </c>
      <c r="AH25" s="17"/>
      <c r="AI25" t="s">
        <v>100</v>
      </c>
      <c r="AJ25" s="10">
        <v>89</v>
      </c>
    </row>
    <row r="26" spans="1:36" x14ac:dyDescent="0.2">
      <c r="E26" t="s">
        <v>364</v>
      </c>
      <c r="F26" s="11" t="s">
        <v>380</v>
      </c>
      <c r="I26" t="s">
        <v>506</v>
      </c>
      <c r="J26" s="10">
        <v>240</v>
      </c>
      <c r="K26" t="s">
        <v>29</v>
      </c>
      <c r="L26" s="11">
        <v>167</v>
      </c>
      <c r="M26" t="s">
        <v>137</v>
      </c>
      <c r="N26" s="11">
        <v>196</v>
      </c>
      <c r="O26" t="s">
        <v>70</v>
      </c>
      <c r="P26" s="11">
        <v>193</v>
      </c>
      <c r="Q26" t="s">
        <v>498</v>
      </c>
      <c r="R26" s="10">
        <v>9.6999999999999993</v>
      </c>
      <c r="S26" t="s">
        <v>460</v>
      </c>
      <c r="T26" s="10">
        <v>171</v>
      </c>
      <c r="U26" s="16" t="s">
        <v>150</v>
      </c>
      <c r="V26" s="16"/>
      <c r="X26" s="10"/>
      <c r="AA26" t="s">
        <v>326</v>
      </c>
      <c r="AB26" s="10">
        <v>133</v>
      </c>
      <c r="AC26" t="s">
        <v>40</v>
      </c>
      <c r="AD26" s="10">
        <v>13.625</v>
      </c>
      <c r="AE26" t="s">
        <v>116</v>
      </c>
      <c r="AF26" s="10">
        <v>16</v>
      </c>
      <c r="AG26" s="16" t="s">
        <v>186</v>
      </c>
      <c r="AH26" s="17"/>
      <c r="AI26" t="s">
        <v>489</v>
      </c>
      <c r="AJ26" s="10">
        <v>55</v>
      </c>
    </row>
    <row r="27" spans="1:36" x14ac:dyDescent="0.2">
      <c r="E27" t="s">
        <v>355</v>
      </c>
      <c r="F27" s="11" t="s">
        <v>383</v>
      </c>
      <c r="I27" t="s">
        <v>214</v>
      </c>
      <c r="J27" s="10">
        <v>122</v>
      </c>
      <c r="K27" t="s">
        <v>47</v>
      </c>
      <c r="L27" s="11">
        <v>121</v>
      </c>
      <c r="M27" t="s">
        <v>134</v>
      </c>
      <c r="N27" s="11">
        <v>140</v>
      </c>
      <c r="O27" t="s">
        <v>61</v>
      </c>
      <c r="P27" s="11">
        <v>192</v>
      </c>
      <c r="Q27" t="s">
        <v>508</v>
      </c>
      <c r="R27" s="10">
        <f>149/16</f>
        <v>9.3125</v>
      </c>
      <c r="S27" t="s">
        <v>336</v>
      </c>
      <c r="T27" s="10">
        <v>150</v>
      </c>
      <c r="U27" s="16" t="s">
        <v>166</v>
      </c>
      <c r="V27" s="16"/>
      <c r="X27" s="10"/>
      <c r="AA27" t="s">
        <v>34</v>
      </c>
      <c r="AB27" s="10">
        <v>140.80000000000001</v>
      </c>
      <c r="AC27" t="s">
        <v>120</v>
      </c>
      <c r="AD27" s="10">
        <v>13.5</v>
      </c>
      <c r="AE27" t="s">
        <v>279</v>
      </c>
      <c r="AF27" s="10">
        <f>6.5*3</f>
        <v>19.5</v>
      </c>
      <c r="AG27" s="16" t="s">
        <v>362</v>
      </c>
      <c r="AH27" s="17"/>
      <c r="AI27" t="s">
        <v>491</v>
      </c>
      <c r="AJ27" s="10">
        <v>57</v>
      </c>
    </row>
    <row r="28" spans="1:36" x14ac:dyDescent="0.2">
      <c r="E28" t="s">
        <v>49</v>
      </c>
      <c r="F28" s="11">
        <v>6.9</v>
      </c>
      <c r="I28" t="s">
        <v>392</v>
      </c>
      <c r="J28" s="10">
        <v>100</v>
      </c>
      <c r="K28" t="s">
        <v>44</v>
      </c>
      <c r="L28" s="11">
        <v>120</v>
      </c>
      <c r="M28" t="s">
        <v>406</v>
      </c>
      <c r="N28" s="11">
        <v>143</v>
      </c>
      <c r="O28" t="s">
        <v>418</v>
      </c>
      <c r="P28" s="11">
        <v>64</v>
      </c>
      <c r="Q28" t="s">
        <v>507</v>
      </c>
      <c r="R28" s="10">
        <v>14</v>
      </c>
      <c r="S28" t="s">
        <v>333</v>
      </c>
      <c r="T28" s="10">
        <v>256</v>
      </c>
      <c r="U28" s="16" t="s">
        <v>161</v>
      </c>
      <c r="V28" s="16"/>
      <c r="X28" s="10"/>
      <c r="AA28" t="s">
        <v>306</v>
      </c>
      <c r="AB28" s="10">
        <v>122</v>
      </c>
      <c r="AC28" t="s">
        <v>466</v>
      </c>
      <c r="AD28" s="10">
        <v>14</v>
      </c>
      <c r="AE28" t="s">
        <v>290</v>
      </c>
      <c r="AF28" s="10">
        <v>10</v>
      </c>
      <c r="AG28" s="16" t="s">
        <v>188</v>
      </c>
      <c r="AH28" s="17"/>
      <c r="AI28" t="s">
        <v>490</v>
      </c>
      <c r="AJ28" s="10">
        <v>35</v>
      </c>
    </row>
    <row r="29" spans="1:36" x14ac:dyDescent="0.2">
      <c r="E29" t="s">
        <v>31</v>
      </c>
      <c r="F29" s="11">
        <v>10</v>
      </c>
      <c r="I29" t="s">
        <v>213</v>
      </c>
      <c r="J29" s="10">
        <v>245.43799999999999</v>
      </c>
      <c r="K29" t="s">
        <v>46</v>
      </c>
      <c r="L29" s="11">
        <v>120</v>
      </c>
      <c r="M29" t="s">
        <v>407</v>
      </c>
      <c r="N29" s="11">
        <v>217</v>
      </c>
      <c r="O29" t="s">
        <v>419</v>
      </c>
      <c r="P29" s="11">
        <f>28*4</f>
        <v>112</v>
      </c>
      <c r="Q29" t="s">
        <v>424</v>
      </c>
      <c r="R29" s="10">
        <v>5.2</v>
      </c>
      <c r="S29" t="s">
        <v>332</v>
      </c>
      <c r="T29" s="10">
        <v>197</v>
      </c>
      <c r="U29" s="16" t="s">
        <v>149</v>
      </c>
      <c r="V29" s="16"/>
      <c r="X29" s="10"/>
      <c r="AA29" t="s">
        <v>315</v>
      </c>
      <c r="AB29" s="10">
        <f>28*4</f>
        <v>112</v>
      </c>
      <c r="AC29" t="s">
        <v>124</v>
      </c>
      <c r="AD29" s="10">
        <v>13.5</v>
      </c>
      <c r="AE29" t="s">
        <v>278</v>
      </c>
      <c r="AF29" s="10">
        <v>18</v>
      </c>
      <c r="AG29" s="16" t="s">
        <v>189</v>
      </c>
      <c r="AH29" s="17"/>
      <c r="AI29" t="s">
        <v>493</v>
      </c>
      <c r="AJ29" s="10">
        <v>87</v>
      </c>
    </row>
    <row r="30" spans="1:36" x14ac:dyDescent="0.2">
      <c r="D30">
        <v>30</v>
      </c>
      <c r="F30" s="9"/>
      <c r="I30" t="s">
        <v>224</v>
      </c>
      <c r="J30" s="10">
        <v>118</v>
      </c>
      <c r="K30" t="s">
        <v>30</v>
      </c>
      <c r="L30" s="11">
        <v>135</v>
      </c>
      <c r="M30" t="s">
        <v>408</v>
      </c>
      <c r="N30" s="11">
        <v>140</v>
      </c>
      <c r="P30" s="11"/>
      <c r="Q30" t="s">
        <v>425</v>
      </c>
      <c r="R30" s="10">
        <v>6</v>
      </c>
      <c r="S30" t="s">
        <v>335</v>
      </c>
      <c r="T30" s="10">
        <v>105</v>
      </c>
      <c r="U30" s="16" t="s">
        <v>144</v>
      </c>
      <c r="V30" s="16"/>
      <c r="X30" s="10"/>
      <c r="AA30" t="s">
        <v>35</v>
      </c>
      <c r="AB30" s="10">
        <v>128</v>
      </c>
      <c r="AC30" t="s">
        <v>122</v>
      </c>
      <c r="AD30" s="10">
        <v>13.625</v>
      </c>
      <c r="AE30" t="s">
        <v>119</v>
      </c>
      <c r="AF30" s="10">
        <v>16.5</v>
      </c>
      <c r="AG30" s="16" t="s">
        <v>179</v>
      </c>
      <c r="AH30" s="17"/>
      <c r="AI30" t="s">
        <v>492</v>
      </c>
      <c r="AJ30" s="10">
        <v>54</v>
      </c>
    </row>
    <row r="31" spans="1:36" x14ac:dyDescent="0.2">
      <c r="I31" t="s">
        <v>223</v>
      </c>
      <c r="J31" s="10">
        <v>122</v>
      </c>
      <c r="M31" t="s">
        <v>136</v>
      </c>
      <c r="N31" s="11">
        <v>236</v>
      </c>
      <c r="P31" s="11"/>
      <c r="Q31" t="s">
        <v>252</v>
      </c>
      <c r="R31" s="10">
        <v>6.9</v>
      </c>
      <c r="T31" s="10"/>
      <c r="U31" s="16" t="s">
        <v>147</v>
      </c>
      <c r="V31" s="16"/>
      <c r="X31" s="10"/>
      <c r="AA31" t="s">
        <v>531</v>
      </c>
      <c r="AB31" s="10">
        <v>256</v>
      </c>
      <c r="AC31" t="s">
        <v>312</v>
      </c>
      <c r="AD31" s="10">
        <v>13.625</v>
      </c>
      <c r="AE31" t="s">
        <v>286</v>
      </c>
      <c r="AF31" s="10">
        <v>15</v>
      </c>
      <c r="AG31" s="16" t="s">
        <v>176</v>
      </c>
      <c r="AH31" s="17"/>
      <c r="AI31" t="s">
        <v>494</v>
      </c>
      <c r="AJ31" s="10">
        <v>66</v>
      </c>
    </row>
    <row r="32" spans="1:36" x14ac:dyDescent="0.2">
      <c r="I32" t="s">
        <v>202</v>
      </c>
      <c r="J32" s="10">
        <v>227</v>
      </c>
      <c r="M32" t="s">
        <v>410</v>
      </c>
      <c r="N32" s="11">
        <v>154</v>
      </c>
      <c r="Q32" t="s">
        <v>259</v>
      </c>
      <c r="R32" s="10">
        <v>2.8</v>
      </c>
      <c r="T32" s="10"/>
      <c r="U32" s="16" t="s">
        <v>142</v>
      </c>
      <c r="V32" s="16"/>
      <c r="X32" s="10"/>
      <c r="AA32" t="s">
        <v>305</v>
      </c>
      <c r="AB32" s="10">
        <v>46</v>
      </c>
      <c r="AD32" s="10"/>
      <c r="AE32" t="s">
        <v>41</v>
      </c>
      <c r="AF32" s="10">
        <v>14.9</v>
      </c>
      <c r="AG32" s="16" t="s">
        <v>190</v>
      </c>
      <c r="AH32" s="17"/>
      <c r="AI32" t="s">
        <v>495</v>
      </c>
      <c r="AJ32" s="10">
        <v>86</v>
      </c>
    </row>
    <row r="33" spans="9:36" x14ac:dyDescent="0.2">
      <c r="I33" t="s">
        <v>222</v>
      </c>
      <c r="J33" s="10">
        <v>122</v>
      </c>
      <c r="M33" t="s">
        <v>409</v>
      </c>
      <c r="N33" s="11">
        <v>150</v>
      </c>
      <c r="Q33" t="s">
        <v>249</v>
      </c>
      <c r="R33" s="10">
        <v>6</v>
      </c>
      <c r="T33" s="10"/>
      <c r="U33" s="16" t="s">
        <v>162</v>
      </c>
      <c r="V33" s="16"/>
      <c r="AA33" t="s">
        <v>320</v>
      </c>
      <c r="AB33" s="10">
        <v>120</v>
      </c>
      <c r="AD33" s="10"/>
      <c r="AE33" t="s">
        <v>300</v>
      </c>
      <c r="AF33" s="10">
        <v>14.938000000000001</v>
      </c>
      <c r="AG33" s="16" t="s">
        <v>168</v>
      </c>
      <c r="AH33" s="17"/>
      <c r="AI33" t="s">
        <v>496</v>
      </c>
      <c r="AJ33" s="10">
        <v>89</v>
      </c>
    </row>
    <row r="34" spans="9:36" x14ac:dyDescent="0.2">
      <c r="I34" t="s">
        <v>217</v>
      </c>
      <c r="J34" s="10">
        <v>245</v>
      </c>
      <c r="M34" t="s">
        <v>412</v>
      </c>
      <c r="N34" s="11">
        <v>168</v>
      </c>
      <c r="Q34" t="s">
        <v>250</v>
      </c>
      <c r="R34" s="10">
        <v>6</v>
      </c>
      <c r="T34" s="10"/>
      <c r="U34" s="16" t="s">
        <v>156</v>
      </c>
      <c r="V34" s="16"/>
      <c r="AA34" t="s">
        <v>327</v>
      </c>
      <c r="AB34" s="10">
        <v>120</v>
      </c>
      <c r="AD34" s="10"/>
      <c r="AE34" t="s">
        <v>301</v>
      </c>
      <c r="AF34" s="10">
        <v>15.938000000000001</v>
      </c>
      <c r="AH34" s="10"/>
      <c r="AI34" t="s">
        <v>497</v>
      </c>
      <c r="AJ34" s="10">
        <v>96</v>
      </c>
    </row>
    <row r="35" spans="9:36" x14ac:dyDescent="0.2">
      <c r="I35" t="s">
        <v>201</v>
      </c>
      <c r="J35" s="10">
        <v>248</v>
      </c>
      <c r="M35" t="s">
        <v>411</v>
      </c>
      <c r="N35" s="11">
        <v>173.25</v>
      </c>
      <c r="Q35" t="s">
        <v>247</v>
      </c>
      <c r="R35" s="10">
        <v>5.2</v>
      </c>
      <c r="T35" s="10"/>
      <c r="AA35" t="s">
        <v>440</v>
      </c>
      <c r="AB35" s="10">
        <v>62</v>
      </c>
      <c r="AD35" s="10"/>
      <c r="AE35" t="s">
        <v>359</v>
      </c>
      <c r="AF35" s="10">
        <v>14.938000000000001</v>
      </c>
      <c r="AH35" s="10"/>
      <c r="AI35" t="s">
        <v>104</v>
      </c>
      <c r="AJ35" s="10">
        <v>100</v>
      </c>
    </row>
    <row r="36" spans="9:36" x14ac:dyDescent="0.2">
      <c r="I36" t="s">
        <v>225</v>
      </c>
      <c r="J36" s="10">
        <f>28*8</f>
        <v>224</v>
      </c>
      <c r="M36" t="s">
        <v>413</v>
      </c>
      <c r="N36" s="11">
        <v>150</v>
      </c>
      <c r="Q36" t="s">
        <v>242</v>
      </c>
      <c r="R36" s="10">
        <v>1.7</v>
      </c>
      <c r="T36" s="10"/>
      <c r="AD36" s="10"/>
      <c r="AE36" t="s">
        <v>363</v>
      </c>
      <c r="AF36" s="10">
        <v>14.938000000000001</v>
      </c>
      <c r="AH36" s="10"/>
      <c r="AI36" t="s">
        <v>83</v>
      </c>
      <c r="AJ36" s="10">
        <v>142</v>
      </c>
    </row>
    <row r="37" spans="9:36" x14ac:dyDescent="0.2">
      <c r="I37" t="s">
        <v>206</v>
      </c>
      <c r="J37" s="10">
        <v>113</v>
      </c>
      <c r="M37" t="s">
        <v>414</v>
      </c>
      <c r="N37" s="11">
        <v>174</v>
      </c>
      <c r="Q37" t="s">
        <v>265</v>
      </c>
      <c r="R37" s="10">
        <v>6</v>
      </c>
      <c r="T37" s="10"/>
      <c r="AD37" s="10"/>
      <c r="AE37" t="s">
        <v>117</v>
      </c>
      <c r="AF37" s="10">
        <v>17.117999999999999</v>
      </c>
      <c r="AI37" t="s">
        <v>85</v>
      </c>
      <c r="AJ37" s="10">
        <v>150</v>
      </c>
    </row>
    <row r="38" spans="9:36" x14ac:dyDescent="0.2">
      <c r="I38" t="s">
        <v>227</v>
      </c>
      <c r="J38" s="10">
        <v>240</v>
      </c>
      <c r="M38" t="s">
        <v>132</v>
      </c>
      <c r="N38" s="11">
        <v>134</v>
      </c>
      <c r="Q38" t="s">
        <v>245</v>
      </c>
      <c r="R38" s="10">
        <v>6.2</v>
      </c>
      <c r="T38" s="10"/>
      <c r="AD38" s="10"/>
      <c r="AE38" t="s">
        <v>295</v>
      </c>
      <c r="AF38" s="10">
        <v>18</v>
      </c>
      <c r="AI38" t="s">
        <v>97</v>
      </c>
      <c r="AJ38" s="10">
        <v>116</v>
      </c>
    </row>
    <row r="39" spans="9:36" x14ac:dyDescent="0.2">
      <c r="I39" t="s">
        <v>199</v>
      </c>
      <c r="J39" s="10">
        <v>245</v>
      </c>
      <c r="M39" t="s">
        <v>131</v>
      </c>
      <c r="N39" s="11">
        <v>120</v>
      </c>
      <c r="Q39" t="s">
        <v>237</v>
      </c>
      <c r="R39" s="10">
        <v>6.8</v>
      </c>
      <c r="T39" s="10"/>
      <c r="AD39" s="10"/>
      <c r="AF39" s="10"/>
      <c r="AI39" t="s">
        <v>112</v>
      </c>
      <c r="AJ39" s="10">
        <v>140</v>
      </c>
    </row>
    <row r="40" spans="9:36" x14ac:dyDescent="0.2">
      <c r="M40" t="s">
        <v>125</v>
      </c>
      <c r="N40" s="11">
        <v>152</v>
      </c>
      <c r="Q40" t="s">
        <v>499</v>
      </c>
      <c r="R40" s="10">
        <v>6.9</v>
      </c>
      <c r="T40" s="10"/>
      <c r="AD40" s="10"/>
      <c r="AF40" s="10"/>
      <c r="AI40" t="s">
        <v>109</v>
      </c>
      <c r="AJ40" s="10">
        <v>160</v>
      </c>
    </row>
    <row r="41" spans="9:36" x14ac:dyDescent="0.2">
      <c r="M41" t="s">
        <v>127</v>
      </c>
      <c r="N41" s="11">
        <v>152</v>
      </c>
      <c r="Q41" t="s">
        <v>426</v>
      </c>
      <c r="R41" s="10">
        <v>5.4</v>
      </c>
      <c r="T41" s="10"/>
      <c r="AD41" s="10"/>
      <c r="AF41" s="10"/>
      <c r="AI41" t="s">
        <v>89</v>
      </c>
      <c r="AJ41" s="10">
        <v>30</v>
      </c>
    </row>
    <row r="42" spans="9:36" x14ac:dyDescent="0.2">
      <c r="Q42" t="s">
        <v>427</v>
      </c>
      <c r="R42" s="10">
        <v>3</v>
      </c>
      <c r="T42" s="10"/>
      <c r="AD42" s="10"/>
      <c r="AF42" s="10"/>
      <c r="AI42" t="s">
        <v>500</v>
      </c>
      <c r="AJ42" s="10">
        <v>140</v>
      </c>
    </row>
    <row r="43" spans="9:36" x14ac:dyDescent="0.2">
      <c r="Q43" t="s">
        <v>232</v>
      </c>
      <c r="R43" s="10">
        <v>6.85</v>
      </c>
      <c r="T43" s="10"/>
      <c r="AD43" s="10"/>
      <c r="AF43" s="10"/>
      <c r="AI43" t="s">
        <v>501</v>
      </c>
      <c r="AJ43" s="10">
        <v>140</v>
      </c>
    </row>
    <row r="44" spans="9:36" x14ac:dyDescent="0.2">
      <c r="Q44" t="s">
        <v>430</v>
      </c>
      <c r="R44" s="10">
        <v>6.9</v>
      </c>
      <c r="T44" s="10"/>
      <c r="AD44" s="10"/>
      <c r="AF44" s="10"/>
      <c r="AI44" t="s">
        <v>514</v>
      </c>
      <c r="AJ44" s="10">
        <v>101</v>
      </c>
    </row>
    <row r="45" spans="9:36" x14ac:dyDescent="0.2">
      <c r="Q45" t="s">
        <v>431</v>
      </c>
      <c r="R45" s="10">
        <v>5.3</v>
      </c>
      <c r="AF45" s="10"/>
      <c r="AI45" t="s">
        <v>502</v>
      </c>
      <c r="AJ45" s="10">
        <v>113</v>
      </c>
    </row>
    <row r="46" spans="9:36" x14ac:dyDescent="0.2">
      <c r="Q46" t="s">
        <v>432</v>
      </c>
      <c r="R46" s="10">
        <v>7.1</v>
      </c>
      <c r="AF46" s="10"/>
      <c r="AI46" t="s">
        <v>95</v>
      </c>
      <c r="AJ46" s="10">
        <v>133</v>
      </c>
    </row>
    <row r="47" spans="9:36" x14ac:dyDescent="0.2">
      <c r="Q47" t="s">
        <v>434</v>
      </c>
      <c r="R47" s="10">
        <v>8.6999999999999993</v>
      </c>
      <c r="AI47" t="s">
        <v>86</v>
      </c>
      <c r="AJ47" s="10">
        <v>180</v>
      </c>
    </row>
    <row r="48" spans="9:36" x14ac:dyDescent="0.2">
      <c r="Q48" t="s">
        <v>433</v>
      </c>
      <c r="R48" s="10">
        <v>10</v>
      </c>
      <c r="AI48" t="s">
        <v>505</v>
      </c>
      <c r="AJ48" s="10">
        <v>152</v>
      </c>
    </row>
    <row r="49" spans="17:36" x14ac:dyDescent="0.2">
      <c r="Q49" t="s">
        <v>429</v>
      </c>
      <c r="R49" s="10">
        <v>3.3</v>
      </c>
      <c r="AI49" t="s">
        <v>111</v>
      </c>
      <c r="AJ49" s="10">
        <v>130</v>
      </c>
    </row>
    <row r="50" spans="17:36" x14ac:dyDescent="0.2">
      <c r="Q50" t="s">
        <v>428</v>
      </c>
      <c r="R50" s="10">
        <v>1.9</v>
      </c>
      <c r="AI50" t="s">
        <v>91</v>
      </c>
      <c r="AJ50" s="10">
        <v>124</v>
      </c>
    </row>
    <row r="51" spans="17:36" x14ac:dyDescent="0.2">
      <c r="Q51" t="s">
        <v>240</v>
      </c>
      <c r="R51" s="10">
        <v>2.1</v>
      </c>
    </row>
    <row r="52" spans="17:36" x14ac:dyDescent="0.2">
      <c r="Q52" t="s">
        <v>243</v>
      </c>
      <c r="R52" s="10">
        <v>2.1</v>
      </c>
      <c r="AJ52" s="10"/>
    </row>
    <row r="53" spans="17:36" x14ac:dyDescent="0.2">
      <c r="Q53" t="s">
        <v>253</v>
      </c>
      <c r="R53" s="10">
        <v>8.1</v>
      </c>
      <c r="AJ53" s="10"/>
    </row>
    <row r="54" spans="17:36" x14ac:dyDescent="0.2">
      <c r="Q54" t="s">
        <v>258</v>
      </c>
      <c r="R54" s="10">
        <v>7.5</v>
      </c>
      <c r="AJ54" s="10"/>
    </row>
    <row r="55" spans="17:36" x14ac:dyDescent="0.2">
      <c r="Q55" t="s">
        <v>435</v>
      </c>
      <c r="R55" s="10">
        <v>1.8</v>
      </c>
      <c r="AJ55" s="10"/>
    </row>
    <row r="56" spans="17:36" x14ac:dyDescent="0.2">
      <c r="Q56" t="s">
        <v>436</v>
      </c>
      <c r="R56" s="10">
        <v>2.4</v>
      </c>
      <c r="AJ56" s="10"/>
    </row>
    <row r="57" spans="17:36" x14ac:dyDescent="0.2">
      <c r="Q57" t="s">
        <v>437</v>
      </c>
      <c r="R57" s="10">
        <v>4.25</v>
      </c>
      <c r="AJ57" s="10"/>
    </row>
    <row r="58" spans="17:36" x14ac:dyDescent="0.2">
      <c r="Q58" t="s">
        <v>438</v>
      </c>
      <c r="R58" s="10">
        <v>2.4</v>
      </c>
    </row>
    <row r="59" spans="17:36" x14ac:dyDescent="0.2">
      <c r="Q59" t="s">
        <v>263</v>
      </c>
      <c r="R59" s="10">
        <v>9.4</v>
      </c>
    </row>
    <row r="60" spans="17:36" x14ac:dyDescent="0.2">
      <c r="Q60" t="s">
        <v>439</v>
      </c>
      <c r="R60" s="10">
        <v>5</v>
      </c>
    </row>
    <row r="61" spans="17:36" x14ac:dyDescent="0.2">
      <c r="Q61" t="s">
        <v>264</v>
      </c>
      <c r="R61" s="10">
        <v>6</v>
      </c>
    </row>
    <row r="62" spans="17:36" x14ac:dyDescent="0.2">
      <c r="Q62" t="s">
        <v>256</v>
      </c>
      <c r="R62" s="10">
        <v>4.2</v>
      </c>
    </row>
  </sheetData>
  <sortState xmlns:xlrd2="http://schemas.microsoft.com/office/spreadsheetml/2017/richdata2" ref="E2:F29">
    <sortCondition ref="E2:E29"/>
  </sortState>
  <hyperlinks>
    <hyperlink ref="K1" r:id="rId1" xr:uid="{03BE3EB4-1121-B34D-96B6-1846C769CE18}"/>
    <hyperlink ref="K2" r:id="rId2" xr:uid="{8618677F-CB78-E544-8E31-FE8A667EEEF5}"/>
  </hyperlinks>
  <pageMargins left="0.7" right="0.7" top="0.75" bottom="0.75" header="0.3" footer="0.3"/>
  <pageSetup scale="41" fitToWidth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Says</dc:creator>
  <cp:lastModifiedBy>Zeus Says</cp:lastModifiedBy>
  <cp:lastPrinted>2024-07-30T18:26:19Z</cp:lastPrinted>
  <dcterms:created xsi:type="dcterms:W3CDTF">2024-07-19T02:06:52Z</dcterms:created>
  <dcterms:modified xsi:type="dcterms:W3CDTF">2024-08-07T18:14:08Z</dcterms:modified>
</cp:coreProperties>
</file>