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<sst xmlns="http://schemas.openxmlformats.org/spreadsheetml/2006/main" count="20" uniqueCount="16">
  <si>
    <t>角度</t>
  </si>
  <si>
    <t>数值结果总力</t>
  </si>
  <si>
    <t>总力结果乘以水密度</t>
  </si>
  <si>
    <t>在x方向上的投影</t>
  </si>
  <si>
    <t>在y方向上的投影</t>
  </si>
  <si>
    <t>数值输出的额外力</t>
  </si>
  <si>
    <t>额外力乘以水的密度</t>
  </si>
  <si>
    <t>实测值</t>
  </si>
  <si>
    <t>实测结果选取9204~12271之间的数据</t>
  </si>
  <si>
    <t>支撑结构受力测量值</t>
  </si>
  <si>
    <t>x方向力减去支撑结构受力</t>
  </si>
  <si>
    <t>理论解</t>
  </si>
  <si>
    <t>支撑结构中有部分结构会产生y方向的力，如连接叶轮与竖直柱的横向舱体，因此理论y方向的力小于实测值</t>
  </si>
  <si>
    <t>直径</t>
  </si>
  <si>
    <t>Ct</t>
  </si>
  <si>
    <t>来流速度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</si>
</sst>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宋体"/>
      <charset val="134"/>
      <scheme val="minor"/>
    </font>
    <font>
      <sz val="9.7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4.01040518431668</c:v>
                </c:pt>
                <c:pt idx="1">
                  <c:v>4.18964685982348</c:v>
                </c:pt>
                <c:pt idx="2">
                  <c:v>3.86858849570252</c:v>
                </c:pt>
                <c:pt idx="3">
                  <c:v>3.46341215182496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Sheet1!$A$8:$A$11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Sheet1!$D$8:$D$11</c:f>
              <c:numCache>
                <c:formatCode>General</c:formatCode>
                <c:ptCount val="4"/>
                <c:pt idx="0">
                  <c:v>4.00364195415348</c:v>
                </c:pt>
                <c:pt idx="1">
                  <c:v>3.99820508016164</c:v>
                </c:pt>
                <c:pt idx="2">
                  <c:v>3.84447498449486</c:v>
                </c:pt>
                <c:pt idx="3">
                  <c:v>3.42009894125925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82984"/>
        <c:axId val="934672040"/>
      </c:scatterChart>
      <c:valAx>
        <c:axId val="36618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672040"/>
        <c:crosses val="autoZero"/>
        <c:crossBetween val="midCat"/>
      </c:valAx>
      <c:valAx>
        <c:axId val="934672040"/>
        <c:scaling>
          <c:orientation val="minMax"/>
          <c:max val="4.2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18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104775</xdr:colOff>
      <xdr:row>17</xdr:row>
      <xdr:rowOff>111125</xdr:rowOff>
    </xdr:from>
    <xdr:to>
      <xdr:col>17</xdr:col>
      <xdr:colOff>466090</xdr:colOff>
      <xdr:row>45</xdr:row>
      <xdr:rowOff>139700</xdr:rowOff>
    </xdr:to>
    <xdr:graphicFrame>
      <xdr:nvGraphicFramePr>
        <xdr:cNvPr id="2" name="图表 1"/>
        <xdr:cNvGraphicFramePr/>
      </xdr:nvGraphicFramePr>
      <xdr:xfrm>
        <a:off x="5895975" y="3711575"/>
        <a:ext cx="8514715" cy="4829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workbookViewId="0">
      <selection activeCell="U10" sqref="U10"/>
    </sheetView>
  </sheetViews>
  <sheetFormatPr defaultColWidth="9" defaultRowHeight="13.5"/>
  <cols>
    <col min="2" max="2" width="11.125"/>
    <col min="3" max="5" width="12.625"/>
    <col min="8" max="9" width="12.625"/>
    <col min="11" max="11" width="12.625"/>
    <col min="12" max="12" width="11.5"/>
    <col min="14" max="14" width="12.625"/>
  </cols>
  <sheetData>
    <row r="1" s="1" customFormat="1" ht="27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 t="s">
        <v>5</v>
      </c>
      <c r="I1" s="2" t="s">
        <v>6</v>
      </c>
      <c r="J1" s="2"/>
    </row>
    <row r="2" spans="1:11">
      <c r="A2" s="3">
        <v>0</v>
      </c>
      <c r="B2" s="4">
        <v>0.00401040518431668</v>
      </c>
      <c r="C2" s="3">
        <f>B2*1000</f>
        <v>4.01040518431668</v>
      </c>
      <c r="D2" s="3">
        <f>C2*COS(A2/180*PI())</f>
        <v>4.01040518431668</v>
      </c>
      <c r="E2" s="3">
        <f>C2*SIN(A2/180*PI())</f>
        <v>0</v>
      </c>
      <c r="F2" s="3"/>
      <c r="G2" s="3"/>
      <c r="H2" s="4">
        <v>0.00284624148469763</v>
      </c>
      <c r="I2" s="3">
        <f>H2*1000</f>
        <v>2.84624148469763</v>
      </c>
      <c r="J2" s="3"/>
      <c r="K2" s="3"/>
    </row>
    <row r="3" spans="1:11">
      <c r="A3" s="3">
        <v>10</v>
      </c>
      <c r="B3" s="4">
        <v>0.00425427891586831</v>
      </c>
      <c r="C3" s="3">
        <f>B3*1000</f>
        <v>4.25427891586831</v>
      </c>
      <c r="D3" s="3">
        <f t="shared" ref="D3:D11" si="0">C3*COS(A3/180*PI())</f>
        <v>4.18964685982348</v>
      </c>
      <c r="E3" s="3">
        <f t="shared" ref="E3:E11" si="1">C3*SIN(A3/180*PI())</f>
        <v>0.738747781027376</v>
      </c>
      <c r="F3" s="3"/>
      <c r="G3" s="3"/>
      <c r="H3" s="4">
        <v>0.0592072751964133</v>
      </c>
      <c r="I3" s="3">
        <f>H3*1000</f>
        <v>59.2072751964133</v>
      </c>
      <c r="J3" s="3"/>
      <c r="K3" s="3"/>
    </row>
    <row r="4" spans="1:11">
      <c r="A4" s="3">
        <v>20</v>
      </c>
      <c r="B4" s="4">
        <v>0.00411686588798265</v>
      </c>
      <c r="C4" s="3">
        <f>B4*1000</f>
        <v>4.11686588798265</v>
      </c>
      <c r="D4" s="3">
        <f t="shared" si="0"/>
        <v>3.86858849570252</v>
      </c>
      <c r="E4" s="3">
        <f t="shared" si="1"/>
        <v>1.40805106106038</v>
      </c>
      <c r="F4" s="3"/>
      <c r="G4" s="3"/>
      <c r="H4" s="4">
        <v>0.113038088062714</v>
      </c>
      <c r="I4" s="3">
        <f>H4*1000</f>
        <v>113.038088062714</v>
      </c>
      <c r="J4" s="3"/>
      <c r="K4" s="3"/>
    </row>
    <row r="5" spans="1:11">
      <c r="A5" s="3">
        <v>30</v>
      </c>
      <c r="B5" s="4">
        <v>0.00399920387634152</v>
      </c>
      <c r="C5" s="3">
        <f>B5*1000</f>
        <v>3.99920387634152</v>
      </c>
      <c r="D5" s="3">
        <f t="shared" si="0"/>
        <v>3.46341215182496</v>
      </c>
      <c r="E5" s="3">
        <f t="shared" si="1"/>
        <v>1.99960193817076</v>
      </c>
      <c r="F5" s="3"/>
      <c r="G5" s="3"/>
      <c r="H5" s="4">
        <v>0.15154206338338</v>
      </c>
      <c r="I5" s="3">
        <f>H5*1000</f>
        <v>151.54206338338</v>
      </c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="1" customFormat="1" ht="40.5" spans="1:15">
      <c r="A7" s="2" t="s">
        <v>7</v>
      </c>
      <c r="B7" s="2"/>
      <c r="C7" s="2" t="s">
        <v>8</v>
      </c>
      <c r="D7" s="2" t="s">
        <v>3</v>
      </c>
      <c r="E7" s="2" t="s">
        <v>4</v>
      </c>
      <c r="F7" s="2"/>
      <c r="H7" s="2" t="s">
        <v>9</v>
      </c>
      <c r="I7" s="2">
        <v>1.74768495044629</v>
      </c>
      <c r="K7" s="1" t="s">
        <v>10</v>
      </c>
      <c r="O7" s="2"/>
    </row>
    <row r="8" spans="1:15">
      <c r="A8" s="3">
        <v>0</v>
      </c>
      <c r="B8" s="4"/>
      <c r="C8" s="3">
        <v>4.00364195415348</v>
      </c>
      <c r="D8" s="3">
        <f t="shared" si="0"/>
        <v>4.00364195415348</v>
      </c>
      <c r="E8" s="3">
        <f t="shared" si="1"/>
        <v>0</v>
      </c>
      <c r="F8" s="3"/>
      <c r="G8" s="3"/>
      <c r="H8" s="3"/>
      <c r="K8">
        <f>D8-$I$7</f>
        <v>2.25595700370719</v>
      </c>
      <c r="O8" s="3"/>
    </row>
    <row r="9" spans="1:15">
      <c r="A9" s="3">
        <v>10</v>
      </c>
      <c r="B9" s="4"/>
      <c r="C9" s="3">
        <v>4.05988383817291</v>
      </c>
      <c r="D9" s="3">
        <f t="shared" si="0"/>
        <v>3.99820508016164</v>
      </c>
      <c r="E9" s="3">
        <f t="shared" si="1"/>
        <v>0.704991430038148</v>
      </c>
      <c r="F9" s="3"/>
      <c r="G9" s="3"/>
      <c r="H9" s="3"/>
      <c r="K9">
        <f>D9-$I$7</f>
        <v>2.25052012971535</v>
      </c>
      <c r="O9" s="3"/>
    </row>
    <row r="10" spans="1:15">
      <c r="A10" s="3">
        <v>20</v>
      </c>
      <c r="B10" s="4"/>
      <c r="C10" s="3">
        <v>4.09120482533911</v>
      </c>
      <c r="D10" s="3">
        <f t="shared" si="0"/>
        <v>3.84447498449486</v>
      </c>
      <c r="E10" s="3">
        <f t="shared" si="1"/>
        <v>1.39927446073715</v>
      </c>
      <c r="F10" s="3"/>
      <c r="G10" s="3"/>
      <c r="H10" s="3"/>
      <c r="K10">
        <f>D10-$I$7</f>
        <v>2.09679003404857</v>
      </c>
      <c r="O10" s="3"/>
    </row>
    <row r="11" spans="1:15">
      <c r="A11" s="3">
        <v>30</v>
      </c>
      <c r="B11" s="4"/>
      <c r="C11" s="3">
        <v>3.94919008878236</v>
      </c>
      <c r="D11" s="3">
        <f t="shared" si="0"/>
        <v>3.42009894125925</v>
      </c>
      <c r="E11" s="3">
        <f t="shared" si="1"/>
        <v>1.97459504439118</v>
      </c>
      <c r="F11" s="3"/>
      <c r="G11" s="3"/>
      <c r="H11" s="3"/>
      <c r="K11">
        <f>D11-$I$7</f>
        <v>1.67241399081296</v>
      </c>
      <c r="O11" s="3"/>
    </row>
    <row r="14" ht="27" spans="1:7">
      <c r="A14" s="3" t="s">
        <v>11</v>
      </c>
      <c r="B14" s="3"/>
      <c r="C14" s="2" t="s">
        <v>3</v>
      </c>
      <c r="D14" s="2" t="s">
        <v>4</v>
      </c>
      <c r="E14" s="5" t="s">
        <v>12</v>
      </c>
      <c r="F14" s="5"/>
      <c r="G14" s="5"/>
    </row>
    <row r="15" spans="1:7">
      <c r="A15" t="s">
        <v>13</v>
      </c>
      <c r="B15">
        <v>0.3</v>
      </c>
      <c r="C15" s="3">
        <f>0.5*PI()*($B$15/2)^2*$B$16*($B$17*COS(A8/180*PI()))^2*1000</f>
        <v>2.30930621983752</v>
      </c>
      <c r="D15">
        <f>0.5*PI()*($B$15/2)^2*$B$16*($B$17*SIN(A8/180*PI()))^2*1000</f>
        <v>0</v>
      </c>
      <c r="E15" s="5"/>
      <c r="F15" s="5"/>
      <c r="G15" s="5"/>
    </row>
    <row r="16" spans="1:7">
      <c r="A16" t="s">
        <v>14</v>
      </c>
      <c r="B16">
        <v>0.6</v>
      </c>
      <c r="C16" s="3">
        <f>0.5*PI()*($B$15/2)^2*$B$16*($B$17*COS(A9/180*PI()))^2*1000</f>
        <v>2.23967211687692</v>
      </c>
      <c r="D16">
        <f>0.5*PI()*($B$15/2)^2*$B$16*($B$17*SIN(A9/180*PI()))^2*1000</f>
        <v>0.0696341029606008</v>
      </c>
      <c r="E16" s="5"/>
      <c r="F16" s="5"/>
      <c r="G16" s="5"/>
    </row>
    <row r="17" spans="1:7">
      <c r="A17" t="s">
        <v>15</v>
      </c>
      <c r="B17">
        <v>0.33</v>
      </c>
      <c r="C17" s="3">
        <f>0.5*PI()*($B$15/2)^2*$B$16*($B$17*COS(A10/180*PI()))^2*1000</f>
        <v>2.03916870850207</v>
      </c>
      <c r="D17">
        <f>0.5*PI()*($B$15/2)^2*$B$16*($B$17*SIN(A10/180*PI()))^2*1000</f>
        <v>0.270137511335447</v>
      </c>
      <c r="E17" s="5"/>
      <c r="F17" s="5"/>
      <c r="G17" s="5"/>
    </row>
    <row r="18" spans="3:7">
      <c r="C18" s="3">
        <f>0.5*PI()*($B$15/2)^2*$B$16*($B$17*COS(A11/180*PI()))^2*1000</f>
        <v>1.73197966487814</v>
      </c>
      <c r="D18">
        <f>0.5*PI()*($B$15/2)^2*$B$16*($B$17*SIN(A11/180*PI()))^2*1000</f>
        <v>0.577326554959379</v>
      </c>
      <c r="E18" s="5"/>
      <c r="F18" s="5"/>
      <c r="G18" s="5"/>
    </row>
  </sheetData>
  <mergeCells count="3">
    <mergeCell ref="A7:B7"/>
    <mergeCell ref="A14:B14"/>
    <mergeCell ref="E14:G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</dc:creator>
  <cp:lastModifiedBy>can</cp:lastModifiedBy>
  <dcterms:created xsi:type="dcterms:W3CDTF">2022-09-21T10:05:49Z</dcterms:created>
  <dcterms:modified xsi:type="dcterms:W3CDTF">2022-09-21T11:08:00Z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