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35"/>
  </bookViews>
  <sheets>
    <sheet name="Sheet1" sheetId="1" r:id="rId1"/>
    <sheet name="Sheet2" sheetId="2" r:id="rId2"/>
  </sheets>
  <definedNames>
    <definedName name="坐标旋转" localSheetId="0">Sheet1!$A$2:$B$19</definedName>
    <definedName name="坐标旋转_1" localSheetId="0">Sheet1!$A$32:$B$49</definedName>
  </definedNames>
  <calcPr calcId="144525"/>
</workbook>
</file>

<file path=xl/connections.xml><?xml version="1.0" encoding="utf-8"?>
<connections xmlns="http://schemas.openxmlformats.org/spreadsheetml/2006/main">
  <connection id="1" name="坐标旋转" type="6" background="1" refreshedVersion="2" saveData="1">
    <textPr sourceFile="C:\Users\Lenovo\Desktop\坐标旋转.txt" delimited="0">
      <textFields count="5">
        <textField/>
        <textField position="18"/>
        <textField position="27"/>
        <textField position="29"/>
        <textField position="39"/>
      </textFields>
    </textPr>
  </connection>
  <connection id="2" name="坐标旋转1" type="6" background="1" refreshedVersion="2" saveData="1">
    <textPr sourceFile="C:\Users\Lenovo\Desktop\坐标旋转.txt" delimited="0">
      <textFields count="5">
        <textField/>
        <textField position="18"/>
        <textField position="27"/>
        <textField position="29"/>
        <textField position="39"/>
      </textFields>
    </textPr>
  </connection>
</connections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<sst xmlns="http://schemas.openxmlformats.org/spreadsheetml/2006/main" count="4" uniqueCount="2">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</sst>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176" formatCode="0.00_);[Red]\(0.00\)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Sheet1!$D$2:$D$24</c:f>
              <c:numCache>
                <c:formatCode>General</c:formatCode>
                <c:ptCount val="23"/>
                <c:pt idx="0">
                  <c:v>-115</c:v>
                </c:pt>
                <c:pt idx="1">
                  <c:v>-115</c:v>
                </c:pt>
                <c:pt idx="2">
                  <c:v>-115</c:v>
                </c:pt>
                <c:pt idx="3">
                  <c:v>-69</c:v>
                </c:pt>
                <c:pt idx="4">
                  <c:v>-69</c:v>
                </c:pt>
                <c:pt idx="5">
                  <c:v>-69</c:v>
                </c:pt>
                <c:pt idx="6">
                  <c:v>-23</c:v>
                </c:pt>
                <c:pt idx="7">
                  <c:v>-23</c:v>
                </c:pt>
                <c:pt idx="8">
                  <c:v>-23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69</c:v>
                </c:pt>
                <c:pt idx="13">
                  <c:v>69</c:v>
                </c:pt>
                <c:pt idx="14">
                  <c:v>69</c:v>
                </c:pt>
                <c:pt idx="15">
                  <c:v>115</c:v>
                </c:pt>
                <c:pt idx="16">
                  <c:v>115</c:v>
                </c:pt>
                <c:pt idx="17">
                  <c:v>115</c:v>
                </c:pt>
                <c:pt idx="18">
                  <c:v>0</c:v>
                </c:pt>
                <c:pt idx="19">
                  <c:v>400</c:v>
                </c:pt>
                <c:pt idx="20">
                  <c:v>0</c:v>
                </c:pt>
                <c:pt idx="21">
                  <c:v>-400</c:v>
                </c:pt>
                <c:pt idx="22">
                  <c:v>0</c:v>
                </c:pt>
              </c:numCache>
            </c:numRef>
          </c:xVal>
          <c:yVal>
            <c:numRef>
              <c:f>Sheet1!$E$2:$E$24</c:f>
              <c:numCache>
                <c:formatCode>General</c:formatCode>
                <c:ptCount val="23"/>
                <c:pt idx="0">
                  <c:v>-115</c:v>
                </c:pt>
                <c:pt idx="1">
                  <c:v>0</c:v>
                </c:pt>
                <c:pt idx="2">
                  <c:v>115</c:v>
                </c:pt>
                <c:pt idx="3">
                  <c:v>-115</c:v>
                </c:pt>
                <c:pt idx="4">
                  <c:v>0</c:v>
                </c:pt>
                <c:pt idx="5">
                  <c:v>115</c:v>
                </c:pt>
                <c:pt idx="6">
                  <c:v>-115</c:v>
                </c:pt>
                <c:pt idx="7">
                  <c:v>0</c:v>
                </c:pt>
                <c:pt idx="8">
                  <c:v>115</c:v>
                </c:pt>
                <c:pt idx="9">
                  <c:v>-115</c:v>
                </c:pt>
                <c:pt idx="10">
                  <c:v>0</c:v>
                </c:pt>
                <c:pt idx="11">
                  <c:v>115</c:v>
                </c:pt>
                <c:pt idx="12">
                  <c:v>-115</c:v>
                </c:pt>
                <c:pt idx="13">
                  <c:v>0</c:v>
                </c:pt>
                <c:pt idx="14">
                  <c:v>115</c:v>
                </c:pt>
                <c:pt idx="15">
                  <c:v>-115</c:v>
                </c:pt>
                <c:pt idx="16">
                  <c:v>0</c:v>
                </c:pt>
                <c:pt idx="17">
                  <c:v>115</c:v>
                </c:pt>
                <c:pt idx="18">
                  <c:v>315</c:v>
                </c:pt>
                <c:pt idx="19">
                  <c:v>515</c:v>
                </c:pt>
                <c:pt idx="20">
                  <c:v>515</c:v>
                </c:pt>
                <c:pt idx="21">
                  <c:v>515</c:v>
                </c:pt>
                <c:pt idx="22">
                  <c:v>715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97504"/>
        <c:axId val="688497832"/>
      </c:scatterChart>
      <c:valAx>
        <c:axId val="68849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8497832"/>
        <c:crosses val="autoZero"/>
        <c:crossBetween val="midCat"/>
      </c:valAx>
      <c:valAx>
        <c:axId val="68849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849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Sheet1!$J$32:$J$49</c:f>
              <c:numCache>
                <c:formatCode>0.00_);[Red]\(0.00\)</c:formatCode>
                <c:ptCount val="18"/>
                <c:pt idx="0">
                  <c:v>442906.267665092</c:v>
                </c:pt>
                <c:pt idx="1">
                  <c:v>442845.322418332</c:v>
                </c:pt>
                <c:pt idx="2">
                  <c:v>442827.603032127</c:v>
                </c:pt>
                <c:pt idx="3">
                  <c:v>442949.493525648</c:v>
                </c:pt>
                <c:pt idx="4">
                  <c:v>442888.548278888</c:v>
                </c:pt>
                <c:pt idx="5">
                  <c:v>442870.828892683</c:v>
                </c:pt>
                <c:pt idx="6">
                  <c:v>442992.719386204</c:v>
                </c:pt>
                <c:pt idx="7">
                  <c:v>442931.774139444</c:v>
                </c:pt>
                <c:pt idx="8">
                  <c:v>442914.054753239</c:v>
                </c:pt>
                <c:pt idx="9">
                  <c:v>443035.945246761</c:v>
                </c:pt>
                <c:pt idx="10">
                  <c:v>442975</c:v>
                </c:pt>
                <c:pt idx="11">
                  <c:v>442957.280613796</c:v>
                </c:pt>
                <c:pt idx="12">
                  <c:v>443079.171107317</c:v>
                </c:pt>
                <c:pt idx="13">
                  <c:v>443018.225860556</c:v>
                </c:pt>
                <c:pt idx="14">
                  <c:v>443000.506474352</c:v>
                </c:pt>
                <c:pt idx="15">
                  <c:v>443122.396967873</c:v>
                </c:pt>
                <c:pt idx="16">
                  <c:v>443061.451721112</c:v>
                </c:pt>
                <c:pt idx="17">
                  <c:v>443043.732334908</c:v>
                </c:pt>
              </c:numCache>
            </c:numRef>
          </c:xVal>
          <c:yVal>
            <c:numRef>
              <c:f>Sheet1!$K$32:$K$49</c:f>
              <c:numCache>
                <c:formatCode>0.00_);[Red]\(0.00\)</c:formatCode>
                <c:ptCount val="18"/>
                <c:pt idx="0">
                  <c:v>3322707.60303213</c:v>
                </c:pt>
                <c:pt idx="1">
                  <c:v>3322807.80122022</c:v>
                </c:pt>
                <c:pt idx="2">
                  <c:v>3322923.73233491</c:v>
                </c:pt>
                <c:pt idx="3">
                  <c:v>3322723.33595872</c:v>
                </c:pt>
                <c:pt idx="4">
                  <c:v>3322823.53414681</c:v>
                </c:pt>
                <c:pt idx="5">
                  <c:v>3322939.4652615</c:v>
                </c:pt>
                <c:pt idx="6">
                  <c:v>3322739.06888531</c:v>
                </c:pt>
                <c:pt idx="7">
                  <c:v>3322839.26707341</c:v>
                </c:pt>
                <c:pt idx="8">
                  <c:v>3322955.19818809</c:v>
                </c:pt>
                <c:pt idx="9">
                  <c:v>3322754.80181191</c:v>
                </c:pt>
                <c:pt idx="10">
                  <c:v>3322855</c:v>
                </c:pt>
                <c:pt idx="11">
                  <c:v>3322970.93111469</c:v>
                </c:pt>
                <c:pt idx="12">
                  <c:v>3322770.5347385</c:v>
                </c:pt>
                <c:pt idx="13">
                  <c:v>3322870.73292659</c:v>
                </c:pt>
                <c:pt idx="14">
                  <c:v>3322986.66404128</c:v>
                </c:pt>
                <c:pt idx="15">
                  <c:v>3322786.26766509</c:v>
                </c:pt>
                <c:pt idx="16">
                  <c:v>3322886.46585319</c:v>
                </c:pt>
                <c:pt idx="17">
                  <c:v>3323002.39696787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861445"/>
        <c:axId val="686337514"/>
      </c:scatterChart>
      <c:valAx>
        <c:axId val="6328614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6337514"/>
        <c:crosses val="autoZero"/>
        <c:crossBetween val="midCat"/>
      </c:valAx>
      <c:valAx>
        <c:axId val="6863375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286144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Sheet1!$J$2:$J$19</c:f>
              <c:numCache>
                <c:formatCode>0.00_);[Red]\(0.00\)</c:formatCode>
                <c:ptCount val="18"/>
                <c:pt idx="0">
                  <c:v>442906.267665092</c:v>
                </c:pt>
                <c:pt idx="1">
                  <c:v>442866.93534861</c:v>
                </c:pt>
                <c:pt idx="2">
                  <c:v>442827.603032127</c:v>
                </c:pt>
                <c:pt idx="3">
                  <c:v>442949.493525648</c:v>
                </c:pt>
                <c:pt idx="4">
                  <c:v>442910.161209166</c:v>
                </c:pt>
                <c:pt idx="5">
                  <c:v>442870.828892683</c:v>
                </c:pt>
                <c:pt idx="6">
                  <c:v>442992.719386204</c:v>
                </c:pt>
                <c:pt idx="7">
                  <c:v>442953.387069722</c:v>
                </c:pt>
                <c:pt idx="8">
                  <c:v>442914.054753239</c:v>
                </c:pt>
                <c:pt idx="9">
                  <c:v>443035.945246761</c:v>
                </c:pt>
                <c:pt idx="10">
                  <c:v>442996.612930278</c:v>
                </c:pt>
                <c:pt idx="11">
                  <c:v>442957.280613796</c:v>
                </c:pt>
                <c:pt idx="12">
                  <c:v>443079.171107317</c:v>
                </c:pt>
                <c:pt idx="13">
                  <c:v>443039.838790834</c:v>
                </c:pt>
                <c:pt idx="14">
                  <c:v>443000.506474352</c:v>
                </c:pt>
                <c:pt idx="15">
                  <c:v>443122.396967873</c:v>
                </c:pt>
                <c:pt idx="16">
                  <c:v>443083.06465139</c:v>
                </c:pt>
                <c:pt idx="17">
                  <c:v>443043.732334908</c:v>
                </c:pt>
              </c:numCache>
            </c:numRef>
          </c:xVal>
          <c:yVal>
            <c:numRef>
              <c:f>Sheet1!$K$2:$K$19</c:f>
              <c:numCache>
                <c:formatCode>0.00_);[Red]\(0.00\)</c:formatCode>
                <c:ptCount val="18"/>
                <c:pt idx="0">
                  <c:v>3322707.60303213</c:v>
                </c:pt>
                <c:pt idx="1">
                  <c:v>3322815.66768352</c:v>
                </c:pt>
                <c:pt idx="2">
                  <c:v>3322923.73233491</c:v>
                </c:pt>
                <c:pt idx="3">
                  <c:v>3322723.33595872</c:v>
                </c:pt>
                <c:pt idx="4">
                  <c:v>3322831.40061011</c:v>
                </c:pt>
                <c:pt idx="5">
                  <c:v>3322939.4652615</c:v>
                </c:pt>
                <c:pt idx="6">
                  <c:v>3322739.06888531</c:v>
                </c:pt>
                <c:pt idx="7">
                  <c:v>3322847.1335367</c:v>
                </c:pt>
                <c:pt idx="8">
                  <c:v>3322955.19818809</c:v>
                </c:pt>
                <c:pt idx="9">
                  <c:v>3322754.80181191</c:v>
                </c:pt>
                <c:pt idx="10">
                  <c:v>3322862.8664633</c:v>
                </c:pt>
                <c:pt idx="11">
                  <c:v>3322970.93111469</c:v>
                </c:pt>
                <c:pt idx="12">
                  <c:v>3322770.5347385</c:v>
                </c:pt>
                <c:pt idx="13">
                  <c:v>3322878.59938989</c:v>
                </c:pt>
                <c:pt idx="14">
                  <c:v>3322986.66404128</c:v>
                </c:pt>
                <c:pt idx="15">
                  <c:v>3322786.26766509</c:v>
                </c:pt>
                <c:pt idx="16">
                  <c:v>3322894.33231648</c:v>
                </c:pt>
                <c:pt idx="17">
                  <c:v>3323002.39696787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987312"/>
        <c:axId val="348508795"/>
      </c:scatterChart>
      <c:valAx>
        <c:axId val="89298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8508795"/>
        <c:crosses val="autoZero"/>
        <c:crossBetween val="midCat"/>
      </c:valAx>
      <c:valAx>
        <c:axId val="3485087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298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Sheet1!$J$2:$J$24</c:f>
              <c:numCache>
                <c:formatCode>0.00_);[Red]\(0.00\)</c:formatCode>
                <c:ptCount val="23"/>
                <c:pt idx="0">
                  <c:v>442906.267665092</c:v>
                </c:pt>
                <c:pt idx="1">
                  <c:v>442866.93534861</c:v>
                </c:pt>
                <c:pt idx="2">
                  <c:v>442827.603032127</c:v>
                </c:pt>
                <c:pt idx="3">
                  <c:v>442949.493525648</c:v>
                </c:pt>
                <c:pt idx="4">
                  <c:v>442910.161209166</c:v>
                </c:pt>
                <c:pt idx="5">
                  <c:v>442870.828892683</c:v>
                </c:pt>
                <c:pt idx="6">
                  <c:v>442992.719386204</c:v>
                </c:pt>
                <c:pt idx="7">
                  <c:v>442953.387069722</c:v>
                </c:pt>
                <c:pt idx="8">
                  <c:v>442914.054753239</c:v>
                </c:pt>
                <c:pt idx="9">
                  <c:v>443035.945246761</c:v>
                </c:pt>
                <c:pt idx="10">
                  <c:v>442996.612930278</c:v>
                </c:pt>
                <c:pt idx="11">
                  <c:v>442957.280613796</c:v>
                </c:pt>
                <c:pt idx="12">
                  <c:v>443079.171107317</c:v>
                </c:pt>
                <c:pt idx="13">
                  <c:v>443039.838790834</c:v>
                </c:pt>
                <c:pt idx="14">
                  <c:v>443000.506474352</c:v>
                </c:pt>
                <c:pt idx="15">
                  <c:v>443122.396967873</c:v>
                </c:pt>
                <c:pt idx="16">
                  <c:v>443083.06465139</c:v>
                </c:pt>
                <c:pt idx="17">
                  <c:v>443043.732334908</c:v>
                </c:pt>
                <c:pt idx="18">
                  <c:v>442867.263654852</c:v>
                </c:pt>
                <c:pt idx="19">
                  <c:v>443174.736674502</c:v>
                </c:pt>
                <c:pt idx="20">
                  <c:v>442798.859626187</c:v>
                </c:pt>
                <c:pt idx="21">
                  <c:v>442422.982577873</c:v>
                </c:pt>
                <c:pt idx="22">
                  <c:v>442730.455597522</c:v>
                </c:pt>
              </c:numCache>
            </c:numRef>
          </c:xVal>
          <c:yVal>
            <c:numRef>
              <c:f>Sheet1!$K$2:$K$24</c:f>
              <c:numCache>
                <c:formatCode>0.00_);[Red]\(0.00\)</c:formatCode>
                <c:ptCount val="23"/>
                <c:pt idx="0">
                  <c:v>3322707.60303213</c:v>
                </c:pt>
                <c:pt idx="1">
                  <c:v>3322815.66768352</c:v>
                </c:pt>
                <c:pt idx="2">
                  <c:v>3322923.73233491</c:v>
                </c:pt>
                <c:pt idx="3">
                  <c:v>3322723.33595872</c:v>
                </c:pt>
                <c:pt idx="4">
                  <c:v>3322831.40061011</c:v>
                </c:pt>
                <c:pt idx="5">
                  <c:v>3322939.4652615</c:v>
                </c:pt>
                <c:pt idx="6">
                  <c:v>3322739.06888531</c:v>
                </c:pt>
                <c:pt idx="7">
                  <c:v>3322847.1335367</c:v>
                </c:pt>
                <c:pt idx="8">
                  <c:v>3322955.19818809</c:v>
                </c:pt>
                <c:pt idx="9">
                  <c:v>3322754.80181191</c:v>
                </c:pt>
                <c:pt idx="10">
                  <c:v>3322862.8664633</c:v>
                </c:pt>
                <c:pt idx="11">
                  <c:v>3322970.93111469</c:v>
                </c:pt>
                <c:pt idx="12">
                  <c:v>3322770.5347385</c:v>
                </c:pt>
                <c:pt idx="13">
                  <c:v>3322878.59938989</c:v>
                </c:pt>
                <c:pt idx="14">
                  <c:v>3322986.66404128</c:v>
                </c:pt>
                <c:pt idx="15">
                  <c:v>3322786.26766509</c:v>
                </c:pt>
                <c:pt idx="16">
                  <c:v>3322894.33231648</c:v>
                </c:pt>
                <c:pt idx="17">
                  <c:v>3323002.39696787</c:v>
                </c:pt>
                <c:pt idx="18">
                  <c:v>3323151.00317555</c:v>
                </c:pt>
                <c:pt idx="19">
                  <c:v>3323475.74975704</c:v>
                </c:pt>
                <c:pt idx="20">
                  <c:v>3323338.9416997</c:v>
                </c:pt>
                <c:pt idx="21">
                  <c:v>3323202.13364237</c:v>
                </c:pt>
                <c:pt idx="22">
                  <c:v>3323526.88022386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768952"/>
        <c:axId val="243676591"/>
      </c:scatterChart>
      <c:valAx>
        <c:axId val="88776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3676591"/>
        <c:crosses val="autoZero"/>
        <c:crossBetween val="midCat"/>
      </c:valAx>
      <c:valAx>
        <c:axId val="24367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7768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565150</xdr:colOff>
      <xdr:row>3</xdr:row>
      <xdr:rowOff>114300</xdr:rowOff>
    </xdr:from>
    <xdr:to>
      <xdr:col>22</xdr:col>
      <xdr:colOff>101600</xdr:colOff>
      <xdr:row>18</xdr:row>
      <xdr:rowOff>22225</xdr:rowOff>
    </xdr:to>
    <xdr:graphicFrame>
      <xdr:nvGraphicFramePr>
        <xdr:cNvPr id="2" name="图表 1"/>
        <xdr:cNvGraphicFramePr/>
      </xdr:nvGraphicFramePr>
      <xdr:xfrm>
        <a:off x="12890500" y="628650"/>
        <a:ext cx="3651250" cy="2479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101600</xdr:colOff>
      <xdr:row>42</xdr:row>
      <xdr:rowOff>73025</xdr:rowOff>
    </xdr:from>
    <xdr:to>
      <xdr:col>27</xdr:col>
      <xdr:colOff>361950</xdr:colOff>
      <xdr:row>58</xdr:row>
      <xdr:rowOff>73025</xdr:rowOff>
    </xdr:to>
    <xdr:graphicFrame>
      <xdr:nvGraphicFramePr>
        <xdr:cNvPr id="3" name="图表 2"/>
        <xdr:cNvGraphicFramePr/>
      </xdr:nvGraphicFramePr>
      <xdr:xfrm>
        <a:off x="15170150" y="7273925"/>
        <a:ext cx="50609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473075</xdr:colOff>
      <xdr:row>24</xdr:row>
      <xdr:rowOff>3175</xdr:rowOff>
    </xdr:from>
    <xdr:to>
      <xdr:col>26</xdr:col>
      <xdr:colOff>47625</xdr:colOff>
      <xdr:row>40</xdr:row>
      <xdr:rowOff>3175</xdr:rowOff>
    </xdr:to>
    <xdr:graphicFrame>
      <xdr:nvGraphicFramePr>
        <xdr:cNvPr id="4" name="图表 3"/>
        <xdr:cNvGraphicFramePr/>
      </xdr:nvGraphicFramePr>
      <xdr:xfrm>
        <a:off x="14170025" y="4117975"/>
        <a:ext cx="50609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244475</xdr:colOff>
      <xdr:row>25</xdr:row>
      <xdr:rowOff>22225</xdr:rowOff>
    </xdr:from>
    <xdr:to>
      <xdr:col>8</xdr:col>
      <xdr:colOff>428625</xdr:colOff>
      <xdr:row>41</xdr:row>
      <xdr:rowOff>22225</xdr:rowOff>
    </xdr:to>
    <xdr:graphicFrame>
      <xdr:nvGraphicFramePr>
        <xdr:cNvPr id="5" name="图表 4"/>
        <xdr:cNvGraphicFramePr/>
      </xdr:nvGraphicFramePr>
      <xdr:xfrm>
        <a:off x="1412875" y="4308475"/>
        <a:ext cx="4927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坐标旋转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坐标旋转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abSelected="1" workbookViewId="0">
      <selection activeCell="O32" sqref="O32:O51"/>
    </sheetView>
  </sheetViews>
  <sheetFormatPr defaultColWidth="9" defaultRowHeight="13.5"/>
  <cols>
    <col min="1" max="1" width="7.16666666666667" customWidth="1"/>
    <col min="2" max="2" width="8.16666666666667" customWidth="1"/>
    <col min="7" max="7" width="12.5" customWidth="1"/>
    <col min="8" max="8" width="13.75"/>
    <col min="10" max="11" width="11.8333333333333" style="1" customWidth="1"/>
    <col min="13" max="13" width="11.875" customWidth="1"/>
    <col min="14" max="14" width="12.625" customWidth="1"/>
  </cols>
  <sheetData>
    <row r="1" spans="10:14">
      <c r="J1" s="1" t="s">
        <v>0</v>
      </c>
      <c r="K1" s="1" t="s">
        <v>1</v>
      </c>
      <c r="M1" s="1" t="s">
        <v>0</v>
      </c>
      <c r="N1" s="1" t="s">
        <v>1</v>
      </c>
    </row>
    <row r="2" s="2" customFormat="1" spans="1:15">
      <c r="A2" s="2">
        <v>442860</v>
      </c>
      <c r="B2" s="2">
        <v>3322740</v>
      </c>
      <c r="D2" s="2">
        <f>A2-442975</f>
        <v>-115</v>
      </c>
      <c r="E2" s="2">
        <f>B2-3322855</f>
        <v>-115</v>
      </c>
      <c r="G2" s="2">
        <f>D2*COS(PI()/9)-E2*SIN(PI()/9)</f>
        <v>-68.7323349079276</v>
      </c>
      <c r="H2" s="2">
        <f>D2*SIN(PI()/9)+E2*COS(PI()/9)</f>
        <v>-147.396967872831</v>
      </c>
      <c r="J2" s="3">
        <f>G2+442975</f>
        <v>442906.267665092</v>
      </c>
      <c r="K2" s="3">
        <f>H2+3322855</f>
        <v>3322707.60303213</v>
      </c>
      <c r="M2" s="3">
        <f>J2+350</f>
        <v>443256.267665092</v>
      </c>
      <c r="N2" s="3">
        <f>K2-25</f>
        <v>3322682.60303213</v>
      </c>
      <c r="O2" s="2">
        <v>0</v>
      </c>
    </row>
    <row r="3" spans="1:15">
      <c r="A3">
        <v>442860</v>
      </c>
      <c r="B3">
        <v>3322855</v>
      </c>
      <c r="D3">
        <f t="shared" ref="D3:D19" si="0">A3-442975</f>
        <v>-115</v>
      </c>
      <c r="E3">
        <f t="shared" ref="E3:E19" si="1">B3-3322855</f>
        <v>0</v>
      </c>
      <c r="G3">
        <f t="shared" ref="G3:G19" si="2">D3*COS(PI()/9)-E3*SIN(PI()/9)</f>
        <v>-108.064651390379</v>
      </c>
      <c r="H3">
        <f t="shared" ref="H3:H19" si="3">D3*SIN(PI()/9)+E3*COS(PI()/9)</f>
        <v>-39.3323164824519</v>
      </c>
      <c r="J3" s="1">
        <f t="shared" ref="J3:J19" si="4">G3+442975</f>
        <v>442866.93534861</v>
      </c>
      <c r="K3" s="1">
        <f t="shared" ref="K3:K19" si="5">H3+3322855</f>
        <v>3322815.66768352</v>
      </c>
      <c r="M3" s="3">
        <f t="shared" ref="M3:M24" si="6">J3+350</f>
        <v>443216.93534861</v>
      </c>
      <c r="N3" s="3">
        <f t="shared" ref="N3:N24" si="7">K3-25</f>
        <v>3322790.66768352</v>
      </c>
      <c r="O3">
        <v>1</v>
      </c>
    </row>
    <row r="4" s="2" customFormat="1" spans="1:15">
      <c r="A4" s="2">
        <v>442860</v>
      </c>
      <c r="B4" s="2">
        <v>3322970</v>
      </c>
      <c r="D4" s="2">
        <f t="shared" si="0"/>
        <v>-115</v>
      </c>
      <c r="E4" s="2">
        <f t="shared" si="1"/>
        <v>115</v>
      </c>
      <c r="G4" s="2">
        <f t="shared" si="2"/>
        <v>-147.396967872831</v>
      </c>
      <c r="H4" s="2">
        <f t="shared" si="3"/>
        <v>68.7323349079276</v>
      </c>
      <c r="J4" s="3">
        <f t="shared" si="4"/>
        <v>442827.603032127</v>
      </c>
      <c r="K4" s="3">
        <f t="shared" si="5"/>
        <v>3322923.73233491</v>
      </c>
      <c r="M4" s="3">
        <f t="shared" si="6"/>
        <v>443177.603032127</v>
      </c>
      <c r="N4" s="3">
        <f t="shared" si="7"/>
        <v>3322898.73233491</v>
      </c>
      <c r="O4" s="2">
        <v>2</v>
      </c>
    </row>
    <row r="5" spans="1:15">
      <c r="A5">
        <v>442906</v>
      </c>
      <c r="B5">
        <v>3322740</v>
      </c>
      <c r="D5">
        <f t="shared" si="0"/>
        <v>-69</v>
      </c>
      <c r="E5">
        <f t="shared" si="1"/>
        <v>-115</v>
      </c>
      <c r="G5">
        <f t="shared" si="2"/>
        <v>-25.5064743517758</v>
      </c>
      <c r="H5">
        <f t="shared" si="3"/>
        <v>-131.664041279851</v>
      </c>
      <c r="J5" s="1">
        <f t="shared" si="4"/>
        <v>442949.493525648</v>
      </c>
      <c r="K5" s="1">
        <f t="shared" si="5"/>
        <v>3322723.33595872</v>
      </c>
      <c r="M5" s="3">
        <f t="shared" si="6"/>
        <v>443299.493525648</v>
      </c>
      <c r="N5" s="3">
        <f t="shared" si="7"/>
        <v>3322698.33595872</v>
      </c>
      <c r="O5">
        <v>3</v>
      </c>
    </row>
    <row r="6" spans="1:15">
      <c r="A6">
        <v>442906</v>
      </c>
      <c r="B6">
        <v>3322855</v>
      </c>
      <c r="D6">
        <f t="shared" si="0"/>
        <v>-69</v>
      </c>
      <c r="E6">
        <f t="shared" si="1"/>
        <v>0</v>
      </c>
      <c r="G6">
        <f t="shared" si="2"/>
        <v>-64.8387908342277</v>
      </c>
      <c r="H6">
        <f t="shared" si="3"/>
        <v>-23.5993898894711</v>
      </c>
      <c r="J6" s="1">
        <f t="shared" si="4"/>
        <v>442910.161209166</v>
      </c>
      <c r="K6" s="1">
        <f t="shared" si="5"/>
        <v>3322831.40061011</v>
      </c>
      <c r="M6" s="3">
        <f t="shared" si="6"/>
        <v>443260.161209166</v>
      </c>
      <c r="N6" s="3">
        <f t="shared" si="7"/>
        <v>3322806.40061011</v>
      </c>
      <c r="O6" s="2">
        <v>4</v>
      </c>
    </row>
    <row r="7" spans="1:15">
      <c r="A7">
        <v>442906</v>
      </c>
      <c r="B7">
        <v>3322970</v>
      </c>
      <c r="D7">
        <f t="shared" si="0"/>
        <v>-69</v>
      </c>
      <c r="E7">
        <f t="shared" si="1"/>
        <v>115</v>
      </c>
      <c r="G7">
        <f t="shared" si="2"/>
        <v>-104.17110731668</v>
      </c>
      <c r="H7">
        <f t="shared" si="3"/>
        <v>84.4652615009083</v>
      </c>
      <c r="J7" s="1">
        <f t="shared" si="4"/>
        <v>442870.828892683</v>
      </c>
      <c r="K7" s="1">
        <f t="shared" si="5"/>
        <v>3322939.4652615</v>
      </c>
      <c r="M7" s="3">
        <f t="shared" si="6"/>
        <v>443220.828892683</v>
      </c>
      <c r="N7" s="3">
        <f t="shared" si="7"/>
        <v>3322914.4652615</v>
      </c>
      <c r="O7">
        <v>5</v>
      </c>
    </row>
    <row r="8" spans="1:15">
      <c r="A8">
        <v>442952</v>
      </c>
      <c r="B8">
        <v>3322740</v>
      </c>
      <c r="D8">
        <f t="shared" si="0"/>
        <v>-23</v>
      </c>
      <c r="E8">
        <f t="shared" si="1"/>
        <v>-115</v>
      </c>
      <c r="G8">
        <f t="shared" si="2"/>
        <v>17.719386204376</v>
      </c>
      <c r="H8">
        <f t="shared" si="3"/>
        <v>-115.93111468687</v>
      </c>
      <c r="J8" s="1">
        <f t="shared" si="4"/>
        <v>442992.719386204</v>
      </c>
      <c r="K8" s="1">
        <f t="shared" si="5"/>
        <v>3322739.06888531</v>
      </c>
      <c r="M8" s="3">
        <f t="shared" si="6"/>
        <v>443342.719386204</v>
      </c>
      <c r="N8" s="3">
        <f t="shared" si="7"/>
        <v>3322714.06888531</v>
      </c>
      <c r="O8" s="2">
        <v>6</v>
      </c>
    </row>
    <row r="9" spans="1:15">
      <c r="A9">
        <v>442952</v>
      </c>
      <c r="B9">
        <v>3322855</v>
      </c>
      <c r="D9">
        <f t="shared" si="0"/>
        <v>-23</v>
      </c>
      <c r="E9">
        <f t="shared" si="1"/>
        <v>0</v>
      </c>
      <c r="G9">
        <f t="shared" si="2"/>
        <v>-21.6129302780759</v>
      </c>
      <c r="H9">
        <f t="shared" si="3"/>
        <v>-7.86646329649038</v>
      </c>
      <c r="J9" s="1">
        <f t="shared" si="4"/>
        <v>442953.387069722</v>
      </c>
      <c r="K9" s="1">
        <f t="shared" si="5"/>
        <v>3322847.1335367</v>
      </c>
      <c r="M9" s="3">
        <f t="shared" si="6"/>
        <v>443303.387069722</v>
      </c>
      <c r="N9" s="3">
        <f t="shared" si="7"/>
        <v>3322822.1335367</v>
      </c>
      <c r="O9">
        <v>7</v>
      </c>
    </row>
    <row r="10" spans="1:15">
      <c r="A10">
        <v>442952</v>
      </c>
      <c r="B10">
        <v>3322970</v>
      </c>
      <c r="D10">
        <f t="shared" si="0"/>
        <v>-23</v>
      </c>
      <c r="E10">
        <f t="shared" si="1"/>
        <v>115</v>
      </c>
      <c r="G10">
        <f t="shared" si="2"/>
        <v>-60.9452467605278</v>
      </c>
      <c r="H10">
        <f t="shared" si="3"/>
        <v>100.198188093889</v>
      </c>
      <c r="J10" s="1">
        <f t="shared" si="4"/>
        <v>442914.054753239</v>
      </c>
      <c r="K10" s="1">
        <f t="shared" si="5"/>
        <v>3322955.19818809</v>
      </c>
      <c r="M10" s="3">
        <f t="shared" si="6"/>
        <v>443264.054753239</v>
      </c>
      <c r="N10" s="3">
        <f t="shared" si="7"/>
        <v>3322930.19818809</v>
      </c>
      <c r="O10" s="2">
        <v>8</v>
      </c>
    </row>
    <row r="11" spans="1:15">
      <c r="A11">
        <v>442998</v>
      </c>
      <c r="B11">
        <v>3322740</v>
      </c>
      <c r="D11">
        <f t="shared" si="0"/>
        <v>23</v>
      </c>
      <c r="E11">
        <f t="shared" si="1"/>
        <v>-115</v>
      </c>
      <c r="G11">
        <f t="shared" si="2"/>
        <v>60.9452467605278</v>
      </c>
      <c r="H11">
        <f t="shared" si="3"/>
        <v>-100.198188093889</v>
      </c>
      <c r="J11" s="1">
        <f t="shared" si="4"/>
        <v>443035.945246761</v>
      </c>
      <c r="K11" s="1">
        <f t="shared" si="5"/>
        <v>3322754.80181191</v>
      </c>
      <c r="M11" s="3">
        <f t="shared" si="6"/>
        <v>443385.945246761</v>
      </c>
      <c r="N11" s="3">
        <f t="shared" si="7"/>
        <v>3322729.80181191</v>
      </c>
      <c r="O11">
        <v>9</v>
      </c>
    </row>
    <row r="12" spans="1:15">
      <c r="A12">
        <v>442998</v>
      </c>
      <c r="B12">
        <v>3322855</v>
      </c>
      <c r="D12">
        <f t="shared" si="0"/>
        <v>23</v>
      </c>
      <c r="E12">
        <f t="shared" si="1"/>
        <v>0</v>
      </c>
      <c r="G12">
        <f t="shared" si="2"/>
        <v>21.6129302780759</v>
      </c>
      <c r="H12">
        <f t="shared" si="3"/>
        <v>7.86646329649038</v>
      </c>
      <c r="J12" s="1">
        <f t="shared" si="4"/>
        <v>442996.612930278</v>
      </c>
      <c r="K12" s="1">
        <f t="shared" si="5"/>
        <v>3322862.8664633</v>
      </c>
      <c r="M12" s="3">
        <f t="shared" si="6"/>
        <v>443346.612930278</v>
      </c>
      <c r="N12" s="3">
        <f t="shared" si="7"/>
        <v>3322837.8664633</v>
      </c>
      <c r="O12" s="2">
        <v>10</v>
      </c>
    </row>
    <row r="13" spans="1:15">
      <c r="A13">
        <v>442998</v>
      </c>
      <c r="B13">
        <v>3322970</v>
      </c>
      <c r="D13">
        <f t="shared" si="0"/>
        <v>23</v>
      </c>
      <c r="E13">
        <f t="shared" si="1"/>
        <v>115</v>
      </c>
      <c r="G13">
        <f t="shared" si="2"/>
        <v>-17.719386204376</v>
      </c>
      <c r="H13">
        <f t="shared" si="3"/>
        <v>115.93111468687</v>
      </c>
      <c r="J13" s="1">
        <f t="shared" si="4"/>
        <v>442957.280613796</v>
      </c>
      <c r="K13" s="1">
        <f t="shared" si="5"/>
        <v>3322970.93111469</v>
      </c>
      <c r="M13" s="3">
        <f t="shared" si="6"/>
        <v>443307.280613796</v>
      </c>
      <c r="N13" s="3">
        <f t="shared" si="7"/>
        <v>3322945.93111469</v>
      </c>
      <c r="O13">
        <v>11</v>
      </c>
    </row>
    <row r="14" spans="1:15">
      <c r="A14">
        <v>443044</v>
      </c>
      <c r="B14">
        <v>3322740</v>
      </c>
      <c r="D14">
        <f t="shared" si="0"/>
        <v>69</v>
      </c>
      <c r="E14">
        <f t="shared" si="1"/>
        <v>-115</v>
      </c>
      <c r="G14">
        <f t="shared" si="2"/>
        <v>104.17110731668</v>
      </c>
      <c r="H14">
        <f t="shared" si="3"/>
        <v>-84.4652615009083</v>
      </c>
      <c r="J14" s="1">
        <f t="shared" si="4"/>
        <v>443079.171107317</v>
      </c>
      <c r="K14" s="1">
        <f t="shared" si="5"/>
        <v>3322770.5347385</v>
      </c>
      <c r="M14" s="3">
        <f t="shared" si="6"/>
        <v>443429.171107317</v>
      </c>
      <c r="N14" s="3">
        <f t="shared" si="7"/>
        <v>3322745.5347385</v>
      </c>
      <c r="O14" s="2">
        <v>12</v>
      </c>
    </row>
    <row r="15" spans="1:15">
      <c r="A15">
        <v>443044</v>
      </c>
      <c r="B15">
        <v>3322855</v>
      </c>
      <c r="D15">
        <f t="shared" si="0"/>
        <v>69</v>
      </c>
      <c r="E15">
        <f t="shared" si="1"/>
        <v>0</v>
      </c>
      <c r="G15">
        <f t="shared" si="2"/>
        <v>64.8387908342277</v>
      </c>
      <c r="H15">
        <f t="shared" si="3"/>
        <v>23.5993898894711</v>
      </c>
      <c r="J15" s="1">
        <f t="shared" si="4"/>
        <v>443039.838790834</v>
      </c>
      <c r="K15" s="1">
        <f t="shared" si="5"/>
        <v>3322878.59938989</v>
      </c>
      <c r="M15" s="3">
        <f t="shared" si="6"/>
        <v>443389.838790834</v>
      </c>
      <c r="N15" s="3">
        <f t="shared" si="7"/>
        <v>3322853.59938989</v>
      </c>
      <c r="O15">
        <v>13</v>
      </c>
    </row>
    <row r="16" spans="1:15">
      <c r="A16">
        <v>443044</v>
      </c>
      <c r="B16">
        <v>3322970</v>
      </c>
      <c r="D16">
        <f t="shared" si="0"/>
        <v>69</v>
      </c>
      <c r="E16">
        <f t="shared" si="1"/>
        <v>115</v>
      </c>
      <c r="G16">
        <f t="shared" si="2"/>
        <v>25.5064743517758</v>
      </c>
      <c r="H16">
        <f t="shared" si="3"/>
        <v>131.664041279851</v>
      </c>
      <c r="J16" s="1">
        <f t="shared" si="4"/>
        <v>443000.506474352</v>
      </c>
      <c r="K16" s="1">
        <f t="shared" si="5"/>
        <v>3322986.66404128</v>
      </c>
      <c r="M16" s="3">
        <f t="shared" si="6"/>
        <v>443350.506474352</v>
      </c>
      <c r="N16" s="3">
        <f t="shared" si="7"/>
        <v>3322961.66404128</v>
      </c>
      <c r="O16" s="2">
        <v>14</v>
      </c>
    </row>
    <row r="17" s="2" customFormat="1" spans="1:15">
      <c r="A17" s="2">
        <v>443090</v>
      </c>
      <c r="B17" s="2">
        <v>3322740</v>
      </c>
      <c r="D17" s="2">
        <f t="shared" si="0"/>
        <v>115</v>
      </c>
      <c r="E17" s="2">
        <f t="shared" si="1"/>
        <v>-115</v>
      </c>
      <c r="G17" s="2">
        <f t="shared" si="2"/>
        <v>147.396967872831</v>
      </c>
      <c r="H17" s="2">
        <f t="shared" si="3"/>
        <v>-68.7323349079276</v>
      </c>
      <c r="J17" s="3">
        <f t="shared" si="4"/>
        <v>443122.396967873</v>
      </c>
      <c r="K17" s="3">
        <f t="shared" si="5"/>
        <v>3322786.26766509</v>
      </c>
      <c r="M17" s="3">
        <f t="shared" si="6"/>
        <v>443472.396967873</v>
      </c>
      <c r="N17" s="3">
        <f t="shared" si="7"/>
        <v>3322761.26766509</v>
      </c>
      <c r="O17">
        <v>15</v>
      </c>
    </row>
    <row r="18" spans="1:15">
      <c r="A18">
        <v>443090</v>
      </c>
      <c r="B18">
        <v>3322855</v>
      </c>
      <c r="D18">
        <f t="shared" si="0"/>
        <v>115</v>
      </c>
      <c r="E18">
        <f t="shared" si="1"/>
        <v>0</v>
      </c>
      <c r="G18">
        <f t="shared" si="2"/>
        <v>108.064651390379</v>
      </c>
      <c r="H18">
        <f t="shared" si="3"/>
        <v>39.3323164824519</v>
      </c>
      <c r="J18" s="1">
        <f t="shared" si="4"/>
        <v>443083.06465139</v>
      </c>
      <c r="K18" s="1">
        <f t="shared" si="5"/>
        <v>3322894.33231648</v>
      </c>
      <c r="M18" s="3">
        <f t="shared" si="6"/>
        <v>443433.06465139</v>
      </c>
      <c r="N18" s="3">
        <f t="shared" si="7"/>
        <v>3322869.33231648</v>
      </c>
      <c r="O18" s="2">
        <v>16</v>
      </c>
    </row>
    <row r="19" s="2" customFormat="1" spans="1:15">
      <c r="A19" s="2">
        <v>443090</v>
      </c>
      <c r="B19" s="2">
        <v>3322970</v>
      </c>
      <c r="D19" s="2">
        <f t="shared" si="0"/>
        <v>115</v>
      </c>
      <c r="E19" s="2">
        <f t="shared" si="1"/>
        <v>115</v>
      </c>
      <c r="G19" s="2">
        <f t="shared" si="2"/>
        <v>68.7323349079276</v>
      </c>
      <c r="H19" s="2">
        <f t="shared" si="3"/>
        <v>147.396967872831</v>
      </c>
      <c r="J19" s="3">
        <f t="shared" si="4"/>
        <v>443043.732334908</v>
      </c>
      <c r="K19" s="3">
        <f t="shared" si="5"/>
        <v>3323002.39696787</v>
      </c>
      <c r="M19" s="3">
        <f t="shared" si="6"/>
        <v>443393.732334908</v>
      </c>
      <c r="N19" s="3">
        <f t="shared" si="7"/>
        <v>3322977.39696787</v>
      </c>
      <c r="O19">
        <v>17</v>
      </c>
    </row>
    <row r="20" spans="4:15">
      <c r="D20">
        <v>0</v>
      </c>
      <c r="E20">
        <v>315</v>
      </c>
      <c r="G20">
        <f t="shared" ref="G20:G24" si="8">D20*COS(PI()/9)-E20*SIN(PI()/9)</f>
        <v>-107.736345147586</v>
      </c>
      <c r="H20">
        <f t="shared" ref="H20:H24" si="9">D20*SIN(PI()/9)+E20*COS(PI()/9)</f>
        <v>296.003175547561</v>
      </c>
      <c r="J20" s="1">
        <f t="shared" ref="J20:J24" si="10">G20+442975</f>
        <v>442867.263654852</v>
      </c>
      <c r="K20" s="1">
        <f t="shared" ref="K20:K24" si="11">H20+3322855</f>
        <v>3323151.00317555</v>
      </c>
      <c r="M20" s="3">
        <f t="shared" si="6"/>
        <v>443217.263654852</v>
      </c>
      <c r="N20" s="3">
        <f t="shared" si="7"/>
        <v>3323126.00317555</v>
      </c>
      <c r="O20" s="2">
        <v>18</v>
      </c>
    </row>
    <row r="21" spans="4:15">
      <c r="D21">
        <v>400</v>
      </c>
      <c r="E21">
        <v>515</v>
      </c>
      <c r="G21">
        <f t="shared" si="8"/>
        <v>199.736674501644</v>
      </c>
      <c r="H21">
        <f t="shared" si="9"/>
        <v>620.74975703501</v>
      </c>
      <c r="J21" s="1">
        <f t="shared" si="10"/>
        <v>443174.736674502</v>
      </c>
      <c r="K21" s="1">
        <f t="shared" si="11"/>
        <v>3323475.74975704</v>
      </c>
      <c r="M21" s="3">
        <f t="shared" si="6"/>
        <v>443524.736674502</v>
      </c>
      <c r="N21" s="3">
        <f t="shared" si="7"/>
        <v>3323450.74975704</v>
      </c>
      <c r="O21">
        <v>19</v>
      </c>
    </row>
    <row r="22" spans="4:15">
      <c r="D22">
        <v>0</v>
      </c>
      <c r="E22">
        <v>515</v>
      </c>
      <c r="G22">
        <f t="shared" si="8"/>
        <v>-176.140373812719</v>
      </c>
      <c r="H22">
        <f t="shared" si="9"/>
        <v>483.941699704743</v>
      </c>
      <c r="J22" s="1">
        <f t="shared" si="10"/>
        <v>442798.859626187</v>
      </c>
      <c r="K22" s="1">
        <f t="shared" si="11"/>
        <v>3323338.9416997</v>
      </c>
      <c r="M22" s="3">
        <f t="shared" si="6"/>
        <v>443148.859626187</v>
      </c>
      <c r="N22" s="3">
        <f t="shared" si="7"/>
        <v>3323313.9416997</v>
      </c>
      <c r="O22" s="2">
        <v>20</v>
      </c>
    </row>
    <row r="23" spans="4:15">
      <c r="D23">
        <v>-400</v>
      </c>
      <c r="E23">
        <v>515</v>
      </c>
      <c r="G23">
        <f t="shared" si="8"/>
        <v>-552.017422127083</v>
      </c>
      <c r="H23">
        <f t="shared" si="9"/>
        <v>347.133642374475</v>
      </c>
      <c r="J23" s="1">
        <f t="shared" si="10"/>
        <v>442422.982577873</v>
      </c>
      <c r="K23" s="1">
        <f t="shared" si="11"/>
        <v>3323202.13364237</v>
      </c>
      <c r="M23" s="3">
        <f t="shared" si="6"/>
        <v>442772.982577873</v>
      </c>
      <c r="N23" s="3">
        <f t="shared" si="7"/>
        <v>3323177.13364237</v>
      </c>
      <c r="O23">
        <v>21</v>
      </c>
    </row>
    <row r="24" spans="4:15">
      <c r="D24">
        <v>0</v>
      </c>
      <c r="E24">
        <v>715</v>
      </c>
      <c r="G24">
        <f t="shared" si="8"/>
        <v>-244.544402477853</v>
      </c>
      <c r="H24">
        <f t="shared" si="9"/>
        <v>671.880223861924</v>
      </c>
      <c r="J24" s="1">
        <f t="shared" si="10"/>
        <v>442730.455597522</v>
      </c>
      <c r="K24" s="1">
        <f t="shared" si="11"/>
        <v>3323526.88022386</v>
      </c>
      <c r="M24" s="3">
        <f t="shared" si="6"/>
        <v>443080.455597522</v>
      </c>
      <c r="N24" s="3">
        <f t="shared" si="7"/>
        <v>3323501.88022386</v>
      </c>
      <c r="O24" s="2">
        <v>22</v>
      </c>
    </row>
    <row r="25" spans="15:15">
      <c r="O25">
        <v>23</v>
      </c>
    </row>
    <row r="26" spans="15:15">
      <c r="O26" s="2">
        <v>24</v>
      </c>
    </row>
    <row r="27" spans="15:15">
      <c r="O27">
        <v>25</v>
      </c>
    </row>
    <row r="28" spans="15:15">
      <c r="O28" s="2">
        <v>26</v>
      </c>
    </row>
    <row r="29" spans="1:15">
      <c r="A29">
        <f>SUM(A2:A19)</f>
        <v>7973550</v>
      </c>
      <c r="B29">
        <f>SUM(B2:B19)</f>
        <v>59811390</v>
      </c>
      <c r="G29">
        <f>D29*COS(PI()/9)-E29*SIN(PI()/9)</f>
        <v>0</v>
      </c>
      <c r="H29">
        <f>D29*SIN(PI()/9)+E29*COS(PI()/9)</f>
        <v>0</v>
      </c>
      <c r="J29" s="3">
        <f>MIN(J2:J19)</f>
        <v>442827.603032127</v>
      </c>
      <c r="K29" s="3">
        <f>MIN(K2:K19)</f>
        <v>3322707.60303213</v>
      </c>
      <c r="O29">
        <v>27</v>
      </c>
    </row>
    <row r="30" spans="1:15">
      <c r="A30">
        <f>A29/18</f>
        <v>442975</v>
      </c>
      <c r="B30">
        <f>B29/18</f>
        <v>3322855</v>
      </c>
      <c r="G30">
        <f t="shared" ref="G30:G42" si="12">D30*COS(PI()/9)-E30*SIN(PI()/9)</f>
        <v>0</v>
      </c>
      <c r="H30">
        <f t="shared" ref="H30:H42" si="13">D30*SIN(PI()/9)+E30*COS(PI()/9)</f>
        <v>0</v>
      </c>
      <c r="J30" s="3">
        <f>MAX(J2:J19)</f>
        <v>443122.396967873</v>
      </c>
      <c r="K30" s="3">
        <f>MAX(K2:K19)</f>
        <v>3323002.39696787</v>
      </c>
      <c r="O30" s="2">
        <v>28</v>
      </c>
    </row>
    <row r="31" spans="7:15">
      <c r="G31">
        <f t="shared" si="12"/>
        <v>0</v>
      </c>
      <c r="H31">
        <f t="shared" si="13"/>
        <v>0</v>
      </c>
      <c r="O31">
        <v>29</v>
      </c>
    </row>
    <row r="32" spans="1:15">
      <c r="A32">
        <v>442860</v>
      </c>
      <c r="B32">
        <v>3322740</v>
      </c>
      <c r="D32">
        <f>A32-442975</f>
        <v>-115</v>
      </c>
      <c r="E32">
        <f>B32-3322855</f>
        <v>-115</v>
      </c>
      <c r="G32">
        <f t="shared" si="12"/>
        <v>-68.7323349079276</v>
      </c>
      <c r="H32">
        <f t="shared" si="13"/>
        <v>-147.396967872831</v>
      </c>
      <c r="J32" s="1">
        <f>G32+442975</f>
        <v>442906.267665092</v>
      </c>
      <c r="K32" s="1">
        <f>H32+3322855</f>
        <v>3322707.60303213</v>
      </c>
      <c r="M32" s="3">
        <f>J32+350</f>
        <v>443256.267665092</v>
      </c>
      <c r="N32" s="3">
        <f>K32-25</f>
        <v>3322682.60303213</v>
      </c>
      <c r="O32" s="2">
        <v>30</v>
      </c>
    </row>
    <row r="33" spans="1:15">
      <c r="A33">
        <v>442860</v>
      </c>
      <c r="B33">
        <v>3322855</v>
      </c>
      <c r="D33">
        <v>-138</v>
      </c>
      <c r="E33">
        <f t="shared" ref="E33:E49" si="14">B33-3322855</f>
        <v>0</v>
      </c>
      <c r="G33">
        <f t="shared" si="12"/>
        <v>-129.677581668455</v>
      </c>
      <c r="H33">
        <f t="shared" si="13"/>
        <v>-47.1987797789423</v>
      </c>
      <c r="J33" s="1">
        <f t="shared" ref="J33:J49" si="15">G33+442975</f>
        <v>442845.322418332</v>
      </c>
      <c r="K33" s="1">
        <f t="shared" ref="K33:K49" si="16">H33+3322855</f>
        <v>3322807.80122022</v>
      </c>
      <c r="M33" s="3">
        <f t="shared" ref="M33:M51" si="17">J33+350</f>
        <v>443195.322418332</v>
      </c>
      <c r="N33" s="3">
        <f t="shared" ref="N33:N51" si="18">K33-25</f>
        <v>3322782.80122022</v>
      </c>
      <c r="O33">
        <v>31</v>
      </c>
    </row>
    <row r="34" spans="1:15">
      <c r="A34">
        <v>442860</v>
      </c>
      <c r="B34">
        <v>3322970</v>
      </c>
      <c r="D34">
        <f t="shared" ref="D34:D49" si="19">A34-442975</f>
        <v>-115</v>
      </c>
      <c r="E34">
        <f t="shared" si="14"/>
        <v>115</v>
      </c>
      <c r="G34">
        <f t="shared" si="12"/>
        <v>-147.396967872831</v>
      </c>
      <c r="H34">
        <f t="shared" si="13"/>
        <v>68.7323349079276</v>
      </c>
      <c r="J34" s="1">
        <f t="shared" si="15"/>
        <v>442827.603032127</v>
      </c>
      <c r="K34" s="1">
        <f t="shared" si="16"/>
        <v>3322923.73233491</v>
      </c>
      <c r="M34" s="3">
        <f t="shared" si="17"/>
        <v>443177.603032127</v>
      </c>
      <c r="N34" s="3">
        <f t="shared" si="18"/>
        <v>3322898.73233491</v>
      </c>
      <c r="O34" s="2">
        <v>32</v>
      </c>
    </row>
    <row r="35" spans="1:15">
      <c r="A35">
        <v>442906</v>
      </c>
      <c r="B35">
        <v>3322740</v>
      </c>
      <c r="D35">
        <f t="shared" si="19"/>
        <v>-69</v>
      </c>
      <c r="E35">
        <f t="shared" si="14"/>
        <v>-115</v>
      </c>
      <c r="G35">
        <f t="shared" si="12"/>
        <v>-25.5064743517758</v>
      </c>
      <c r="H35">
        <f t="shared" si="13"/>
        <v>-131.664041279851</v>
      </c>
      <c r="J35" s="1">
        <f t="shared" si="15"/>
        <v>442949.493525648</v>
      </c>
      <c r="K35" s="1">
        <f t="shared" si="16"/>
        <v>3322723.33595872</v>
      </c>
      <c r="M35" s="3">
        <f t="shared" si="17"/>
        <v>443299.493525648</v>
      </c>
      <c r="N35" s="3">
        <f t="shared" si="18"/>
        <v>3322698.33595872</v>
      </c>
      <c r="O35">
        <v>33</v>
      </c>
    </row>
    <row r="36" spans="1:15">
      <c r="A36">
        <v>442906</v>
      </c>
      <c r="B36">
        <v>3322855</v>
      </c>
      <c r="D36">
        <v>-92</v>
      </c>
      <c r="E36">
        <f t="shared" si="14"/>
        <v>0</v>
      </c>
      <c r="G36">
        <f t="shared" si="12"/>
        <v>-86.4517211123036</v>
      </c>
      <c r="H36">
        <f t="shared" si="13"/>
        <v>-31.4658531859615</v>
      </c>
      <c r="J36" s="1">
        <f t="shared" si="15"/>
        <v>442888.548278888</v>
      </c>
      <c r="K36" s="1">
        <f t="shared" si="16"/>
        <v>3322823.53414681</v>
      </c>
      <c r="M36" s="3">
        <f t="shared" si="17"/>
        <v>443238.548278888</v>
      </c>
      <c r="N36" s="3">
        <f t="shared" si="18"/>
        <v>3322798.53414681</v>
      </c>
      <c r="O36" s="2">
        <v>34</v>
      </c>
    </row>
    <row r="37" spans="1:15">
      <c r="A37">
        <v>442906</v>
      </c>
      <c r="B37">
        <v>3322970</v>
      </c>
      <c r="D37">
        <f t="shared" si="19"/>
        <v>-69</v>
      </c>
      <c r="E37">
        <f t="shared" si="14"/>
        <v>115</v>
      </c>
      <c r="G37">
        <f t="shared" si="12"/>
        <v>-104.17110731668</v>
      </c>
      <c r="H37">
        <f t="shared" si="13"/>
        <v>84.4652615009083</v>
      </c>
      <c r="J37" s="1">
        <f t="shared" si="15"/>
        <v>442870.828892683</v>
      </c>
      <c r="K37" s="1">
        <f t="shared" si="16"/>
        <v>3322939.4652615</v>
      </c>
      <c r="M37" s="3">
        <f t="shared" si="17"/>
        <v>443220.828892683</v>
      </c>
      <c r="N37" s="3">
        <f t="shared" si="18"/>
        <v>3322914.4652615</v>
      </c>
      <c r="O37">
        <v>35</v>
      </c>
    </row>
    <row r="38" spans="1:15">
      <c r="A38">
        <v>442952</v>
      </c>
      <c r="B38">
        <v>3322740</v>
      </c>
      <c r="D38">
        <f t="shared" si="19"/>
        <v>-23</v>
      </c>
      <c r="E38">
        <f t="shared" si="14"/>
        <v>-115</v>
      </c>
      <c r="G38">
        <f t="shared" si="12"/>
        <v>17.719386204376</v>
      </c>
      <c r="H38">
        <f t="shared" si="13"/>
        <v>-115.93111468687</v>
      </c>
      <c r="J38" s="1">
        <f t="shared" si="15"/>
        <v>442992.719386204</v>
      </c>
      <c r="K38" s="1">
        <f t="shared" si="16"/>
        <v>3322739.06888531</v>
      </c>
      <c r="M38" s="3">
        <f t="shared" si="17"/>
        <v>443342.719386204</v>
      </c>
      <c r="N38" s="3">
        <f t="shared" si="18"/>
        <v>3322714.06888531</v>
      </c>
      <c r="O38" s="2">
        <v>36</v>
      </c>
    </row>
    <row r="39" spans="1:15">
      <c r="A39">
        <v>442952</v>
      </c>
      <c r="B39">
        <v>3322855</v>
      </c>
      <c r="D39">
        <v>-46</v>
      </c>
      <c r="E39">
        <f t="shared" si="14"/>
        <v>0</v>
      </c>
      <c r="G39">
        <f t="shared" si="12"/>
        <v>-43.2258605561518</v>
      </c>
      <c r="H39">
        <f t="shared" si="13"/>
        <v>-15.7329265929808</v>
      </c>
      <c r="J39" s="1">
        <f t="shared" si="15"/>
        <v>442931.774139444</v>
      </c>
      <c r="K39" s="1">
        <f t="shared" si="16"/>
        <v>3322839.26707341</v>
      </c>
      <c r="M39" s="3">
        <f t="shared" si="17"/>
        <v>443281.774139444</v>
      </c>
      <c r="N39" s="3">
        <f t="shared" si="18"/>
        <v>3322814.26707341</v>
      </c>
      <c r="O39">
        <v>37</v>
      </c>
    </row>
    <row r="40" spans="1:15">
      <c r="A40">
        <v>442952</v>
      </c>
      <c r="B40">
        <v>3322970</v>
      </c>
      <c r="D40">
        <f t="shared" si="19"/>
        <v>-23</v>
      </c>
      <c r="E40">
        <f t="shared" si="14"/>
        <v>115</v>
      </c>
      <c r="G40">
        <f t="shared" si="12"/>
        <v>-60.9452467605278</v>
      </c>
      <c r="H40">
        <f t="shared" si="13"/>
        <v>100.198188093889</v>
      </c>
      <c r="J40" s="1">
        <f t="shared" si="15"/>
        <v>442914.054753239</v>
      </c>
      <c r="K40" s="1">
        <f t="shared" si="16"/>
        <v>3322955.19818809</v>
      </c>
      <c r="M40" s="3">
        <f t="shared" si="17"/>
        <v>443264.054753239</v>
      </c>
      <c r="N40" s="3">
        <f t="shared" si="18"/>
        <v>3322930.19818809</v>
      </c>
      <c r="O40" s="2">
        <v>38</v>
      </c>
    </row>
    <row r="41" spans="1:15">
      <c r="A41">
        <v>442998</v>
      </c>
      <c r="B41">
        <v>3322740</v>
      </c>
      <c r="D41">
        <f t="shared" si="19"/>
        <v>23</v>
      </c>
      <c r="E41">
        <f t="shared" si="14"/>
        <v>-115</v>
      </c>
      <c r="G41">
        <f t="shared" si="12"/>
        <v>60.9452467605278</v>
      </c>
      <c r="H41">
        <f t="shared" si="13"/>
        <v>-100.198188093889</v>
      </c>
      <c r="J41" s="1">
        <f t="shared" si="15"/>
        <v>443035.945246761</v>
      </c>
      <c r="K41" s="1">
        <f t="shared" si="16"/>
        <v>3322754.80181191</v>
      </c>
      <c r="M41" s="3">
        <f t="shared" si="17"/>
        <v>443385.945246761</v>
      </c>
      <c r="N41" s="3">
        <f t="shared" si="18"/>
        <v>3322729.80181191</v>
      </c>
      <c r="O41">
        <v>39</v>
      </c>
    </row>
    <row r="42" spans="1:15">
      <c r="A42">
        <v>442998</v>
      </c>
      <c r="B42">
        <v>3322855</v>
      </c>
      <c r="D42">
        <v>0</v>
      </c>
      <c r="E42">
        <f t="shared" si="14"/>
        <v>0</v>
      </c>
      <c r="G42">
        <f t="shared" si="12"/>
        <v>0</v>
      </c>
      <c r="H42">
        <f t="shared" si="13"/>
        <v>0</v>
      </c>
      <c r="J42" s="1">
        <f t="shared" si="15"/>
        <v>442975</v>
      </c>
      <c r="K42" s="1">
        <f t="shared" si="16"/>
        <v>3322855</v>
      </c>
      <c r="M42" s="3">
        <f t="shared" si="17"/>
        <v>443325</v>
      </c>
      <c r="N42" s="3">
        <f t="shared" si="18"/>
        <v>3322830</v>
      </c>
      <c r="O42" s="2">
        <v>40</v>
      </c>
    </row>
    <row r="43" spans="1:15">
      <c r="A43">
        <v>442998</v>
      </c>
      <c r="B43">
        <v>3322970</v>
      </c>
      <c r="D43">
        <f t="shared" si="19"/>
        <v>23</v>
      </c>
      <c r="E43">
        <f t="shared" si="14"/>
        <v>115</v>
      </c>
      <c r="G43">
        <f t="shared" ref="G43:G49" si="20">D43*COS(PI()/9)-E43*SIN(PI()/9)</f>
        <v>-17.719386204376</v>
      </c>
      <c r="H43">
        <f t="shared" ref="H43:H49" si="21">D43*SIN(PI()/9)+E43*COS(PI()/9)</f>
        <v>115.93111468687</v>
      </c>
      <c r="J43" s="1">
        <f t="shared" si="15"/>
        <v>442957.280613796</v>
      </c>
      <c r="K43" s="1">
        <f t="shared" si="16"/>
        <v>3322970.93111469</v>
      </c>
      <c r="M43" s="3">
        <f t="shared" si="17"/>
        <v>443307.280613796</v>
      </c>
      <c r="N43" s="3">
        <f t="shared" si="18"/>
        <v>3322945.93111469</v>
      </c>
      <c r="O43">
        <v>41</v>
      </c>
    </row>
    <row r="44" spans="1:15">
      <c r="A44">
        <v>443044</v>
      </c>
      <c r="B44">
        <v>3322740</v>
      </c>
      <c r="D44">
        <f t="shared" si="19"/>
        <v>69</v>
      </c>
      <c r="E44">
        <f t="shared" si="14"/>
        <v>-115</v>
      </c>
      <c r="G44">
        <f t="shared" si="20"/>
        <v>104.17110731668</v>
      </c>
      <c r="H44">
        <f t="shared" si="21"/>
        <v>-84.4652615009083</v>
      </c>
      <c r="J44" s="1">
        <f t="shared" si="15"/>
        <v>443079.171107317</v>
      </c>
      <c r="K44" s="1">
        <f t="shared" si="16"/>
        <v>3322770.5347385</v>
      </c>
      <c r="M44" s="3">
        <f t="shared" si="17"/>
        <v>443429.171107317</v>
      </c>
      <c r="N44" s="3">
        <f t="shared" si="18"/>
        <v>3322745.5347385</v>
      </c>
      <c r="O44" s="2">
        <v>42</v>
      </c>
    </row>
    <row r="45" spans="1:15">
      <c r="A45">
        <v>443044</v>
      </c>
      <c r="B45">
        <v>3322855</v>
      </c>
      <c r="D45">
        <v>46</v>
      </c>
      <c r="E45">
        <f t="shared" si="14"/>
        <v>0</v>
      </c>
      <c r="G45">
        <f t="shared" si="20"/>
        <v>43.2258605561518</v>
      </c>
      <c r="H45">
        <f t="shared" si="21"/>
        <v>15.7329265929808</v>
      </c>
      <c r="J45" s="1">
        <f t="shared" si="15"/>
        <v>443018.225860556</v>
      </c>
      <c r="K45" s="1">
        <f t="shared" si="16"/>
        <v>3322870.73292659</v>
      </c>
      <c r="M45" s="3">
        <f t="shared" si="17"/>
        <v>443368.225860556</v>
      </c>
      <c r="N45" s="3">
        <f t="shared" si="18"/>
        <v>3322845.73292659</v>
      </c>
      <c r="O45">
        <v>43</v>
      </c>
    </row>
    <row r="46" spans="1:15">
      <c r="A46">
        <v>443044</v>
      </c>
      <c r="B46">
        <v>3322970</v>
      </c>
      <c r="D46">
        <f t="shared" si="19"/>
        <v>69</v>
      </c>
      <c r="E46">
        <f t="shared" si="14"/>
        <v>115</v>
      </c>
      <c r="G46">
        <f t="shared" si="20"/>
        <v>25.5064743517758</v>
      </c>
      <c r="H46">
        <f t="shared" si="21"/>
        <v>131.664041279851</v>
      </c>
      <c r="J46" s="1">
        <f t="shared" si="15"/>
        <v>443000.506474352</v>
      </c>
      <c r="K46" s="1">
        <f t="shared" si="16"/>
        <v>3322986.66404128</v>
      </c>
      <c r="M46" s="3">
        <f t="shared" si="17"/>
        <v>443350.506474352</v>
      </c>
      <c r="N46" s="3">
        <f t="shared" si="18"/>
        <v>3322961.66404128</v>
      </c>
      <c r="O46" s="2">
        <v>44</v>
      </c>
    </row>
    <row r="47" spans="1:15">
      <c r="A47">
        <v>443090</v>
      </c>
      <c r="B47">
        <v>3322740</v>
      </c>
      <c r="D47">
        <f t="shared" si="19"/>
        <v>115</v>
      </c>
      <c r="E47">
        <f t="shared" si="14"/>
        <v>-115</v>
      </c>
      <c r="G47">
        <f t="shared" si="20"/>
        <v>147.396967872831</v>
      </c>
      <c r="H47">
        <f t="shared" si="21"/>
        <v>-68.7323349079276</v>
      </c>
      <c r="J47" s="1">
        <f t="shared" si="15"/>
        <v>443122.396967873</v>
      </c>
      <c r="K47" s="1">
        <f t="shared" si="16"/>
        <v>3322786.26766509</v>
      </c>
      <c r="M47" s="3">
        <f t="shared" si="17"/>
        <v>443472.396967873</v>
      </c>
      <c r="N47" s="3">
        <f t="shared" si="18"/>
        <v>3322761.26766509</v>
      </c>
      <c r="O47">
        <v>45</v>
      </c>
    </row>
    <row r="48" spans="1:15">
      <c r="A48">
        <v>443090</v>
      </c>
      <c r="B48">
        <v>3322855</v>
      </c>
      <c r="D48">
        <v>92</v>
      </c>
      <c r="E48">
        <f t="shared" si="14"/>
        <v>0</v>
      </c>
      <c r="G48">
        <f t="shared" si="20"/>
        <v>86.4517211123036</v>
      </c>
      <c r="H48">
        <f t="shared" si="21"/>
        <v>31.4658531859615</v>
      </c>
      <c r="J48" s="1">
        <f t="shared" si="15"/>
        <v>443061.451721112</v>
      </c>
      <c r="K48" s="1">
        <f t="shared" si="16"/>
        <v>3322886.46585319</v>
      </c>
      <c r="M48" s="3">
        <f t="shared" si="17"/>
        <v>443411.451721112</v>
      </c>
      <c r="N48" s="3">
        <f t="shared" si="18"/>
        <v>3322861.46585319</v>
      </c>
      <c r="O48" s="2">
        <v>46</v>
      </c>
    </row>
    <row r="49" spans="1:15">
      <c r="A49">
        <v>443090</v>
      </c>
      <c r="B49">
        <v>3322970</v>
      </c>
      <c r="D49">
        <f t="shared" si="19"/>
        <v>115</v>
      </c>
      <c r="E49">
        <f t="shared" si="14"/>
        <v>115</v>
      </c>
      <c r="G49">
        <f t="shared" si="20"/>
        <v>68.7323349079276</v>
      </c>
      <c r="H49">
        <f t="shared" si="21"/>
        <v>147.396967872831</v>
      </c>
      <c r="J49" s="1">
        <f t="shared" si="15"/>
        <v>443043.732334908</v>
      </c>
      <c r="K49" s="1">
        <f t="shared" si="16"/>
        <v>3323002.39696787</v>
      </c>
      <c r="M49" s="3">
        <f t="shared" si="17"/>
        <v>443393.732334908</v>
      </c>
      <c r="N49" s="3">
        <f t="shared" si="18"/>
        <v>3322977.39696787</v>
      </c>
      <c r="O49">
        <v>47</v>
      </c>
    </row>
    <row r="50" spans="1:15">
      <c r="A50">
        <f>SUM(A32:A49)</f>
        <v>7973550</v>
      </c>
      <c r="B50">
        <f>SUM(B32:B49)</f>
        <v>59811390</v>
      </c>
      <c r="J50" s="3">
        <f>MIN(J32:J49)</f>
        <v>442827.603032127</v>
      </c>
      <c r="K50" s="3">
        <f>MIN(K32:K49)</f>
        <v>3322707.60303213</v>
      </c>
      <c r="M50" s="3">
        <f t="shared" si="17"/>
        <v>443177.603032127</v>
      </c>
      <c r="N50" s="3">
        <f t="shared" si="18"/>
        <v>3322682.60303213</v>
      </c>
      <c r="O50" s="2">
        <v>48</v>
      </c>
    </row>
    <row r="51" spans="1:15">
      <c r="A51">
        <f>A50/18</f>
        <v>442975</v>
      </c>
      <c r="B51">
        <f>B50/18</f>
        <v>3322855</v>
      </c>
      <c r="J51" s="3">
        <f>MAX(J32:J49)</f>
        <v>443122.396967873</v>
      </c>
      <c r="K51" s="3">
        <f>MAX(K32:K49)</f>
        <v>3323002.39696787</v>
      </c>
      <c r="M51" s="3">
        <f t="shared" si="17"/>
        <v>443472.396967873</v>
      </c>
      <c r="N51" s="3">
        <f t="shared" si="18"/>
        <v>3322977.39696787</v>
      </c>
      <c r="O51">
        <v>49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9" defaultRowHeight="13.5" outlineLevelRow="6" outlineLevelCol="1"/>
  <cols>
    <col min="1" max="1" width="12.6666666666667" customWidth="1"/>
    <col min="2" max="2" width="12.5833333333333" customWidth="1"/>
    <col min="3" max="3" width="12" customWidth="1"/>
  </cols>
  <sheetData>
    <row r="1" spans="1:2">
      <c r="A1">
        <v>442876.618164</v>
      </c>
      <c r="B1">
        <v>3323158.53864</v>
      </c>
    </row>
    <row r="2" spans="1:2">
      <c r="A2">
        <v>443187.237337</v>
      </c>
      <c r="B2">
        <v>3323503.74678</v>
      </c>
    </row>
    <row r="3" spans="1:2">
      <c r="A3">
        <v>442783.02436</v>
      </c>
      <c r="B3">
        <v>3323331.80625</v>
      </c>
    </row>
    <row r="4" spans="1:2">
      <c r="A4">
        <v>442374.041456</v>
      </c>
      <c r="B4">
        <v>3323195.56695</v>
      </c>
    </row>
    <row r="5" spans="1:2">
      <c r="A5">
        <v>442683.96675</v>
      </c>
      <c r="B5">
        <v>3323516.04816</v>
      </c>
    </row>
    <row r="6" spans="1:2">
      <c r="A6">
        <v>442162.05705</v>
      </c>
      <c r="B6">
        <v>3323953.37696</v>
      </c>
    </row>
    <row r="7" spans="1:2">
      <c r="A7" s="1">
        <v>442757.150663</v>
      </c>
      <c r="B7" s="1">
        <v>3324351.04392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can</cp:lastModifiedBy>
  <dcterms:created xsi:type="dcterms:W3CDTF">2018-12-02T14:17:00Z</dcterms:created>
  <dcterms:modified xsi:type="dcterms:W3CDTF">2022-06-20T13:27:53Z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