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x\Downloads\"/>
    </mc:Choice>
  </mc:AlternateContent>
  <xr:revisionPtr revIDLastSave="0" documentId="13_ncr:1_{404F1C21-9A25-45B1-9CBC-BB913AF5F98F}" xr6:coauthVersionLast="47" xr6:coauthVersionMax="47" xr10:uidLastSave="{00000000-0000-0000-0000-000000000000}"/>
  <bookViews>
    <workbookView xWindow="-96" yWindow="-96" windowWidth="23232" windowHeight="13872" tabRatio="743" xr2:uid="{00000000-000D-0000-FFFF-FFFF00000000}"/>
  </bookViews>
  <sheets>
    <sheet name="CCSE-FT-019_PM" sheetId="1" r:id="rId1"/>
    <sheet name="Cargos" sheetId="7" r:id="rId2"/>
    <sheet name="Areas" sheetId="6" r:id="rId3"/>
    <sheet name="Datos" sheetId="5" r:id="rId4"/>
    <sheet name="Personal CI" sheetId="8" r:id="rId5"/>
    <sheet name="Hoja1" sheetId="4" state="hidden" r:id="rId6"/>
    <sheet name="Datos." sheetId="3" state="hidden" r:id="rId7"/>
  </sheets>
  <externalReferences>
    <externalReference r:id="rId8"/>
  </externalReferences>
  <definedNames>
    <definedName name="_xlnm._FilterDatabase" localSheetId="0" hidden="1">'CCSE-FT-019_PM'!$A$9:$AB$16</definedName>
    <definedName name="origen">[1]Datos!$B$3:$B$19</definedName>
    <definedName name="_xlnm.Print_Titles" localSheetId="0">'CCSE-FT-019_PM'!$1:$9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" i="1" l="1"/>
  <c r="AC12" i="1"/>
  <c r="AC13" i="1"/>
  <c r="AC14" i="1"/>
  <c r="AC15" i="1"/>
  <c r="AC16" i="1"/>
  <c r="AC10" i="1"/>
  <c r="C3" i="8"/>
  <c r="C4" i="8"/>
  <c r="C5" i="8"/>
  <c r="C6" i="8"/>
  <c r="C7" i="8"/>
  <c r="C2" i="8"/>
  <c r="N11" i="1"/>
  <c r="N12" i="1"/>
  <c r="N13" i="1"/>
  <c r="N14" i="1"/>
  <c r="N15" i="1"/>
  <c r="N16" i="1"/>
  <c r="N10" i="1"/>
  <c r="D10" i="1"/>
  <c r="D11" i="1"/>
  <c r="D12" i="1"/>
  <c r="D13" i="1"/>
  <c r="D14" i="1"/>
  <c r="D15" i="1"/>
  <c r="D16" i="1"/>
  <c r="C6" i="4"/>
  <c r="D4" i="4" s="1"/>
  <c r="D5" i="4" l="1"/>
  <c r="D3" i="4"/>
  <c r="D6" i="4" l="1"/>
</calcChain>
</file>

<file path=xl/sharedStrings.xml><?xml version="1.0" encoding="utf-8"?>
<sst xmlns="http://schemas.openxmlformats.org/spreadsheetml/2006/main" count="452" uniqueCount="281">
  <si>
    <t>No. solicitud</t>
  </si>
  <si>
    <t>fecha de solicitud</t>
  </si>
  <si>
    <t>Detalle de la fuente</t>
  </si>
  <si>
    <t>Código o capítulo</t>
  </si>
  <si>
    <t>(DD-MM-AA)</t>
  </si>
  <si>
    <t>(Seleccione de la lista desplegable)</t>
  </si>
  <si>
    <t>(Utilice cualquier técnica: 5 ¿por qué?, espina pescado, lluvia de ideas etc.)</t>
  </si>
  <si>
    <t>ESTABLECIMIENTO ACCIONES DE MEJORA</t>
  </si>
  <si>
    <t>ACCIÓN</t>
  </si>
  <si>
    <t>(Cantidad de actividades de la acción - Columna J).</t>
  </si>
  <si>
    <t>Tipo de acción Propuesta</t>
  </si>
  <si>
    <t>Área responsable de ejecución</t>
  </si>
  <si>
    <t>Fórmula del indicador</t>
  </si>
  <si>
    <t>(Información automática)</t>
  </si>
  <si>
    <t>(Formule acorde con cantidad de actividades de la Columna K)</t>
  </si>
  <si>
    <t>Origen Externo</t>
  </si>
  <si>
    <t>Ente externo</t>
  </si>
  <si>
    <t>Corrección</t>
  </si>
  <si>
    <t>Correctiva</t>
  </si>
  <si>
    <t>Preventiva</t>
  </si>
  <si>
    <t>% que se espera alcanzar de la meta</t>
  </si>
  <si>
    <t>Fecha terminación</t>
  </si>
  <si>
    <t>Fecha de inicio</t>
  </si>
  <si>
    <t>(Asignado por la Oficina de Control Interno)</t>
  </si>
  <si>
    <t>Contabilidad</t>
  </si>
  <si>
    <t>Tesorería</t>
  </si>
  <si>
    <t>Presupuesto</t>
  </si>
  <si>
    <t>Sistemas</t>
  </si>
  <si>
    <t>Planeación</t>
  </si>
  <si>
    <t>(Cálculo automático)</t>
  </si>
  <si>
    <t>(Información del análisis adelantado por el auditor que realizó el seguimiento)</t>
  </si>
  <si>
    <t>De mejora</t>
  </si>
  <si>
    <t>Universo</t>
  </si>
  <si>
    <t>Detalle de Actividades para ejecutar la acción</t>
  </si>
  <si>
    <t>Director Operativo</t>
  </si>
  <si>
    <t>Subdirector Financiero</t>
  </si>
  <si>
    <t>Coordinador Jurídico</t>
  </si>
  <si>
    <t xml:space="preserve">Subdirector Administrativo </t>
  </si>
  <si>
    <t>Técnico de Servicios Administrativos</t>
  </si>
  <si>
    <t>Secretario General</t>
  </si>
  <si>
    <t>Coordinador de Programación</t>
  </si>
  <si>
    <t>Coordinador Técnico</t>
  </si>
  <si>
    <t>Gerente General</t>
  </si>
  <si>
    <t>Jefe Oficina de Control Interno</t>
  </si>
  <si>
    <t>Gerencia General</t>
  </si>
  <si>
    <t>Oficina de Control Interno</t>
  </si>
  <si>
    <t>Coordinación de Prensa y Comunicaciones</t>
  </si>
  <si>
    <t>Dirección Operativa</t>
  </si>
  <si>
    <t>Secretaría General</t>
  </si>
  <si>
    <t>Coordinación de Producción</t>
  </si>
  <si>
    <t>Coordinación de Programación</t>
  </si>
  <si>
    <t>Coordinación Técnica</t>
  </si>
  <si>
    <t>Ventas y Mercadeo</t>
  </si>
  <si>
    <t>Subdirección Financiera</t>
  </si>
  <si>
    <t>Subdirección Administrativa</t>
  </si>
  <si>
    <t>Servicios Administrativos</t>
  </si>
  <si>
    <t>Coordinador de Producción</t>
  </si>
  <si>
    <t>Subdirector Administrativo</t>
  </si>
  <si>
    <t>Cargo del Líder proceso</t>
  </si>
  <si>
    <t>Coordinador de Prensa y Comunicaciones</t>
  </si>
  <si>
    <t>Nelson Jairo Rincón Martínez</t>
  </si>
  <si>
    <t>Atención al Ciudadano</t>
  </si>
  <si>
    <t>Cargo del responsable de ejecución</t>
  </si>
  <si>
    <t>Meta de la acción</t>
  </si>
  <si>
    <t>(Detalle el resultado que se espera obtener)</t>
  </si>
  <si>
    <t xml:space="preserve">No. Solicitud </t>
  </si>
  <si>
    <t>Fuente de Hallazgo</t>
  </si>
  <si>
    <t>Proceso</t>
  </si>
  <si>
    <t xml:space="preserve">Tipo de acción </t>
  </si>
  <si>
    <t xml:space="preserve">Lider del Proceso </t>
  </si>
  <si>
    <t xml:space="preserve">Área responsable </t>
  </si>
  <si>
    <t xml:space="preserve">Cargo del líder de área responsable </t>
  </si>
  <si>
    <t>Meta</t>
  </si>
  <si>
    <t xml:space="preserve">Actividades </t>
  </si>
  <si>
    <t>Acción Fomulada</t>
  </si>
  <si>
    <t xml:space="preserve">Auditor </t>
  </si>
  <si>
    <t xml:space="preserve">Cierre Hallazgo </t>
  </si>
  <si>
    <t xml:space="preserve">Origen Interno </t>
  </si>
  <si>
    <t>Planeación Estratégica</t>
  </si>
  <si>
    <t>Gerente</t>
  </si>
  <si>
    <t>Si</t>
  </si>
  <si>
    <t>Gestión de Comunicaciones</t>
  </si>
  <si>
    <t>No</t>
  </si>
  <si>
    <t>Néstor Fernando Avella Avella</t>
  </si>
  <si>
    <t>Diseño y Creación de Contenidos</t>
  </si>
  <si>
    <t>Profesional Universitario de Planeación</t>
  </si>
  <si>
    <t xml:space="preserve">José Leonardo Ibarra Quiroga </t>
  </si>
  <si>
    <t>Comercialización</t>
  </si>
  <si>
    <t>Gloria Marcela Morales Páez</t>
  </si>
  <si>
    <t>Producción de Televisión</t>
  </si>
  <si>
    <t xml:space="preserve">Jizeth Hael González Ramírez </t>
  </si>
  <si>
    <t>Emisión de Contenidos</t>
  </si>
  <si>
    <t>Gestión Financiera y Facturación</t>
  </si>
  <si>
    <t>Gestión Jurídica y Contractual</t>
  </si>
  <si>
    <t>Gestión de Recursos y Administración de la Información</t>
  </si>
  <si>
    <t>Gestión de Talento Humano</t>
  </si>
  <si>
    <t>Profesional Universitario de Ventas y Mercadeo</t>
  </si>
  <si>
    <t>Atención al Usuario y Defensor del Televidente</t>
  </si>
  <si>
    <t>Coordinación Jurídica</t>
  </si>
  <si>
    <t>Control, Seguimiento y Evaluación</t>
  </si>
  <si>
    <t>Proceso de Participación Ciudadana y Control Social</t>
  </si>
  <si>
    <t>Prestación/Emisión Servicio de Televisión</t>
  </si>
  <si>
    <t>Profesional Universitario de Contabilidad</t>
  </si>
  <si>
    <t>Profesional Universitario de Tesoreria</t>
  </si>
  <si>
    <t>Profesional Universitario de Presupuesto</t>
  </si>
  <si>
    <t>Facturación</t>
  </si>
  <si>
    <t>Profesional Universitario de Facturación</t>
  </si>
  <si>
    <t xml:space="preserve">Talento Humano </t>
  </si>
  <si>
    <t>Profesional Universitario de Recursos Humanos</t>
  </si>
  <si>
    <t>Profesional Universitario de Sistemas</t>
  </si>
  <si>
    <t>Delegado para la Atención al Ciudadano</t>
  </si>
  <si>
    <t>Archivo</t>
  </si>
  <si>
    <t>Responsable de Archivo</t>
  </si>
  <si>
    <t xml:space="preserve">Cargo responsable </t>
  </si>
  <si>
    <t>Líder responsable</t>
  </si>
  <si>
    <t>Jefe Oficina de Control Interno Interno</t>
  </si>
  <si>
    <t xml:space="preserve">Director Operativo </t>
  </si>
  <si>
    <t>IDENTIFICACIÓN DE LA OBSERVACIÓN Y/O HALLAZGO</t>
  </si>
  <si>
    <t>Fuente de la Observación y/o hallazgo</t>
  </si>
  <si>
    <t>(Nombre completo del informe origen de la observación y/o hallazgo)</t>
  </si>
  <si>
    <t>(Identificación de la observación y/o hallazgo, en el informe)</t>
  </si>
  <si>
    <t>Observación y/o Hallazgo detectado</t>
  </si>
  <si>
    <t>(Transcripción de la observación y/o hallazgo)</t>
  </si>
  <si>
    <t>(Detalle todas las actividades que ejecutarán para eliminar la(s) causa(s) de la(s) observación(es) y/o hallazgo(s))</t>
  </si>
  <si>
    <t>Causa(s) de la observación y/o hallazgo</t>
  </si>
  <si>
    <t>Auxiliar de Atención al Ciudadano</t>
  </si>
  <si>
    <t xml:space="preserve">Líder Gestión Doumental </t>
  </si>
  <si>
    <t>ABIERTA</t>
  </si>
  <si>
    <t>CERRADA</t>
  </si>
  <si>
    <t>Fecha de la observación y/o hallazgo</t>
  </si>
  <si>
    <t>Secretaria General</t>
  </si>
  <si>
    <t>(Nombre del auditor)</t>
  </si>
  <si>
    <t>Fecha seguimiento</t>
  </si>
  <si>
    <t>Análisis - Seguimiento OCI</t>
  </si>
  <si>
    <t>% avance en ejecución de la meta</t>
  </si>
  <si>
    <t>Alerta</t>
  </si>
  <si>
    <t>Estado</t>
  </si>
  <si>
    <t>Auditor que realizó el seguimiento</t>
  </si>
  <si>
    <t>Informe Final Auditoría de Regularidad PAD 2021</t>
  </si>
  <si>
    <t>3.3.3.1.3</t>
  </si>
  <si>
    <t>Elaborar cronograma de modificaciones presupuestales que requieran aprobación del CONFIS.</t>
  </si>
  <si>
    <t>Hallazgo administrativo, por no registrar la reducción al presupuesto de rentas e ingresos en el mes de diciembre de 2020 de Canal Capital.</t>
  </si>
  <si>
    <t>Cronograma realizado y socializado / 1</t>
  </si>
  <si>
    <t>No incorporación de la reducción presupuestal aprobada mediante Acuerdo JAR No. 05 de 2020, en el sistema presupuestal BogData</t>
  </si>
  <si>
    <t>Cant.</t>
  </si>
  <si>
    <t>%</t>
  </si>
  <si>
    <t>Terminada</t>
  </si>
  <si>
    <t>Terminada Extemporánea</t>
  </si>
  <si>
    <t>Incumplida</t>
  </si>
  <si>
    <r>
      <rPr>
        <b/>
        <sz val="8"/>
        <rFont val="Tahoma"/>
        <family val="2"/>
      </rPr>
      <t>Reporte Proyectos Estratégicos:</t>
    </r>
    <r>
      <rPr>
        <sz val="8"/>
        <rFont val="Tahoma"/>
        <family val="2"/>
      </rPr>
      <t xml:space="preserve"> En lo corrido del primer cuatrimestre de 2023, no se ha participado en ningún proceso de cotización para licitar ni se ha suscrito ningún contrato interadministrativo asociado a BTL, razón por la que no se ha requerido presentar al Equipo Directivo posibles contratos interadministrativos en esta línea de venta para la revisión técnica o jurídica.
</t>
    </r>
    <r>
      <rPr>
        <b/>
        <sz val="8"/>
        <rFont val="Tahoma"/>
        <family val="2"/>
      </rPr>
      <t>Análisis OCI:</t>
    </r>
    <r>
      <rPr>
        <sz val="8"/>
        <rFont val="Tahoma"/>
        <family val="2"/>
      </rPr>
      <t xml:space="preserve"> De acuerdo con el avance presentado, la acción de mejora suscrita y el plazo, se califica como </t>
    </r>
    <r>
      <rPr>
        <b/>
        <sz val="8"/>
        <rFont val="Tahoma"/>
        <family val="2"/>
      </rPr>
      <t xml:space="preserve"> "Sin iniciar"</t>
    </r>
    <r>
      <rPr>
        <sz val="8"/>
        <rFont val="Tahoma"/>
        <family val="2"/>
      </rPr>
      <t xml:space="preserve">.  </t>
    </r>
  </si>
  <si>
    <t>INCUMPLIDA</t>
  </si>
  <si>
    <t>RESUMEN PRIMER SEGUIMIENTO 2023</t>
  </si>
  <si>
    <t>REPORTE DE AVANCES</t>
  </si>
  <si>
    <t>Evidencias y/o soportes de la ejecución de la acción</t>
  </si>
  <si>
    <t>Relación de Avances</t>
  </si>
  <si>
    <t>MATRIZ RELACIÓN DE SOPORTES Y AVANCES
PLAN DE MEJORAMIENTO POR PROCESOS
SEGUNDO SEGUIMIENTO
VIGENCIA 2023</t>
  </si>
  <si>
    <t>Origen Interno</t>
  </si>
  <si>
    <t>CONTABILIDAD</t>
  </si>
  <si>
    <t>CONTROL INTERNO</t>
  </si>
  <si>
    <t>CORRESPONDENCIA AUX RECEPCIÓN</t>
  </si>
  <si>
    <t>DIRECCION OPERATIVA</t>
  </si>
  <si>
    <t>FACTURACION</t>
  </si>
  <si>
    <t>GERENCIA GENERAL</t>
  </si>
  <si>
    <t>GESTION DOCUMENTAL</t>
  </si>
  <si>
    <t>SD JURIDICA Y CONTRATOS CJ-</t>
  </si>
  <si>
    <t>PLANEACIÓN</t>
  </si>
  <si>
    <t>MARCA Y COMUNICACIONES</t>
  </si>
  <si>
    <t>PRODUCCION</t>
  </si>
  <si>
    <t>PROGRAMACION</t>
  </si>
  <si>
    <t>SECRETARÍA GENERAL</t>
  </si>
  <si>
    <t>SERVICIOS ADMINISTRATIVOS</t>
  </si>
  <si>
    <t>SISTEMAS</t>
  </si>
  <si>
    <t>SD ADMINISTRATIVA</t>
  </si>
  <si>
    <t>SD FINANCIERA</t>
  </si>
  <si>
    <t>TALENTO HUMANO RRHH</t>
  </si>
  <si>
    <t>TECNICA</t>
  </si>
  <si>
    <t>TESORERIA</t>
  </si>
  <si>
    <t>PROFESIONAL DE VENTAS Y MERCADEO</t>
  </si>
  <si>
    <t>PROYECTOS ESTRATEGICOS</t>
  </si>
  <si>
    <t>PROYECTO PERIODÍSTICO</t>
  </si>
  <si>
    <t>CIUDADANIA, CULTURA Y EDUCACION</t>
  </si>
  <si>
    <t>PRESUPUESTO</t>
  </si>
  <si>
    <t>ATENCION AL CIUDADANO</t>
  </si>
  <si>
    <t>COORDINACIONES</t>
  </si>
  <si>
    <t>DIGITAL</t>
  </si>
  <si>
    <t>ACTUALIDAD</t>
  </si>
  <si>
    <t>CAPITAL SONORO</t>
  </si>
  <si>
    <t>DEFENSORIA DE LAS AUDIENCIAS</t>
  </si>
  <si>
    <t>Financiera DO</t>
  </si>
  <si>
    <t>Aprobación Proyectos</t>
  </si>
  <si>
    <t>Financiera Gerencia</t>
  </si>
  <si>
    <t>Asesor Gerencia</t>
  </si>
  <si>
    <t>Project Manager</t>
  </si>
  <si>
    <t>Codigo</t>
  </si>
  <si>
    <t>Nombre Area</t>
  </si>
  <si>
    <t>Código</t>
  </si>
  <si>
    <t>NOTA: En el campo de área, colocar el código del área.
Ejemplo1:      1012
Si se necetita más de un área, separela por ; 
Ejemplo 2:       1012;1024;1044
Mínimo se debe colocar un área por plan de mejora</t>
  </si>
  <si>
    <t>AREA</t>
  </si>
  <si>
    <t>Tener en cuenta la hoja de área</t>
  </si>
  <si>
    <t>No modificar</t>
  </si>
  <si>
    <t>Cod. Fuente</t>
  </si>
  <si>
    <t>Visita de Seguimiento al Cumplimiento de la Normativa Archivística. (Herramienta No. 2)</t>
  </si>
  <si>
    <t>2-4.1</t>
  </si>
  <si>
    <t xml:space="preserve">No se cuenta con aplicativo o herramienta tecnológica integral para las operaciones de Gestión Documental. </t>
  </si>
  <si>
    <t>falta de recursos  para realizar la compra de un software integral de gestión documental</t>
  </si>
  <si>
    <t>Actividades programadas / Actividades Realizadas</t>
  </si>
  <si>
    <t>Líder de Gestión Documental
Profesional de Sistemas</t>
  </si>
  <si>
    <t>TERMINADA EXTEMPORÁNEA</t>
  </si>
  <si>
    <t>6. Realizar jornadas de inducción para el manejo adecuado de la herramienta tecnológica. (G. Documental)</t>
  </si>
  <si>
    <t xml:space="preserve">5. Puesta en producción del aplicativo (Sistemas) </t>
  </si>
  <si>
    <t xml:space="preserve">4. Realizar pruebas piloto del aplicativo previo a la puesta en producción. (G. Documental) </t>
  </si>
  <si>
    <t>3. Socializar la herramientas metodológicas a los funcionarios y/o contratistas del canal. (G. Documental)</t>
  </si>
  <si>
    <t>2. Definir los lineamientos para el manejo documental al interior del software. (G. Documental)</t>
  </si>
  <si>
    <t>1. Capacitación de Sistemas al equipo de gestión documental para los usos del aplicativo (Sistemas)</t>
  </si>
  <si>
    <r>
      <t xml:space="preserve">Reporte G. Documental: </t>
    </r>
    <r>
      <rPr>
        <sz val="8"/>
        <color theme="1"/>
        <rFont val="Tahoma"/>
        <family val="2"/>
      </rPr>
      <t xml:space="preserve">Se adelantaron las capacitaciones con las diferentes áreas de la entidad dando a conocer el modulo de gestión documental. Adicionalmente el 24 de marzo de 2023 se llevo a cabo la entrega del modulo de gestión documental por parte del area de sistemas. </t>
    </r>
  </si>
  <si>
    <r>
      <t xml:space="preserve">Análisis OCI: </t>
    </r>
    <r>
      <rPr>
        <sz val="8"/>
        <color theme="1"/>
        <rFont val="Tahoma"/>
        <family val="2"/>
      </rPr>
      <t xml:space="preserve">Se adelanta la verificación de los soportes remitidos, observando que el 24 de marzo se adelantó la entrega del módulo al área de Gestión Documental y lo correspondiente a las responsabilidades asignadas a Sistemas en las acciones 1 y 5, así como socializaciones del módulo a las áreas de Capital, de conformidad con lo formulado en la acción. Teniendo en cuenta lo anterior, se califica la acción como </t>
    </r>
    <r>
      <rPr>
        <b/>
        <sz val="8"/>
        <color theme="1"/>
        <rFont val="Tahoma"/>
        <family val="2"/>
      </rPr>
      <t>"Terminada Extemporánea"</t>
    </r>
    <r>
      <rPr>
        <sz val="8"/>
        <color theme="1"/>
        <rFont val="Tahoma"/>
        <family val="2"/>
      </rPr>
      <t xml:space="preserve"> con estado </t>
    </r>
    <r>
      <rPr>
        <b/>
        <sz val="8"/>
        <color theme="1"/>
        <rFont val="Tahoma"/>
        <family val="2"/>
      </rPr>
      <t>"Abierta"</t>
    </r>
    <r>
      <rPr>
        <sz val="8"/>
        <color theme="1"/>
        <rFont val="Tahoma"/>
        <family val="2"/>
      </rPr>
      <t xml:space="preserve"> de manera que se pueda verificar el funcionamiento del módulo en Capital.</t>
    </r>
  </si>
  <si>
    <r>
      <t>Reporte Sistemas:</t>
    </r>
    <r>
      <rPr>
        <sz val="8"/>
        <color theme="1"/>
        <rFont val="Tahoma"/>
        <family val="2"/>
      </rPr>
      <t xml:space="preserve"> 1. y 5 El modulo de gestión documental esta habilitado dentro de la intranet de pruebas ERPC, desarrollado y entregado al 100% de acuerdo a la acción formulada, sin embargo, el área de sistemas se encuentra a la espera de la aprobación por parte de gestión documental para colocarlo en la intranet ERP y dejarlo implementado.</t>
    </r>
  </si>
  <si>
    <r>
      <t xml:space="preserve">Reporte G. Documental: </t>
    </r>
    <r>
      <rPr>
        <sz val="8"/>
        <color theme="1"/>
        <rFont val="Tahoma"/>
        <family val="2"/>
      </rPr>
      <t xml:space="preserve">Se adelantaron las capacitaciones con las diferentes áreas de la entidad dando a conocer el modulo de gestión documental. Adicionalmente el 24 de marzo de 2023 se llevo a cabo la entrega del modulo de gestión documental por parte del area de sistemas. 
</t>
    </r>
  </si>
  <si>
    <t>1013;1024</t>
  </si>
  <si>
    <t>Automático</t>
  </si>
  <si>
    <t>Cod. Tipo de acción</t>
  </si>
  <si>
    <t>Fuente</t>
  </si>
  <si>
    <t>Tipo</t>
  </si>
  <si>
    <t>Cod</t>
  </si>
  <si>
    <t>Sin Asignar</t>
  </si>
  <si>
    <t>Jefe Oficina - Control Interno</t>
  </si>
  <si>
    <t>Profesional Especializado Programación</t>
  </si>
  <si>
    <t>Profesional Especializado Jurídica</t>
  </si>
  <si>
    <t>Profesional Especializado Prensa y Comunicaciones</t>
  </si>
  <si>
    <t>Profesional Especializado Producción</t>
  </si>
  <si>
    <t xml:space="preserve">Auxiliar Técnica </t>
  </si>
  <si>
    <t>Auxiliar Atención al Ciudadano</t>
  </si>
  <si>
    <t>Auxiliar Master</t>
  </si>
  <si>
    <t>Auxiliar Recepción</t>
  </si>
  <si>
    <t>Auxiliar Tráfico</t>
  </si>
  <si>
    <t>Profesional Producción</t>
  </si>
  <si>
    <t>Profesional Universitario Jurídica</t>
  </si>
  <si>
    <t>Profesional Presupuesto</t>
  </si>
  <si>
    <t>Profesional Tesorería</t>
  </si>
  <si>
    <t>Profesional Universitario Contabilidad</t>
  </si>
  <si>
    <t>Profesional Universitario Ventas y Mercadeo</t>
  </si>
  <si>
    <t>Profesional Facturación y Cartera</t>
  </si>
  <si>
    <t>Profesional RRHH</t>
  </si>
  <si>
    <t xml:space="preserve">Profesional Sistemas </t>
  </si>
  <si>
    <t>Profesional Universitario Planeación</t>
  </si>
  <si>
    <t>Operador Tráfico</t>
  </si>
  <si>
    <t>Secretaría Ejecutiva</t>
  </si>
  <si>
    <t>Técnico RRHH</t>
  </si>
  <si>
    <t>Técnico Servicios Administrativos</t>
  </si>
  <si>
    <t>Profesional Especializado del área Técnica</t>
  </si>
  <si>
    <t>Gerente General (E)</t>
  </si>
  <si>
    <t>Sub. Financiero Encargado Funciones Director Operativo (E)</t>
  </si>
  <si>
    <t>Secretaria General (E)</t>
  </si>
  <si>
    <t>Subdirector Financiero (E)</t>
  </si>
  <si>
    <t>Subdirector Administrativo (E)</t>
  </si>
  <si>
    <t>Cargo</t>
  </si>
  <si>
    <t>NOTA: En los campos de Cargo del Líder proceso y Cargo del responsable de ejecución, colocar el código del cargo.
Ejemplo1:      301
Si se necetita más de un cargo, separela por ; 
Ejemplo 2:       301;306;333
Mínimo se debe colocar un cargo por plan de mejora</t>
  </si>
  <si>
    <t>Tener en cuenta la hoja de Cargos</t>
  </si>
  <si>
    <t>Avance 1</t>
  </si>
  <si>
    <t>Avance</t>
  </si>
  <si>
    <t xml:space="preserve">Diana del Pilar </t>
  </si>
  <si>
    <t>Romero Varila</t>
  </si>
  <si>
    <t xml:space="preserve">Jizeth Hael </t>
  </si>
  <si>
    <t>González Ramírez</t>
  </si>
  <si>
    <t>Andrea Paola</t>
  </si>
  <si>
    <t>Sanchez</t>
  </si>
  <si>
    <t xml:space="preserve">Henry Guillermo </t>
  </si>
  <si>
    <t>Beltrán Martínez</t>
  </si>
  <si>
    <t xml:space="preserve">Mónica Alejandra </t>
  </si>
  <si>
    <t>Virgüez Romero</t>
  </si>
  <si>
    <t>Nestor Fernando</t>
  </si>
  <si>
    <t>Avella Avella</t>
  </si>
  <si>
    <t>Nombres</t>
  </si>
  <si>
    <t>Apellidos</t>
  </si>
  <si>
    <t>Nombre Completo</t>
  </si>
  <si>
    <t>Cod. Auditor</t>
  </si>
  <si>
    <t>Diana del Pilar  Romero Varila</t>
  </si>
  <si>
    <t>Mónica Alejandra  Virgüez Romero</t>
  </si>
  <si>
    <t>Andrea Paola Sanchez</t>
  </si>
  <si>
    <t>Henry Guillermo  Beltrán Martínez</t>
  </si>
  <si>
    <t>Jizeth Hael  González Ramírez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</si>
</sst>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Tahoma"/>
      <family val="2"/>
    </font>
    <font>
      <sz val="11"/>
      <color theme="1"/>
      <name val="Tahoma"/>
      <family val="2"/>
    </font>
    <font>
      <sz val="10"/>
      <name val="Tahoma"/>
      <family val="2"/>
    </font>
    <font>
      <b/>
      <sz val="9"/>
      <color theme="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indexed="8"/>
      <name val="Tahoma"/>
      <family val="2"/>
    </font>
    <font>
      <b/>
      <sz val="14"/>
      <color theme="1"/>
      <name val="Tahoma"/>
      <family val="2"/>
    </font>
    <font>
      <sz val="8"/>
      <name val="Calibri"/>
      <family val="2"/>
      <scheme val="minor"/>
    </font>
    <font>
      <sz val="8"/>
      <color theme="1"/>
      <name val="Tahoma"/>
      <family val="2"/>
    </font>
    <font>
      <sz val="8"/>
      <color indexed="8"/>
      <name val="Tahoma"/>
      <family val="2"/>
    </font>
    <font>
      <b/>
      <sz val="8"/>
      <color theme="1"/>
      <name val="Tahoma"/>
      <family val="2"/>
    </font>
    <font>
      <sz val="8"/>
      <color rgb="FF000000"/>
      <name val="Tahoma"/>
      <family val="2"/>
    </font>
    <font>
      <b/>
      <sz val="8"/>
      <color theme="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0"/>
      <color theme="0"/>
      <name val="Tahoma"/>
      <family val="2"/>
    </font>
    <font>
      <sz val="11"/>
      <name val="Arial"/>
      <family val="2"/>
    </font>
    <font>
      <b/>
      <sz val="9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8F5F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F3151"/>
        <bgColor rgb="FF3F3151"/>
      </patternFill>
    </fill>
    <fill>
      <patternFill patternType="solid">
        <fgColor rgb="FFE5DFEC"/>
        <bgColor rgb="FFE5DFEC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129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Fill="1"/>
    <xf numFmtId="9" fontId="7" fillId="0" borderId="0" xfId="1" applyFont="1" applyFill="1" applyAlignment="1">
      <alignment horizontal="center" vertical="center"/>
    </xf>
    <xf numFmtId="9" fontId="7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0" fontId="9" fillId="0" borderId="0" xfId="2" applyFont="1" applyFill="1" applyBorder="1" applyAlignment="1">
      <alignment vertical="center"/>
    </xf>
    <xf numFmtId="0" fontId="9" fillId="0" borderId="0" xfId="2" applyFont="1" applyFill="1" applyBorder="1" applyAlignment="1"/>
    <xf numFmtId="0" fontId="9" fillId="0" borderId="0" xfId="2" applyFont="1" applyFill="1" applyBorder="1"/>
    <xf numFmtId="1" fontId="7" fillId="0" borderId="0" xfId="1" applyNumberFormat="1" applyFont="1" applyAlignment="1">
      <alignment horizontal="center" vertical="center"/>
    </xf>
    <xf numFmtId="0" fontId="9" fillId="0" borderId="0" xfId="2" applyFont="1" applyFill="1" applyBorder="1" applyAlignment="1">
      <alignment vertical="center" wrapText="1"/>
    </xf>
    <xf numFmtId="0" fontId="5" fillId="0" borderId="0" xfId="2" applyFont="1"/>
    <xf numFmtId="9" fontId="8" fillId="0" borderId="0" xfId="1" applyFont="1" applyFill="1" applyAlignment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64" fontId="7" fillId="0" borderId="0" xfId="1" applyNumberFormat="1" applyFont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center" vertical="center" wrapText="1"/>
    </xf>
    <xf numFmtId="164" fontId="12" fillId="0" borderId="3" xfId="1" applyNumberFormat="1" applyFont="1" applyFill="1" applyBorder="1" applyAlignment="1" applyProtection="1">
      <alignment horizontal="center" vertical="center" wrapText="1"/>
    </xf>
    <xf numFmtId="164" fontId="12" fillId="0" borderId="3" xfId="1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165" fontId="13" fillId="0" borderId="3" xfId="0" applyNumberFormat="1" applyFont="1" applyFill="1" applyBorder="1" applyAlignment="1" applyProtection="1">
      <alignment horizontal="center" vertical="center" wrapText="1"/>
    </xf>
    <xf numFmtId="0" fontId="14" fillId="3" borderId="5" xfId="0" applyFont="1" applyFill="1" applyBorder="1" applyAlignment="1" applyProtection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64" fontId="12" fillId="0" borderId="0" xfId="1" applyNumberFormat="1" applyFont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19" fillId="6" borderId="12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 applyProtection="1">
      <alignment horizontal="center" vertical="center" wrapText="1"/>
    </xf>
    <xf numFmtId="0" fontId="7" fillId="0" borderId="27" xfId="0" applyFont="1" applyFill="1" applyBorder="1" applyAlignment="1" applyProtection="1">
      <alignment horizontal="center" vertical="center"/>
    </xf>
    <xf numFmtId="0" fontId="7" fillId="0" borderId="28" xfId="0" applyFont="1" applyFill="1" applyBorder="1" applyAlignment="1" applyProtection="1">
      <alignment horizontal="center" vertical="center"/>
    </xf>
    <xf numFmtId="0" fontId="7" fillId="0" borderId="29" xfId="0" applyFont="1" applyFill="1" applyBorder="1" applyAlignment="1" applyProtection="1">
      <alignment horizontal="center" vertical="center"/>
    </xf>
    <xf numFmtId="0" fontId="22" fillId="0" borderId="13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10" fillId="0" borderId="18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 wrapText="1"/>
    </xf>
    <xf numFmtId="0" fontId="10" fillId="0" borderId="19" xfId="0" applyFont="1" applyFill="1" applyBorder="1" applyAlignment="1" applyProtection="1">
      <alignment horizontal="center" vertical="center" wrapText="1"/>
    </xf>
    <xf numFmtId="0" fontId="10" fillId="0" borderId="15" xfId="0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 applyProtection="1">
      <alignment horizontal="center" vertical="center" wrapText="1"/>
    </xf>
    <xf numFmtId="0" fontId="10" fillId="0" borderId="20" xfId="0" applyFont="1" applyFill="1" applyBorder="1" applyAlignment="1" applyProtection="1">
      <alignment horizontal="center" vertical="center" wrapText="1"/>
    </xf>
    <xf numFmtId="0" fontId="6" fillId="12" borderId="11" xfId="0" applyFont="1" applyFill="1" applyBorder="1" applyAlignment="1">
      <alignment horizontal="center" vertical="center" wrapText="1"/>
    </xf>
    <xf numFmtId="0" fontId="20" fillId="0" borderId="16" xfId="0" applyFont="1" applyBorder="1"/>
    <xf numFmtId="0" fontId="21" fillId="13" borderId="25" xfId="0" applyFont="1" applyFill="1" applyBorder="1" applyAlignment="1">
      <alignment horizontal="center" vertical="center" wrapText="1"/>
    </xf>
    <xf numFmtId="0" fontId="20" fillId="0" borderId="25" xfId="0" applyFont="1" applyBorder="1"/>
    <xf numFmtId="0" fontId="21" fillId="13" borderId="26" xfId="0" applyFont="1" applyFill="1" applyBorder="1" applyAlignment="1">
      <alignment horizontal="center" vertical="center" wrapText="1"/>
    </xf>
    <xf numFmtId="0" fontId="20" fillId="0" borderId="26" xfId="0" applyFont="1" applyBorder="1"/>
    <xf numFmtId="0" fontId="7" fillId="0" borderId="13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18" xfId="0" applyFont="1" applyFill="1" applyBorder="1" applyAlignment="1" applyProtection="1">
      <alignment horizontal="center" vertical="center"/>
    </xf>
    <xf numFmtId="0" fontId="7" fillId="0" borderId="14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19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 wrapText="1"/>
    </xf>
    <xf numFmtId="0" fontId="14" fillId="3" borderId="5" xfId="0" applyFont="1" applyFill="1" applyBorder="1" applyAlignment="1" applyProtection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9" fillId="6" borderId="12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</xf>
    <xf numFmtId="0" fontId="6" fillId="5" borderId="11" xfId="0" applyFont="1" applyFill="1" applyBorder="1" applyAlignment="1" applyProtection="1">
      <alignment horizontal="center" vertical="center" wrapText="1"/>
    </xf>
    <xf numFmtId="0" fontId="6" fillId="5" borderId="12" xfId="0" applyFont="1" applyFill="1" applyBorder="1" applyAlignment="1" applyProtection="1">
      <alignment horizontal="center" vertical="center" wrapText="1"/>
    </xf>
    <xf numFmtId="0" fontId="6" fillId="5" borderId="16" xfId="0" applyFont="1" applyFill="1" applyBorder="1" applyAlignment="1" applyProtection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6" fillId="9" borderId="17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 applyProtection="1">
      <alignment horizontal="center" vertical="center" wrapText="1"/>
    </xf>
    <xf numFmtId="0" fontId="14" fillId="2" borderId="4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 wrapText="1"/>
    </xf>
    <xf numFmtId="0" fontId="14" fillId="3" borderId="4" xfId="0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14" borderId="0" xfId="0" applyFont="1" applyFill="1" applyAlignment="1">
      <alignment horizontal="center" vertical="center" wrapText="1"/>
    </xf>
    <xf numFmtId="0" fontId="14" fillId="15" borderId="30" xfId="0" applyFont="1" applyFill="1" applyBorder="1" applyAlignment="1" applyProtection="1">
      <alignment horizontal="center" vertical="center" wrapText="1"/>
    </xf>
    <xf numFmtId="0" fontId="14" fillId="15" borderId="31" xfId="0" applyFont="1" applyFill="1" applyBorder="1" applyAlignment="1" applyProtection="1">
      <alignment horizontal="center" vertical="center" wrapText="1"/>
    </xf>
    <xf numFmtId="0" fontId="14" fillId="15" borderId="9" xfId="0" applyFont="1" applyFill="1" applyBorder="1" applyAlignment="1" applyProtection="1">
      <alignment horizontal="center" vertical="center" wrapText="1"/>
    </xf>
    <xf numFmtId="0" fontId="14" fillId="15" borderId="5" xfId="0" applyFont="1" applyFill="1" applyBorder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/>
    </xf>
    <xf numFmtId="15" fontId="12" fillId="0" borderId="3" xfId="0" applyNumberFormat="1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15" fontId="17" fillId="0" borderId="3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justify" vertical="center" wrapText="1"/>
    </xf>
    <xf numFmtId="0" fontId="12" fillId="0" borderId="3" xfId="0" applyFont="1" applyBorder="1" applyAlignment="1">
      <alignment horizontal="center" vertical="center" wrapText="1"/>
    </xf>
    <xf numFmtId="9" fontId="17" fillId="0" borderId="3" xfId="1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>
      <alignment horizontal="justify" vertical="center" wrapText="1"/>
    </xf>
    <xf numFmtId="0" fontId="12" fillId="8" borderId="32" xfId="0" applyFont="1" applyFill="1" applyBorder="1" applyAlignment="1" applyProtection="1">
      <alignment horizontal="center" vertical="center" wrapText="1"/>
    </xf>
    <xf numFmtId="0" fontId="12" fillId="8" borderId="33" xfId="0" applyFont="1" applyFill="1" applyBorder="1" applyAlignment="1" applyProtection="1">
      <alignment horizontal="center" vertical="center" wrapText="1"/>
    </xf>
    <xf numFmtId="0" fontId="12" fillId="8" borderId="34" xfId="0" applyFont="1" applyFill="1" applyBorder="1" applyAlignment="1" applyProtection="1">
      <alignment horizontal="center" vertical="center" wrapText="1"/>
    </xf>
    <xf numFmtId="0" fontId="12" fillId="8" borderId="35" xfId="0" applyFont="1" applyFill="1" applyBorder="1" applyAlignment="1" applyProtection="1">
      <alignment horizontal="center" vertical="center" wrapText="1"/>
    </xf>
    <xf numFmtId="0" fontId="12" fillId="7" borderId="32" xfId="0" applyFont="1" applyFill="1" applyBorder="1" applyAlignment="1" applyProtection="1">
      <alignment horizontal="center" vertical="center" wrapText="1"/>
    </xf>
    <xf numFmtId="0" fontId="12" fillId="7" borderId="33" xfId="0" applyFont="1" applyFill="1" applyBorder="1" applyAlignment="1" applyProtection="1">
      <alignment horizontal="center" vertical="center" wrapText="1"/>
    </xf>
    <xf numFmtId="0" fontId="12" fillId="10" borderId="32" xfId="0" applyFont="1" applyFill="1" applyBorder="1" applyAlignment="1">
      <alignment horizontal="center" vertical="center" wrapText="1"/>
    </xf>
    <xf numFmtId="0" fontId="12" fillId="10" borderId="33" xfId="0" applyFont="1" applyFill="1" applyBorder="1" applyAlignment="1">
      <alignment horizontal="center" vertical="center" wrapText="1"/>
    </xf>
    <xf numFmtId="0" fontId="12" fillId="10" borderId="35" xfId="0" applyFont="1" applyFill="1" applyBorder="1" applyAlignment="1">
      <alignment horizontal="center" vertical="center" wrapText="1"/>
    </xf>
    <xf numFmtId="15" fontId="12" fillId="0" borderId="3" xfId="0" applyNumberFormat="1" applyFont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 wrapText="1"/>
    </xf>
    <xf numFmtId="0" fontId="20" fillId="0" borderId="3" xfId="0" applyFont="1" applyFill="1" applyBorder="1"/>
    <xf numFmtId="0" fontId="12" fillId="0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2" fillId="0" borderId="3" xfId="0" applyFont="1" applyFill="1" applyBorder="1" applyAlignment="1" applyProtection="1">
      <alignment horizontal="justify" vertical="center" wrapText="1"/>
    </xf>
    <xf numFmtId="0" fontId="7" fillId="0" borderId="3" xfId="0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justify" vertical="center" wrapText="1"/>
      <protection hidden="1"/>
    </xf>
    <xf numFmtId="0" fontId="14" fillId="15" borderId="9" xfId="0" applyFont="1" applyFill="1" applyBorder="1" applyAlignment="1" applyProtection="1">
      <alignment horizontal="center" vertical="center" wrapText="1"/>
    </xf>
    <xf numFmtId="0" fontId="14" fillId="15" borderId="5" xfId="0" applyFont="1" applyFill="1" applyBorder="1" applyAlignment="1" applyProtection="1">
      <alignment horizontal="center" vertical="center" wrapText="1"/>
    </xf>
    <xf numFmtId="0" fontId="14" fillId="15" borderId="22" xfId="0" applyFont="1" applyFill="1" applyBorder="1" applyAlignment="1" applyProtection="1">
      <alignment horizontal="center" vertical="center" wrapText="1"/>
    </xf>
    <xf numFmtId="0" fontId="14" fillId="15" borderId="23" xfId="0" applyFont="1" applyFill="1" applyBorder="1" applyAlignment="1" applyProtection="1">
      <alignment horizontal="center" vertical="center" wrapText="1"/>
    </xf>
    <xf numFmtId="0" fontId="23" fillId="0" borderId="0" xfId="0" applyFont="1" applyAlignment="1">
      <alignment horizontal="center"/>
    </xf>
  </cellXfs>
  <cellStyles count="7">
    <cellStyle name="Normal" xfId="0" builtinId="0"/>
    <cellStyle name="Normal 2" xfId="2" xr:uid="{00000000-0005-0000-0000-000001000000}"/>
    <cellStyle name="Normal 2 2" xfId="3" xr:uid="{00000000-0005-0000-0000-000002000000}"/>
    <cellStyle name="Normal 3" xfId="5" xr:uid="{00000000-0005-0000-0000-000003000000}"/>
    <cellStyle name="Normal 5" xfId="4" xr:uid="{00000000-0005-0000-0000-000004000000}"/>
    <cellStyle name="Porcentaje" xfId="1" builtinId="5"/>
    <cellStyle name="Porcentual 10" xfId="6" xr:uid="{00000000-0005-0000-0000-000006000000}"/>
  </cellStyles>
  <dxfs count="10"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FF3300"/>
      <color rgb="FFCCC3DB"/>
      <color rgb="FF003300"/>
      <color rgb="FF00A29E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738845144356962E-2"/>
          <c:y val="7.7419354838709681E-2"/>
          <c:w val="0.91659448818897649"/>
          <c:h val="0.77555566844467028"/>
        </c:manualLayout>
      </c:layout>
      <c:pie3DChart>
        <c:varyColors val="1"/>
        <c:ser>
          <c:idx val="0"/>
          <c:order val="0"/>
          <c:tx>
            <c:strRef>
              <c:f>Hoja1!$C$2</c:f>
              <c:strCache>
                <c:ptCount val="1"/>
                <c:pt idx="0">
                  <c:v>Cant.</c:v>
                </c:pt>
              </c:strCache>
            </c:strRef>
          </c:tx>
          <c:dPt>
            <c:idx val="0"/>
            <c:bubble3D val="0"/>
            <c:explosion val="13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286-4BFB-B462-F6C68BB81C97}"/>
              </c:ext>
            </c:extLst>
          </c:dPt>
          <c:dPt>
            <c:idx val="1"/>
            <c:bubble3D val="0"/>
            <c:explosion val="28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0286-4BFB-B462-F6C68BB81C97}"/>
              </c:ext>
            </c:extLst>
          </c:dPt>
          <c:dPt>
            <c:idx val="2"/>
            <c:bubble3D val="0"/>
            <c:explosion val="17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286-4BFB-B462-F6C68BB81C97}"/>
              </c:ext>
            </c:extLst>
          </c:dPt>
          <c:dLbls>
            <c:dLbl>
              <c:idx val="0"/>
              <c:layout>
                <c:manualLayout>
                  <c:x val="1.666666666666664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86-4BFB-B462-F6C68BB81C97}"/>
                </c:ext>
              </c:extLst>
            </c:dLbl>
            <c:dLbl>
              <c:idx val="1"/>
              <c:layout>
                <c:manualLayout>
                  <c:x val="-4.1666666666666692E-2"/>
                  <c:y val="-1.9504191008382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86-4BFB-B462-F6C68BB81C97}"/>
                </c:ext>
              </c:extLst>
            </c:dLbl>
            <c:dLbl>
              <c:idx val="2"/>
              <c:layout>
                <c:manualLayout>
                  <c:x val="1.111111111111100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86-4BFB-B462-F6C68BB81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Hoja1!$B$3:$B$5</c:f>
              <c:strCache>
                <c:ptCount val="3"/>
                <c:pt idx="0">
                  <c:v>Terminada</c:v>
                </c:pt>
                <c:pt idx="1">
                  <c:v>Terminada Extemporánea</c:v>
                </c:pt>
                <c:pt idx="2">
                  <c:v>Incumplida</c:v>
                </c:pt>
              </c:strCache>
            </c:strRef>
          </c:cat>
          <c:val>
            <c:numRef>
              <c:f>Hoja1!$C$3:$C$5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6-4BFB-B462-F6C68BB81C97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0286-4BFB-B462-F6C68BB81C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286-4BFB-B462-F6C68BB81C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0286-4BFB-B462-F6C68BB81C97}"/>
              </c:ext>
            </c:extLst>
          </c:dPt>
          <c:dLbls>
            <c:dLbl>
              <c:idx val="0"/>
              <c:layout>
                <c:manualLayout>
                  <c:x val="2.7777777777777776E-2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86-4BFB-B462-F6C68BB81C97}"/>
                </c:ext>
              </c:extLst>
            </c:dLbl>
            <c:dLbl>
              <c:idx val="1"/>
              <c:layout>
                <c:manualLayout>
                  <c:x val="3.0555555555555555E-2"/>
                  <c:y val="-2.3148148148148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86-4BFB-B462-F6C68BB81C97}"/>
                </c:ext>
              </c:extLst>
            </c:dLbl>
            <c:dLbl>
              <c:idx val="2"/>
              <c:layout>
                <c:manualLayout>
                  <c:x val="2.7777777777777776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86-4BFB-B462-F6C68BB81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Hoja1!$B$3:$B$5</c:f>
              <c:strCache>
                <c:ptCount val="3"/>
                <c:pt idx="0">
                  <c:v>Terminada</c:v>
                </c:pt>
                <c:pt idx="1">
                  <c:v>Terminada Extemporánea</c:v>
                </c:pt>
                <c:pt idx="2">
                  <c:v>Incumplida</c:v>
                </c:pt>
              </c:strCache>
            </c:strRef>
          </c:cat>
          <c:val>
            <c:numRef>
              <c:f>Hoja1!$D$3:$D$5</c:f>
              <c:numCache>
                <c:formatCode>0.0%</c:formatCode>
                <c:ptCount val="3"/>
                <c:pt idx="0">
                  <c:v>0.33333333333333331</c:v>
                </c:pt>
                <c:pt idx="1">
                  <c:v>0.5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6-4BFB-B462-F6C68BB8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598170</xdr:colOff>
      <xdr:row>0</xdr:row>
      <xdr:rowOff>144780</xdr:rowOff>
    </xdr:from>
    <xdr:to>
      <xdr:col>2</xdr:col>
      <xdr:colOff>243839</xdr:colOff>
      <xdr:row>3</xdr:row>
      <xdr:rowOff>121920</xdr:rowOff>
    </xdr:to>
    <xdr:pic>
      <xdr:nvPicPr>
        <xdr:cNvPr id="4" name="Imagen 3" descr="C:\Users\john.garcia\Desktop\LOGO CAPITAL LETRA NEGRA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44780"/>
          <a:ext cx="1261109" cy="777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1264920</xdr:colOff>
      <xdr:row>0</xdr:row>
      <xdr:rowOff>129541</xdr:rowOff>
    </xdr:from>
    <xdr:to>
      <xdr:col>30</xdr:col>
      <xdr:colOff>2137833</xdr:colOff>
      <xdr:row>3</xdr:row>
      <xdr:rowOff>83485</xdr:rowOff>
    </xdr:to>
    <xdr:pic>
      <xdr:nvPicPr>
        <xdr:cNvPr id="5" name="4 Imagen" descr="C:\Users\john.garcia\Desktop\2020-01-08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8220" y="129541"/>
          <a:ext cx="872913" cy="754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8</xdr:row>
      <xdr:rowOff>7620</xdr:rowOff>
    </xdr:from>
    <xdr:to>
      <xdr:col>8</xdr:col>
      <xdr:colOff>179070</xdr:colOff>
      <xdr:row>30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4172D-8123-42DB-BC66-030032CB1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canalcapital.gov.co/Users/cgarzon/Documents/UAECOBB1/Auditor&#237;as%202013/Plan%20de%20mejoramiento/Plan%20mejoramiento-011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M"/>
      <sheetName val="formulas"/>
      <sheetName val="cerradas"/>
    </sheetNames>
    <sheetDataSet>
      <sheetData sheetId="0">
        <row r="3">
          <cell r="B3" t="str">
            <v>Acto inseguro</v>
          </cell>
        </row>
        <row r="4">
          <cell r="B4" t="str">
            <v>Análisis de indicadores</v>
          </cell>
        </row>
        <row r="5">
          <cell r="B5" t="str">
            <v>Auditoria Externa</v>
          </cell>
        </row>
        <row r="6">
          <cell r="B6" t="str">
            <v>Auditoría interna</v>
          </cell>
        </row>
        <row r="7">
          <cell r="B7" t="str">
            <v>Encuestas de satisfacción del cliente</v>
          </cell>
        </row>
        <row r="8">
          <cell r="B8" t="str">
            <v>Incidente de trabajo</v>
          </cell>
        </row>
        <row r="9">
          <cell r="B9" t="str">
            <v>Informe de Inspecciones planeadas</v>
          </cell>
        </row>
        <row r="10">
          <cell r="B10" t="str">
            <v>Informe del producto y/o servicio no conforme</v>
          </cell>
        </row>
        <row r="11">
          <cell r="B11" t="str">
            <v>Mapa de Riesgos</v>
          </cell>
        </row>
        <row r="12">
          <cell r="B12" t="str">
            <v>No conformidades reportadas por los responsables de la prestación del servicio</v>
          </cell>
        </row>
        <row r="13">
          <cell r="B13" t="str">
            <v>Prestación de servicios o procesos</v>
          </cell>
        </row>
        <row r="14">
          <cell r="B14" t="str">
            <v>Quejas, reclamos o sugerencias</v>
          </cell>
        </row>
        <row r="15">
          <cell r="B15" t="str">
            <v>Resultados de auto evaluaciones</v>
          </cell>
        </row>
        <row r="16">
          <cell r="B16" t="str">
            <v>Revisiones de la dirección</v>
          </cell>
        </row>
        <row r="17">
          <cell r="B17" t="str">
            <v>Casos de estudio</v>
          </cell>
        </row>
        <row r="18">
          <cell r="B18" t="str">
            <v>Evaluación de servicios</v>
          </cell>
        </row>
        <row r="19">
          <cell r="B19" t="str">
            <v>Plan de Acción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tabSelected="1" topLeftCell="A4" zoomScale="60" zoomScaleNormal="60" workbookViewId="0">
      <selection activeCell="A11" sqref="A11"/>
    </sheetView>
  </sheetViews>
  <sheetFormatPr baseColWidth="10" defaultColWidth="11.41796875" defaultRowHeight="13.8" x14ac:dyDescent="0.55000000000000004"/>
  <cols>
    <col min="1" max="1" width="10.89453125" style="16" customWidth="1"/>
    <col min="2" max="4" width="12.68359375" style="16" customWidth="1"/>
    <col min="5" max="5" width="22.3125" style="16" customWidth="1"/>
    <col min="6" max="6" width="13.41796875" style="16" customWidth="1"/>
    <col min="7" max="7" width="14.89453125" style="19" customWidth="1"/>
    <col min="8" max="8" width="37.5234375" style="16" customWidth="1"/>
    <col min="9" max="9" width="27.20703125" style="16" customWidth="1"/>
    <col min="10" max="10" width="31.68359375" style="16" customWidth="1"/>
    <col min="11" max="11" width="35.68359375" style="16" customWidth="1"/>
    <col min="12" max="14" width="13.68359375" style="16" customWidth="1"/>
    <col min="15" max="15" width="19.41796875" style="16" customWidth="1"/>
    <col min="16" max="16" width="17.89453125" style="18" customWidth="1"/>
    <col min="17" max="17" width="15" style="16" customWidth="1"/>
    <col min="18" max="18" width="13" style="16" customWidth="1"/>
    <col min="19" max="19" width="12.3125" style="16" customWidth="1"/>
    <col min="20" max="22" width="18.68359375" style="16" customWidth="1"/>
    <col min="23" max="23" width="15.68359375" style="16" customWidth="1"/>
    <col min="24" max="24" width="75.68359375" style="16" customWidth="1"/>
    <col min="25" max="25" width="15.68359375" style="20" customWidth="1"/>
    <col min="26" max="29" width="15.68359375" style="16" customWidth="1"/>
    <col min="30" max="31" width="44.89453125" style="16" customWidth="1"/>
    <col min="32" max="16384" width="11.41796875" style="16"/>
  </cols>
  <sheetData>
    <row r="1" spans="1:31" s="25" customFormat="1" ht="21" customHeight="1" x14ac:dyDescent="0.55000000000000004">
      <c r="A1" s="54"/>
      <c r="B1" s="55"/>
      <c r="C1" s="56"/>
      <c r="D1" s="31"/>
      <c r="E1" s="39" t="s">
        <v>155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1"/>
      <c r="AE1" s="36"/>
    </row>
    <row r="2" spans="1:31" s="25" customFormat="1" ht="21" customHeight="1" x14ac:dyDescent="0.55000000000000004">
      <c r="A2" s="57"/>
      <c r="B2" s="58"/>
      <c r="C2" s="59"/>
      <c r="D2" s="32"/>
      <c r="E2" s="42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4"/>
      <c r="AE2" s="37"/>
    </row>
    <row r="3" spans="1:31" s="25" customFormat="1" ht="21" customHeight="1" x14ac:dyDescent="0.55000000000000004">
      <c r="A3" s="57"/>
      <c r="B3" s="58"/>
      <c r="C3" s="59"/>
      <c r="D3" s="32"/>
      <c r="E3" s="42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4"/>
      <c r="AE3" s="37"/>
    </row>
    <row r="4" spans="1:31" s="25" customFormat="1" ht="21" customHeight="1" thickBot="1" x14ac:dyDescent="0.6">
      <c r="A4" s="60"/>
      <c r="B4" s="61"/>
      <c r="C4" s="62"/>
      <c r="D4" s="33"/>
      <c r="E4" s="45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7"/>
      <c r="AE4" s="38"/>
    </row>
    <row r="5" spans="1:31" ht="6" customHeight="1" thickBot="1" x14ac:dyDescent="0.6">
      <c r="P5" s="17"/>
    </row>
    <row r="6" spans="1:31" s="18" customFormat="1" ht="22.5" customHeight="1" thickBot="1" x14ac:dyDescent="0.5">
      <c r="A6" s="72" t="s">
        <v>117</v>
      </c>
      <c r="B6" s="73"/>
      <c r="C6" s="73"/>
      <c r="D6" s="73"/>
      <c r="E6" s="73"/>
      <c r="F6" s="73"/>
      <c r="G6" s="73"/>
      <c r="H6" s="74"/>
      <c r="I6" s="35"/>
      <c r="J6" s="68" t="s">
        <v>7</v>
      </c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5" t="s">
        <v>151</v>
      </c>
      <c r="X6" s="66"/>
      <c r="Y6" s="66"/>
      <c r="Z6" s="66"/>
      <c r="AA6" s="66"/>
      <c r="AB6" s="67"/>
      <c r="AC6" s="34"/>
      <c r="AD6" s="48" t="s">
        <v>152</v>
      </c>
      <c r="AE6" s="49"/>
    </row>
    <row r="7" spans="1:31" s="19" customFormat="1" ht="21" customHeight="1" x14ac:dyDescent="0.55000000000000004">
      <c r="A7" s="79" t="s">
        <v>0</v>
      </c>
      <c r="B7" s="81" t="s">
        <v>1</v>
      </c>
      <c r="C7" s="81" t="s">
        <v>118</v>
      </c>
      <c r="D7" s="93" t="s">
        <v>200</v>
      </c>
      <c r="E7" s="81" t="s">
        <v>2</v>
      </c>
      <c r="F7" s="81" t="s">
        <v>129</v>
      </c>
      <c r="G7" s="81" t="s">
        <v>3</v>
      </c>
      <c r="H7" s="70" t="s">
        <v>121</v>
      </c>
      <c r="I7" s="91" t="s">
        <v>197</v>
      </c>
      <c r="J7" s="86" t="s">
        <v>124</v>
      </c>
      <c r="K7" s="85" t="s">
        <v>8</v>
      </c>
      <c r="L7" s="85"/>
      <c r="M7" s="63" t="s">
        <v>10</v>
      </c>
      <c r="N7" s="93" t="s">
        <v>220</v>
      </c>
      <c r="O7" s="63" t="s">
        <v>12</v>
      </c>
      <c r="P7" s="88" t="s">
        <v>63</v>
      </c>
      <c r="Q7" s="63" t="s">
        <v>20</v>
      </c>
      <c r="R7" s="63" t="s">
        <v>22</v>
      </c>
      <c r="S7" s="63" t="s">
        <v>21</v>
      </c>
      <c r="T7" s="124" t="s">
        <v>11</v>
      </c>
      <c r="U7" s="124" t="s">
        <v>58</v>
      </c>
      <c r="V7" s="126" t="s">
        <v>62</v>
      </c>
      <c r="W7" s="83" t="s">
        <v>132</v>
      </c>
      <c r="X7" s="77" t="s">
        <v>133</v>
      </c>
      <c r="Y7" s="77" t="s">
        <v>134</v>
      </c>
      <c r="Z7" s="77" t="s">
        <v>135</v>
      </c>
      <c r="AA7" s="77" t="s">
        <v>136</v>
      </c>
      <c r="AB7" s="75" t="s">
        <v>137</v>
      </c>
      <c r="AC7" s="93" t="s">
        <v>275</v>
      </c>
      <c r="AD7" s="50" t="s">
        <v>153</v>
      </c>
      <c r="AE7" s="52" t="s">
        <v>154</v>
      </c>
    </row>
    <row r="8" spans="1:31" s="19" customFormat="1" ht="11.1" x14ac:dyDescent="0.55000000000000004">
      <c r="A8" s="80"/>
      <c r="B8" s="82"/>
      <c r="C8" s="82"/>
      <c r="D8" s="94" t="s">
        <v>199</v>
      </c>
      <c r="E8" s="82"/>
      <c r="F8" s="82"/>
      <c r="G8" s="82"/>
      <c r="H8" s="71"/>
      <c r="I8" s="92" t="s">
        <v>199</v>
      </c>
      <c r="J8" s="87"/>
      <c r="K8" s="27" t="s">
        <v>33</v>
      </c>
      <c r="L8" s="27" t="s">
        <v>32</v>
      </c>
      <c r="M8" s="64"/>
      <c r="N8" s="92" t="s">
        <v>199</v>
      </c>
      <c r="O8" s="64"/>
      <c r="P8" s="88"/>
      <c r="Q8" s="64"/>
      <c r="R8" s="64"/>
      <c r="S8" s="64"/>
      <c r="T8" s="125"/>
      <c r="U8" s="125"/>
      <c r="V8" s="127"/>
      <c r="W8" s="84"/>
      <c r="X8" s="78"/>
      <c r="Y8" s="78"/>
      <c r="Z8" s="78"/>
      <c r="AA8" s="78"/>
      <c r="AB8" s="76"/>
      <c r="AC8" s="92" t="s">
        <v>199</v>
      </c>
      <c r="AD8" s="51"/>
      <c r="AE8" s="53"/>
    </row>
    <row r="9" spans="1:31" s="21" customFormat="1" ht="40.799999999999997" x14ac:dyDescent="0.55000000000000004">
      <c r="A9" s="105" t="s">
        <v>23</v>
      </c>
      <c r="B9" s="106" t="s">
        <v>4</v>
      </c>
      <c r="C9" s="106" t="s">
        <v>5</v>
      </c>
      <c r="D9" s="106" t="s">
        <v>219</v>
      </c>
      <c r="E9" s="106" t="s">
        <v>119</v>
      </c>
      <c r="F9" s="106" t="s">
        <v>4</v>
      </c>
      <c r="G9" s="106" t="s">
        <v>120</v>
      </c>
      <c r="H9" s="107" t="s">
        <v>122</v>
      </c>
      <c r="I9" s="108" t="s">
        <v>198</v>
      </c>
      <c r="J9" s="109" t="s">
        <v>6</v>
      </c>
      <c r="K9" s="110" t="s">
        <v>123</v>
      </c>
      <c r="L9" s="110" t="s">
        <v>9</v>
      </c>
      <c r="M9" s="110" t="s">
        <v>5</v>
      </c>
      <c r="N9" s="106" t="s">
        <v>219</v>
      </c>
      <c r="O9" s="110" t="s">
        <v>14</v>
      </c>
      <c r="P9" s="110" t="s">
        <v>64</v>
      </c>
      <c r="Q9" s="110" t="s">
        <v>5</v>
      </c>
      <c r="R9" s="110" t="s">
        <v>4</v>
      </c>
      <c r="S9" s="110" t="s">
        <v>4</v>
      </c>
      <c r="T9" s="108" t="s">
        <v>198</v>
      </c>
      <c r="U9" s="108" t="s">
        <v>257</v>
      </c>
      <c r="V9" s="108" t="s">
        <v>257</v>
      </c>
      <c r="W9" s="111" t="s">
        <v>4</v>
      </c>
      <c r="X9" s="112" t="s">
        <v>30</v>
      </c>
      <c r="Y9" s="112" t="s">
        <v>29</v>
      </c>
      <c r="Z9" s="112" t="s">
        <v>13</v>
      </c>
      <c r="AA9" s="112" t="s">
        <v>13</v>
      </c>
      <c r="AB9" s="113" t="s">
        <v>131</v>
      </c>
      <c r="AC9" s="106" t="s">
        <v>219</v>
      </c>
      <c r="AD9" s="51"/>
      <c r="AE9" s="53"/>
    </row>
    <row r="10" spans="1:31" s="95" customFormat="1" ht="30.6" x14ac:dyDescent="0.45">
      <c r="A10" s="102">
        <v>40</v>
      </c>
      <c r="B10" s="99">
        <v>43181</v>
      </c>
      <c r="C10" s="22" t="s">
        <v>15</v>
      </c>
      <c r="D10" s="22">
        <f>IF(C10="","",VLOOKUP(C10,Datos!$A$1:$B$5,2,FALSE))</f>
        <v>1901</v>
      </c>
      <c r="E10" s="100" t="s">
        <v>201</v>
      </c>
      <c r="F10" s="99">
        <v>43181</v>
      </c>
      <c r="G10" s="100" t="s">
        <v>202</v>
      </c>
      <c r="H10" s="101" t="s">
        <v>203</v>
      </c>
      <c r="I10" s="97"/>
      <c r="J10" s="100" t="s">
        <v>204</v>
      </c>
      <c r="K10" s="100" t="s">
        <v>213</v>
      </c>
      <c r="L10" s="100">
        <v>6</v>
      </c>
      <c r="M10" s="102" t="s">
        <v>31</v>
      </c>
      <c r="N10" s="102">
        <f>IF(M10="","",VLOOKUP(M10,Datos!D1:E7,2,FALSE))</f>
        <v>654</v>
      </c>
      <c r="O10" s="100" t="s">
        <v>205</v>
      </c>
      <c r="P10" s="97"/>
      <c r="Q10" s="103">
        <v>0.7</v>
      </c>
      <c r="R10" s="99">
        <v>43160</v>
      </c>
      <c r="S10" s="99">
        <v>44926</v>
      </c>
      <c r="T10" s="102" t="s">
        <v>218</v>
      </c>
      <c r="U10" s="102" t="s">
        <v>57</v>
      </c>
      <c r="V10" s="102" t="s">
        <v>206</v>
      </c>
      <c r="W10" s="114">
        <v>45046</v>
      </c>
      <c r="X10" s="104" t="s">
        <v>216</v>
      </c>
      <c r="Y10" s="23">
        <v>1</v>
      </c>
      <c r="Z10" s="102" t="s">
        <v>207</v>
      </c>
      <c r="AA10" s="115" t="s">
        <v>127</v>
      </c>
      <c r="AB10" s="102" t="s">
        <v>276</v>
      </c>
      <c r="AC10" s="102">
        <f>IF(AB10="","",VLOOKUP(AB10,'Personal CI'!$C$2:$D$12,2,FALSE))</f>
        <v>206</v>
      </c>
      <c r="AD10" s="97"/>
      <c r="AE10" s="116" t="s">
        <v>258</v>
      </c>
    </row>
    <row r="11" spans="1:31" s="95" customFormat="1" ht="40.799999999999997" x14ac:dyDescent="0.45">
      <c r="A11" s="22"/>
      <c r="B11" s="22"/>
      <c r="C11" s="22"/>
      <c r="D11" s="22" t="str">
        <f>IF(C11="","",VLOOKUP(C11,Datos!$A$1:$B$5,2,FALSE))</f>
        <v/>
      </c>
      <c r="E11" s="22"/>
      <c r="F11" s="22"/>
      <c r="G11" s="22"/>
      <c r="H11" s="22"/>
      <c r="I11" s="22"/>
      <c r="J11" s="22"/>
      <c r="K11" s="100" t="s">
        <v>212</v>
      </c>
      <c r="L11" s="22"/>
      <c r="M11" s="22"/>
      <c r="N11" s="102" t="str">
        <f>IF(M11="","",VLOOKUP(M11,Datos!D2:E8,2,FALSE))</f>
        <v/>
      </c>
      <c r="O11" s="100" t="s">
        <v>205</v>
      </c>
      <c r="P11" s="97"/>
      <c r="Q11" s="22"/>
      <c r="R11" s="22"/>
      <c r="S11" s="22"/>
      <c r="T11" s="22"/>
      <c r="U11" s="22"/>
      <c r="V11" s="22"/>
      <c r="W11" s="117"/>
      <c r="X11" s="104" t="s">
        <v>217</v>
      </c>
      <c r="Y11" s="117"/>
      <c r="Z11" s="117"/>
      <c r="AA11" s="117"/>
      <c r="AB11" s="102" t="s">
        <v>278</v>
      </c>
      <c r="AC11" s="102">
        <f>IF(AB11="","",VLOOKUP(AB11,'Personal CI'!$C$2:$D$12,2,FALSE))</f>
        <v>47</v>
      </c>
      <c r="AD11" s="97"/>
      <c r="AE11" s="116"/>
    </row>
    <row r="12" spans="1:31" s="95" customFormat="1" ht="20.399999999999999" x14ac:dyDescent="0.45">
      <c r="A12" s="22"/>
      <c r="B12" s="22"/>
      <c r="C12" s="22"/>
      <c r="D12" s="22" t="str">
        <f>IF(C12="","",VLOOKUP(C12,Datos!$A$1:$B$5,2,FALSE))</f>
        <v/>
      </c>
      <c r="E12" s="22"/>
      <c r="F12" s="22"/>
      <c r="G12" s="22"/>
      <c r="H12" s="22"/>
      <c r="I12" s="22"/>
      <c r="J12" s="22"/>
      <c r="K12" s="100" t="s">
        <v>211</v>
      </c>
      <c r="L12" s="22"/>
      <c r="M12" s="22"/>
      <c r="N12" s="102" t="str">
        <f>IF(M12="","",VLOOKUP(M12,Datos!D3:E9,2,FALSE))</f>
        <v/>
      </c>
      <c r="O12" s="100" t="s">
        <v>205</v>
      </c>
      <c r="P12" s="97"/>
      <c r="Q12" s="22"/>
      <c r="R12" s="22"/>
      <c r="S12" s="22"/>
      <c r="T12" s="22"/>
      <c r="U12" s="22"/>
      <c r="V12" s="22"/>
      <c r="W12" s="117"/>
      <c r="X12" s="104"/>
      <c r="Y12" s="117"/>
      <c r="Z12" s="117"/>
      <c r="AA12" s="117"/>
      <c r="AB12" s="102"/>
      <c r="AC12" s="102" t="str">
        <f>IF(AB12="","",VLOOKUP(AB12,'Personal CI'!$C$2:$D$12,2,FALSE))</f>
        <v/>
      </c>
      <c r="AD12" s="97"/>
      <c r="AE12" s="116"/>
    </row>
    <row r="13" spans="1:31" s="95" customFormat="1" ht="40.799999999999997" x14ac:dyDescent="0.45">
      <c r="A13" s="22"/>
      <c r="B13" s="22"/>
      <c r="C13" s="22"/>
      <c r="D13" s="22" t="str">
        <f>IF(C13="","",VLOOKUP(C13,Datos!$A$1:$B$5,2,FALSE))</f>
        <v/>
      </c>
      <c r="E13" s="22"/>
      <c r="F13" s="22"/>
      <c r="G13" s="22"/>
      <c r="H13" s="22"/>
      <c r="I13" s="22"/>
      <c r="J13" s="22"/>
      <c r="K13" s="100" t="s">
        <v>210</v>
      </c>
      <c r="L13" s="22"/>
      <c r="M13" s="22"/>
      <c r="N13" s="102" t="str">
        <f>IF(M13="","",VLOOKUP(M13,Datos!D4:E10,2,FALSE))</f>
        <v/>
      </c>
      <c r="O13" s="100" t="s">
        <v>205</v>
      </c>
      <c r="P13" s="97"/>
      <c r="Q13" s="22"/>
      <c r="R13" s="22"/>
      <c r="S13" s="22"/>
      <c r="T13" s="22"/>
      <c r="U13" s="22"/>
      <c r="V13" s="22"/>
      <c r="W13" s="117"/>
      <c r="X13" s="104" t="s">
        <v>217</v>
      </c>
      <c r="Y13" s="117"/>
      <c r="Z13" s="117"/>
      <c r="AA13" s="117"/>
      <c r="AB13" s="102" t="s">
        <v>279</v>
      </c>
      <c r="AC13" s="102">
        <f>IF(AB13="","",VLOOKUP(AB13,'Personal CI'!$C$2:$D$12,2,FALSE))</f>
        <v>83</v>
      </c>
      <c r="AD13" s="97"/>
      <c r="AE13" s="116"/>
    </row>
    <row r="14" spans="1:31" s="95" customFormat="1" ht="51" x14ac:dyDescent="0.45">
      <c r="A14" s="22"/>
      <c r="B14" s="22"/>
      <c r="C14" s="22"/>
      <c r="D14" s="22" t="str">
        <f>IF(C14="","",VLOOKUP(C14,Datos!$A$1:$B$5,2,FALSE))</f>
        <v/>
      </c>
      <c r="E14" s="22"/>
      <c r="F14" s="22"/>
      <c r="G14" s="22"/>
      <c r="H14" s="22"/>
      <c r="I14" s="22"/>
      <c r="J14" s="22"/>
      <c r="K14" s="100" t="s">
        <v>209</v>
      </c>
      <c r="L14" s="22"/>
      <c r="M14" s="22"/>
      <c r="N14" s="102" t="str">
        <f>IF(M14="","",VLOOKUP(M14,Datos!D5:E11,2,FALSE))</f>
        <v/>
      </c>
      <c r="O14" s="100" t="s">
        <v>205</v>
      </c>
      <c r="P14" s="97"/>
      <c r="Q14" s="22"/>
      <c r="R14" s="22"/>
      <c r="S14" s="22"/>
      <c r="T14" s="22"/>
      <c r="U14" s="22"/>
      <c r="V14" s="22"/>
      <c r="W14" s="117"/>
      <c r="X14" s="104" t="s">
        <v>215</v>
      </c>
      <c r="Y14" s="117"/>
      <c r="Z14" s="117"/>
      <c r="AA14" s="117"/>
      <c r="AB14" s="102" t="s">
        <v>280</v>
      </c>
      <c r="AC14" s="102">
        <f>IF(AB14="","",VLOOKUP(AB14,'Personal CI'!$C$2:$D$12,2,FALSE))</f>
        <v>82</v>
      </c>
      <c r="AD14" s="97"/>
      <c r="AE14" s="116"/>
    </row>
    <row r="15" spans="1:31" s="95" customFormat="1" ht="30.6" x14ac:dyDescent="0.45">
      <c r="A15" s="22"/>
      <c r="B15" s="22"/>
      <c r="C15" s="22"/>
      <c r="D15" s="22" t="str">
        <f>IF(C15="","",VLOOKUP(C15,Datos!$A$1:$B$5,2,FALSE))</f>
        <v/>
      </c>
      <c r="E15" s="22"/>
      <c r="F15" s="22"/>
      <c r="G15" s="22"/>
      <c r="H15" s="22"/>
      <c r="I15" s="22"/>
      <c r="J15" s="22"/>
      <c r="K15" s="100" t="s">
        <v>208</v>
      </c>
      <c r="L15" s="22"/>
      <c r="M15" s="22"/>
      <c r="N15" s="102" t="str">
        <f>IF(M15="","",VLOOKUP(M15,Datos!D6:E12,2,FALSE))</f>
        <v/>
      </c>
      <c r="O15" s="100" t="s">
        <v>205</v>
      </c>
      <c r="P15" s="97"/>
      <c r="Q15" s="22"/>
      <c r="R15" s="22"/>
      <c r="S15" s="22"/>
      <c r="T15" s="22"/>
      <c r="U15" s="22"/>
      <c r="V15" s="22"/>
      <c r="W15" s="117"/>
      <c r="X15" s="104" t="s">
        <v>214</v>
      </c>
      <c r="Y15" s="117"/>
      <c r="Z15" s="117"/>
      <c r="AA15" s="117"/>
      <c r="AB15" s="102" t="s">
        <v>276</v>
      </c>
      <c r="AC15" s="102">
        <f>IF(AB15="","",VLOOKUP(AB15,'Personal CI'!$C$2:$D$12,2,FALSE))</f>
        <v>206</v>
      </c>
      <c r="AD15" s="97"/>
      <c r="AE15" s="116"/>
    </row>
    <row r="16" spans="1:31" s="98" customFormat="1" ht="71.400000000000006" x14ac:dyDescent="0.45">
      <c r="A16" s="97">
        <v>167</v>
      </c>
      <c r="B16" s="96">
        <v>44552</v>
      </c>
      <c r="C16" s="22" t="s">
        <v>15</v>
      </c>
      <c r="D16" s="22">
        <f>IF(C16="","",VLOOKUP(C16,Datos!$A$1:$B$5,2,FALSE))</f>
        <v>1901</v>
      </c>
      <c r="E16" s="22" t="s">
        <v>138</v>
      </c>
      <c r="F16" s="96">
        <v>44552</v>
      </c>
      <c r="G16" s="118" t="s">
        <v>139</v>
      </c>
      <c r="H16" s="119" t="s">
        <v>141</v>
      </c>
      <c r="I16" s="119"/>
      <c r="J16" s="121" t="s">
        <v>143</v>
      </c>
      <c r="K16" s="121" t="s">
        <v>140</v>
      </c>
      <c r="L16" s="97">
        <v>1</v>
      </c>
      <c r="M16" s="22" t="s">
        <v>18</v>
      </c>
      <c r="N16" s="102" t="e">
        <f>IF(M16="","",VLOOKUP(M16,Datos!D7:E13,2,FALSE))</f>
        <v>#N/A</v>
      </c>
      <c r="O16" s="122" t="s">
        <v>142</v>
      </c>
      <c r="P16" s="120"/>
      <c r="Q16" s="23">
        <v>1</v>
      </c>
      <c r="R16" s="26">
        <v>44576</v>
      </c>
      <c r="S16" s="26">
        <v>44915</v>
      </c>
      <c r="T16" s="22">
        <v>1040</v>
      </c>
      <c r="U16" s="22" t="s">
        <v>35</v>
      </c>
      <c r="V16" s="22" t="s">
        <v>104</v>
      </c>
      <c r="W16" s="96">
        <v>45046</v>
      </c>
      <c r="X16" s="123" t="s">
        <v>149</v>
      </c>
      <c r="Y16" s="24">
        <v>0.3</v>
      </c>
      <c r="Z16" s="22" t="s">
        <v>150</v>
      </c>
      <c r="AA16" s="115" t="s">
        <v>127</v>
      </c>
      <c r="AB16" s="102" t="s">
        <v>277</v>
      </c>
      <c r="AC16" s="102">
        <f>IF(AB16="","",VLOOKUP(AB16,'Personal CI'!$C$2:$D$12,2,FALSE))</f>
        <v>135</v>
      </c>
      <c r="AD16" s="120"/>
      <c r="AE16" s="116" t="s">
        <v>259</v>
      </c>
    </row>
  </sheetData>
  <sheetProtection formatCells="0" formatColumns="0"/>
  <autoFilter ref="A9:AB16" xr:uid="{00000000-0009-0000-0000-000000000000}"/>
  <mergeCells count="33">
    <mergeCell ref="O7:O8"/>
    <mergeCell ref="A1:C4"/>
    <mergeCell ref="Q7:Q8"/>
    <mergeCell ref="W6:AB6"/>
    <mergeCell ref="J6:V6"/>
    <mergeCell ref="H7:H8"/>
    <mergeCell ref="A6:H6"/>
    <mergeCell ref="AB7:AB8"/>
    <mergeCell ref="T7:T8"/>
    <mergeCell ref="AA7:AA8"/>
    <mergeCell ref="V7:V8"/>
    <mergeCell ref="S7:S8"/>
    <mergeCell ref="M7:M8"/>
    <mergeCell ref="A7:A8"/>
    <mergeCell ref="B7:B8"/>
    <mergeCell ref="C7:C8"/>
    <mergeCell ref="E7:E8"/>
    <mergeCell ref="AE1:AE4"/>
    <mergeCell ref="E1:AD4"/>
    <mergeCell ref="AD6:AE6"/>
    <mergeCell ref="AD7:AD9"/>
    <mergeCell ref="AE7:AE9"/>
    <mergeCell ref="F7:F8"/>
    <mergeCell ref="Z7:Z8"/>
    <mergeCell ref="W7:W8"/>
    <mergeCell ref="X7:X8"/>
    <mergeCell ref="Y7:Y8"/>
    <mergeCell ref="G7:G8"/>
    <mergeCell ref="K7:L7"/>
    <mergeCell ref="J7:J8"/>
    <mergeCell ref="R7:R8"/>
    <mergeCell ref="P7:P8"/>
    <mergeCell ref="U7:U8"/>
  </mergeCells>
  <phoneticPr fontId="11" type="noConversion"/>
  <conditionalFormatting sqref="Z16">
    <cfRule type="containsText" dxfId="9" priority="11" operator="containsText" text="INCUMPLIDA">
      <formula>NOT(ISERROR(SEARCH("INCUMPLIDA",Z16)))</formula>
    </cfRule>
    <cfRule type="containsText" dxfId="8" priority="12" operator="containsText" text="TERMINADA EXTEMPORÁNEA">
      <formula>NOT(ISERROR(SEARCH("TERMINADA EXTEMPORÁNEA",Z16)))</formula>
    </cfRule>
    <cfRule type="containsText" dxfId="7" priority="13" operator="containsText" text="TERMINADA">
      <formula>NOT(ISERROR(SEARCH("TERMINADA",Z16)))</formula>
    </cfRule>
    <cfRule type="containsText" dxfId="6" priority="14" operator="containsText" text="EN PROCESO">
      <formula>NOT(ISERROR(SEARCH("EN PROCESO",Z16)))</formula>
    </cfRule>
    <cfRule type="containsText" dxfId="5" priority="15" operator="containsText" text="SIN INICIAR">
      <formula>NOT(ISERROR(SEARCH("SIN INICIAR",Z16)))</formula>
    </cfRule>
  </conditionalFormatting>
  <conditionalFormatting sqref="Z10">
    <cfRule type="containsText" dxfId="4" priority="1" operator="containsText" text="INCUMPLIDA">
      <formula>NOT(ISERROR(SEARCH("INCUMPLIDA",Z10)))</formula>
    </cfRule>
    <cfRule type="containsText" dxfId="3" priority="2" operator="containsText" text="TERMINADA EXTEMPORÁNEA">
      <formula>NOT(ISERROR(SEARCH("TERMINADA EXTEMPORÁNEA",Z10)))</formula>
    </cfRule>
    <cfRule type="containsText" dxfId="2" priority="3" operator="containsText" text="TERMINADA">
      <formula>NOT(ISERROR(SEARCH("TERMINADA",Z10)))</formula>
    </cfRule>
    <cfRule type="containsText" dxfId="1" priority="4" operator="containsText" text="EN PROCESO">
      <formula>NOT(ISERROR(SEARCH("EN PROCESO",Z10)))</formula>
    </cfRule>
    <cfRule type="containsText" dxfId="0" priority="5" operator="containsText" text="SIN INICIAR">
      <formula>NOT(ISERROR(SEARCH("SIN INICIAR",Z10)))</formula>
    </cfRule>
  </conditionalFormatting>
  <dataValidations count="8">
    <dataValidation type="textLength" allowBlank="1" showInputMessage="1" showErrorMessage="1" errorTitle="Entrada no válida" error="Escriba un texto  Maximo 100 Caracteres" promptTitle="Cualquier contenido Maximo 100 Caracteres" sqref="K16" xr:uid="{00000000-0002-0000-0000-000000000000}">
      <formula1>0</formula1>
      <formula2>100</formula2>
    </dataValidation>
    <dataValidation type="textLength" allowBlank="1" showInputMessage="1" showErrorMessage="1" errorTitle="Entrada no válida" error="Escriba un texto  Maximo 500 Caracteres" promptTitle="Cualquier contenido Maximo 500 Caracteres" sqref="J16" xr:uid="{00000000-0002-0000-0000-000001000000}">
      <formula1>0</formula1>
      <formula2>500</formula2>
    </dataValidation>
    <dataValidation type="textLength" allowBlank="1" showInputMessage="1" showErrorMessage="1" errorTitle="Entrada no válida" error="Escriba un texto  Maximo 200 Caracteres" promptTitle="Cualquier contenido Maximo 200 Caracteres" sqref="O16" xr:uid="{00000000-0002-0000-0000-000002000000}">
      <formula1>0</formula1>
      <formula2>200</formula2>
    </dataValidation>
    <dataValidation type="textLength" allowBlank="1" showInputMessage="1" showErrorMessage="1" errorTitle="Entrada no válida" error="Escriba un texto  Maximo 20 Caracteres" promptTitle="Cualquier contenido Maximo 20 Caracteres" sqref="G16" xr:uid="{00000000-0002-0000-0000-000003000000}">
      <formula1>0</formula1>
      <formula2>20</formula2>
    </dataValidation>
    <dataValidation type="date" allowBlank="1" showInputMessage="1" errorTitle="Entrada no válida" error="Por favor escriba una fecha válida (AAAA/MM/DD)" promptTitle="Ingrese una fecha (AAAA/MM/DD)" sqref="R16:S16" xr:uid="{00000000-0002-0000-0000-000005000000}">
      <formula1>1900/1/1</formula1>
      <formula2>3000/1/1</formula2>
    </dataValidation>
    <dataValidation type="date" operator="greaterThan" allowBlank="1" showInputMessage="1" showErrorMessage="1" error="Fecha debe ser posterior a la de inicio (Columna U)" sqref="S10" xr:uid="{BBE76A0D-E7C6-4BCB-A85B-A3BF45235443}">
      <formula1>R10</formula1>
    </dataValidation>
    <dataValidation type="date" operator="greaterThan" allowBlank="1" showInputMessage="1" showErrorMessage="1" sqref="F10 B10" xr:uid="{F7DC8EE0-5D57-42C4-AFC7-35ECA2004593}">
      <formula1>36892</formula1>
    </dataValidation>
    <dataValidation type="date" operator="greaterThan" allowBlank="1" showInputMessage="1" showErrorMessage="1" error="Fecha debe ser posterior a la del hallazgo (Columna E)" sqref="R10" xr:uid="{7FC0225F-A629-4822-BF0B-843554D9D8E9}">
      <formula1>F10</formula1>
    </dataValidation>
  </dataValidations>
  <pageMargins left="0.39370078740157483" right="0.39370078740157483" top="0.59055118110236227" bottom="0.59055118110236227" header="0" footer="0"/>
  <pageSetup paperSize="5" scale="18" pageOrder="overThenDown" orientation="landscape" r:id="rId1"/>
  <headerFooter>
    <oddFooter>&amp;R&amp;"Tahoma,Normal"&amp;8Página &amp;P de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6000000}">
          <x14:formula1>
            <xm:f>Datos.!$I$3:$I$13</xm:f>
          </x14:formula1>
          <xm:sqref>Q16</xm:sqref>
        </x14:dataValidation>
        <x14:dataValidation type="list" allowBlank="1" showInputMessage="1" showErrorMessage="1" xr:uid="{2A4CF6AF-3E9C-48DF-A5ED-252C661E72D6}">
          <x14:formula1>
            <xm:f>Datos!$A$2:$A$6</xm:f>
          </x14:formula1>
          <xm:sqref>C10 C16</xm:sqref>
        </x14:dataValidation>
        <x14:dataValidation type="list" allowBlank="1" showInputMessage="1" showErrorMessage="1" xr:uid="{07AC0D3E-3D38-4E70-884D-D9127FC1BF23}">
          <x14:formula1>
            <xm:f>Datos!$D$2:$D$7</xm:f>
          </x14:formula1>
          <xm:sqref>M10:M16</xm:sqref>
        </x14:dataValidation>
        <x14:dataValidation type="list" allowBlank="1" showInputMessage="1" showErrorMessage="1" xr:uid="{0AABAB77-C5D5-4136-8361-EFD3F2841EDE}">
          <x14:formula1>
            <xm:f>'Personal CI'!$C$2:$C$11</xm:f>
          </x14:formula1>
          <xm:sqref>AB10:AB16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ECDD-3347-4AF3-9471-9F927B2A1822}">
  <dimension ref="A1:F37"/>
  <sheetViews>
    <sheetView workbookViewId="0">
      <selection activeCell="E21" sqref="E21"/>
    </sheetView>
  </sheetViews>
  <sheetFormatPr baseColWidth="10" defaultRowHeight="14.4" x14ac:dyDescent="0.55000000000000004"/>
  <cols>
    <col min="2" max="2" width="47.83984375" bestFit="1" customWidth="1"/>
  </cols>
  <sheetData>
    <row r="1" spans="1:6" x14ac:dyDescent="0.55000000000000004">
      <c r="A1" s="89" t="s">
        <v>195</v>
      </c>
      <c r="B1" s="89" t="s">
        <v>255</v>
      </c>
      <c r="C1" s="90" t="s">
        <v>256</v>
      </c>
      <c r="D1" s="90"/>
      <c r="E1" s="90"/>
      <c r="F1" s="90"/>
    </row>
    <row r="2" spans="1:6" x14ac:dyDescent="0.55000000000000004">
      <c r="A2">
        <v>300</v>
      </c>
      <c r="B2" t="s">
        <v>224</v>
      </c>
      <c r="C2" s="90"/>
      <c r="D2" s="90"/>
      <c r="E2" s="90"/>
      <c r="F2" s="90"/>
    </row>
    <row r="3" spans="1:6" x14ac:dyDescent="0.55000000000000004">
      <c r="A3">
        <v>301</v>
      </c>
      <c r="B3" t="s">
        <v>42</v>
      </c>
      <c r="C3" s="90"/>
      <c r="D3" s="90"/>
      <c r="E3" s="90"/>
      <c r="F3" s="90"/>
    </row>
    <row r="4" spans="1:6" x14ac:dyDescent="0.55000000000000004">
      <c r="A4">
        <v>302</v>
      </c>
      <c r="B4" t="s">
        <v>34</v>
      </c>
      <c r="C4" s="90"/>
      <c r="D4" s="90"/>
      <c r="E4" s="90"/>
      <c r="F4" s="90"/>
    </row>
    <row r="5" spans="1:6" x14ac:dyDescent="0.55000000000000004">
      <c r="A5">
        <v>303</v>
      </c>
      <c r="B5" t="s">
        <v>130</v>
      </c>
      <c r="C5" s="90"/>
      <c r="D5" s="90"/>
      <c r="E5" s="90"/>
      <c r="F5" s="90"/>
    </row>
    <row r="6" spans="1:6" x14ac:dyDescent="0.55000000000000004">
      <c r="A6">
        <v>304</v>
      </c>
      <c r="B6" t="s">
        <v>225</v>
      </c>
      <c r="C6" s="90"/>
      <c r="D6" s="90"/>
      <c r="E6" s="90"/>
      <c r="F6" s="90"/>
    </row>
    <row r="7" spans="1:6" x14ac:dyDescent="0.55000000000000004">
      <c r="A7">
        <v>305</v>
      </c>
      <c r="B7" t="s">
        <v>35</v>
      </c>
      <c r="C7" s="90"/>
      <c r="D7" s="90"/>
      <c r="E7" s="90"/>
      <c r="F7" s="90"/>
    </row>
    <row r="8" spans="1:6" x14ac:dyDescent="0.55000000000000004">
      <c r="A8">
        <v>306</v>
      </c>
      <c r="B8" t="s">
        <v>57</v>
      </c>
      <c r="C8" s="90"/>
      <c r="D8" s="90"/>
      <c r="E8" s="90"/>
      <c r="F8" s="90"/>
    </row>
    <row r="9" spans="1:6" x14ac:dyDescent="0.55000000000000004">
      <c r="A9">
        <v>307</v>
      </c>
      <c r="B9" t="s">
        <v>226</v>
      </c>
      <c r="C9" s="90"/>
      <c r="D9" s="90"/>
      <c r="E9" s="90"/>
      <c r="F9" s="90"/>
    </row>
    <row r="10" spans="1:6" x14ac:dyDescent="0.55000000000000004">
      <c r="A10">
        <v>308</v>
      </c>
      <c r="B10" t="s">
        <v>227</v>
      </c>
      <c r="C10" s="90"/>
      <c r="D10" s="90"/>
      <c r="E10" s="90"/>
      <c r="F10" s="90"/>
    </row>
    <row r="11" spans="1:6" x14ac:dyDescent="0.55000000000000004">
      <c r="A11">
        <v>309</v>
      </c>
      <c r="B11" t="s">
        <v>228</v>
      </c>
      <c r="C11" s="90"/>
      <c r="D11" s="90"/>
      <c r="E11" s="90"/>
      <c r="F11" s="90"/>
    </row>
    <row r="12" spans="1:6" x14ac:dyDescent="0.55000000000000004">
      <c r="A12">
        <v>310</v>
      </c>
      <c r="B12" t="s">
        <v>229</v>
      </c>
      <c r="C12" s="90"/>
      <c r="D12" s="90"/>
      <c r="E12" s="90"/>
      <c r="F12" s="90"/>
    </row>
    <row r="13" spans="1:6" x14ac:dyDescent="0.55000000000000004">
      <c r="A13">
        <v>311</v>
      </c>
      <c r="B13" t="s">
        <v>230</v>
      </c>
      <c r="C13" s="90"/>
      <c r="D13" s="90"/>
      <c r="E13" s="90"/>
      <c r="F13" s="90"/>
    </row>
    <row r="14" spans="1:6" x14ac:dyDescent="0.55000000000000004">
      <c r="A14">
        <v>312</v>
      </c>
      <c r="B14" t="s">
        <v>231</v>
      </c>
      <c r="C14" s="90"/>
      <c r="D14" s="90"/>
      <c r="E14" s="90"/>
      <c r="F14" s="90"/>
    </row>
    <row r="15" spans="1:6" x14ac:dyDescent="0.55000000000000004">
      <c r="A15">
        <v>313</v>
      </c>
      <c r="B15" t="s">
        <v>232</v>
      </c>
      <c r="C15" s="90"/>
      <c r="D15" s="90"/>
      <c r="E15" s="90"/>
      <c r="F15" s="90"/>
    </row>
    <row r="16" spans="1:6" x14ac:dyDescent="0.55000000000000004">
      <c r="A16">
        <v>314</v>
      </c>
      <c r="B16" t="s">
        <v>233</v>
      </c>
      <c r="C16" s="90"/>
      <c r="D16" s="90"/>
      <c r="E16" s="90"/>
      <c r="F16" s="90"/>
    </row>
    <row r="17" spans="1:6" x14ac:dyDescent="0.55000000000000004">
      <c r="A17">
        <v>315</v>
      </c>
      <c r="B17" t="s">
        <v>234</v>
      </c>
      <c r="C17" s="90"/>
      <c r="D17" s="90"/>
      <c r="E17" s="90"/>
      <c r="F17" s="90"/>
    </row>
    <row r="18" spans="1:6" x14ac:dyDescent="0.55000000000000004">
      <c r="A18">
        <v>320</v>
      </c>
      <c r="B18" t="s">
        <v>235</v>
      </c>
    </row>
    <row r="19" spans="1:6" x14ac:dyDescent="0.55000000000000004">
      <c r="A19">
        <v>321</v>
      </c>
      <c r="B19" t="s">
        <v>236</v>
      </c>
    </row>
    <row r="20" spans="1:6" x14ac:dyDescent="0.55000000000000004">
      <c r="A20">
        <v>325</v>
      </c>
      <c r="B20" t="s">
        <v>237</v>
      </c>
    </row>
    <row r="21" spans="1:6" x14ac:dyDescent="0.55000000000000004">
      <c r="A21">
        <v>326</v>
      </c>
      <c r="B21" t="s">
        <v>238</v>
      </c>
    </row>
    <row r="22" spans="1:6" x14ac:dyDescent="0.55000000000000004">
      <c r="A22">
        <v>327</v>
      </c>
      <c r="B22" t="s">
        <v>239</v>
      </c>
    </row>
    <row r="23" spans="1:6" x14ac:dyDescent="0.55000000000000004">
      <c r="A23">
        <v>328</v>
      </c>
      <c r="B23" t="s">
        <v>240</v>
      </c>
    </row>
    <row r="24" spans="1:6" x14ac:dyDescent="0.55000000000000004">
      <c r="A24">
        <v>331</v>
      </c>
      <c r="B24" t="s">
        <v>241</v>
      </c>
    </row>
    <row r="25" spans="1:6" x14ac:dyDescent="0.55000000000000004">
      <c r="A25">
        <v>332</v>
      </c>
      <c r="B25" t="s">
        <v>242</v>
      </c>
    </row>
    <row r="26" spans="1:6" x14ac:dyDescent="0.55000000000000004">
      <c r="A26">
        <v>333</v>
      </c>
      <c r="B26" t="s">
        <v>243</v>
      </c>
    </row>
    <row r="27" spans="1:6" x14ac:dyDescent="0.55000000000000004">
      <c r="A27">
        <v>334</v>
      </c>
      <c r="B27" t="s">
        <v>244</v>
      </c>
    </row>
    <row r="28" spans="1:6" x14ac:dyDescent="0.55000000000000004">
      <c r="A28">
        <v>350</v>
      </c>
      <c r="B28" t="s">
        <v>245</v>
      </c>
    </row>
    <row r="29" spans="1:6" x14ac:dyDescent="0.55000000000000004">
      <c r="A29">
        <v>351</v>
      </c>
      <c r="B29" t="s">
        <v>246</v>
      </c>
    </row>
    <row r="30" spans="1:6" x14ac:dyDescent="0.55000000000000004">
      <c r="A30">
        <v>355</v>
      </c>
      <c r="B30" t="s">
        <v>247</v>
      </c>
    </row>
    <row r="31" spans="1:6" x14ac:dyDescent="0.55000000000000004">
      <c r="A31">
        <v>356</v>
      </c>
      <c r="B31" t="s">
        <v>248</v>
      </c>
    </row>
    <row r="32" spans="1:6" x14ac:dyDescent="0.55000000000000004">
      <c r="A32">
        <v>357</v>
      </c>
      <c r="B32" t="s">
        <v>249</v>
      </c>
    </row>
    <row r="33" spans="1:2" x14ac:dyDescent="0.55000000000000004">
      <c r="A33">
        <v>358</v>
      </c>
      <c r="B33" t="s">
        <v>250</v>
      </c>
    </row>
    <row r="34" spans="1:2" x14ac:dyDescent="0.55000000000000004">
      <c r="A34">
        <v>359</v>
      </c>
      <c r="B34" t="s">
        <v>251</v>
      </c>
    </row>
    <row r="35" spans="1:2" x14ac:dyDescent="0.55000000000000004">
      <c r="A35">
        <v>360</v>
      </c>
      <c r="B35" t="s">
        <v>252</v>
      </c>
    </row>
    <row r="36" spans="1:2" x14ac:dyDescent="0.55000000000000004">
      <c r="A36">
        <v>361</v>
      </c>
      <c r="B36" t="s">
        <v>253</v>
      </c>
    </row>
    <row r="37" spans="1:2" x14ac:dyDescent="0.55000000000000004">
      <c r="A37">
        <v>362</v>
      </c>
      <c r="B37" t="s">
        <v>254</v>
      </c>
    </row>
  </sheetData>
  <mergeCells count="1">
    <mergeCell ref="C1:F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5308-CDDB-49D3-9D87-C0872233AE58}">
  <dimension ref="A1:F37"/>
  <sheetViews>
    <sheetView workbookViewId="0">
      <selection activeCell="C1" sqref="C1:F17"/>
    </sheetView>
  </sheetViews>
  <sheetFormatPr baseColWidth="10" defaultRowHeight="14.4" x14ac:dyDescent="0.55000000000000004"/>
  <cols>
    <col min="1" max="1" width="6.3125" bestFit="1" customWidth="1"/>
    <col min="2" max="2" width="32.3671875" bestFit="1" customWidth="1"/>
  </cols>
  <sheetData>
    <row r="1" spans="1:6" ht="14.4" customHeight="1" x14ac:dyDescent="0.55000000000000004">
      <c r="A1" s="89" t="s">
        <v>195</v>
      </c>
      <c r="B1" s="89" t="s">
        <v>194</v>
      </c>
      <c r="C1" s="90" t="s">
        <v>196</v>
      </c>
      <c r="D1" s="90"/>
      <c r="E1" s="90"/>
      <c r="F1" s="90"/>
    </row>
    <row r="2" spans="1:6" x14ac:dyDescent="0.55000000000000004">
      <c r="A2">
        <v>1004</v>
      </c>
      <c r="B2" t="s">
        <v>157</v>
      </c>
      <c r="C2" s="90"/>
      <c r="D2" s="90"/>
      <c r="E2" s="90"/>
      <c r="F2" s="90"/>
    </row>
    <row r="3" spans="1:6" x14ac:dyDescent="0.55000000000000004">
      <c r="A3">
        <v>1006</v>
      </c>
      <c r="B3" t="s">
        <v>158</v>
      </c>
      <c r="C3" s="90"/>
      <c r="D3" s="90"/>
      <c r="E3" s="90"/>
      <c r="F3" s="90"/>
    </row>
    <row r="4" spans="1:6" x14ac:dyDescent="0.55000000000000004">
      <c r="A4">
        <v>1008</v>
      </c>
      <c r="B4" t="s">
        <v>159</v>
      </c>
      <c r="C4" s="90"/>
      <c r="D4" s="90"/>
      <c r="E4" s="90"/>
      <c r="F4" s="90"/>
    </row>
    <row r="5" spans="1:6" x14ac:dyDescent="0.55000000000000004">
      <c r="A5">
        <v>1009</v>
      </c>
      <c r="B5" t="s">
        <v>160</v>
      </c>
      <c r="C5" s="90"/>
      <c r="D5" s="90"/>
      <c r="E5" s="90"/>
      <c r="F5" s="90"/>
    </row>
    <row r="6" spans="1:6" x14ac:dyDescent="0.55000000000000004">
      <c r="A6">
        <v>1010</v>
      </c>
      <c r="B6" t="s">
        <v>161</v>
      </c>
      <c r="C6" s="90"/>
      <c r="D6" s="90"/>
      <c r="E6" s="90"/>
      <c r="F6" s="90"/>
    </row>
    <row r="7" spans="1:6" x14ac:dyDescent="0.55000000000000004">
      <c r="A7">
        <v>1012</v>
      </c>
      <c r="B7" t="s">
        <v>162</v>
      </c>
      <c r="C7" s="90"/>
      <c r="D7" s="90"/>
      <c r="E7" s="90"/>
      <c r="F7" s="90"/>
    </row>
    <row r="8" spans="1:6" x14ac:dyDescent="0.55000000000000004">
      <c r="A8">
        <v>1013</v>
      </c>
      <c r="B8" t="s">
        <v>163</v>
      </c>
      <c r="C8" s="90"/>
      <c r="D8" s="90"/>
      <c r="E8" s="90"/>
      <c r="F8" s="90"/>
    </row>
    <row r="9" spans="1:6" x14ac:dyDescent="0.55000000000000004">
      <c r="A9">
        <v>1014</v>
      </c>
      <c r="B9" t="s">
        <v>164</v>
      </c>
      <c r="C9" s="90"/>
      <c r="D9" s="90"/>
      <c r="E9" s="90"/>
      <c r="F9" s="90"/>
    </row>
    <row r="10" spans="1:6" x14ac:dyDescent="0.55000000000000004">
      <c r="A10">
        <v>1016</v>
      </c>
      <c r="B10" t="s">
        <v>165</v>
      </c>
      <c r="C10" s="90"/>
      <c r="D10" s="90"/>
      <c r="E10" s="90"/>
      <c r="F10" s="90"/>
    </row>
    <row r="11" spans="1:6" x14ac:dyDescent="0.55000000000000004">
      <c r="A11">
        <v>1017</v>
      </c>
      <c r="B11" t="s">
        <v>166</v>
      </c>
      <c r="C11" s="90"/>
      <c r="D11" s="90"/>
      <c r="E11" s="90"/>
      <c r="F11" s="90"/>
    </row>
    <row r="12" spans="1:6" x14ac:dyDescent="0.55000000000000004">
      <c r="A12">
        <v>1019</v>
      </c>
      <c r="B12" t="s">
        <v>167</v>
      </c>
      <c r="C12" s="90"/>
      <c r="D12" s="90"/>
      <c r="E12" s="90"/>
      <c r="F12" s="90"/>
    </row>
    <row r="13" spans="1:6" x14ac:dyDescent="0.55000000000000004">
      <c r="A13">
        <v>1020</v>
      </c>
      <c r="B13" t="s">
        <v>168</v>
      </c>
      <c r="C13" s="90"/>
      <c r="D13" s="90"/>
      <c r="E13" s="90"/>
      <c r="F13" s="90"/>
    </row>
    <row r="14" spans="1:6" x14ac:dyDescent="0.55000000000000004">
      <c r="A14">
        <v>1021</v>
      </c>
      <c r="B14" t="s">
        <v>169</v>
      </c>
      <c r="C14" s="90"/>
      <c r="D14" s="90"/>
      <c r="E14" s="90"/>
      <c r="F14" s="90"/>
    </row>
    <row r="15" spans="1:6" x14ac:dyDescent="0.55000000000000004">
      <c r="A15">
        <v>1023</v>
      </c>
      <c r="B15" t="s">
        <v>170</v>
      </c>
      <c r="C15" s="90"/>
      <c r="D15" s="90"/>
      <c r="E15" s="90"/>
      <c r="F15" s="90"/>
    </row>
    <row r="16" spans="1:6" x14ac:dyDescent="0.55000000000000004">
      <c r="A16">
        <v>1024</v>
      </c>
      <c r="B16" t="s">
        <v>171</v>
      </c>
      <c r="C16" s="90"/>
      <c r="D16" s="90"/>
      <c r="E16" s="90"/>
      <c r="F16" s="90"/>
    </row>
    <row r="17" spans="1:6" x14ac:dyDescent="0.55000000000000004">
      <c r="A17">
        <v>1025</v>
      </c>
      <c r="B17" t="s">
        <v>172</v>
      </c>
      <c r="C17" s="90"/>
      <c r="D17" s="90"/>
      <c r="E17" s="90"/>
      <c r="F17" s="90"/>
    </row>
    <row r="18" spans="1:6" x14ac:dyDescent="0.55000000000000004">
      <c r="A18">
        <v>1026</v>
      </c>
      <c r="B18" t="s">
        <v>173</v>
      </c>
    </row>
    <row r="19" spans="1:6" x14ac:dyDescent="0.55000000000000004">
      <c r="A19">
        <v>1027</v>
      </c>
      <c r="B19" t="s">
        <v>174</v>
      </c>
    </row>
    <row r="20" spans="1:6" x14ac:dyDescent="0.55000000000000004">
      <c r="A20">
        <v>1028</v>
      </c>
      <c r="B20" t="s">
        <v>175</v>
      </c>
    </row>
    <row r="21" spans="1:6" x14ac:dyDescent="0.55000000000000004">
      <c r="A21">
        <v>1029</v>
      </c>
      <c r="B21" t="s">
        <v>176</v>
      </c>
    </row>
    <row r="22" spans="1:6" x14ac:dyDescent="0.55000000000000004">
      <c r="A22">
        <v>1031</v>
      </c>
      <c r="B22" t="s">
        <v>177</v>
      </c>
    </row>
    <row r="23" spans="1:6" x14ac:dyDescent="0.55000000000000004">
      <c r="A23">
        <v>1033</v>
      </c>
      <c r="B23" t="s">
        <v>178</v>
      </c>
    </row>
    <row r="24" spans="1:6" x14ac:dyDescent="0.55000000000000004">
      <c r="A24">
        <v>1034</v>
      </c>
      <c r="B24" t="s">
        <v>179</v>
      </c>
    </row>
    <row r="25" spans="1:6" x14ac:dyDescent="0.55000000000000004">
      <c r="A25">
        <v>1035</v>
      </c>
      <c r="B25" t="s">
        <v>180</v>
      </c>
    </row>
    <row r="26" spans="1:6" x14ac:dyDescent="0.55000000000000004">
      <c r="A26">
        <v>1040</v>
      </c>
      <c r="B26" t="s">
        <v>181</v>
      </c>
    </row>
    <row r="27" spans="1:6" x14ac:dyDescent="0.55000000000000004">
      <c r="A27">
        <v>1041</v>
      </c>
      <c r="B27" t="s">
        <v>182</v>
      </c>
    </row>
    <row r="28" spans="1:6" x14ac:dyDescent="0.55000000000000004">
      <c r="A28">
        <v>1043</v>
      </c>
      <c r="B28" t="s">
        <v>183</v>
      </c>
    </row>
    <row r="29" spans="1:6" x14ac:dyDescent="0.55000000000000004">
      <c r="A29">
        <v>1044</v>
      </c>
      <c r="B29" t="s">
        <v>184</v>
      </c>
    </row>
    <row r="30" spans="1:6" x14ac:dyDescent="0.55000000000000004">
      <c r="A30">
        <v>1045</v>
      </c>
      <c r="B30" t="s">
        <v>185</v>
      </c>
    </row>
    <row r="31" spans="1:6" x14ac:dyDescent="0.55000000000000004">
      <c r="A31">
        <v>1046</v>
      </c>
      <c r="B31" t="s">
        <v>186</v>
      </c>
    </row>
    <row r="32" spans="1:6" x14ac:dyDescent="0.55000000000000004">
      <c r="A32">
        <v>1047</v>
      </c>
      <c r="B32" t="s">
        <v>187</v>
      </c>
    </row>
    <row r="33" spans="1:2" x14ac:dyDescent="0.55000000000000004">
      <c r="A33">
        <v>1048</v>
      </c>
      <c r="B33" t="s">
        <v>188</v>
      </c>
    </row>
    <row r="34" spans="1:2" x14ac:dyDescent="0.55000000000000004">
      <c r="A34">
        <v>1049</v>
      </c>
      <c r="B34" t="s">
        <v>189</v>
      </c>
    </row>
    <row r="35" spans="1:2" x14ac:dyDescent="0.55000000000000004">
      <c r="A35">
        <v>1050</v>
      </c>
      <c r="B35" t="s">
        <v>190</v>
      </c>
    </row>
    <row r="36" spans="1:2" x14ac:dyDescent="0.55000000000000004">
      <c r="A36">
        <v>1051</v>
      </c>
      <c r="B36" t="s">
        <v>191</v>
      </c>
    </row>
    <row r="37" spans="1:2" x14ac:dyDescent="0.55000000000000004">
      <c r="A37">
        <v>1052</v>
      </c>
      <c r="B37" t="s">
        <v>192</v>
      </c>
    </row>
  </sheetData>
  <mergeCells count="1">
    <mergeCell ref="C1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A7D1-E228-4332-9DEA-2A85A949B32A}">
  <dimension ref="A1:E5"/>
  <sheetViews>
    <sheetView workbookViewId="0">
      <selection activeCell="E2" sqref="E2"/>
    </sheetView>
  </sheetViews>
  <sheetFormatPr baseColWidth="10" defaultRowHeight="14.4" x14ac:dyDescent="0.55000000000000004"/>
  <cols>
    <col min="1" max="1" width="12.47265625" bestFit="1" customWidth="1"/>
  </cols>
  <sheetData>
    <row r="1" spans="1:5" x14ac:dyDescent="0.55000000000000004">
      <c r="A1" s="89" t="s">
        <v>221</v>
      </c>
      <c r="B1" s="89" t="s">
        <v>223</v>
      </c>
      <c r="D1" s="89" t="s">
        <v>222</v>
      </c>
      <c r="E1" s="89" t="s">
        <v>223</v>
      </c>
    </row>
    <row r="2" spans="1:5" x14ac:dyDescent="0.55000000000000004">
      <c r="A2" t="s">
        <v>15</v>
      </c>
      <c r="B2">
        <v>1901</v>
      </c>
      <c r="D2" t="s">
        <v>17</v>
      </c>
      <c r="E2">
        <v>651</v>
      </c>
    </row>
    <row r="3" spans="1:5" x14ac:dyDescent="0.55000000000000004">
      <c r="A3" t="s">
        <v>156</v>
      </c>
      <c r="B3">
        <v>1902</v>
      </c>
      <c r="D3" t="s">
        <v>18</v>
      </c>
      <c r="E3">
        <v>652</v>
      </c>
    </row>
    <row r="4" spans="1:5" x14ac:dyDescent="0.55000000000000004">
      <c r="D4" t="s">
        <v>19</v>
      </c>
      <c r="E4">
        <v>653</v>
      </c>
    </row>
    <row r="5" spans="1:5" x14ac:dyDescent="0.55000000000000004">
      <c r="D5" t="s">
        <v>31</v>
      </c>
      <c r="E5">
        <v>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3A00-238E-4BE4-AF2B-D4764E06CB54}">
  <dimension ref="A1:D7"/>
  <sheetViews>
    <sheetView workbookViewId="0">
      <selection activeCell="F5" sqref="F5"/>
    </sheetView>
  </sheetViews>
  <sheetFormatPr baseColWidth="10" defaultRowHeight="14.4" x14ac:dyDescent="0.55000000000000004"/>
  <cols>
    <col min="1" max="1" width="15" bestFit="1" customWidth="1"/>
    <col min="2" max="2" width="15.47265625" bestFit="1" customWidth="1"/>
    <col min="3" max="3" width="28.20703125" bestFit="1" customWidth="1"/>
  </cols>
  <sheetData>
    <row r="1" spans="1:4" s="128" customFormat="1" x14ac:dyDescent="0.55000000000000004">
      <c r="A1" s="128" t="s">
        <v>272</v>
      </c>
      <c r="B1" s="128" t="s">
        <v>273</v>
      </c>
      <c r="C1" s="128" t="s">
        <v>274</v>
      </c>
      <c r="D1" s="128" t="s">
        <v>193</v>
      </c>
    </row>
    <row r="2" spans="1:4" x14ac:dyDescent="0.55000000000000004">
      <c r="A2" t="s">
        <v>264</v>
      </c>
      <c r="B2" t="s">
        <v>265</v>
      </c>
      <c r="C2" t="str">
        <f>CONCATENATE(A2," ",B2)</f>
        <v>Andrea Paola Sanchez</v>
      </c>
      <c r="D2">
        <v>47</v>
      </c>
    </row>
    <row r="3" spans="1:4" x14ac:dyDescent="0.55000000000000004">
      <c r="A3" t="s">
        <v>260</v>
      </c>
      <c r="B3" t="s">
        <v>261</v>
      </c>
      <c r="C3" t="str">
        <f t="shared" ref="C3:C7" si="0">CONCATENATE(A3," ",B3)</f>
        <v>Diana del Pilar  Romero Varila</v>
      </c>
      <c r="D3">
        <v>206</v>
      </c>
    </row>
    <row r="4" spans="1:4" x14ac:dyDescent="0.55000000000000004">
      <c r="A4" t="s">
        <v>266</v>
      </c>
      <c r="B4" t="s">
        <v>267</v>
      </c>
      <c r="C4" t="str">
        <f t="shared" si="0"/>
        <v>Henry Guillermo  Beltrán Martínez</v>
      </c>
      <c r="D4">
        <v>83</v>
      </c>
    </row>
    <row r="5" spans="1:4" x14ac:dyDescent="0.55000000000000004">
      <c r="A5" t="s">
        <v>262</v>
      </c>
      <c r="B5" t="s">
        <v>263</v>
      </c>
      <c r="C5" t="str">
        <f t="shared" si="0"/>
        <v>Jizeth Hael  González Ramírez</v>
      </c>
      <c r="D5">
        <v>82</v>
      </c>
    </row>
    <row r="6" spans="1:4" x14ac:dyDescent="0.55000000000000004">
      <c r="A6" t="s">
        <v>268</v>
      </c>
      <c r="B6" t="s">
        <v>269</v>
      </c>
      <c r="C6" t="str">
        <f t="shared" si="0"/>
        <v>Mónica Alejandra  Virgüez Romero</v>
      </c>
      <c r="D6">
        <v>135</v>
      </c>
    </row>
    <row r="7" spans="1:4" x14ac:dyDescent="0.55000000000000004">
      <c r="A7" t="s">
        <v>270</v>
      </c>
      <c r="B7" t="s">
        <v>271</v>
      </c>
      <c r="C7" t="str">
        <f t="shared" si="0"/>
        <v>Nestor Fernando Avella Avella</v>
      </c>
      <c r="D7">
        <v>134</v>
      </c>
    </row>
  </sheetData>
  <sortState xmlns:xlrd2="http://schemas.microsoft.com/office/spreadsheetml/2017/richdata2" ref="A2:B7">
    <sortCondition ref="A2:A7"/>
    <sortCondition ref="B2:B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6"/>
  <sheetViews>
    <sheetView workbookViewId="0">
      <selection activeCell="B21" sqref="B21"/>
    </sheetView>
  </sheetViews>
  <sheetFormatPr baseColWidth="10" defaultColWidth="11.5234375" defaultRowHeight="10.199999999999999" x14ac:dyDescent="0.35"/>
  <cols>
    <col min="1" max="1" width="11.5234375" style="28"/>
    <col min="2" max="2" width="17.3125" style="28" bestFit="1" customWidth="1"/>
    <col min="3" max="3" width="11.5234375" style="29"/>
    <col min="4" max="4" width="11.5234375" style="30"/>
    <col min="5" max="16384" width="11.5234375" style="28"/>
  </cols>
  <sheetData>
    <row r="2" spans="2:4" x14ac:dyDescent="0.35">
      <c r="B2" s="29" t="s">
        <v>136</v>
      </c>
      <c r="C2" s="29" t="s">
        <v>144</v>
      </c>
      <c r="D2" s="30" t="s">
        <v>145</v>
      </c>
    </row>
    <row r="3" spans="2:4" x14ac:dyDescent="0.35">
      <c r="B3" s="28" t="s">
        <v>146</v>
      </c>
      <c r="C3" s="29">
        <v>2</v>
      </c>
      <c r="D3" s="30">
        <f>C3/$C$6</f>
        <v>0.33333333333333331</v>
      </c>
    </row>
    <row r="4" spans="2:4" x14ac:dyDescent="0.35">
      <c r="B4" s="28" t="s">
        <v>147</v>
      </c>
      <c r="C4" s="29">
        <v>3</v>
      </c>
      <c r="D4" s="30">
        <f t="shared" ref="D4:D5" si="0">C4/$C$6</f>
        <v>0.5</v>
      </c>
    </row>
    <row r="5" spans="2:4" x14ac:dyDescent="0.35">
      <c r="B5" s="28" t="s">
        <v>148</v>
      </c>
      <c r="C5" s="29">
        <v>1</v>
      </c>
      <c r="D5" s="30">
        <f t="shared" si="0"/>
        <v>0.16666666666666666</v>
      </c>
    </row>
    <row r="6" spans="2:4" x14ac:dyDescent="0.35">
      <c r="C6" s="29">
        <f>SUM(C3:C5)</f>
        <v>6</v>
      </c>
      <c r="D6" s="30">
        <f>SUM(D3:D5)</f>
        <v>0.99999999999999989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49"/>
  <sheetViews>
    <sheetView topLeftCell="I1" workbookViewId="0">
      <selection activeCell="K5" sqref="K5"/>
    </sheetView>
  </sheetViews>
  <sheetFormatPr baseColWidth="10" defaultColWidth="11.41796875" defaultRowHeight="12.3" x14ac:dyDescent="0.4"/>
  <cols>
    <col min="1" max="1" width="1.41796875" style="2" customWidth="1"/>
    <col min="2" max="2" width="13.1015625" style="1" customWidth="1"/>
    <col min="3" max="3" width="19.1015625" style="2" customWidth="1"/>
    <col min="4" max="4" width="47.5234375" style="3" customWidth="1"/>
    <col min="5" max="5" width="18.89453125" style="2" customWidth="1"/>
    <col min="6" max="6" width="27.1015625" style="2" customWidth="1"/>
    <col min="7" max="7" width="42.1015625" style="4" customWidth="1"/>
    <col min="8" max="8" width="42.1015625" style="5" customWidth="1"/>
    <col min="9" max="9" width="55.3125" style="1" customWidth="1"/>
    <col min="10" max="10" width="39.89453125" style="1" customWidth="1"/>
    <col min="11" max="11" width="47.41796875" style="1" customWidth="1"/>
    <col min="12" max="12" width="17.5234375" style="2" customWidth="1"/>
    <col min="13" max="13" width="27.3125" style="2" customWidth="1"/>
    <col min="14" max="14" width="17.89453125" style="2" customWidth="1"/>
    <col min="15" max="16384" width="11.41796875" style="2"/>
  </cols>
  <sheetData>
    <row r="1" spans="2:14" x14ac:dyDescent="0.4">
      <c r="I1" s="6"/>
      <c r="J1" s="6"/>
      <c r="K1" s="6"/>
      <c r="L1" s="1"/>
    </row>
    <row r="2" spans="2:14" s="7" customFormat="1" x14ac:dyDescent="0.55000000000000004">
      <c r="B2" s="7" t="s">
        <v>65</v>
      </c>
      <c r="C2" s="7" t="s">
        <v>66</v>
      </c>
      <c r="D2" s="7" t="s">
        <v>67</v>
      </c>
      <c r="E2" s="7" t="s">
        <v>68</v>
      </c>
      <c r="F2" s="7" t="s">
        <v>69</v>
      </c>
      <c r="G2" s="7" t="s">
        <v>70</v>
      </c>
      <c r="H2" s="7" t="s">
        <v>71</v>
      </c>
      <c r="I2" s="8" t="s">
        <v>72</v>
      </c>
      <c r="J2" s="8" t="s">
        <v>32</v>
      </c>
      <c r="K2" s="8" t="s">
        <v>73</v>
      </c>
      <c r="L2" s="7" t="s">
        <v>74</v>
      </c>
      <c r="M2" s="7" t="s">
        <v>75</v>
      </c>
      <c r="N2" s="7" t="s">
        <v>76</v>
      </c>
    </row>
    <row r="3" spans="2:14" x14ac:dyDescent="0.4">
      <c r="B3" s="1">
        <v>1</v>
      </c>
      <c r="C3" s="2" t="s">
        <v>77</v>
      </c>
      <c r="D3" s="9" t="s">
        <v>78</v>
      </c>
      <c r="E3" s="10" t="s">
        <v>17</v>
      </c>
      <c r="F3" s="10" t="s">
        <v>42</v>
      </c>
      <c r="G3" s="11" t="s">
        <v>44</v>
      </c>
      <c r="H3" s="10" t="s">
        <v>79</v>
      </c>
      <c r="I3" s="6">
        <v>0.5</v>
      </c>
      <c r="J3" s="1">
        <v>0</v>
      </c>
      <c r="K3" s="1">
        <v>0</v>
      </c>
      <c r="L3" s="1" t="s">
        <v>80</v>
      </c>
      <c r="M3" s="2" t="s">
        <v>16</v>
      </c>
      <c r="N3" s="1" t="s">
        <v>127</v>
      </c>
    </row>
    <row r="4" spans="2:14" x14ac:dyDescent="0.4">
      <c r="B4" s="1">
        <v>2</v>
      </c>
      <c r="C4" s="2" t="s">
        <v>15</v>
      </c>
      <c r="D4" s="9" t="s">
        <v>81</v>
      </c>
      <c r="E4" s="10" t="s">
        <v>18</v>
      </c>
      <c r="F4" s="10" t="s">
        <v>42</v>
      </c>
      <c r="G4" s="11" t="s">
        <v>45</v>
      </c>
      <c r="H4" s="10" t="s">
        <v>43</v>
      </c>
      <c r="I4" s="6">
        <v>0.55000000000000004</v>
      </c>
      <c r="J4" s="12">
        <v>1</v>
      </c>
      <c r="K4" s="1">
        <v>0.3</v>
      </c>
      <c r="L4" s="1" t="s">
        <v>82</v>
      </c>
      <c r="M4" s="2" t="s">
        <v>83</v>
      </c>
      <c r="N4" s="1" t="s">
        <v>128</v>
      </c>
    </row>
    <row r="5" spans="2:14" x14ac:dyDescent="0.4">
      <c r="B5" s="1">
        <v>3</v>
      </c>
      <c r="D5" s="13" t="s">
        <v>84</v>
      </c>
      <c r="E5" s="10" t="s">
        <v>19</v>
      </c>
      <c r="F5" s="10" t="s">
        <v>34</v>
      </c>
      <c r="G5" s="11" t="s">
        <v>28</v>
      </c>
      <c r="H5" s="10" t="s">
        <v>85</v>
      </c>
      <c r="I5" s="6">
        <v>0.6</v>
      </c>
      <c r="J5" s="12">
        <v>2</v>
      </c>
      <c r="K5" s="1">
        <v>0.5</v>
      </c>
      <c r="L5" s="1"/>
      <c r="M5" s="2" t="s">
        <v>86</v>
      </c>
      <c r="N5" s="1"/>
    </row>
    <row r="6" spans="2:14" x14ac:dyDescent="0.4">
      <c r="B6" s="1">
        <v>4</v>
      </c>
      <c r="D6" s="9" t="s">
        <v>87</v>
      </c>
      <c r="E6" s="14" t="s">
        <v>31</v>
      </c>
      <c r="F6" s="10" t="s">
        <v>34</v>
      </c>
      <c r="G6" s="11" t="s">
        <v>46</v>
      </c>
      <c r="H6" s="10" t="s">
        <v>59</v>
      </c>
      <c r="I6" s="6">
        <v>0.65</v>
      </c>
      <c r="J6" s="12">
        <v>3</v>
      </c>
      <c r="K6" s="12">
        <v>1</v>
      </c>
      <c r="L6" s="1"/>
      <c r="M6" s="2" t="s">
        <v>88</v>
      </c>
    </row>
    <row r="7" spans="2:14" x14ac:dyDescent="0.4">
      <c r="B7" s="1">
        <v>5</v>
      </c>
      <c r="D7" s="9" t="s">
        <v>89</v>
      </c>
      <c r="F7" s="10" t="s">
        <v>34</v>
      </c>
      <c r="G7" s="11" t="s">
        <v>47</v>
      </c>
      <c r="H7" s="10" t="s">
        <v>34</v>
      </c>
      <c r="I7" s="6">
        <v>0.7</v>
      </c>
      <c r="J7" s="12">
        <v>4</v>
      </c>
      <c r="K7" s="12">
        <v>2</v>
      </c>
      <c r="L7" s="1"/>
      <c r="M7" s="2" t="s">
        <v>90</v>
      </c>
    </row>
    <row r="8" spans="2:14" x14ac:dyDescent="0.4">
      <c r="B8" s="1">
        <v>6</v>
      </c>
      <c r="D8" s="9" t="s">
        <v>91</v>
      </c>
      <c r="F8" s="10" t="s">
        <v>34</v>
      </c>
      <c r="G8" s="11" t="s">
        <v>48</v>
      </c>
      <c r="H8" s="11" t="s">
        <v>39</v>
      </c>
      <c r="I8" s="6">
        <v>0.75</v>
      </c>
      <c r="J8" s="12">
        <v>5</v>
      </c>
      <c r="K8" s="12">
        <v>3</v>
      </c>
      <c r="L8" s="1"/>
      <c r="M8" s="2" t="s">
        <v>60</v>
      </c>
    </row>
    <row r="9" spans="2:14" x14ac:dyDescent="0.4">
      <c r="B9" s="1">
        <v>7</v>
      </c>
      <c r="D9" s="9" t="s">
        <v>92</v>
      </c>
      <c r="F9" s="10" t="s">
        <v>35</v>
      </c>
      <c r="G9" s="11" t="s">
        <v>49</v>
      </c>
      <c r="H9" s="11" t="s">
        <v>56</v>
      </c>
      <c r="I9" s="6">
        <v>0.8</v>
      </c>
      <c r="J9" s="12">
        <v>6</v>
      </c>
      <c r="K9" s="12">
        <v>4</v>
      </c>
      <c r="L9" s="1"/>
    </row>
    <row r="10" spans="2:14" x14ac:dyDescent="0.4">
      <c r="B10" s="1">
        <v>8</v>
      </c>
      <c r="D10" s="9" t="s">
        <v>93</v>
      </c>
      <c r="F10" s="11" t="s">
        <v>39</v>
      </c>
      <c r="G10" s="11" t="s">
        <v>50</v>
      </c>
      <c r="H10" s="10" t="s">
        <v>40</v>
      </c>
      <c r="I10" s="6">
        <v>0.85</v>
      </c>
      <c r="J10" s="12">
        <v>7</v>
      </c>
      <c r="K10" s="12">
        <v>5</v>
      </c>
      <c r="L10" s="1"/>
    </row>
    <row r="11" spans="2:14" ht="12.75" customHeight="1" x14ac:dyDescent="0.4">
      <c r="B11" s="1">
        <v>9</v>
      </c>
      <c r="D11" s="13" t="s">
        <v>94</v>
      </c>
      <c r="F11" s="11" t="s">
        <v>37</v>
      </c>
      <c r="G11" s="11" t="s">
        <v>51</v>
      </c>
      <c r="H11" s="10" t="s">
        <v>41</v>
      </c>
      <c r="I11" s="6">
        <v>0.9</v>
      </c>
      <c r="J11" s="12">
        <v>8</v>
      </c>
      <c r="K11" s="12">
        <v>6</v>
      </c>
      <c r="L11" s="1"/>
    </row>
    <row r="12" spans="2:14" x14ac:dyDescent="0.4">
      <c r="B12" s="1">
        <v>10</v>
      </c>
      <c r="D12" s="9" t="s">
        <v>95</v>
      </c>
      <c r="F12" s="11" t="s">
        <v>37</v>
      </c>
      <c r="G12" s="11" t="s">
        <v>52</v>
      </c>
      <c r="H12" s="11" t="s">
        <v>96</v>
      </c>
      <c r="I12" s="6">
        <v>0.95</v>
      </c>
      <c r="J12" s="12">
        <v>9</v>
      </c>
      <c r="K12" s="12">
        <v>7</v>
      </c>
      <c r="L12" s="1"/>
    </row>
    <row r="13" spans="2:14" x14ac:dyDescent="0.4">
      <c r="B13" s="1">
        <v>11</v>
      </c>
      <c r="D13" s="9" t="s">
        <v>97</v>
      </c>
      <c r="F13" s="11" t="s">
        <v>39</v>
      </c>
      <c r="G13" s="11" t="s">
        <v>98</v>
      </c>
      <c r="H13" s="11" t="s">
        <v>36</v>
      </c>
      <c r="I13" s="6">
        <v>1</v>
      </c>
      <c r="J13" s="12">
        <v>10</v>
      </c>
      <c r="K13" s="12">
        <v>8</v>
      </c>
      <c r="L13" s="1"/>
    </row>
    <row r="14" spans="2:14" x14ac:dyDescent="0.4">
      <c r="B14" s="1">
        <v>12</v>
      </c>
      <c r="D14" s="13" t="s">
        <v>99</v>
      </c>
      <c r="F14" s="10" t="s">
        <v>43</v>
      </c>
      <c r="G14" s="11" t="s">
        <v>53</v>
      </c>
      <c r="H14" s="11" t="s">
        <v>35</v>
      </c>
      <c r="I14" s="6"/>
      <c r="J14" s="12"/>
      <c r="K14" s="12">
        <v>9</v>
      </c>
      <c r="L14" s="1"/>
    </row>
    <row r="15" spans="2:14" ht="15" customHeight="1" x14ac:dyDescent="0.4">
      <c r="B15" s="1">
        <v>13</v>
      </c>
      <c r="D15" s="13" t="s">
        <v>100</v>
      </c>
      <c r="F15" s="10" t="s">
        <v>42</v>
      </c>
      <c r="G15" s="11" t="s">
        <v>54</v>
      </c>
      <c r="H15" s="11" t="s">
        <v>37</v>
      </c>
      <c r="I15" s="6"/>
      <c r="J15" s="12"/>
      <c r="K15" s="12">
        <v>10</v>
      </c>
      <c r="L15" s="1"/>
    </row>
    <row r="16" spans="2:14" ht="14.25" customHeight="1" x14ac:dyDescent="0.4">
      <c r="B16" s="1">
        <v>14</v>
      </c>
      <c r="D16" s="13" t="s">
        <v>101</v>
      </c>
      <c r="F16" s="10" t="s">
        <v>34</v>
      </c>
      <c r="G16" s="11" t="s">
        <v>24</v>
      </c>
      <c r="H16" s="10" t="s">
        <v>102</v>
      </c>
      <c r="I16" s="6"/>
      <c r="J16" s="12"/>
      <c r="K16" s="12">
        <v>11</v>
      </c>
      <c r="L16" s="1"/>
    </row>
    <row r="17" spans="2:12" x14ac:dyDescent="0.4">
      <c r="B17" s="1">
        <v>15</v>
      </c>
      <c r="G17" s="11" t="s">
        <v>25</v>
      </c>
      <c r="H17" s="11" t="s">
        <v>103</v>
      </c>
      <c r="I17" s="6"/>
      <c r="J17" s="12"/>
      <c r="K17" s="12">
        <v>12</v>
      </c>
      <c r="L17" s="1"/>
    </row>
    <row r="18" spans="2:12" x14ac:dyDescent="0.4">
      <c r="B18" s="1">
        <v>16</v>
      </c>
      <c r="G18" s="11" t="s">
        <v>26</v>
      </c>
      <c r="H18" s="11" t="s">
        <v>104</v>
      </c>
      <c r="I18" s="6"/>
      <c r="J18" s="12"/>
      <c r="K18" s="12">
        <v>13</v>
      </c>
      <c r="L18" s="1"/>
    </row>
    <row r="19" spans="2:12" x14ac:dyDescent="0.4">
      <c r="B19" s="1">
        <v>17</v>
      </c>
      <c r="G19" s="11" t="s">
        <v>105</v>
      </c>
      <c r="H19" s="11" t="s">
        <v>106</v>
      </c>
      <c r="I19" s="6"/>
      <c r="J19" s="12"/>
      <c r="K19" s="12">
        <v>14</v>
      </c>
      <c r="L19" s="1"/>
    </row>
    <row r="20" spans="2:12" x14ac:dyDescent="0.4">
      <c r="B20" s="1">
        <v>18</v>
      </c>
      <c r="G20" s="11" t="s">
        <v>107</v>
      </c>
      <c r="H20" s="11" t="s">
        <v>108</v>
      </c>
      <c r="I20" s="6"/>
      <c r="J20" s="12"/>
      <c r="K20" s="12">
        <v>15</v>
      </c>
      <c r="L20" s="1"/>
    </row>
    <row r="21" spans="2:12" x14ac:dyDescent="0.4">
      <c r="B21" s="1">
        <v>19</v>
      </c>
      <c r="G21" s="11" t="s">
        <v>27</v>
      </c>
      <c r="H21" s="11" t="s">
        <v>109</v>
      </c>
      <c r="I21" s="6"/>
      <c r="J21" s="12"/>
      <c r="K21" s="12">
        <v>16</v>
      </c>
      <c r="L21" s="1"/>
    </row>
    <row r="22" spans="2:12" x14ac:dyDescent="0.4">
      <c r="B22" s="1">
        <v>20</v>
      </c>
      <c r="G22" s="11" t="s">
        <v>55</v>
      </c>
      <c r="H22" s="11" t="s">
        <v>38</v>
      </c>
      <c r="I22" s="6"/>
      <c r="J22" s="12"/>
      <c r="K22" s="12">
        <v>17</v>
      </c>
      <c r="L22" s="1"/>
    </row>
    <row r="23" spans="2:12" x14ac:dyDescent="0.4">
      <c r="B23" s="1">
        <v>21</v>
      </c>
      <c r="G23" s="11" t="s">
        <v>61</v>
      </c>
      <c r="H23" s="11" t="s">
        <v>110</v>
      </c>
      <c r="J23" s="12"/>
      <c r="K23" s="12">
        <v>18</v>
      </c>
    </row>
    <row r="24" spans="2:12" x14ac:dyDescent="0.4">
      <c r="B24" s="1">
        <v>22</v>
      </c>
      <c r="G24" s="11" t="s">
        <v>111</v>
      </c>
      <c r="H24" s="10" t="s">
        <v>112</v>
      </c>
      <c r="J24" s="12"/>
      <c r="K24" s="12">
        <v>19</v>
      </c>
    </row>
    <row r="25" spans="2:12" x14ac:dyDescent="0.4">
      <c r="B25" s="1">
        <v>23</v>
      </c>
      <c r="J25" s="12"/>
      <c r="K25" s="12">
        <v>20</v>
      </c>
    </row>
    <row r="26" spans="2:12" x14ac:dyDescent="0.4">
      <c r="B26" s="1">
        <v>24</v>
      </c>
      <c r="J26" s="12"/>
      <c r="K26" s="12"/>
    </row>
    <row r="27" spans="2:12" x14ac:dyDescent="0.4">
      <c r="B27" s="1">
        <v>25</v>
      </c>
      <c r="D27" s="7" t="s">
        <v>67</v>
      </c>
      <c r="E27" s="7" t="s">
        <v>69</v>
      </c>
      <c r="G27" s="7" t="s">
        <v>70</v>
      </c>
      <c r="H27" s="15" t="s">
        <v>114</v>
      </c>
      <c r="J27" s="7" t="s">
        <v>70</v>
      </c>
      <c r="K27" s="7" t="s">
        <v>113</v>
      </c>
    </row>
    <row r="28" spans="2:12" x14ac:dyDescent="0.4">
      <c r="B28" s="1">
        <v>26</v>
      </c>
      <c r="D28" s="9" t="s">
        <v>78</v>
      </c>
      <c r="E28" s="10" t="s">
        <v>42</v>
      </c>
      <c r="G28" s="11" t="s">
        <v>44</v>
      </c>
      <c r="H28" s="5" t="s">
        <v>42</v>
      </c>
      <c r="J28" s="11" t="s">
        <v>44</v>
      </c>
      <c r="K28" s="10" t="s">
        <v>79</v>
      </c>
    </row>
    <row r="29" spans="2:12" x14ac:dyDescent="0.4">
      <c r="B29" s="1">
        <v>27</v>
      </c>
      <c r="D29" s="9" t="s">
        <v>81</v>
      </c>
      <c r="E29" s="10" t="s">
        <v>42</v>
      </c>
      <c r="G29" s="11" t="s">
        <v>45</v>
      </c>
      <c r="H29" s="5" t="s">
        <v>115</v>
      </c>
      <c r="J29" s="11" t="s">
        <v>45</v>
      </c>
      <c r="K29" s="10" t="s">
        <v>43</v>
      </c>
    </row>
    <row r="30" spans="2:12" x14ac:dyDescent="0.4">
      <c r="B30" s="1">
        <v>28</v>
      </c>
      <c r="D30" s="13" t="s">
        <v>84</v>
      </c>
      <c r="E30" s="10" t="s">
        <v>34</v>
      </c>
      <c r="G30" s="11" t="s">
        <v>28</v>
      </c>
      <c r="H30" s="5" t="s">
        <v>42</v>
      </c>
      <c r="J30" s="11" t="s">
        <v>28</v>
      </c>
      <c r="K30" s="10" t="s">
        <v>85</v>
      </c>
    </row>
    <row r="31" spans="2:12" x14ac:dyDescent="0.4">
      <c r="B31" s="1">
        <v>29</v>
      </c>
      <c r="D31" s="9" t="s">
        <v>87</v>
      </c>
      <c r="E31" s="10" t="s">
        <v>34</v>
      </c>
      <c r="G31" s="11" t="s">
        <v>46</v>
      </c>
      <c r="H31" s="5" t="s">
        <v>42</v>
      </c>
      <c r="J31" s="11" t="s">
        <v>46</v>
      </c>
      <c r="K31" s="10" t="s">
        <v>59</v>
      </c>
    </row>
    <row r="32" spans="2:12" x14ac:dyDescent="0.4">
      <c r="B32" s="1">
        <v>30</v>
      </c>
      <c r="D32" s="9" t="s">
        <v>89</v>
      </c>
      <c r="E32" s="10" t="s">
        <v>34</v>
      </c>
      <c r="G32" s="11" t="s">
        <v>47</v>
      </c>
      <c r="H32" s="5" t="s">
        <v>34</v>
      </c>
      <c r="J32" s="11" t="s">
        <v>47</v>
      </c>
      <c r="K32" s="10" t="s">
        <v>34</v>
      </c>
    </row>
    <row r="33" spans="4:11" x14ac:dyDescent="0.4">
      <c r="D33" s="9" t="s">
        <v>91</v>
      </c>
      <c r="E33" s="10" t="s">
        <v>34</v>
      </c>
      <c r="G33" s="11" t="s">
        <v>48</v>
      </c>
      <c r="H33" s="5" t="s">
        <v>39</v>
      </c>
      <c r="J33" s="11" t="s">
        <v>48</v>
      </c>
      <c r="K33" s="11" t="s">
        <v>39</v>
      </c>
    </row>
    <row r="34" spans="4:11" x14ac:dyDescent="0.4">
      <c r="D34" s="9" t="s">
        <v>92</v>
      </c>
      <c r="E34" s="10" t="s">
        <v>35</v>
      </c>
      <c r="G34" s="11" t="s">
        <v>49</v>
      </c>
      <c r="H34" s="5" t="s">
        <v>116</v>
      </c>
      <c r="J34" s="11" t="s">
        <v>49</v>
      </c>
      <c r="K34" s="11" t="s">
        <v>56</v>
      </c>
    </row>
    <row r="35" spans="4:11" x14ac:dyDescent="0.4">
      <c r="D35" s="9" t="s">
        <v>93</v>
      </c>
      <c r="E35" s="11" t="s">
        <v>39</v>
      </c>
      <c r="G35" s="11" t="s">
        <v>50</v>
      </c>
      <c r="H35" s="5" t="s">
        <v>116</v>
      </c>
      <c r="J35" s="11" t="s">
        <v>50</v>
      </c>
      <c r="K35" s="10" t="s">
        <v>40</v>
      </c>
    </row>
    <row r="36" spans="4:11" x14ac:dyDescent="0.4">
      <c r="D36" s="13" t="s">
        <v>94</v>
      </c>
      <c r="E36" s="11" t="s">
        <v>37</v>
      </c>
      <c r="G36" s="11" t="s">
        <v>51</v>
      </c>
      <c r="H36" s="5" t="s">
        <v>116</v>
      </c>
      <c r="J36" s="11" t="s">
        <v>51</v>
      </c>
      <c r="K36" s="10" t="s">
        <v>41</v>
      </c>
    </row>
    <row r="37" spans="4:11" x14ac:dyDescent="0.4">
      <c r="D37" s="9" t="s">
        <v>95</v>
      </c>
      <c r="E37" s="11" t="s">
        <v>37</v>
      </c>
      <c r="G37" s="11" t="s">
        <v>52</v>
      </c>
      <c r="H37" s="5" t="s">
        <v>116</v>
      </c>
      <c r="J37" s="11" t="s">
        <v>52</v>
      </c>
      <c r="K37" s="11" t="s">
        <v>96</v>
      </c>
    </row>
    <row r="38" spans="4:11" x14ac:dyDescent="0.4">
      <c r="D38" s="9" t="s">
        <v>97</v>
      </c>
      <c r="E38" s="11" t="s">
        <v>39</v>
      </c>
      <c r="G38" s="11" t="s">
        <v>98</v>
      </c>
      <c r="H38" s="5" t="s">
        <v>39</v>
      </c>
      <c r="J38" s="11" t="s">
        <v>98</v>
      </c>
      <c r="K38" s="11" t="s">
        <v>36</v>
      </c>
    </row>
    <row r="39" spans="4:11" x14ac:dyDescent="0.4">
      <c r="D39" s="13" t="s">
        <v>99</v>
      </c>
      <c r="E39" s="10" t="s">
        <v>43</v>
      </c>
      <c r="G39" s="11" t="s">
        <v>53</v>
      </c>
      <c r="H39" s="5" t="s">
        <v>35</v>
      </c>
      <c r="J39" s="11" t="s">
        <v>53</v>
      </c>
      <c r="K39" s="11" t="s">
        <v>35</v>
      </c>
    </row>
    <row r="40" spans="4:11" x14ac:dyDescent="0.4">
      <c r="D40" s="13" t="s">
        <v>100</v>
      </c>
      <c r="E40" s="10" t="s">
        <v>42</v>
      </c>
      <c r="G40" s="11" t="s">
        <v>54</v>
      </c>
      <c r="H40" s="5" t="s">
        <v>57</v>
      </c>
      <c r="J40" s="11" t="s">
        <v>54</v>
      </c>
      <c r="K40" s="11" t="s">
        <v>37</v>
      </c>
    </row>
    <row r="41" spans="4:11" x14ac:dyDescent="0.4">
      <c r="D41" s="13" t="s">
        <v>101</v>
      </c>
      <c r="E41" s="10" t="s">
        <v>34</v>
      </c>
      <c r="G41" s="11" t="s">
        <v>24</v>
      </c>
      <c r="H41" s="5" t="s">
        <v>35</v>
      </c>
      <c r="J41" s="11" t="s">
        <v>24</v>
      </c>
      <c r="K41" s="10" t="s">
        <v>102</v>
      </c>
    </row>
    <row r="42" spans="4:11" x14ac:dyDescent="0.4">
      <c r="G42" s="11" t="s">
        <v>25</v>
      </c>
      <c r="H42" s="5" t="s">
        <v>35</v>
      </c>
      <c r="J42" s="11" t="s">
        <v>25</v>
      </c>
      <c r="K42" s="11" t="s">
        <v>103</v>
      </c>
    </row>
    <row r="43" spans="4:11" x14ac:dyDescent="0.4">
      <c r="G43" s="11" t="s">
        <v>26</v>
      </c>
      <c r="H43" s="5" t="s">
        <v>35</v>
      </c>
      <c r="J43" s="11" t="s">
        <v>26</v>
      </c>
      <c r="K43" s="11" t="s">
        <v>104</v>
      </c>
    </row>
    <row r="44" spans="4:11" x14ac:dyDescent="0.4">
      <c r="G44" s="11" t="s">
        <v>105</v>
      </c>
      <c r="H44" s="5" t="s">
        <v>35</v>
      </c>
      <c r="J44" s="11" t="s">
        <v>105</v>
      </c>
      <c r="K44" s="11" t="s">
        <v>106</v>
      </c>
    </row>
    <row r="45" spans="4:11" x14ac:dyDescent="0.4">
      <c r="G45" s="11" t="s">
        <v>107</v>
      </c>
      <c r="H45" s="5" t="s">
        <v>57</v>
      </c>
      <c r="J45" s="11" t="s">
        <v>107</v>
      </c>
      <c r="K45" s="11" t="s">
        <v>108</v>
      </c>
    </row>
    <row r="46" spans="4:11" x14ac:dyDescent="0.4">
      <c r="G46" s="11" t="s">
        <v>27</v>
      </c>
      <c r="H46" s="5" t="s">
        <v>57</v>
      </c>
      <c r="J46" s="11" t="s">
        <v>27</v>
      </c>
      <c r="K46" s="11" t="s">
        <v>109</v>
      </c>
    </row>
    <row r="47" spans="4:11" x14ac:dyDescent="0.4">
      <c r="G47" s="11" t="s">
        <v>55</v>
      </c>
      <c r="H47" s="5" t="s">
        <v>57</v>
      </c>
      <c r="J47" s="11" t="s">
        <v>55</v>
      </c>
      <c r="K47" s="11" t="s">
        <v>38</v>
      </c>
    </row>
    <row r="48" spans="4:11" x14ac:dyDescent="0.4">
      <c r="G48" s="11" t="s">
        <v>61</v>
      </c>
      <c r="H48" s="5" t="s">
        <v>39</v>
      </c>
      <c r="J48" s="11" t="s">
        <v>61</v>
      </c>
      <c r="K48" s="11" t="s">
        <v>125</v>
      </c>
    </row>
    <row r="49" spans="7:11" x14ac:dyDescent="0.4">
      <c r="G49" s="11" t="s">
        <v>111</v>
      </c>
      <c r="H49" s="5" t="s">
        <v>57</v>
      </c>
      <c r="J49" s="11" t="s">
        <v>111</v>
      </c>
      <c r="K49" s="10" t="s">
        <v>126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ED37AF6C363544B04697721CAE4A56" ma:contentTypeVersion="0" ma:contentTypeDescription="Crear nuevo documento." ma:contentTypeScope="" ma:versionID="5d23d79be8b5ca16ee7a9159ca83641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85A117-0A74-4F0C-BEAC-4703DE70DD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B75182-D1F9-4C9A-817E-C3CA7942F8D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7E2677-5752-4F57-84D3-EBF4E2E6154A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CCSE-FT-019_PM</vt:lpstr>
      <vt:lpstr>Cargos</vt:lpstr>
      <vt:lpstr>Areas</vt:lpstr>
      <vt:lpstr>Datos</vt:lpstr>
      <vt:lpstr>Personal CI</vt:lpstr>
      <vt:lpstr>Hoja1</vt:lpstr>
      <vt:lpstr>Datos.</vt:lpstr>
      <vt:lpstr>'CCSE-FT-019_PM'!Títulos_a_imprimir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Jizeth Hael Gonzalez Ramirez</dc:creator>
  <cp:lastModifiedBy>Robinson Rincon</cp:lastModifiedBy>
  <cp:lastPrinted>2020-09-29T19:09:33Z</cp:lastPrinted>
  <dcterms:created xsi:type="dcterms:W3CDTF">2013-10-03T17:21:56Z</dcterms:created>
  <dcterms:modified xsi:type="dcterms:W3CDTF">2023-07-12T01:26:16Z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0x0101005BED37AF6C363544B04697721CAE4A56</vt:lpwstr>
  </property>
</Properties>
</file>