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9.xml" ContentType="application/vnd.openxmlformats-officedocument.drawingml.chart+xml"/>
  <Override PartName="/xl/charts/chart17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1.xml" ContentType="application/vnd.openxmlformats-officedocument.drawingml.chart+xml"/>
  <Override PartName="/xl/charts/chart13.xml" ContentType="application/vnd.openxmlformats-officedocument.drawingml.chart+xml"/>
  <Override PartName="/xl/charts/chart10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7.xml" ContentType="application/vnd.openxmlformats-officedocument.drawingml.chart+xml"/>
  <Override PartName="/xl/charts/chart18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12.xml" ContentType="application/vnd.openxmlformats-officedocument.drawingml.chart+xml"/>
  <Override PartName="/xl/charts/chart3.xml" ContentType="application/vnd.openxmlformats-officedocument.drawingml.chart+xml"/>
  <Override PartName="/xl/charts/chart16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50" firstSheet="0" activeTab="8"/>
  </bookViews>
  <sheets>
    <sheet name="assay design" sheetId="1" state="visible" r:id="rId2"/>
    <sheet name="day1" sheetId="2" state="visible" r:id="rId3"/>
    <sheet name="day2" sheetId="3" state="visible" r:id="rId4"/>
    <sheet name="day3" sheetId="4" state="visible" r:id="rId5"/>
    <sheet name="day4" sheetId="5" state="visible" r:id="rId6"/>
    <sheet name="day5" sheetId="6" state="visible" r:id="rId7"/>
    <sheet name="day6" sheetId="7" state="visible" r:id="rId8"/>
    <sheet name="day7" sheetId="8" state="visible" r:id="rId9"/>
    <sheet name="cetuximab" sheetId="9" state="visible" r:id="rId10"/>
  </sheets>
  <calcPr iterateCount="100" refMode="A1" iterate="false" iterateDelta="0.0001"/>
</workbook>
</file>

<file path=xl/sharedStrings.xml><?xml version="1.0" encoding="utf-8"?>
<sst xmlns="http://schemas.openxmlformats.org/spreadsheetml/2006/main" count="172" uniqueCount="39">
  <si>
    <t>Ab conc. (ug/ml)</t>
  </si>
  <si>
    <t>trastuzu</t>
  </si>
  <si>
    <t>panHER</t>
  </si>
  <si>
    <t>staurosporing</t>
  </si>
  <si>
    <t>medium</t>
  </si>
  <si>
    <t>no cell</t>
  </si>
  <si>
    <t>Cetux</t>
  </si>
  <si>
    <t>Ritux</t>
  </si>
  <si>
    <t>cell:</t>
  </si>
  <si>
    <t>BxPC-3</t>
  </si>
  <si>
    <t>6000/90ul/#</t>
  </si>
  <si>
    <t>Ab:</t>
  </si>
  <si>
    <t>10ul/#</t>
  </si>
  <si>
    <t>staurosporing:</t>
  </si>
  <si>
    <t>1uM</t>
  </si>
  <si>
    <t>viability</t>
  </si>
  <si>
    <t>Trastuzumab</t>
  </si>
  <si>
    <t>PanHER</t>
  </si>
  <si>
    <t>Cetuximab</t>
  </si>
  <si>
    <t>Rituximab</t>
  </si>
  <si>
    <t>staurosporine</t>
  </si>
  <si>
    <t>no cell subtract:</t>
  </si>
  <si>
    <t>Normalized to day1:</t>
  </si>
  <si>
    <t>average</t>
  </si>
  <si>
    <t>SE</t>
  </si>
  <si>
    <t>day 1</t>
  </si>
  <si>
    <t>day 2</t>
  </si>
  <si>
    <t>day 3</t>
  </si>
  <si>
    <t>day 4</t>
  </si>
  <si>
    <t>day 5</t>
  </si>
  <si>
    <t>day 6</t>
  </si>
  <si>
    <t>day 7</t>
  </si>
  <si>
    <t>days</t>
  </si>
  <si>
    <t>0.01 ug/ml</t>
  </si>
  <si>
    <t>0.1 ug/ml</t>
  </si>
  <si>
    <t>1 ug/ml</t>
  </si>
  <si>
    <t>10 ug/ml</t>
  </si>
  <si>
    <t>100 ug/ml</t>
  </si>
  <si>
    <t>total # at time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</si>
</sst>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6"/>
      <color rgb="FF000000"/>
      <name val="Calibri"/>
      <family val="2"/>
    </font>
    <font>
      <sz val="10"/>
      <color rgb="FF000000"/>
      <name val="Calibri"/>
      <family val="2"/>
    </font>
    <font>
      <b val="true"/>
      <sz val="14"/>
      <color rgb="FF000000"/>
      <name val="Calibri"/>
      <family val="2"/>
    </font>
    <font>
      <sz val="9"/>
      <color rgb="FF00000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  <fill>
      <patternFill patternType="solid">
        <fgColor rgb="FFC6D9F1"/>
        <bgColor rgb="FFB7DEE8"/>
      </patternFill>
    </fill>
    <fill>
      <patternFill patternType="solid">
        <fgColor rgb="FFD9D9D9"/>
        <bgColor rgb="FFDDD9C3"/>
      </patternFill>
    </fill>
    <fill>
      <patternFill patternType="solid">
        <fgColor rgb="FF8EB4E3"/>
        <bgColor rgb="FF93CDDD"/>
      </patternFill>
    </fill>
    <fill>
      <patternFill patternType="solid">
        <fgColor rgb="FFBFBFBF"/>
        <bgColor rgb="FFCCC1DA"/>
      </patternFill>
    </fill>
    <fill>
      <patternFill patternType="solid">
        <fgColor rgb="FF558ED5"/>
        <bgColor rgb="FF4F81BD"/>
      </patternFill>
    </fill>
    <fill>
      <patternFill patternType="solid">
        <fgColor rgb="FFA6A6A6"/>
        <bgColor rgb="FFBFBFBF"/>
      </patternFill>
    </fill>
    <fill>
      <patternFill patternType="solid">
        <fgColor rgb="FF17375E"/>
        <bgColor rgb="FF10243E"/>
      </patternFill>
    </fill>
    <fill>
      <patternFill patternType="solid">
        <fgColor rgb="FF808080"/>
        <bgColor rgb="FF878787"/>
      </patternFill>
    </fill>
    <fill>
      <patternFill patternType="solid">
        <fgColor rgb="FF10243E"/>
        <bgColor rgb="FF17375E"/>
      </patternFill>
    </fill>
    <fill>
      <patternFill patternType="solid">
        <fgColor rgb="FFFAC090"/>
        <bgColor rgb="FFE6B9B8"/>
      </patternFill>
    </fill>
    <fill>
      <patternFill patternType="solid">
        <fgColor rgb="FFCCC1DA"/>
        <bgColor rgb="FFBFBFBF"/>
      </patternFill>
    </fill>
    <fill>
      <patternFill patternType="solid">
        <fgColor rgb="FFDDD9C3"/>
        <bgColor rgb="FFD9D9D9"/>
      </patternFill>
    </fill>
    <fill>
      <patternFill patternType="solid">
        <fgColor rgb="FFF2DCDB"/>
        <bgColor rgb="FFD9D9D9"/>
      </patternFill>
    </fill>
    <fill>
      <patternFill patternType="solid">
        <fgColor rgb="FFDBEEF4"/>
        <bgColor rgb="FFF2F2F2"/>
      </patternFill>
    </fill>
    <fill>
      <patternFill patternType="solid">
        <fgColor rgb="FFE6B9B8"/>
        <bgColor rgb="FFFAC090"/>
      </patternFill>
    </fill>
    <fill>
      <patternFill patternType="solid">
        <fgColor rgb="FFB7DEE8"/>
        <bgColor rgb="FFC6D9F1"/>
      </patternFill>
    </fill>
    <fill>
      <patternFill patternType="solid">
        <fgColor rgb="FFD99694"/>
        <bgColor rgb="FFE6B9B8"/>
      </patternFill>
    </fill>
    <fill>
      <patternFill patternType="solid">
        <fgColor rgb="FF93CDDD"/>
        <bgColor rgb="FF8EB4E3"/>
      </patternFill>
    </fill>
    <fill>
      <patternFill patternType="solid">
        <fgColor rgb="FF953735"/>
        <bgColor rgb="FFBE4B48"/>
      </patternFill>
    </fill>
    <fill>
      <patternFill patternType="solid">
        <fgColor rgb="FF31859C"/>
        <bgColor rgb="FF4A7EBB"/>
      </patternFill>
    </fill>
    <fill>
      <patternFill patternType="solid">
        <fgColor rgb="FF632523"/>
        <bgColor rgb="FF953735"/>
      </patternFill>
    </fill>
    <fill>
      <patternFill patternType="solid">
        <fgColor rgb="FF215968"/>
        <bgColor rgb="FF17375E"/>
      </patternFill>
    </fill>
    <fill>
      <patternFill patternType="solid">
        <fgColor rgb="FF00B050"/>
        <bgColor rgb="FF008000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BBB59"/>
      <rgbColor rgb="FF8064A2"/>
      <rgbColor rgb="FF00B050"/>
      <rgbColor rgb="FFBFBFBF"/>
      <rgbColor rgb="FF808080"/>
      <rgbColor rgb="FF8EB4E3"/>
      <rgbColor rgb="FF953735"/>
      <rgbColor rgb="FFF2DCDB"/>
      <rgbColor rgb="FFDBEEF4"/>
      <rgbColor rgb="FF660066"/>
      <rgbColor rgb="FFF79646"/>
      <rgbColor rgb="FF558ED5"/>
      <rgbColor rgb="FFC6D9F1"/>
      <rgbColor rgb="FF000080"/>
      <rgbColor rgb="FFFF00FF"/>
      <rgbColor rgb="FFFFFF00"/>
      <rgbColor rgb="FF00FFFF"/>
      <rgbColor rgb="FF800080"/>
      <rgbColor rgb="FF800000"/>
      <rgbColor rgb="FF4F81BD"/>
      <rgbColor rgb="FF0000FF"/>
      <rgbColor rgb="FF46AAC4"/>
      <rgbColor rgb="FFB7DEE8"/>
      <rgbColor rgb="FFD9D9D9"/>
      <rgbColor rgb="FFDDD9C3"/>
      <rgbColor rgb="FF93CDDD"/>
      <rgbColor rgb="FFD99694"/>
      <rgbColor rgb="FFCCC1DA"/>
      <rgbColor rgb="FFFAC090"/>
      <rgbColor rgb="FF4A7EBB"/>
      <rgbColor rgb="FF4BACC6"/>
      <rgbColor rgb="FF98B855"/>
      <rgbColor rgb="FFE6B9B8"/>
      <rgbColor rgb="FFF59240"/>
      <rgbColor rgb="FFA6A6A6"/>
      <rgbColor rgb="FF7D5FA0"/>
      <rgbColor rgb="FF878787"/>
      <rgbColor rgb="FF17375E"/>
      <rgbColor rgb="FF31859C"/>
      <rgbColor rgb="FF003300"/>
      <rgbColor rgb="FF632523"/>
      <rgbColor rgb="FFC0504D"/>
      <rgbColor rgb="FFBE4B48"/>
      <rgbColor rgb="FF215968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day1!$O$1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day1!$V$2:$V$5</c:f>
                <c:numCache>
                  <c:formatCode>General</c:formatCode>
                  <c:ptCount val="4"/>
                  <c:pt idx="0">
                    <c:v>319.893906023718</c:v>
                  </c:pt>
                  <c:pt idx="1">
                    <c:v>319.893906023718</c:v>
                  </c:pt>
                  <c:pt idx="2">
                    <c:v>319.893906023718</c:v>
                  </c:pt>
                  <c:pt idx="3">
                    <c:v>319.893906023718</c:v>
                  </c:pt>
                </c:numCache>
              </c:numRef>
            </c:plus>
          </c:errBars>
          <c:cat>
            <c:strRef>
              <c:f>day1!$N$2:$N$6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day1!$O$2:$O$6</c:f>
              <c:numCache>
                <c:formatCode>General</c:formatCode>
                <c:ptCount val="5"/>
                <c:pt idx="0">
                  <c:v>12780.6666666667</c:v>
                </c:pt>
                <c:pt idx="1">
                  <c:v>12780.6666666667</c:v>
                </c:pt>
                <c:pt idx="2">
                  <c:v>12780.6666666667</c:v>
                </c:pt>
                <c:pt idx="3">
                  <c:v>12780.6666666667</c:v>
                </c:pt>
                <c:pt idx="4">
                  <c:v/>
                </c:pt>
              </c:numCache>
            </c:numRef>
          </c:val>
        </c:ser>
        <c:ser>
          <c:idx val="1"/>
          <c:order val="1"/>
          <c:tx>
            <c:strRef>
              <c:f>day1!$P$1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day1!$W$2:$W$5</c:f>
                <c:numCache>
                  <c:formatCode>General</c:formatCode>
                  <c:ptCount val="4"/>
                  <c:pt idx="0">
                    <c:v>690.328987592953</c:v>
                  </c:pt>
                  <c:pt idx="1">
                    <c:v>240.987090479506</c:v>
                  </c:pt>
                  <c:pt idx="2">
                    <c:v>14.4337567297406</c:v>
                  </c:pt>
                  <c:pt idx="3">
                    <c:v>103.653804132367</c:v>
                  </c:pt>
                </c:numCache>
              </c:numRef>
            </c:plus>
          </c:errBars>
          <c:cat>
            <c:strRef>
              <c:f>day1!$N$2:$N$6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day1!$P$2:$P$6</c:f>
              <c:numCache>
                <c:formatCode>General</c:formatCode>
                <c:ptCount val="5"/>
                <c:pt idx="0">
                  <c:v>12910.6666666667</c:v>
                </c:pt>
                <c:pt idx="1">
                  <c:v>14243.6666666667</c:v>
                </c:pt>
                <c:pt idx="2">
                  <c:v>11261</c:v>
                </c:pt>
                <c:pt idx="3">
                  <c:v>12868.6666666667</c:v>
                </c:pt>
                <c:pt idx="4">
                  <c:v/>
                </c:pt>
              </c:numCache>
            </c:numRef>
          </c:val>
        </c:ser>
        <c:ser>
          <c:idx val="2"/>
          <c:order val="2"/>
          <c:tx>
            <c:strRef>
              <c:f>day1!$Q$1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day1!$X$2:$X$5</c:f>
                <c:numCache>
                  <c:formatCode>General</c:formatCode>
                  <c:ptCount val="4"/>
                  <c:pt idx="0">
                    <c:v>288.777499892988</c:v>
                  </c:pt>
                  <c:pt idx="1">
                    <c:v>126.440148335531</c:v>
                  </c:pt>
                  <c:pt idx="2">
                    <c:v>270.383267069379</c:v>
                  </c:pt>
                  <c:pt idx="3">
                    <c:v>70.3001501499898</c:v>
                  </c:pt>
                </c:numCache>
              </c:numRef>
            </c:plus>
          </c:errBars>
          <c:cat>
            <c:strRef>
              <c:f>day1!$N$2:$N$6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day1!$Q$2:$Q$6</c:f>
              <c:numCache>
                <c:formatCode>General</c:formatCode>
                <c:ptCount val="5"/>
                <c:pt idx="0">
                  <c:v>13677.6666666667</c:v>
                </c:pt>
                <c:pt idx="1">
                  <c:v>14526.6666666667</c:v>
                </c:pt>
                <c:pt idx="2">
                  <c:v>12782.6666666667</c:v>
                </c:pt>
                <c:pt idx="3">
                  <c:v>13432.6666666667</c:v>
                </c:pt>
                <c:pt idx="4">
                  <c:v/>
                </c:pt>
              </c:numCache>
            </c:numRef>
          </c:val>
        </c:ser>
        <c:ser>
          <c:idx val="3"/>
          <c:order val="3"/>
          <c:tx>
            <c:strRef>
              <c:f>day1!$R$1</c:f>
              <c:strCache>
                <c:ptCount val="1"/>
                <c:pt idx="0">
                  <c:v>1.00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day1!$Y$2:$Y$6</c:f>
                <c:numCache>
                  <c:formatCode>General</c:formatCode>
                  <c:ptCount val="5"/>
                  <c:pt idx="0">
                    <c:v>889.743471144602</c:v>
                  </c:pt>
                  <c:pt idx="1">
                    <c:v>850.553349296798</c:v>
                  </c:pt>
                  <c:pt idx="2">
                    <c:v>571.380783716078</c:v>
                  </c:pt>
                  <c:pt idx="3">
                    <c:v>149.037280943766</c:v>
                  </c:pt>
                  <c:pt idx="4">
                    <c:v>92.8912147502539</c:v>
                  </c:pt>
                </c:numCache>
              </c:numRef>
            </c:plus>
          </c:errBars>
          <c:cat>
            <c:strRef>
              <c:f>day1!$N$2:$N$6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day1!$R$2:$R$6</c:f>
              <c:numCache>
                <c:formatCode>General</c:formatCode>
                <c:ptCount val="5"/>
                <c:pt idx="0">
                  <c:v>15388.6666666667</c:v>
                </c:pt>
                <c:pt idx="1">
                  <c:v>14135</c:v>
                </c:pt>
                <c:pt idx="2">
                  <c:v>13067</c:v>
                </c:pt>
                <c:pt idx="3">
                  <c:v>13555.6666666667</c:v>
                </c:pt>
                <c:pt idx="4">
                  <c:v>5091.66666666667</c:v>
                </c:pt>
              </c:numCache>
            </c:numRef>
          </c:val>
        </c:ser>
        <c:ser>
          <c:idx val="4"/>
          <c:order val="4"/>
          <c:tx>
            <c:strRef>
              <c:f>day1!$S$1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day1!$Z$2:$Z$5</c:f>
                <c:numCache>
                  <c:formatCode>General</c:formatCode>
                  <c:ptCount val="4"/>
                  <c:pt idx="0">
                    <c:v>447.5713475091</c:v>
                  </c:pt>
                  <c:pt idx="1">
                    <c:v>234.982505258961</c:v>
                  </c:pt>
                  <c:pt idx="2">
                    <c:v>184.352319697306</c:v>
                  </c:pt>
                  <c:pt idx="3">
                    <c:v>324.577845482063</c:v>
                  </c:pt>
                </c:numCache>
              </c:numRef>
            </c:plus>
          </c:errBars>
          <c:cat>
            <c:strRef>
              <c:f>day1!$N$2:$N$6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day1!$S$2:$S$6</c:f>
              <c:numCache>
                <c:formatCode>General</c:formatCode>
                <c:ptCount val="5"/>
                <c:pt idx="0">
                  <c:v>14518.3333333333</c:v>
                </c:pt>
                <c:pt idx="1">
                  <c:v>13779.6666666667</c:v>
                </c:pt>
                <c:pt idx="2">
                  <c:v>12997.6666666667</c:v>
                </c:pt>
                <c:pt idx="3">
                  <c:v>13411.3333333333</c:v>
                </c:pt>
                <c:pt idx="4">
                  <c:v/>
                </c:pt>
              </c:numCache>
            </c:numRef>
          </c:val>
        </c:ser>
        <c:ser>
          <c:idx val="5"/>
          <c:order val="5"/>
          <c:tx>
            <c:strRef>
              <c:f>day1!$T$1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day1!$AA$2:$AA$5</c:f>
                <c:numCache>
                  <c:formatCode>General</c:formatCode>
                  <c:ptCount val="4"/>
                  <c:pt idx="0">
                    <c:v>406.319387236746</c:v>
                  </c:pt>
                  <c:pt idx="1">
                    <c:v>465.003225795263</c:v>
                  </c:pt>
                  <c:pt idx="2">
                    <c:v>403.282779200898</c:v>
                  </c:pt>
                  <c:pt idx="3">
                    <c:v>226.367694986129</c:v>
                  </c:pt>
                </c:numCache>
              </c:numRef>
            </c:plus>
          </c:errBars>
          <c:cat>
            <c:strRef>
              <c:f>day1!$N$2:$N$6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day1!$T$2:$T$6</c:f>
              <c:numCache>
                <c:formatCode>General</c:formatCode>
                <c:ptCount val="5"/>
                <c:pt idx="0">
                  <c:v>14972.3333333333</c:v>
                </c:pt>
                <c:pt idx="1">
                  <c:v>13620</c:v>
                </c:pt>
                <c:pt idx="2">
                  <c:v>12877</c:v>
                </c:pt>
                <c:pt idx="3">
                  <c:v>12408</c:v>
                </c:pt>
                <c:pt idx="4">
                  <c:v/>
                </c:pt>
              </c:numCache>
            </c:numRef>
          </c:val>
        </c:ser>
        <c:gapWidth val="150"/>
        <c:axId val="46980548"/>
        <c:axId val="99723646"/>
      </c:barChart>
      <c:catAx>
        <c:axId val="469805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9723646"/>
        <c:crosses val="autoZero"/>
        <c:auto val="1"/>
        <c:lblAlgn val="ctr"/>
        <c:lblOffset val="100"/>
      </c:catAx>
      <c:valAx>
        <c:axId val="99723646"/>
        <c:scaling>
          <c:orientation val="minMax"/>
          <c:max val="500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6980548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day5!$N$1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day5!$U$2:$U$5</c:f>
                <c:numCache>
                  <c:formatCode>General</c:formatCode>
                  <c:ptCount val="4"/>
                  <c:pt idx="0">
                    <c:v>1525.28237822815</c:v>
                  </c:pt>
                  <c:pt idx="1">
                    <c:v>1525.28237822815</c:v>
                  </c:pt>
                  <c:pt idx="2">
                    <c:v>1525.28237822815</c:v>
                  </c:pt>
                  <c:pt idx="3">
                    <c:v>1525.28237822815</c:v>
                  </c:pt>
                </c:numCache>
              </c:numRef>
            </c:plus>
          </c:errBars>
          <c:cat>
            <c:strRef>
              <c:f>day5!$M$2:$M$6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day5!$N$2:$N$6</c:f>
              <c:numCache>
                <c:formatCode>General</c:formatCode>
                <c:ptCount val="5"/>
                <c:pt idx="0">
                  <c:v>30542</c:v>
                </c:pt>
                <c:pt idx="1">
                  <c:v>30542</c:v>
                </c:pt>
                <c:pt idx="2">
                  <c:v>30542</c:v>
                </c:pt>
                <c:pt idx="3">
                  <c:v>30542</c:v>
                </c:pt>
                <c:pt idx="4">
                  <c:v/>
                </c:pt>
              </c:numCache>
            </c:numRef>
          </c:val>
        </c:ser>
        <c:ser>
          <c:idx val="1"/>
          <c:order val="1"/>
          <c:tx>
            <c:strRef>
              <c:f>day5!$O$1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day5!$V$2:$V$5</c:f>
                <c:numCache>
                  <c:formatCode>General</c:formatCode>
                  <c:ptCount val="4"/>
                  <c:pt idx="0">
                    <c:v>976.780823817594</c:v>
                  </c:pt>
                  <c:pt idx="1">
                    <c:v>2084.14298933638</c:v>
                  </c:pt>
                  <c:pt idx="2">
                    <c:v>881.426180182499</c:v>
                  </c:pt>
                  <c:pt idx="3">
                    <c:v>420.572757610909</c:v>
                  </c:pt>
                </c:numCache>
              </c:numRef>
            </c:plus>
          </c:errBars>
          <c:cat>
            <c:strRef>
              <c:f>day5!$M$2:$M$6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day5!$O$2:$O$6</c:f>
              <c:numCache>
                <c:formatCode>General</c:formatCode>
                <c:ptCount val="5"/>
                <c:pt idx="0">
                  <c:v>29085.3333333333</c:v>
                </c:pt>
                <c:pt idx="1">
                  <c:v>30994</c:v>
                </c:pt>
                <c:pt idx="2">
                  <c:v>26876.6666666667</c:v>
                </c:pt>
                <c:pt idx="3">
                  <c:v>30197.6666666667</c:v>
                </c:pt>
                <c:pt idx="4">
                  <c:v/>
                </c:pt>
              </c:numCache>
            </c:numRef>
          </c:val>
        </c:ser>
        <c:ser>
          <c:idx val="2"/>
          <c:order val="2"/>
          <c:tx>
            <c:strRef>
              <c:f>day5!$P$1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day5!$W$2:$W$5</c:f>
                <c:numCache>
                  <c:formatCode>General</c:formatCode>
                  <c:ptCount val="4"/>
                  <c:pt idx="0">
                    <c:v>2225.02367028608</c:v>
                  </c:pt>
                  <c:pt idx="1">
                    <c:v>995.99369699032</c:v>
                  </c:pt>
                  <c:pt idx="2">
                    <c:v>1408.39061027512</c:v>
                  </c:pt>
                  <c:pt idx="3">
                    <c:v>398.577888665858</c:v>
                  </c:pt>
                </c:numCache>
              </c:numRef>
            </c:plus>
          </c:errBars>
          <c:cat>
            <c:strRef>
              <c:f>day5!$M$2:$M$6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day5!$P$2:$P$6</c:f>
              <c:numCache>
                <c:formatCode>General</c:formatCode>
                <c:ptCount val="5"/>
                <c:pt idx="0">
                  <c:v>30754</c:v>
                </c:pt>
                <c:pt idx="1">
                  <c:v>27941.3333333333</c:v>
                </c:pt>
                <c:pt idx="2">
                  <c:v>28458.3333333333</c:v>
                </c:pt>
                <c:pt idx="3">
                  <c:v>37784</c:v>
                </c:pt>
                <c:pt idx="4">
                  <c:v/>
                </c:pt>
              </c:numCache>
            </c:numRef>
          </c:val>
        </c:ser>
        <c:ser>
          <c:idx val="3"/>
          <c:order val="3"/>
          <c:tx>
            <c:strRef>
              <c:f>day5!$Q$1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day5!$X$2:$X$6</c:f>
                <c:numCache>
                  <c:formatCode>General</c:formatCode>
                  <c:ptCount val="5"/>
                  <c:pt idx="0">
                    <c:v>1355.99709111455</c:v>
                  </c:pt>
                  <c:pt idx="1">
                    <c:v>607.190341747225</c:v>
                  </c:pt>
                  <c:pt idx="2">
                    <c:v>855.754637732101</c:v>
                  </c:pt>
                  <c:pt idx="3">
                    <c:v>1374.94981726607</c:v>
                  </c:pt>
                  <c:pt idx="4">
                    <c:v>41.8622078305056</c:v>
                  </c:pt>
                </c:numCache>
              </c:numRef>
            </c:plus>
          </c:errBars>
          <c:cat>
            <c:strRef>
              <c:f>day5!$M$2:$M$6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day5!$Q$2:$Q$6</c:f>
              <c:numCache>
                <c:formatCode>General</c:formatCode>
                <c:ptCount val="5"/>
                <c:pt idx="0">
                  <c:v>27755.3333333333</c:v>
                </c:pt>
                <c:pt idx="1">
                  <c:v>14858.3333333333</c:v>
                </c:pt>
                <c:pt idx="2">
                  <c:v>24588</c:v>
                </c:pt>
                <c:pt idx="3">
                  <c:v>34757</c:v>
                </c:pt>
                <c:pt idx="4">
                  <c:v>2135.33333333333</c:v>
                </c:pt>
              </c:numCache>
            </c:numRef>
          </c:val>
        </c:ser>
        <c:ser>
          <c:idx val="4"/>
          <c:order val="4"/>
          <c:tx>
            <c:strRef>
              <c:f>day5!$R$1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day5!$Y$2:$Y$5</c:f>
                <c:numCache>
                  <c:formatCode>General</c:formatCode>
                  <c:ptCount val="4"/>
                  <c:pt idx="0">
                    <c:v>2150.91843432313</c:v>
                  </c:pt>
                  <c:pt idx="1">
                    <c:v>490.048410307027</c:v>
                  </c:pt>
                  <c:pt idx="2">
                    <c:v>1493.48410697194</c:v>
                  </c:pt>
                  <c:pt idx="3">
                    <c:v>908.336941888857</c:v>
                  </c:pt>
                </c:numCache>
              </c:numRef>
            </c:plus>
          </c:errBars>
          <c:cat>
            <c:strRef>
              <c:f>day5!$M$2:$M$6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day5!$R$2:$R$6</c:f>
              <c:numCache>
                <c:formatCode>General</c:formatCode>
                <c:ptCount val="5"/>
                <c:pt idx="0">
                  <c:v>27886.3333333333</c:v>
                </c:pt>
                <c:pt idx="1">
                  <c:v>11388.6666666667</c:v>
                </c:pt>
                <c:pt idx="2">
                  <c:v>23682.3333333333</c:v>
                </c:pt>
                <c:pt idx="3">
                  <c:v>27020</c:v>
                </c:pt>
                <c:pt idx="4">
                  <c:v/>
                </c:pt>
              </c:numCache>
            </c:numRef>
          </c:val>
        </c:ser>
        <c:ser>
          <c:idx val="5"/>
          <c:order val="5"/>
          <c:tx>
            <c:strRef>
              <c:f>day5!$S$1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day5!$Z$2:$Z$5</c:f>
                <c:numCache>
                  <c:formatCode>General</c:formatCode>
                  <c:ptCount val="4"/>
                  <c:pt idx="0">
                    <c:v>795.368468069989</c:v>
                  </c:pt>
                  <c:pt idx="1">
                    <c:v>131.233887899937</c:v>
                  </c:pt>
                  <c:pt idx="2">
                    <c:v>295.594880424769</c:v>
                  </c:pt>
                  <c:pt idx="3">
                    <c:v>382.163286799998</c:v>
                  </c:pt>
                </c:numCache>
              </c:numRef>
            </c:plus>
          </c:errBars>
          <c:cat>
            <c:strRef>
              <c:f>day5!$M$2:$M$6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day5!$S$2:$S$6</c:f>
              <c:numCache>
                <c:formatCode>General</c:formatCode>
                <c:ptCount val="5"/>
                <c:pt idx="0">
                  <c:v>25128</c:v>
                </c:pt>
                <c:pt idx="1">
                  <c:v>9516</c:v>
                </c:pt>
                <c:pt idx="2">
                  <c:v>19402</c:v>
                </c:pt>
                <c:pt idx="3">
                  <c:v>22883.6666666667</c:v>
                </c:pt>
                <c:pt idx="4">
                  <c:v/>
                </c:pt>
              </c:numCache>
            </c:numRef>
          </c:val>
        </c:ser>
        <c:gapWidth val="150"/>
        <c:axId val="9101161"/>
        <c:axId val="11382641"/>
      </c:barChart>
      <c:catAx>
        <c:axId val="910116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382641"/>
        <c:crosses val="autoZero"/>
        <c:auto val="1"/>
        <c:lblAlgn val="ctr"/>
        <c:lblOffset val="100"/>
      </c:catAx>
      <c:valAx>
        <c:axId val="1138264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101161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day6!$N$1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day6!$U$2:$U$5</c:f>
                <c:numCache>
                  <c:formatCode>General</c:formatCode>
                  <c:ptCount val="4"/>
                  <c:pt idx="0">
                    <c:v>322.382967567733</c:v>
                  </c:pt>
                  <c:pt idx="1">
                    <c:v>322.382967567733</c:v>
                  </c:pt>
                  <c:pt idx="2">
                    <c:v>322.382967567733</c:v>
                  </c:pt>
                  <c:pt idx="3">
                    <c:v>322.382967567733</c:v>
                  </c:pt>
                </c:numCache>
              </c:numRef>
            </c:plus>
          </c:errBars>
          <c:cat>
            <c:strRef>
              <c:f>day6!$M$2:$M$6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day6!$N$2:$N$6</c:f>
              <c:numCache>
                <c:formatCode>General</c:formatCode>
                <c:ptCount val="5"/>
                <c:pt idx="0">
                  <c:v>39000.3333333333</c:v>
                </c:pt>
                <c:pt idx="1">
                  <c:v>39000.3333333333</c:v>
                </c:pt>
                <c:pt idx="2">
                  <c:v>39000.3333333333</c:v>
                </c:pt>
                <c:pt idx="3">
                  <c:v>39000.3333333333</c:v>
                </c:pt>
                <c:pt idx="4">
                  <c:v/>
                </c:pt>
              </c:numCache>
            </c:numRef>
          </c:val>
        </c:ser>
        <c:ser>
          <c:idx val="1"/>
          <c:order val="1"/>
          <c:tx>
            <c:strRef>
              <c:f>day6!$O$1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day6!$V$2:$V$5</c:f>
                <c:numCache>
                  <c:formatCode>General</c:formatCode>
                  <c:ptCount val="4"/>
                  <c:pt idx="0">
                    <c:v>1150.86638861531</c:v>
                  </c:pt>
                  <c:pt idx="1">
                    <c:v>3157.27954275689</c:v>
                  </c:pt>
                  <c:pt idx="2">
                    <c:v>237.731641422284</c:v>
                  </c:pt>
                  <c:pt idx="3">
                    <c:v>1985.84426490207</c:v>
                  </c:pt>
                </c:numCache>
              </c:numRef>
            </c:plus>
          </c:errBars>
          <c:cat>
            <c:strRef>
              <c:f>day6!$M$2:$M$6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day6!$O$2:$O$6</c:f>
              <c:numCache>
                <c:formatCode>General</c:formatCode>
                <c:ptCount val="5"/>
                <c:pt idx="0">
                  <c:v>37955.6666666667</c:v>
                </c:pt>
                <c:pt idx="1">
                  <c:v>40142.3333333333</c:v>
                </c:pt>
                <c:pt idx="2">
                  <c:v>38645</c:v>
                </c:pt>
                <c:pt idx="3">
                  <c:v>39150.6666666667</c:v>
                </c:pt>
                <c:pt idx="4">
                  <c:v/>
                </c:pt>
              </c:numCache>
            </c:numRef>
          </c:val>
        </c:ser>
        <c:ser>
          <c:idx val="2"/>
          <c:order val="2"/>
          <c:tx>
            <c:strRef>
              <c:f>day6!$P$1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day6!$W$2:$W$5</c:f>
                <c:numCache>
                  <c:formatCode>General</c:formatCode>
                  <c:ptCount val="4"/>
                  <c:pt idx="0">
                    <c:v>2028.44581994305</c:v>
                  </c:pt>
                  <c:pt idx="1">
                    <c:v>1991.61779577419</c:v>
                  </c:pt>
                  <c:pt idx="2">
                    <c:v>1552.74191173049</c:v>
                  </c:pt>
                  <c:pt idx="3">
                    <c:v>1417.79057378412</c:v>
                  </c:pt>
                </c:numCache>
              </c:numRef>
            </c:plus>
          </c:errBars>
          <c:cat>
            <c:strRef>
              <c:f>day6!$M$2:$M$6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day6!$P$2:$P$6</c:f>
              <c:numCache>
                <c:formatCode>General</c:formatCode>
                <c:ptCount val="5"/>
                <c:pt idx="0">
                  <c:v>34052.3333333333</c:v>
                </c:pt>
                <c:pt idx="1">
                  <c:v>29857.6666666667</c:v>
                </c:pt>
                <c:pt idx="2">
                  <c:v>37174.3333333333</c:v>
                </c:pt>
                <c:pt idx="3">
                  <c:v>38156.3333333333</c:v>
                </c:pt>
                <c:pt idx="4">
                  <c:v/>
                </c:pt>
              </c:numCache>
            </c:numRef>
          </c:val>
        </c:ser>
        <c:ser>
          <c:idx val="3"/>
          <c:order val="3"/>
          <c:tx>
            <c:strRef>
              <c:f>day6!$Q$1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day6!$X$2:$X$6</c:f>
                <c:numCache>
                  <c:formatCode>General</c:formatCode>
                  <c:ptCount val="5"/>
                  <c:pt idx="0">
                    <c:v>2799.97541655875</c:v>
                  </c:pt>
                  <c:pt idx="1">
                    <c:v>1262.85210711486</c:v>
                  </c:pt>
                  <c:pt idx="2">
                    <c:v>1808.86394672949</c:v>
                  </c:pt>
                  <c:pt idx="3">
                    <c:v>3479.74773989916</c:v>
                  </c:pt>
                  <c:pt idx="4">
                    <c:v>18.4149697559108</c:v>
                  </c:pt>
                </c:numCache>
              </c:numRef>
            </c:plus>
          </c:errBars>
          <c:cat>
            <c:strRef>
              <c:f>day6!$M$2:$M$6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day6!$Q$2:$Q$6</c:f>
              <c:numCache>
                <c:formatCode>General</c:formatCode>
                <c:ptCount val="5"/>
                <c:pt idx="0">
                  <c:v>33829</c:v>
                </c:pt>
                <c:pt idx="1">
                  <c:v>16538.3333333333</c:v>
                </c:pt>
                <c:pt idx="2">
                  <c:v>35304.6666666667</c:v>
                </c:pt>
                <c:pt idx="3">
                  <c:v>41054</c:v>
                </c:pt>
                <c:pt idx="4">
                  <c:v>1920.33333333333</c:v>
                </c:pt>
              </c:numCache>
            </c:numRef>
          </c:val>
        </c:ser>
        <c:ser>
          <c:idx val="4"/>
          <c:order val="4"/>
          <c:tx>
            <c:strRef>
              <c:f>day6!$R$1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day6!$Y$2:$Y$5</c:f>
                <c:numCache>
                  <c:formatCode>General</c:formatCode>
                  <c:ptCount val="4"/>
                  <c:pt idx="0">
                    <c:v>909.648344752581</c:v>
                  </c:pt>
                  <c:pt idx="1">
                    <c:v>357.786249037047</c:v>
                  </c:pt>
                  <c:pt idx="2">
                    <c:v>2219.97687675645</c:v>
                  </c:pt>
                  <c:pt idx="3">
                    <c:v>3830.15109942735</c:v>
                  </c:pt>
                </c:numCache>
              </c:numRef>
            </c:plus>
          </c:errBars>
          <c:cat>
            <c:strRef>
              <c:f>day6!$M$2:$M$6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day6!$R$2:$R$6</c:f>
              <c:numCache>
                <c:formatCode>General</c:formatCode>
                <c:ptCount val="5"/>
                <c:pt idx="0">
                  <c:v>30338.6666666667</c:v>
                </c:pt>
                <c:pt idx="1">
                  <c:v>11426</c:v>
                </c:pt>
                <c:pt idx="2">
                  <c:v>35328</c:v>
                </c:pt>
                <c:pt idx="3">
                  <c:v>40563.6666666667</c:v>
                </c:pt>
                <c:pt idx="4">
                  <c:v/>
                </c:pt>
              </c:numCache>
            </c:numRef>
          </c:val>
        </c:ser>
        <c:ser>
          <c:idx val="5"/>
          <c:order val="5"/>
          <c:tx>
            <c:strRef>
              <c:f>day6!$S$1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day6!$Z$2:$Z$5</c:f>
                <c:numCache>
                  <c:formatCode>General</c:formatCode>
                  <c:ptCount val="4"/>
                  <c:pt idx="0">
                    <c:v>407.460836563876</c:v>
                  </c:pt>
                  <c:pt idx="1">
                    <c:v>278.094308543782</c:v>
                  </c:pt>
                  <c:pt idx="2">
                    <c:v>986.242532713599</c:v>
                  </c:pt>
                  <c:pt idx="3">
                    <c:v>705.743185900115</c:v>
                  </c:pt>
                </c:numCache>
              </c:numRef>
            </c:plus>
          </c:errBars>
          <c:cat>
            <c:strRef>
              <c:f>day6!$M$2:$M$6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day6!$S$2:$S$6</c:f>
              <c:numCache>
                <c:formatCode>General</c:formatCode>
                <c:ptCount val="5"/>
                <c:pt idx="0">
                  <c:v>29632</c:v>
                </c:pt>
                <c:pt idx="1">
                  <c:v>9383.66666666667</c:v>
                </c:pt>
                <c:pt idx="2">
                  <c:v>30363</c:v>
                </c:pt>
                <c:pt idx="3">
                  <c:v>34130.6666666667</c:v>
                </c:pt>
                <c:pt idx="4">
                  <c:v/>
                </c:pt>
              </c:numCache>
            </c:numRef>
          </c:val>
        </c:ser>
        <c:gapWidth val="150"/>
        <c:axId val="87663031"/>
        <c:axId val="43321711"/>
      </c:barChart>
      <c:catAx>
        <c:axId val="876630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3321711"/>
        <c:crosses val="autoZero"/>
        <c:auto val="1"/>
        <c:lblAlgn val="ctr"/>
        <c:lblOffset val="100"/>
      </c:catAx>
      <c:valAx>
        <c:axId val="43321711"/>
        <c:scaling>
          <c:orientation val="minMax"/>
          <c:max val="500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7663031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day6!$N$1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day6!$U$2:$U$5</c:f>
                <c:numCache>
                  <c:formatCode>General</c:formatCode>
                  <c:ptCount val="4"/>
                  <c:pt idx="0">
                    <c:v>322.382967567733</c:v>
                  </c:pt>
                  <c:pt idx="1">
                    <c:v>322.382967567733</c:v>
                  </c:pt>
                  <c:pt idx="2">
                    <c:v>322.382967567733</c:v>
                  </c:pt>
                  <c:pt idx="3">
                    <c:v>322.382967567733</c:v>
                  </c:pt>
                </c:numCache>
              </c:numRef>
            </c:plus>
          </c:errBars>
          <c:cat>
            <c:strRef>
              <c:f>day6!$M$2:$M$6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day6!$N$2:$N$6</c:f>
              <c:numCache>
                <c:formatCode>General</c:formatCode>
                <c:ptCount val="5"/>
                <c:pt idx="0">
                  <c:v>39000.3333333333</c:v>
                </c:pt>
                <c:pt idx="1">
                  <c:v>39000.3333333333</c:v>
                </c:pt>
                <c:pt idx="2">
                  <c:v>39000.3333333333</c:v>
                </c:pt>
                <c:pt idx="3">
                  <c:v>39000.3333333333</c:v>
                </c:pt>
                <c:pt idx="4">
                  <c:v/>
                </c:pt>
              </c:numCache>
            </c:numRef>
          </c:val>
        </c:ser>
        <c:ser>
          <c:idx val="1"/>
          <c:order val="1"/>
          <c:tx>
            <c:strRef>
              <c:f>day6!$O$1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day6!$V$2:$V$5</c:f>
                <c:numCache>
                  <c:formatCode>General</c:formatCode>
                  <c:ptCount val="4"/>
                  <c:pt idx="0">
                    <c:v>1150.86638861531</c:v>
                  </c:pt>
                  <c:pt idx="1">
                    <c:v>3157.27954275689</c:v>
                  </c:pt>
                  <c:pt idx="2">
                    <c:v>237.731641422284</c:v>
                  </c:pt>
                  <c:pt idx="3">
                    <c:v>1985.84426490207</c:v>
                  </c:pt>
                </c:numCache>
              </c:numRef>
            </c:plus>
          </c:errBars>
          <c:cat>
            <c:strRef>
              <c:f>day6!$M$2:$M$6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day6!$O$2:$O$6</c:f>
              <c:numCache>
                <c:formatCode>General</c:formatCode>
                <c:ptCount val="5"/>
                <c:pt idx="0">
                  <c:v>37955.6666666667</c:v>
                </c:pt>
                <c:pt idx="1">
                  <c:v>40142.3333333333</c:v>
                </c:pt>
                <c:pt idx="2">
                  <c:v>38645</c:v>
                </c:pt>
                <c:pt idx="3">
                  <c:v>39150.6666666667</c:v>
                </c:pt>
                <c:pt idx="4">
                  <c:v/>
                </c:pt>
              </c:numCache>
            </c:numRef>
          </c:val>
        </c:ser>
        <c:ser>
          <c:idx val="2"/>
          <c:order val="2"/>
          <c:tx>
            <c:strRef>
              <c:f>day6!$P$1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day6!$W$2:$W$5</c:f>
                <c:numCache>
                  <c:formatCode>General</c:formatCode>
                  <c:ptCount val="4"/>
                  <c:pt idx="0">
                    <c:v>2028.44581994305</c:v>
                  </c:pt>
                  <c:pt idx="1">
                    <c:v>1991.61779577419</c:v>
                  </c:pt>
                  <c:pt idx="2">
                    <c:v>1552.74191173049</c:v>
                  </c:pt>
                  <c:pt idx="3">
                    <c:v>1417.79057378412</c:v>
                  </c:pt>
                </c:numCache>
              </c:numRef>
            </c:plus>
          </c:errBars>
          <c:cat>
            <c:strRef>
              <c:f>day6!$M$2:$M$6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day6!$P$2:$P$6</c:f>
              <c:numCache>
                <c:formatCode>General</c:formatCode>
                <c:ptCount val="5"/>
                <c:pt idx="0">
                  <c:v>34052.3333333333</c:v>
                </c:pt>
                <c:pt idx="1">
                  <c:v>29857.6666666667</c:v>
                </c:pt>
                <c:pt idx="2">
                  <c:v>37174.3333333333</c:v>
                </c:pt>
                <c:pt idx="3">
                  <c:v>38156.3333333333</c:v>
                </c:pt>
                <c:pt idx="4">
                  <c:v/>
                </c:pt>
              </c:numCache>
            </c:numRef>
          </c:val>
        </c:ser>
        <c:ser>
          <c:idx val="3"/>
          <c:order val="3"/>
          <c:tx>
            <c:strRef>
              <c:f>day6!$Q$1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day6!$X$2:$X$6</c:f>
                <c:numCache>
                  <c:formatCode>General</c:formatCode>
                  <c:ptCount val="5"/>
                  <c:pt idx="0">
                    <c:v>2799.97541655875</c:v>
                  </c:pt>
                  <c:pt idx="1">
                    <c:v>1262.85210711486</c:v>
                  </c:pt>
                  <c:pt idx="2">
                    <c:v>1808.86394672949</c:v>
                  </c:pt>
                  <c:pt idx="3">
                    <c:v>3479.74773989916</c:v>
                  </c:pt>
                  <c:pt idx="4">
                    <c:v>18.4149697559108</c:v>
                  </c:pt>
                </c:numCache>
              </c:numRef>
            </c:plus>
          </c:errBars>
          <c:cat>
            <c:strRef>
              <c:f>day6!$M$2:$M$6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day6!$Q$2:$Q$6</c:f>
              <c:numCache>
                <c:formatCode>General</c:formatCode>
                <c:ptCount val="5"/>
                <c:pt idx="0">
                  <c:v>33829</c:v>
                </c:pt>
                <c:pt idx="1">
                  <c:v>16538.3333333333</c:v>
                </c:pt>
                <c:pt idx="2">
                  <c:v>35304.6666666667</c:v>
                </c:pt>
                <c:pt idx="3">
                  <c:v>41054</c:v>
                </c:pt>
                <c:pt idx="4">
                  <c:v>1920.33333333333</c:v>
                </c:pt>
              </c:numCache>
            </c:numRef>
          </c:val>
        </c:ser>
        <c:ser>
          <c:idx val="4"/>
          <c:order val="4"/>
          <c:tx>
            <c:strRef>
              <c:f>day6!$R$1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day6!$Y$2:$Y$5</c:f>
                <c:numCache>
                  <c:formatCode>General</c:formatCode>
                  <c:ptCount val="4"/>
                  <c:pt idx="0">
                    <c:v>909.648344752581</c:v>
                  </c:pt>
                  <c:pt idx="1">
                    <c:v>357.786249037047</c:v>
                  </c:pt>
                  <c:pt idx="2">
                    <c:v>2219.97687675645</c:v>
                  </c:pt>
                  <c:pt idx="3">
                    <c:v>3830.15109942735</c:v>
                  </c:pt>
                </c:numCache>
              </c:numRef>
            </c:plus>
          </c:errBars>
          <c:cat>
            <c:strRef>
              <c:f>day6!$M$2:$M$6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day6!$R$2:$R$6</c:f>
              <c:numCache>
                <c:formatCode>General</c:formatCode>
                <c:ptCount val="5"/>
                <c:pt idx="0">
                  <c:v>30338.6666666667</c:v>
                </c:pt>
                <c:pt idx="1">
                  <c:v>11426</c:v>
                </c:pt>
                <c:pt idx="2">
                  <c:v>35328</c:v>
                </c:pt>
                <c:pt idx="3">
                  <c:v>40563.6666666667</c:v>
                </c:pt>
                <c:pt idx="4">
                  <c:v/>
                </c:pt>
              </c:numCache>
            </c:numRef>
          </c:val>
        </c:ser>
        <c:ser>
          <c:idx val="5"/>
          <c:order val="5"/>
          <c:tx>
            <c:strRef>
              <c:f>day6!$S$1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day6!$Z$2:$Z$5</c:f>
                <c:numCache>
                  <c:formatCode>General</c:formatCode>
                  <c:ptCount val="4"/>
                  <c:pt idx="0">
                    <c:v>407.460836563876</c:v>
                  </c:pt>
                  <c:pt idx="1">
                    <c:v>278.094308543782</c:v>
                  </c:pt>
                  <c:pt idx="2">
                    <c:v>986.242532713599</c:v>
                  </c:pt>
                  <c:pt idx="3">
                    <c:v>705.743185900115</c:v>
                  </c:pt>
                </c:numCache>
              </c:numRef>
            </c:plus>
          </c:errBars>
          <c:cat>
            <c:strRef>
              <c:f>day6!$M$2:$M$6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day6!$S$2:$S$6</c:f>
              <c:numCache>
                <c:formatCode>General</c:formatCode>
                <c:ptCount val="5"/>
                <c:pt idx="0">
                  <c:v>29632</c:v>
                </c:pt>
                <c:pt idx="1">
                  <c:v>9383.66666666667</c:v>
                </c:pt>
                <c:pt idx="2">
                  <c:v>30363</c:v>
                </c:pt>
                <c:pt idx="3">
                  <c:v>34130.6666666667</c:v>
                </c:pt>
                <c:pt idx="4">
                  <c:v/>
                </c:pt>
              </c:numCache>
            </c:numRef>
          </c:val>
        </c:ser>
        <c:gapWidth val="150"/>
        <c:axId val="24077473"/>
        <c:axId val="62518356"/>
      </c:barChart>
      <c:catAx>
        <c:axId val="2407747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2518356"/>
        <c:crosses val="autoZero"/>
        <c:auto val="1"/>
        <c:lblAlgn val="ctr"/>
        <c:lblOffset val="100"/>
      </c:catAx>
      <c:valAx>
        <c:axId val="62518356"/>
        <c:scaling>
          <c:orientation val="minMax"/>
          <c:max val="500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4077473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day7!$N$1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day7!$U$2:$U$5</c:f>
                <c:numCache>
                  <c:formatCode>General</c:formatCode>
                  <c:ptCount val="4"/>
                  <c:pt idx="0">
                    <c:v>767.518295113109</c:v>
                  </c:pt>
                  <c:pt idx="1">
                    <c:v>767.518295113109</c:v>
                  </c:pt>
                  <c:pt idx="2">
                    <c:v>767.518295113109</c:v>
                  </c:pt>
                  <c:pt idx="3">
                    <c:v>767.518295113109</c:v>
                  </c:pt>
                </c:numCache>
              </c:numRef>
            </c:plus>
          </c:errBars>
          <c:cat>
            <c:strRef>
              <c:f>day7!$M$2:$M$6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day7!$N$2:$N$6</c:f>
              <c:numCache>
                <c:formatCode>General</c:formatCode>
                <c:ptCount val="5"/>
                <c:pt idx="0">
                  <c:v>47043</c:v>
                </c:pt>
                <c:pt idx="1">
                  <c:v>47043</c:v>
                </c:pt>
                <c:pt idx="2">
                  <c:v>47043</c:v>
                </c:pt>
                <c:pt idx="3">
                  <c:v>47043</c:v>
                </c:pt>
                <c:pt idx="4">
                  <c:v/>
                </c:pt>
              </c:numCache>
            </c:numRef>
          </c:val>
        </c:ser>
        <c:ser>
          <c:idx val="1"/>
          <c:order val="1"/>
          <c:tx>
            <c:strRef>
              <c:f>day7!$O$1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day7!$V$2:$V$5</c:f>
                <c:numCache>
                  <c:formatCode>General</c:formatCode>
                  <c:ptCount val="4"/>
                  <c:pt idx="0">
                    <c:v>1652.62340268771</c:v>
                  </c:pt>
                  <c:pt idx="1">
                    <c:v>2636.50077438512</c:v>
                  </c:pt>
                  <c:pt idx="2">
                    <c:v>897.122127199587</c:v>
                  </c:pt>
                  <c:pt idx="3">
                    <c:v>291.864313984731</c:v>
                  </c:pt>
                </c:numCache>
              </c:numRef>
            </c:plus>
          </c:errBars>
          <c:cat>
            <c:strRef>
              <c:f>day7!$M$2:$M$6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day7!$O$2:$O$6</c:f>
              <c:numCache>
                <c:formatCode>General</c:formatCode>
                <c:ptCount val="5"/>
                <c:pt idx="0">
                  <c:v>44666.3333333333</c:v>
                </c:pt>
                <c:pt idx="1">
                  <c:v>44387</c:v>
                </c:pt>
                <c:pt idx="2">
                  <c:v>45511.6666666667</c:v>
                </c:pt>
                <c:pt idx="3">
                  <c:v>48424.3333333333</c:v>
                </c:pt>
                <c:pt idx="4">
                  <c:v/>
                </c:pt>
              </c:numCache>
            </c:numRef>
          </c:val>
        </c:ser>
        <c:ser>
          <c:idx val="2"/>
          <c:order val="2"/>
          <c:tx>
            <c:strRef>
              <c:f>day7!$P$1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day7!$W$2:$W$5</c:f>
                <c:numCache>
                  <c:formatCode>General</c:formatCode>
                  <c:ptCount val="4"/>
                  <c:pt idx="0">
                    <c:v>2232.64539155784</c:v>
                  </c:pt>
                  <c:pt idx="1">
                    <c:v>5040.73970541802</c:v>
                  </c:pt>
                  <c:pt idx="2">
                    <c:v>533.315520535869</c:v>
                  </c:pt>
                  <c:pt idx="3">
                    <c:v>409.234651514263</c:v>
                  </c:pt>
                </c:numCache>
              </c:numRef>
            </c:plus>
          </c:errBars>
          <c:cat>
            <c:strRef>
              <c:f>day7!$M$2:$M$6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day7!$P$2:$P$6</c:f>
              <c:numCache>
                <c:formatCode>General</c:formatCode>
                <c:ptCount val="5"/>
                <c:pt idx="0">
                  <c:v>36971.3333333333</c:v>
                </c:pt>
                <c:pt idx="1">
                  <c:v>36943.6666666667</c:v>
                </c:pt>
                <c:pt idx="2">
                  <c:v>40577.6666666667</c:v>
                </c:pt>
                <c:pt idx="3">
                  <c:v>48994</c:v>
                </c:pt>
                <c:pt idx="4">
                  <c:v/>
                </c:pt>
              </c:numCache>
            </c:numRef>
          </c:val>
        </c:ser>
        <c:ser>
          <c:idx val="3"/>
          <c:order val="3"/>
          <c:tx>
            <c:strRef>
              <c:f>day7!$Q$1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day7!$X$2:$X$6</c:f>
                <c:numCache>
                  <c:formatCode>General</c:formatCode>
                  <c:ptCount val="5"/>
                  <c:pt idx="0">
                    <c:v>2035.54491748797</c:v>
                  </c:pt>
                  <c:pt idx="1">
                    <c:v>834.061615096737</c:v>
                  </c:pt>
                  <c:pt idx="2">
                    <c:v>1554.97495513951</c:v>
                  </c:pt>
                  <c:pt idx="3">
                    <c:v>488.972732709436</c:v>
                  </c:pt>
                  <c:pt idx="4">
                    <c:v>87.9400048012533</c:v>
                  </c:pt>
                </c:numCache>
              </c:numRef>
            </c:plus>
          </c:errBars>
          <c:cat>
            <c:strRef>
              <c:f>day7!$M$2:$M$6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day7!$Q$2:$Q$6</c:f>
              <c:numCache>
                <c:formatCode>General</c:formatCode>
                <c:ptCount val="5"/>
                <c:pt idx="0">
                  <c:v>35269.6666666667</c:v>
                </c:pt>
                <c:pt idx="1">
                  <c:v>15702.3333333333</c:v>
                </c:pt>
                <c:pt idx="2">
                  <c:v>39914.3333333333</c:v>
                </c:pt>
                <c:pt idx="3">
                  <c:v>49265</c:v>
                </c:pt>
                <c:pt idx="4">
                  <c:v>2007.33333333333</c:v>
                </c:pt>
              </c:numCache>
            </c:numRef>
          </c:val>
        </c:ser>
        <c:ser>
          <c:idx val="4"/>
          <c:order val="4"/>
          <c:tx>
            <c:strRef>
              <c:f>day7!$R$1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day7!$Y$2:$Y$5</c:f>
                <c:numCache>
                  <c:formatCode>General</c:formatCode>
                  <c:ptCount val="4"/>
                  <c:pt idx="0">
                    <c:v>1491.92269683564</c:v>
                  </c:pt>
                  <c:pt idx="1">
                    <c:v>671.989665925832</c:v>
                  </c:pt>
                  <c:pt idx="2">
                    <c:v>1648.14808531003</c:v>
                  </c:pt>
                  <c:pt idx="3">
                    <c:v>1565.10493080958</c:v>
                  </c:pt>
                </c:numCache>
              </c:numRef>
            </c:plus>
          </c:errBars>
          <c:cat>
            <c:strRef>
              <c:f>day7!$M$2:$M$6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day7!$R$2:$R$6</c:f>
              <c:numCache>
                <c:formatCode>General</c:formatCode>
                <c:ptCount val="5"/>
                <c:pt idx="0">
                  <c:v>35774</c:v>
                </c:pt>
                <c:pt idx="1">
                  <c:v>12102.6666666667</c:v>
                </c:pt>
                <c:pt idx="2">
                  <c:v>39464.3333333333</c:v>
                </c:pt>
                <c:pt idx="3">
                  <c:v>48511.3333333333</c:v>
                </c:pt>
                <c:pt idx="4">
                  <c:v/>
                </c:pt>
              </c:numCache>
            </c:numRef>
          </c:val>
        </c:ser>
        <c:ser>
          <c:idx val="5"/>
          <c:order val="5"/>
          <c:tx>
            <c:strRef>
              <c:f>day7!$S$1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day7!$Z$2:$Z$5</c:f>
                <c:numCache>
                  <c:formatCode>General</c:formatCode>
                  <c:ptCount val="4"/>
                  <c:pt idx="0">
                    <c:v>1101.25569742504</c:v>
                  </c:pt>
                  <c:pt idx="1">
                    <c:v>546.249739384632</c:v>
                  </c:pt>
                  <c:pt idx="2">
                    <c:v>517.632108741334</c:v>
                  </c:pt>
                  <c:pt idx="3">
                    <c:v>1104.65565273125</c:v>
                  </c:pt>
                </c:numCache>
              </c:numRef>
            </c:plus>
          </c:errBars>
          <c:cat>
            <c:strRef>
              <c:f>day7!$M$2:$M$6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day7!$S$2:$S$6</c:f>
              <c:numCache>
                <c:formatCode>General</c:formatCode>
                <c:ptCount val="5"/>
                <c:pt idx="0">
                  <c:v>31740.3333333333</c:v>
                </c:pt>
                <c:pt idx="1">
                  <c:v>9522.33333333333</c:v>
                </c:pt>
                <c:pt idx="2">
                  <c:v>31592</c:v>
                </c:pt>
                <c:pt idx="3">
                  <c:v>40399.3333333333</c:v>
                </c:pt>
                <c:pt idx="4">
                  <c:v/>
                </c:pt>
              </c:numCache>
            </c:numRef>
          </c:val>
        </c:ser>
        <c:gapWidth val="150"/>
        <c:axId val="94281247"/>
        <c:axId val="74587562"/>
      </c:barChart>
      <c:catAx>
        <c:axId val="942812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4587562"/>
        <c:crosses val="autoZero"/>
        <c:auto val="1"/>
        <c:lblAlgn val="ctr"/>
        <c:lblOffset val="100"/>
      </c:catAx>
      <c:valAx>
        <c:axId val="74587562"/>
        <c:scaling>
          <c:orientation val="minMax"/>
          <c:max val="500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4281247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day7!$N$1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day7!$U$2:$U$5</c:f>
                <c:numCache>
                  <c:formatCode>General</c:formatCode>
                  <c:ptCount val="4"/>
                  <c:pt idx="0">
                    <c:v>767.518295113109</c:v>
                  </c:pt>
                  <c:pt idx="1">
                    <c:v>767.518295113109</c:v>
                  </c:pt>
                  <c:pt idx="2">
                    <c:v>767.518295113109</c:v>
                  </c:pt>
                  <c:pt idx="3">
                    <c:v>767.518295113109</c:v>
                  </c:pt>
                </c:numCache>
              </c:numRef>
            </c:plus>
          </c:errBars>
          <c:cat>
            <c:strRef>
              <c:f>day7!$M$2:$M$6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day7!$N$2:$N$6</c:f>
              <c:numCache>
                <c:formatCode>General</c:formatCode>
                <c:ptCount val="5"/>
                <c:pt idx="0">
                  <c:v>47043</c:v>
                </c:pt>
                <c:pt idx="1">
                  <c:v>47043</c:v>
                </c:pt>
                <c:pt idx="2">
                  <c:v>47043</c:v>
                </c:pt>
                <c:pt idx="3">
                  <c:v>47043</c:v>
                </c:pt>
                <c:pt idx="4">
                  <c:v/>
                </c:pt>
              </c:numCache>
            </c:numRef>
          </c:val>
        </c:ser>
        <c:ser>
          <c:idx val="1"/>
          <c:order val="1"/>
          <c:tx>
            <c:strRef>
              <c:f>day7!$O$1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day7!$V$2:$V$5</c:f>
                <c:numCache>
                  <c:formatCode>General</c:formatCode>
                  <c:ptCount val="4"/>
                  <c:pt idx="0">
                    <c:v>1652.62340268771</c:v>
                  </c:pt>
                  <c:pt idx="1">
                    <c:v>2636.50077438512</c:v>
                  </c:pt>
                  <c:pt idx="2">
                    <c:v>897.122127199587</c:v>
                  </c:pt>
                  <c:pt idx="3">
                    <c:v>291.864313984731</c:v>
                  </c:pt>
                </c:numCache>
              </c:numRef>
            </c:plus>
          </c:errBars>
          <c:cat>
            <c:strRef>
              <c:f>day7!$M$2:$M$6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day7!$O$2:$O$6</c:f>
              <c:numCache>
                <c:formatCode>General</c:formatCode>
                <c:ptCount val="5"/>
                <c:pt idx="0">
                  <c:v>44666.3333333333</c:v>
                </c:pt>
                <c:pt idx="1">
                  <c:v>44387</c:v>
                </c:pt>
                <c:pt idx="2">
                  <c:v>45511.6666666667</c:v>
                </c:pt>
                <c:pt idx="3">
                  <c:v>48424.3333333333</c:v>
                </c:pt>
                <c:pt idx="4">
                  <c:v/>
                </c:pt>
              </c:numCache>
            </c:numRef>
          </c:val>
        </c:ser>
        <c:ser>
          <c:idx val="2"/>
          <c:order val="2"/>
          <c:tx>
            <c:strRef>
              <c:f>day7!$P$1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day7!$W$2:$W$5</c:f>
                <c:numCache>
                  <c:formatCode>General</c:formatCode>
                  <c:ptCount val="4"/>
                  <c:pt idx="0">
                    <c:v>2232.64539155784</c:v>
                  </c:pt>
                  <c:pt idx="1">
                    <c:v>5040.73970541802</c:v>
                  </c:pt>
                  <c:pt idx="2">
                    <c:v>533.315520535869</c:v>
                  </c:pt>
                  <c:pt idx="3">
                    <c:v>409.234651514263</c:v>
                  </c:pt>
                </c:numCache>
              </c:numRef>
            </c:plus>
          </c:errBars>
          <c:cat>
            <c:strRef>
              <c:f>day7!$M$2:$M$6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day7!$P$2:$P$6</c:f>
              <c:numCache>
                <c:formatCode>General</c:formatCode>
                <c:ptCount val="5"/>
                <c:pt idx="0">
                  <c:v>36971.3333333333</c:v>
                </c:pt>
                <c:pt idx="1">
                  <c:v>36943.6666666667</c:v>
                </c:pt>
                <c:pt idx="2">
                  <c:v>40577.6666666667</c:v>
                </c:pt>
                <c:pt idx="3">
                  <c:v>48994</c:v>
                </c:pt>
                <c:pt idx="4">
                  <c:v/>
                </c:pt>
              </c:numCache>
            </c:numRef>
          </c:val>
        </c:ser>
        <c:ser>
          <c:idx val="3"/>
          <c:order val="3"/>
          <c:tx>
            <c:strRef>
              <c:f>day7!$Q$1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day7!$X$2:$X$6</c:f>
                <c:numCache>
                  <c:formatCode>General</c:formatCode>
                  <c:ptCount val="5"/>
                  <c:pt idx="0">
                    <c:v>2035.54491748797</c:v>
                  </c:pt>
                  <c:pt idx="1">
                    <c:v>834.061615096737</c:v>
                  </c:pt>
                  <c:pt idx="2">
                    <c:v>1554.97495513951</c:v>
                  </c:pt>
                  <c:pt idx="3">
                    <c:v>488.972732709436</c:v>
                  </c:pt>
                  <c:pt idx="4">
                    <c:v>87.9400048012533</c:v>
                  </c:pt>
                </c:numCache>
              </c:numRef>
            </c:plus>
          </c:errBars>
          <c:cat>
            <c:strRef>
              <c:f>day7!$M$2:$M$6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day7!$Q$2:$Q$6</c:f>
              <c:numCache>
                <c:formatCode>General</c:formatCode>
                <c:ptCount val="5"/>
                <c:pt idx="0">
                  <c:v>35269.6666666667</c:v>
                </c:pt>
                <c:pt idx="1">
                  <c:v>15702.3333333333</c:v>
                </c:pt>
                <c:pt idx="2">
                  <c:v>39914.3333333333</c:v>
                </c:pt>
                <c:pt idx="3">
                  <c:v>49265</c:v>
                </c:pt>
                <c:pt idx="4">
                  <c:v>2007.33333333333</c:v>
                </c:pt>
              </c:numCache>
            </c:numRef>
          </c:val>
        </c:ser>
        <c:ser>
          <c:idx val="4"/>
          <c:order val="4"/>
          <c:tx>
            <c:strRef>
              <c:f>day7!$R$1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day7!$Y$2:$Y$5</c:f>
                <c:numCache>
                  <c:formatCode>General</c:formatCode>
                  <c:ptCount val="4"/>
                  <c:pt idx="0">
                    <c:v>1491.92269683564</c:v>
                  </c:pt>
                  <c:pt idx="1">
                    <c:v>671.989665925832</c:v>
                  </c:pt>
                  <c:pt idx="2">
                    <c:v>1648.14808531003</c:v>
                  </c:pt>
                  <c:pt idx="3">
                    <c:v>1565.10493080958</c:v>
                  </c:pt>
                </c:numCache>
              </c:numRef>
            </c:plus>
          </c:errBars>
          <c:cat>
            <c:strRef>
              <c:f>day7!$M$2:$M$6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day7!$R$2:$R$6</c:f>
              <c:numCache>
                <c:formatCode>General</c:formatCode>
                <c:ptCount val="5"/>
                <c:pt idx="0">
                  <c:v>35774</c:v>
                </c:pt>
                <c:pt idx="1">
                  <c:v>12102.6666666667</c:v>
                </c:pt>
                <c:pt idx="2">
                  <c:v>39464.3333333333</c:v>
                </c:pt>
                <c:pt idx="3">
                  <c:v>48511.3333333333</c:v>
                </c:pt>
                <c:pt idx="4">
                  <c:v/>
                </c:pt>
              </c:numCache>
            </c:numRef>
          </c:val>
        </c:ser>
        <c:ser>
          <c:idx val="5"/>
          <c:order val="5"/>
          <c:tx>
            <c:strRef>
              <c:f>day7!$S$1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day7!$Z$2:$Z$5</c:f>
                <c:numCache>
                  <c:formatCode>General</c:formatCode>
                  <c:ptCount val="4"/>
                  <c:pt idx="0">
                    <c:v>1101.25569742504</c:v>
                  </c:pt>
                  <c:pt idx="1">
                    <c:v>546.249739384632</c:v>
                  </c:pt>
                  <c:pt idx="2">
                    <c:v>517.632108741334</c:v>
                  </c:pt>
                  <c:pt idx="3">
                    <c:v>1104.65565273125</c:v>
                  </c:pt>
                </c:numCache>
              </c:numRef>
            </c:plus>
          </c:errBars>
          <c:cat>
            <c:strRef>
              <c:f>day7!$M$2:$M$6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day7!$S$2:$S$6</c:f>
              <c:numCache>
                <c:formatCode>General</c:formatCode>
                <c:ptCount val="5"/>
                <c:pt idx="0">
                  <c:v>31740.3333333333</c:v>
                </c:pt>
                <c:pt idx="1">
                  <c:v>9522.33333333333</c:v>
                </c:pt>
                <c:pt idx="2">
                  <c:v>31592</c:v>
                </c:pt>
                <c:pt idx="3">
                  <c:v>40399.3333333333</c:v>
                </c:pt>
                <c:pt idx="4">
                  <c:v/>
                </c:pt>
              </c:numCache>
            </c:numRef>
          </c:val>
        </c:ser>
        <c:gapWidth val="150"/>
        <c:axId val="79608142"/>
        <c:axId val="24096383"/>
      </c:barChart>
      <c:catAx>
        <c:axId val="7960814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4096383"/>
        <c:crosses val="autoZero"/>
        <c:auto val="1"/>
        <c:lblAlgn val="ctr"/>
        <c:lblOffset val="100"/>
      </c:catAx>
      <c:valAx>
        <c:axId val="24096383"/>
        <c:scaling>
          <c:orientation val="minMax"/>
          <c:max val="500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9608142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cetuximab!$C$32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cetuximab!$B$33:$B$39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cetuximab!$C$33:$C$39</c:f>
              <c:numCache>
                <c:formatCode>General</c:formatCode>
                <c:ptCount val="7"/>
                <c:pt idx="0">
                  <c:v>11287.6666666667</c:v>
                </c:pt>
                <c:pt idx="1">
                  <c:v>7569.66666666667</c:v>
                </c:pt>
                <c:pt idx="2">
                  <c:v>10128.3333333333</c:v>
                </c:pt>
                <c:pt idx="3">
                  <c:v>21797.3333333333</c:v>
                </c:pt>
                <c:pt idx="4">
                  <c:v>28999</c:v>
                </c:pt>
                <c:pt idx="5">
                  <c:v>37593.3333333333</c:v>
                </c:pt>
                <c:pt idx="6">
                  <c:v>45515</c:v>
                </c:pt>
              </c:numCache>
            </c:numRef>
          </c:val>
        </c:ser>
        <c:ser>
          <c:idx val="1"/>
          <c:order val="1"/>
          <c:tx>
            <c:strRef>
              <c:f>cetuximab!$D$32</c:f>
              <c:strCache>
                <c:ptCount val="1"/>
                <c:pt idx="0">
                  <c:v>0.01 ug/ml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cetuximab!$B$33:$B$39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cetuximab!$D$33:$D$39</c:f>
              <c:numCache>
                <c:formatCode>General</c:formatCode>
                <c:ptCount val="7"/>
                <c:pt idx="0">
                  <c:v>9768</c:v>
                </c:pt>
                <c:pt idx="1">
                  <c:v>6147.66666666667</c:v>
                </c:pt>
                <c:pt idx="2">
                  <c:v>11058.6666666667</c:v>
                </c:pt>
                <c:pt idx="3">
                  <c:v>15550.6666666667</c:v>
                </c:pt>
                <c:pt idx="4">
                  <c:v>25333.6666666667</c:v>
                </c:pt>
                <c:pt idx="5">
                  <c:v>37238</c:v>
                </c:pt>
                <c:pt idx="6">
                  <c:v>43983.6666666667</c:v>
                </c:pt>
              </c:numCache>
            </c:numRef>
          </c:val>
        </c:ser>
        <c:ser>
          <c:idx val="2"/>
          <c:order val="2"/>
          <c:tx>
            <c:strRef>
              <c:f>cetuximab!$E$32</c:f>
              <c:strCache>
                <c:ptCount val="1"/>
                <c:pt idx="0">
                  <c:v>0.1 ug/ml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cetuximab!$B$33:$B$39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cetuximab!$E$33:$E$39</c:f>
              <c:numCache>
                <c:formatCode>General</c:formatCode>
                <c:ptCount val="7"/>
                <c:pt idx="0">
                  <c:v>11289.6666666667</c:v>
                </c:pt>
                <c:pt idx="1">
                  <c:v>5633.33333333333</c:v>
                </c:pt>
                <c:pt idx="2">
                  <c:v>10678.6666666667</c:v>
                </c:pt>
                <c:pt idx="3">
                  <c:v>14102.6666666667</c:v>
                </c:pt>
                <c:pt idx="4">
                  <c:v>26915.3333333333</c:v>
                </c:pt>
                <c:pt idx="5">
                  <c:v>35767.3333333333</c:v>
                </c:pt>
                <c:pt idx="6">
                  <c:v>39049.6666666667</c:v>
                </c:pt>
              </c:numCache>
            </c:numRef>
          </c:val>
        </c:ser>
        <c:ser>
          <c:idx val="3"/>
          <c:order val="3"/>
          <c:tx>
            <c:strRef>
              <c:f>cetuximab!$F$32</c:f>
              <c:strCache>
                <c:ptCount val="1"/>
                <c:pt idx="0">
                  <c:v>1 ug/ml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cetuximab!$B$33:$B$39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cetuximab!$F$33:$F$39</c:f>
              <c:numCache>
                <c:formatCode>General</c:formatCode>
                <c:ptCount val="7"/>
                <c:pt idx="0">
                  <c:v>11574</c:v>
                </c:pt>
                <c:pt idx="1">
                  <c:v>7795.33333333333</c:v>
                </c:pt>
                <c:pt idx="2">
                  <c:v>8361.66666666667</c:v>
                </c:pt>
                <c:pt idx="3">
                  <c:v>173</c:v>
                </c:pt>
                <c:pt idx="4">
                  <c:v>23045</c:v>
                </c:pt>
                <c:pt idx="5">
                  <c:v>33897.6666666667</c:v>
                </c:pt>
                <c:pt idx="6">
                  <c:v>38386.3333333333</c:v>
                </c:pt>
              </c:numCache>
            </c:numRef>
          </c:val>
        </c:ser>
        <c:ser>
          <c:idx val="4"/>
          <c:order val="4"/>
          <c:tx>
            <c:strRef>
              <c:f>cetuximab!$G$32</c:f>
              <c:strCache>
                <c:ptCount val="1"/>
                <c:pt idx="0">
                  <c:v>10 ug/ml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cetuximab!$B$33:$B$39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cetuximab!$G$33:$G$39</c:f>
              <c:numCache>
                <c:formatCode>General</c:formatCode>
                <c:ptCount val="7"/>
                <c:pt idx="0">
                  <c:v>11504.6666666667</c:v>
                </c:pt>
                <c:pt idx="1">
                  <c:v>6904.66666666667</c:v>
                </c:pt>
                <c:pt idx="2">
                  <c:v>10442.3333333333</c:v>
                </c:pt>
                <c:pt idx="3">
                  <c:v>12874.6666666667</c:v>
                </c:pt>
                <c:pt idx="4">
                  <c:v>22139.3333333333</c:v>
                </c:pt>
                <c:pt idx="5">
                  <c:v>33921</c:v>
                </c:pt>
                <c:pt idx="6">
                  <c:v>37936.3333333333</c:v>
                </c:pt>
              </c:numCache>
            </c:numRef>
          </c:val>
        </c:ser>
        <c:ser>
          <c:idx val="5"/>
          <c:order val="5"/>
          <c:tx>
            <c:strRef>
              <c:f>cetuximab!$H$32</c:f>
              <c:strCache>
                <c:ptCount val="1"/>
                <c:pt idx="0">
                  <c:v>100 ug/ml</c:v>
                </c:pt>
              </c:strCache>
            </c:strRef>
          </c:tx>
          <c:spPr>
            <a:solidFill>
              <a:srgbClr val="f59240"/>
            </a:solidFill>
            <a:ln w="28440">
              <a:solidFill>
                <a:srgbClr val="f59240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cetuximab!$B$33:$B$39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cetuximab!$H$33:$H$39</c:f>
              <c:numCache>
                <c:formatCode>General</c:formatCode>
                <c:ptCount val="7"/>
                <c:pt idx="0">
                  <c:v>11384</c:v>
                </c:pt>
                <c:pt idx="1">
                  <c:v>6290.66666666667</c:v>
                </c:pt>
                <c:pt idx="2">
                  <c:v>7957.66666666667</c:v>
                </c:pt>
                <c:pt idx="3">
                  <c:v>14346.3333333333</c:v>
                </c:pt>
                <c:pt idx="4">
                  <c:v>17859</c:v>
                </c:pt>
                <c:pt idx="5">
                  <c:v>28956</c:v>
                </c:pt>
                <c:pt idx="6">
                  <c:v>30064</c:v>
                </c:pt>
              </c:numCache>
            </c:numRef>
          </c:val>
        </c:ser>
        <c:marker val="1"/>
        <c:axId val="54228182"/>
        <c:axId val="49287759"/>
      </c:lineChart>
      <c:catAx>
        <c:axId val="542281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days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9287759"/>
        <c:crosses val="autoZero"/>
        <c:auto val="1"/>
        <c:lblAlgn val="ctr"/>
        <c:lblOffset val="100"/>
      </c:catAx>
      <c:valAx>
        <c:axId val="4928775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Fluorescence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4228182"/>
        <c:crossesAt val="0"/>
        <c:majorUnit val="1000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cetuximab!$C$32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errBars>
            <c:errDir val="y"/>
            <c:errBarType val="plus"/>
            <c:errValType val="cust"/>
            <c:noEndCap val="0"/>
            <c:plus>
              <c:numRef>
                <c:f>cetuximab!$J$33:$J$39</c:f>
                <c:numCache>
                  <c:formatCode>General</c:formatCode>
                  <c:ptCount val="7"/>
                  <c:pt idx="0">
                    <c:v>319.893906023723</c:v>
                  </c:pt>
                  <c:pt idx="1">
                    <c:v>879.129683266354</c:v>
                  </c:pt>
                  <c:pt idx="2">
                    <c:v>822.905219329663</c:v>
                  </c:pt>
                  <c:pt idx="3">
                    <c:v>813.415911108492</c:v>
                  </c:pt>
                  <c:pt idx="4">
                    <c:v>1525.28237822815</c:v>
                  </c:pt>
                  <c:pt idx="5">
                    <c:v>322.382967567815</c:v>
                  </c:pt>
                  <c:pt idx="6">
                    <c:v>767.518295113109</c:v>
                  </c:pt>
                </c:numCache>
              </c:numRef>
            </c:plus>
          </c:errBars>
          <c:cat>
            <c:strRef>
              <c:f>cetuximab!$B$33:$B$39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cetuximab!$C$33:$C$39</c:f>
              <c:numCache>
                <c:formatCode>General</c:formatCode>
                <c:ptCount val="7"/>
                <c:pt idx="0">
                  <c:v>11287.6666666667</c:v>
                </c:pt>
                <c:pt idx="1">
                  <c:v>7569.66666666667</c:v>
                </c:pt>
                <c:pt idx="2">
                  <c:v>10128.3333333333</c:v>
                </c:pt>
                <c:pt idx="3">
                  <c:v>21797.3333333333</c:v>
                </c:pt>
                <c:pt idx="4">
                  <c:v>28999</c:v>
                </c:pt>
                <c:pt idx="5">
                  <c:v>37593.3333333333</c:v>
                </c:pt>
                <c:pt idx="6">
                  <c:v>45515</c:v>
                </c:pt>
              </c:numCache>
            </c:numRef>
          </c:val>
        </c:ser>
        <c:ser>
          <c:idx val="1"/>
          <c:order val="1"/>
          <c:tx>
            <c:strRef>
              <c:f>cetuximab!$G$32</c:f>
              <c:strCache>
                <c:ptCount val="1"/>
                <c:pt idx="0">
                  <c:v>10 ug/ml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errBars>
            <c:errDir val="y"/>
            <c:errBarType val="plus"/>
            <c:errValType val="cust"/>
            <c:noEndCap val="0"/>
            <c:plus>
              <c:numRef>
                <c:f>cetuximab!$N$33:$N$39</c:f>
                <c:numCache>
                  <c:formatCode>General</c:formatCode>
                  <c:ptCount val="7"/>
                  <c:pt idx="0">
                    <c:v>184.352319697315</c:v>
                  </c:pt>
                  <c:pt idx="1">
                    <c:v>243.439930989146</c:v>
                  </c:pt>
                  <c:pt idx="2">
                    <c:v>809.49511013553</c:v>
                  </c:pt>
                  <c:pt idx="3">
                    <c:v>94.4616324229049</c:v>
                  </c:pt>
                  <c:pt idx="4">
                    <c:v>1493.48410697195</c:v>
                  </c:pt>
                  <c:pt idx="5">
                    <c:v>2219.97687675645</c:v>
                  </c:pt>
                  <c:pt idx="6">
                    <c:v>1648.14808531004</c:v>
                  </c:pt>
                </c:numCache>
              </c:numRef>
            </c:plus>
          </c:errBars>
          <c:cat>
            <c:strRef>
              <c:f>cetuximab!$B$33:$B$39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cetuximab!$G$33:$G$39</c:f>
              <c:numCache>
                <c:formatCode>General</c:formatCode>
                <c:ptCount val="7"/>
                <c:pt idx="0">
                  <c:v>11504.6666666667</c:v>
                </c:pt>
                <c:pt idx="1">
                  <c:v>6904.66666666667</c:v>
                </c:pt>
                <c:pt idx="2">
                  <c:v>10442.3333333333</c:v>
                </c:pt>
                <c:pt idx="3">
                  <c:v>12874.6666666667</c:v>
                </c:pt>
                <c:pt idx="4">
                  <c:v>22139.3333333333</c:v>
                </c:pt>
                <c:pt idx="5">
                  <c:v>33921</c:v>
                </c:pt>
                <c:pt idx="6">
                  <c:v>37936.3333333333</c:v>
                </c:pt>
              </c:numCache>
            </c:numRef>
          </c:val>
        </c:ser>
        <c:marker val="1"/>
        <c:axId val="45432421"/>
        <c:axId val="1208730"/>
      </c:lineChart>
      <c:catAx>
        <c:axId val="454324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days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08730"/>
        <c:crosses val="autoZero"/>
        <c:auto val="1"/>
        <c:lblAlgn val="ctr"/>
        <c:lblOffset val="100"/>
      </c:catAx>
      <c:valAx>
        <c:axId val="120873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Fluorescence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5432421"/>
        <c:crossesAt val="0"/>
        <c:majorUnit val="1000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cetuximab!$C$57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cetuximab!$C$58:$C$64</c:f>
              <c:numCache>
                <c:formatCode>General</c:formatCode>
                <c:ptCount val="7"/>
                <c:pt idx="0">
                  <c:v>100</c:v>
                </c:pt>
                <c:pt idx="1">
                  <c:v>67.0613944423117</c:v>
                </c:pt>
                <c:pt idx="2">
                  <c:v>89.7292029648879</c:v>
                </c:pt>
                <c:pt idx="3">
                  <c:v>193.107521483625</c:v>
                </c:pt>
                <c:pt idx="4">
                  <c:v>256.90872043233</c:v>
                </c:pt>
                <c:pt idx="5">
                  <c:v>333.047869355934</c:v>
                </c:pt>
                <c:pt idx="6">
                  <c:v>403.227711661696</c:v>
                </c:pt>
              </c:numCache>
            </c:numRef>
          </c:val>
        </c:ser>
        <c:ser>
          <c:idx val="1"/>
          <c:order val="1"/>
          <c:tx>
            <c:strRef>
              <c:f>cetuximab!$D$57</c:f>
              <c:strCache>
                <c:ptCount val="1"/>
                <c:pt idx="0">
                  <c:v>0.01 ug/ml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cetuximab!$D$58:$D$64</c:f>
              <c:numCache>
                <c:formatCode>General</c:formatCode>
                <c:ptCount val="7"/>
                <c:pt idx="0">
                  <c:v>100</c:v>
                </c:pt>
                <c:pt idx="1">
                  <c:v>62.9368004368004</c:v>
                </c:pt>
                <c:pt idx="2">
                  <c:v>113.213213213213</c:v>
                </c:pt>
                <c:pt idx="3">
                  <c:v>159.200109200109</c:v>
                </c:pt>
                <c:pt idx="4">
                  <c:v>259.353671853672</c:v>
                </c:pt>
                <c:pt idx="5">
                  <c:v>381.224406224406</c:v>
                </c:pt>
                <c:pt idx="6">
                  <c:v>450.283237783238</c:v>
                </c:pt>
              </c:numCache>
            </c:numRef>
          </c:val>
        </c:ser>
        <c:ser>
          <c:idx val="2"/>
          <c:order val="2"/>
          <c:tx>
            <c:strRef>
              <c:f>cetuximab!$E$57</c:f>
              <c:strCache>
                <c:ptCount val="1"/>
                <c:pt idx="0">
                  <c:v>0.1 ug/ml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cetuximab!$E$58:$E$64</c:f>
              <c:numCache>
                <c:formatCode>General</c:formatCode>
                <c:ptCount val="7"/>
                <c:pt idx="0">
                  <c:v>100</c:v>
                </c:pt>
                <c:pt idx="1">
                  <c:v>49.8981369393841</c:v>
                </c:pt>
                <c:pt idx="2">
                  <c:v>94.5879713011899</c:v>
                </c:pt>
                <c:pt idx="3">
                  <c:v>124.916590392394</c:v>
                </c:pt>
                <c:pt idx="4">
                  <c:v>238.406802680918</c:v>
                </c:pt>
                <c:pt idx="5">
                  <c:v>316.814786382828</c:v>
                </c:pt>
                <c:pt idx="6">
                  <c:v>345.888570669344</c:v>
                </c:pt>
              </c:numCache>
            </c:numRef>
          </c:val>
        </c:ser>
        <c:ser>
          <c:idx val="3"/>
          <c:order val="3"/>
          <c:tx>
            <c:strRef>
              <c:f>cetuximab!$F$57</c:f>
              <c:strCache>
                <c:ptCount val="1"/>
                <c:pt idx="0">
                  <c:v>1 ug/ml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cetuximab!$F$58:$F$64</c:f>
              <c:numCache>
                <c:formatCode>General</c:formatCode>
                <c:ptCount val="7"/>
                <c:pt idx="0">
                  <c:v>100</c:v>
                </c:pt>
                <c:pt idx="1">
                  <c:v>67.3521110535107</c:v>
                </c:pt>
                <c:pt idx="2">
                  <c:v>72.2452623696792</c:v>
                </c:pt>
                <c:pt idx="3">
                  <c:v>1.49472956626922</c:v>
                </c:pt>
                <c:pt idx="4">
                  <c:v>199.110074304476</c:v>
                </c:pt>
                <c:pt idx="5">
                  <c:v>292.877714417372</c:v>
                </c:pt>
                <c:pt idx="6">
                  <c:v>331.660042624273</c:v>
                </c:pt>
              </c:numCache>
            </c:numRef>
          </c:val>
        </c:ser>
        <c:ser>
          <c:idx val="4"/>
          <c:order val="4"/>
          <c:tx>
            <c:strRef>
              <c:f>cetuximab!$G$57</c:f>
              <c:strCache>
                <c:ptCount val="1"/>
                <c:pt idx="0">
                  <c:v>10 ug/ml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cetuximab!$G$58:$G$64</c:f>
              <c:numCache>
                <c:formatCode>General</c:formatCode>
                <c:ptCount val="7"/>
                <c:pt idx="0">
                  <c:v>100</c:v>
                </c:pt>
                <c:pt idx="1">
                  <c:v>60.0162252998783</c:v>
                </c:pt>
                <c:pt idx="2">
                  <c:v>90.7660659442545</c:v>
                </c:pt>
                <c:pt idx="3">
                  <c:v>111.908211160688</c:v>
                </c:pt>
                <c:pt idx="4">
                  <c:v>192.437851306716</c:v>
                </c:pt>
                <c:pt idx="5">
                  <c:v>294.845569913658</c:v>
                </c:pt>
                <c:pt idx="6">
                  <c:v>329.747348901895</c:v>
                </c:pt>
              </c:numCache>
            </c:numRef>
          </c:val>
        </c:ser>
        <c:ser>
          <c:idx val="5"/>
          <c:order val="5"/>
          <c:tx>
            <c:strRef>
              <c:f>cetuximab!$H$57</c:f>
              <c:strCache>
                <c:ptCount val="1"/>
                <c:pt idx="0">
                  <c:v>100 ug/ml</c:v>
                </c:pt>
              </c:strCache>
            </c:strRef>
          </c:tx>
          <c:spPr>
            <a:solidFill>
              <a:srgbClr val="f59240"/>
            </a:solidFill>
            <a:ln w="28440">
              <a:solidFill>
                <a:srgbClr val="f59240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cetuximab!$H$58:$H$64</c:f>
              <c:numCache>
                <c:formatCode>General</c:formatCode>
                <c:ptCount val="7"/>
                <c:pt idx="0">
                  <c:v>100</c:v>
                </c:pt>
                <c:pt idx="1">
                  <c:v>55.2588428203326</c:v>
                </c:pt>
                <c:pt idx="2">
                  <c:v>69.9022019208246</c:v>
                </c:pt>
                <c:pt idx="3">
                  <c:v>126.021902084797</c:v>
                </c:pt>
                <c:pt idx="4">
                  <c:v>156.878074490513</c:v>
                </c:pt>
                <c:pt idx="5">
                  <c:v>254.356992269852</c:v>
                </c:pt>
                <c:pt idx="6">
                  <c:v>264.089950808152</c:v>
                </c:pt>
              </c:numCache>
            </c:numRef>
          </c:val>
        </c:ser>
        <c:ser>
          <c:idx val="6"/>
          <c:order val="6"/>
          <c:spPr>
            <a:solidFill>
              <a:srgbClr val="ffffff"/>
            </a:solidFill>
            <a:ln w="28440">
              <a:solidFill>
                <a:srgbClr val="ffffff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1527757"/>
        <c:axId val="74311709"/>
      </c:lineChart>
      <c:catAx>
        <c:axId val="15277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days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4311709"/>
        <c:crosses val="autoZero"/>
        <c:auto val="1"/>
        <c:lblAlgn val="ctr"/>
        <c:lblOffset val="100"/>
      </c:catAx>
      <c:valAx>
        <c:axId val="7431170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Growth rate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527757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cetuximab!$C$57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cetuximab!$C$58:$C$64</c:f>
              <c:numCache>
                <c:formatCode>General</c:formatCode>
                <c:ptCount val="7"/>
                <c:pt idx="0">
                  <c:v>100</c:v>
                </c:pt>
                <c:pt idx="1">
                  <c:v>67.0613944423117</c:v>
                </c:pt>
                <c:pt idx="2">
                  <c:v>89.7292029648879</c:v>
                </c:pt>
                <c:pt idx="3">
                  <c:v>193.107521483625</c:v>
                </c:pt>
                <c:pt idx="4">
                  <c:v>256.90872043233</c:v>
                </c:pt>
                <c:pt idx="5">
                  <c:v>333.047869355934</c:v>
                </c:pt>
                <c:pt idx="6">
                  <c:v>403.227711661696</c:v>
                </c:pt>
              </c:numCache>
            </c:numRef>
          </c:val>
        </c:ser>
        <c:ser>
          <c:idx val="1"/>
          <c:order val="1"/>
          <c:tx>
            <c:strRef>
              <c:f>cetuximab!$G$57</c:f>
              <c:strCache>
                <c:ptCount val="1"/>
                <c:pt idx="0">
                  <c:v>10 ug/ml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cetuximab!$G$58:$G$64</c:f>
              <c:numCache>
                <c:formatCode>General</c:formatCode>
                <c:ptCount val="7"/>
                <c:pt idx="0">
                  <c:v>100</c:v>
                </c:pt>
                <c:pt idx="1">
                  <c:v>60.0162252998783</c:v>
                </c:pt>
                <c:pt idx="2">
                  <c:v>90.7660659442545</c:v>
                </c:pt>
                <c:pt idx="3">
                  <c:v>111.908211160688</c:v>
                </c:pt>
                <c:pt idx="4">
                  <c:v>192.437851306716</c:v>
                </c:pt>
                <c:pt idx="5">
                  <c:v>294.845569913658</c:v>
                </c:pt>
                <c:pt idx="6">
                  <c:v>329.747348901895</c:v>
                </c:pt>
              </c:numCache>
            </c:numRef>
          </c:val>
        </c:ser>
        <c:ser>
          <c:idx val="2"/>
          <c:order val="2"/>
          <c:spPr>
            <a:solidFill>
              <a:srgbClr val="ffffff"/>
            </a:solidFill>
            <a:ln w="28440">
              <a:solidFill>
                <a:srgbClr val="ffffff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10702110"/>
        <c:axId val="25867668"/>
      </c:lineChart>
      <c:catAx>
        <c:axId val="107021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days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5867668"/>
        <c:crosses val="autoZero"/>
        <c:auto val="1"/>
        <c:lblAlgn val="ctr"/>
        <c:lblOffset val="100"/>
      </c:catAx>
      <c:valAx>
        <c:axId val="258676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Growth rate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702110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cetuximab!$T$58:$T$64</c:f>
              <c:numCache>
                <c:formatCode>General</c:formatCode>
                <c:ptCount val="7"/>
                <c:pt idx="0">
                  <c:v>101.922452234002</c:v>
                </c:pt>
                <c:pt idx="1">
                  <c:v>91.2149368091946</c:v>
                </c:pt>
                <c:pt idx="2">
                  <c:v>103.100213921343</c:v>
                </c:pt>
                <c:pt idx="3">
                  <c:v>59.0653290922437</c:v>
                </c:pt>
                <c:pt idx="4">
                  <c:v>76.3451613274021</c:v>
                </c:pt>
                <c:pt idx="5">
                  <c:v>90.2314240113495</c:v>
                </c:pt>
                <c:pt idx="6">
                  <c:v>83.3490790581859</c:v>
                </c:pt>
              </c:numCache>
            </c:numRef>
          </c:val>
        </c:ser>
        <c:ser>
          <c:idx val="1"/>
          <c:order val="1"/>
          <c:spPr>
            <a:solidFill>
              <a:srgbClr val="ffffff"/>
            </a:solidFill>
            <a:ln w="28440">
              <a:solidFill>
                <a:srgbClr val="ffffff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34249727"/>
        <c:axId val="36133667"/>
      </c:lineChart>
      <c:catAx>
        <c:axId val="34249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days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crossAx val="36133667"/>
        <c:crosses val="autoZero"/>
        <c:auto val="1"/>
        <c:lblAlgn val="ctr"/>
        <c:lblOffset val="100"/>
      </c:catAx>
      <c:valAx>
        <c:axId val="36133667"/>
        <c:scaling>
          <c:orientation val="minMax"/>
          <c:max val="14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% of growth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crossAx val="34249727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day1!$O$1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day1!$V$2:$V$5</c:f>
                <c:numCache>
                  <c:formatCode>General</c:formatCode>
                  <c:ptCount val="4"/>
                  <c:pt idx="0">
                    <c:v>319.893906023718</c:v>
                  </c:pt>
                  <c:pt idx="1">
                    <c:v>319.893906023718</c:v>
                  </c:pt>
                  <c:pt idx="2">
                    <c:v>319.893906023718</c:v>
                  </c:pt>
                  <c:pt idx="3">
                    <c:v>319.893906023718</c:v>
                  </c:pt>
                </c:numCache>
              </c:numRef>
            </c:plus>
          </c:errBars>
          <c:cat>
            <c:strRef>
              <c:f>day1!$N$2:$N$6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day1!$O$2:$O$6</c:f>
              <c:numCache>
                <c:formatCode>General</c:formatCode>
                <c:ptCount val="5"/>
                <c:pt idx="0">
                  <c:v>12780.6666666667</c:v>
                </c:pt>
                <c:pt idx="1">
                  <c:v>12780.6666666667</c:v>
                </c:pt>
                <c:pt idx="2">
                  <c:v>12780.6666666667</c:v>
                </c:pt>
                <c:pt idx="3">
                  <c:v>12780.6666666667</c:v>
                </c:pt>
                <c:pt idx="4">
                  <c:v/>
                </c:pt>
              </c:numCache>
            </c:numRef>
          </c:val>
        </c:ser>
        <c:ser>
          <c:idx val="1"/>
          <c:order val="1"/>
          <c:tx>
            <c:strRef>
              <c:f>day1!$P$1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day1!$W$2:$W$5</c:f>
                <c:numCache>
                  <c:formatCode>General</c:formatCode>
                  <c:ptCount val="4"/>
                  <c:pt idx="0">
                    <c:v>690.328987592953</c:v>
                  </c:pt>
                  <c:pt idx="1">
                    <c:v>240.987090479506</c:v>
                  </c:pt>
                  <c:pt idx="2">
                    <c:v>14.4337567297406</c:v>
                  </c:pt>
                  <c:pt idx="3">
                    <c:v>103.653804132367</c:v>
                  </c:pt>
                </c:numCache>
              </c:numRef>
            </c:plus>
          </c:errBars>
          <c:cat>
            <c:strRef>
              <c:f>day1!$N$2:$N$6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day1!$P$2:$P$6</c:f>
              <c:numCache>
                <c:formatCode>General</c:formatCode>
                <c:ptCount val="5"/>
                <c:pt idx="0">
                  <c:v>12910.6666666667</c:v>
                </c:pt>
                <c:pt idx="1">
                  <c:v>14243.6666666667</c:v>
                </c:pt>
                <c:pt idx="2">
                  <c:v>11261</c:v>
                </c:pt>
                <c:pt idx="3">
                  <c:v>12868.6666666667</c:v>
                </c:pt>
                <c:pt idx="4">
                  <c:v/>
                </c:pt>
              </c:numCache>
            </c:numRef>
          </c:val>
        </c:ser>
        <c:ser>
          <c:idx val="2"/>
          <c:order val="2"/>
          <c:tx>
            <c:strRef>
              <c:f>day1!$Q$1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day1!$X$2:$X$5</c:f>
                <c:numCache>
                  <c:formatCode>General</c:formatCode>
                  <c:ptCount val="4"/>
                  <c:pt idx="0">
                    <c:v>288.777499892988</c:v>
                  </c:pt>
                  <c:pt idx="1">
                    <c:v>126.440148335531</c:v>
                  </c:pt>
                  <c:pt idx="2">
                    <c:v>270.383267069379</c:v>
                  </c:pt>
                  <c:pt idx="3">
                    <c:v>70.3001501499898</c:v>
                  </c:pt>
                </c:numCache>
              </c:numRef>
            </c:plus>
          </c:errBars>
          <c:cat>
            <c:strRef>
              <c:f>day1!$N$2:$N$6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day1!$Q$2:$Q$6</c:f>
              <c:numCache>
                <c:formatCode>General</c:formatCode>
                <c:ptCount val="5"/>
                <c:pt idx="0">
                  <c:v>13677.6666666667</c:v>
                </c:pt>
                <c:pt idx="1">
                  <c:v>14526.6666666667</c:v>
                </c:pt>
                <c:pt idx="2">
                  <c:v>12782.6666666667</c:v>
                </c:pt>
                <c:pt idx="3">
                  <c:v>13432.6666666667</c:v>
                </c:pt>
                <c:pt idx="4">
                  <c:v/>
                </c:pt>
              </c:numCache>
            </c:numRef>
          </c:val>
        </c:ser>
        <c:ser>
          <c:idx val="3"/>
          <c:order val="3"/>
          <c:tx>
            <c:strRef>
              <c:f>day1!$R$1</c:f>
              <c:strCache>
                <c:ptCount val="1"/>
                <c:pt idx="0">
                  <c:v>1.00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day1!$Y$2:$Y$6</c:f>
                <c:numCache>
                  <c:formatCode>General</c:formatCode>
                  <c:ptCount val="5"/>
                  <c:pt idx="0">
                    <c:v>889.743471144602</c:v>
                  </c:pt>
                  <c:pt idx="1">
                    <c:v>850.553349296798</c:v>
                  </c:pt>
                  <c:pt idx="2">
                    <c:v>571.380783716078</c:v>
                  </c:pt>
                  <c:pt idx="3">
                    <c:v>149.037280943766</c:v>
                  </c:pt>
                  <c:pt idx="4">
                    <c:v>92.8912147502539</c:v>
                  </c:pt>
                </c:numCache>
              </c:numRef>
            </c:plus>
          </c:errBars>
          <c:cat>
            <c:strRef>
              <c:f>day1!$N$2:$N$6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day1!$R$2:$R$6</c:f>
              <c:numCache>
                <c:formatCode>General</c:formatCode>
                <c:ptCount val="5"/>
                <c:pt idx="0">
                  <c:v>15388.6666666667</c:v>
                </c:pt>
                <c:pt idx="1">
                  <c:v>14135</c:v>
                </c:pt>
                <c:pt idx="2">
                  <c:v>13067</c:v>
                </c:pt>
                <c:pt idx="3">
                  <c:v>13555.6666666667</c:v>
                </c:pt>
                <c:pt idx="4">
                  <c:v>5091.66666666667</c:v>
                </c:pt>
              </c:numCache>
            </c:numRef>
          </c:val>
        </c:ser>
        <c:ser>
          <c:idx val="4"/>
          <c:order val="4"/>
          <c:tx>
            <c:strRef>
              <c:f>day1!$S$1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day1!$Z$2:$Z$5</c:f>
                <c:numCache>
                  <c:formatCode>General</c:formatCode>
                  <c:ptCount val="4"/>
                  <c:pt idx="0">
                    <c:v>447.5713475091</c:v>
                  </c:pt>
                  <c:pt idx="1">
                    <c:v>234.982505258961</c:v>
                  </c:pt>
                  <c:pt idx="2">
                    <c:v>184.352319697306</c:v>
                  </c:pt>
                  <c:pt idx="3">
                    <c:v>324.577845482063</c:v>
                  </c:pt>
                </c:numCache>
              </c:numRef>
            </c:plus>
          </c:errBars>
          <c:cat>
            <c:strRef>
              <c:f>day1!$N$2:$N$6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day1!$S$2:$S$6</c:f>
              <c:numCache>
                <c:formatCode>General</c:formatCode>
                <c:ptCount val="5"/>
                <c:pt idx="0">
                  <c:v>14518.3333333333</c:v>
                </c:pt>
                <c:pt idx="1">
                  <c:v>13779.6666666667</c:v>
                </c:pt>
                <c:pt idx="2">
                  <c:v>12997.6666666667</c:v>
                </c:pt>
                <c:pt idx="3">
                  <c:v>13411.3333333333</c:v>
                </c:pt>
                <c:pt idx="4">
                  <c:v/>
                </c:pt>
              </c:numCache>
            </c:numRef>
          </c:val>
        </c:ser>
        <c:ser>
          <c:idx val="5"/>
          <c:order val="5"/>
          <c:tx>
            <c:strRef>
              <c:f>day1!$T$1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day1!$AA$2:$AA$5</c:f>
                <c:numCache>
                  <c:formatCode>General</c:formatCode>
                  <c:ptCount val="4"/>
                  <c:pt idx="0">
                    <c:v>406.319387236746</c:v>
                  </c:pt>
                  <c:pt idx="1">
                    <c:v>465.003225795263</c:v>
                  </c:pt>
                  <c:pt idx="2">
                    <c:v>403.282779200898</c:v>
                  </c:pt>
                  <c:pt idx="3">
                    <c:v>226.367694986129</c:v>
                  </c:pt>
                </c:numCache>
              </c:numRef>
            </c:plus>
          </c:errBars>
          <c:cat>
            <c:strRef>
              <c:f>day1!$N$2:$N$6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day1!$T$2:$T$6</c:f>
              <c:numCache>
                <c:formatCode>General</c:formatCode>
                <c:ptCount val="5"/>
                <c:pt idx="0">
                  <c:v>14972.3333333333</c:v>
                </c:pt>
                <c:pt idx="1">
                  <c:v>13620</c:v>
                </c:pt>
                <c:pt idx="2">
                  <c:v>12877</c:v>
                </c:pt>
                <c:pt idx="3">
                  <c:v>12408</c:v>
                </c:pt>
                <c:pt idx="4">
                  <c:v/>
                </c:pt>
              </c:numCache>
            </c:numRef>
          </c:val>
        </c:ser>
        <c:gapWidth val="150"/>
        <c:axId val="76362936"/>
        <c:axId val="56977027"/>
      </c:barChart>
      <c:catAx>
        <c:axId val="76362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6977027"/>
        <c:crosses val="autoZero"/>
        <c:auto val="1"/>
        <c:lblAlgn val="ctr"/>
        <c:lblOffset val="100"/>
      </c:catAx>
      <c:valAx>
        <c:axId val="56977027"/>
        <c:scaling>
          <c:orientation val="minMax"/>
          <c:max val="500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6362936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day2!$O$1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cat>
            <c:strRef>
              <c:f>day2!$N$2:$N$6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day2!$O$2:$O$6</c:f>
              <c:numCache>
                <c:formatCode>General</c:formatCode>
                <c:ptCount val="5"/>
                <c:pt idx="0">
                  <c:v>9361</c:v>
                </c:pt>
                <c:pt idx="1">
                  <c:v>9361</c:v>
                </c:pt>
                <c:pt idx="2">
                  <c:v>9361</c:v>
                </c:pt>
                <c:pt idx="3">
                  <c:v>9361</c:v>
                </c:pt>
                <c:pt idx="4">
                  <c:v/>
                </c:pt>
              </c:numCache>
            </c:numRef>
          </c:val>
        </c:ser>
        <c:ser>
          <c:idx val="1"/>
          <c:order val="1"/>
          <c:tx>
            <c:strRef>
              <c:f>day2!$P$1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day2!$W$2:$W$5</c:f>
                <c:numCache>
                  <c:formatCode>General</c:formatCode>
                  <c:ptCount val="4"/>
                  <c:pt idx="0">
                    <c:v>1085.98542040551</c:v>
                  </c:pt>
                  <c:pt idx="1">
                    <c:v>421.838173289763</c:v>
                  </c:pt>
                  <c:pt idx="2">
                    <c:v>76.9177049406269</c:v>
                  </c:pt>
                  <c:pt idx="3">
                    <c:v>211.06712992158</c:v>
                  </c:pt>
                </c:numCache>
              </c:numRef>
            </c:plus>
          </c:errBars>
          <c:cat>
            <c:strRef>
              <c:f>day2!$N$2:$N$6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day2!$P$2:$P$6</c:f>
              <c:numCache>
                <c:formatCode>General</c:formatCode>
                <c:ptCount val="5"/>
                <c:pt idx="0">
                  <c:v>9033</c:v>
                </c:pt>
                <c:pt idx="1">
                  <c:v>8370.33333333334</c:v>
                </c:pt>
                <c:pt idx="2">
                  <c:v>7939</c:v>
                </c:pt>
                <c:pt idx="3">
                  <c:v>9567</c:v>
                </c:pt>
                <c:pt idx="4">
                  <c:v/>
                </c:pt>
              </c:numCache>
            </c:numRef>
          </c:val>
        </c:ser>
        <c:ser>
          <c:idx val="2"/>
          <c:order val="2"/>
          <c:tx>
            <c:strRef>
              <c:f>day2!$Q$1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day2!$X$2:$X$5</c:f>
                <c:numCache>
                  <c:formatCode>General</c:formatCode>
                  <c:ptCount val="4"/>
                  <c:pt idx="0">
                    <c:v>581.997709044746</c:v>
                  </c:pt>
                  <c:pt idx="1">
                    <c:v>1117.13999918442</c:v>
                  </c:pt>
                  <c:pt idx="2">
                    <c:v>61.8636493517082</c:v>
                  </c:pt>
                  <c:pt idx="3">
                    <c:v>66.8688600504334</c:v>
                  </c:pt>
                </c:numCache>
              </c:numRef>
            </c:plus>
          </c:errBars>
          <c:cat>
            <c:strRef>
              <c:f>day2!$N$2:$N$6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day2!$Q$2:$Q$6</c:f>
              <c:numCache>
                <c:formatCode>General</c:formatCode>
                <c:ptCount val="5"/>
                <c:pt idx="0">
                  <c:v>8460</c:v>
                </c:pt>
                <c:pt idx="1">
                  <c:v>9173.33333333333</c:v>
                </c:pt>
                <c:pt idx="2">
                  <c:v>7424.66666666667</c:v>
                </c:pt>
                <c:pt idx="3">
                  <c:v>8504.66666666667</c:v>
                </c:pt>
                <c:pt idx="4">
                  <c:v/>
                </c:pt>
              </c:numCache>
            </c:numRef>
          </c:val>
        </c:ser>
        <c:ser>
          <c:idx val="3"/>
          <c:order val="3"/>
          <c:tx>
            <c:strRef>
              <c:f>day2!$R$1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day2!$Y$2:$Y$6</c:f>
                <c:numCache>
                  <c:formatCode>General</c:formatCode>
                  <c:ptCount val="5"/>
                  <c:pt idx="0">
                    <c:v>1092.00249287465</c:v>
                  </c:pt>
                  <c:pt idx="1">
                    <c:v>521.011516187502</c:v>
                  </c:pt>
                  <c:pt idx="2">
                    <c:v>737.353450599585</c:v>
                  </c:pt>
                  <c:pt idx="3">
                    <c:v>709.069186406454</c:v>
                  </c:pt>
                  <c:pt idx="4">
                    <c:v>94.3686624067781</c:v>
                  </c:pt>
                </c:numCache>
              </c:numRef>
            </c:plus>
          </c:errBars>
          <c:cat>
            <c:strRef>
              <c:f>day2!$N$2:$N$6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day2!$R$2:$R$6</c:f>
              <c:numCache>
                <c:formatCode>General</c:formatCode>
                <c:ptCount val="5"/>
                <c:pt idx="0">
                  <c:v>9998.33333333333</c:v>
                </c:pt>
                <c:pt idx="1">
                  <c:v>9065</c:v>
                </c:pt>
                <c:pt idx="2">
                  <c:v>9586.66666666667</c:v>
                </c:pt>
                <c:pt idx="3">
                  <c:v>10122.3333333333</c:v>
                </c:pt>
                <c:pt idx="4">
                  <c:v>2756.33333333333</c:v>
                </c:pt>
              </c:numCache>
            </c:numRef>
          </c:val>
        </c:ser>
        <c:ser>
          <c:idx val="4"/>
          <c:order val="4"/>
          <c:tx>
            <c:strRef>
              <c:f>day2!$S$1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day2!$Z$2:$Z$5</c:f>
                <c:numCache>
                  <c:formatCode>General</c:formatCode>
                  <c:ptCount val="4"/>
                  <c:pt idx="0">
                    <c:v>201.968919501107</c:v>
                  </c:pt>
                  <c:pt idx="1">
                    <c:v>554.780537189657</c:v>
                  </c:pt>
                  <c:pt idx="2">
                    <c:v>243.439930989146</c:v>
                  </c:pt>
                  <c:pt idx="3">
                    <c:v>678.476315807053</c:v>
                  </c:pt>
                </c:numCache>
              </c:numRef>
            </c:plus>
          </c:errBars>
          <c:cat>
            <c:strRef>
              <c:f>day2!$N$2:$N$6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day2!$S$2:$S$6</c:f>
              <c:numCache>
                <c:formatCode>General</c:formatCode>
                <c:ptCount val="5"/>
                <c:pt idx="0">
                  <c:v>8549.66666666667</c:v>
                </c:pt>
                <c:pt idx="1">
                  <c:v>9105.66666666667</c:v>
                </c:pt>
                <c:pt idx="2">
                  <c:v>8696</c:v>
                </c:pt>
                <c:pt idx="3">
                  <c:v>10351.6666666667</c:v>
                </c:pt>
                <c:pt idx="4">
                  <c:v/>
                </c:pt>
              </c:numCache>
            </c:numRef>
          </c:val>
        </c:ser>
        <c:ser>
          <c:idx val="5"/>
          <c:order val="5"/>
          <c:tx>
            <c:strRef>
              <c:f>day2!$T$1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day2!$AA$2:$AA$5</c:f>
                <c:numCache>
                  <c:formatCode>General</c:formatCode>
                  <c:ptCount val="4"/>
                  <c:pt idx="0">
                    <c:v>48.2159494128009</c:v>
                  </c:pt>
                  <c:pt idx="1">
                    <c:v>42.3962786626898</c:v>
                  </c:pt>
                  <c:pt idx="2">
                    <c:v>327.008154842251</c:v>
                  </c:pt>
                  <c:pt idx="3">
                    <c:v>736.181438988457</c:v>
                  </c:pt>
                </c:numCache>
              </c:numRef>
            </c:plus>
          </c:errBars>
          <c:cat>
            <c:strRef>
              <c:f>day2!$N$2:$N$6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day2!$T$2:$T$6</c:f>
              <c:numCache>
                <c:formatCode>General</c:formatCode>
                <c:ptCount val="5"/>
                <c:pt idx="0">
                  <c:v>8002.66666666667</c:v>
                </c:pt>
                <c:pt idx="1">
                  <c:v>8697.33333333334</c:v>
                </c:pt>
                <c:pt idx="2">
                  <c:v>8082</c:v>
                </c:pt>
                <c:pt idx="3">
                  <c:v>10115.3333333333</c:v>
                </c:pt>
                <c:pt idx="4">
                  <c:v/>
                </c:pt>
              </c:numCache>
            </c:numRef>
          </c:val>
        </c:ser>
        <c:gapWidth val="150"/>
        <c:axId val="71823559"/>
        <c:axId val="59938017"/>
      </c:barChart>
      <c:catAx>
        <c:axId val="718235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9938017"/>
        <c:crosses val="autoZero"/>
        <c:auto val="1"/>
        <c:lblAlgn val="ctr"/>
        <c:lblOffset val="100"/>
      </c:catAx>
      <c:valAx>
        <c:axId val="59938017"/>
        <c:scaling>
          <c:orientation val="minMax"/>
          <c:max val="500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1823559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day2!$O$1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cat>
            <c:strRef>
              <c:f>day2!$N$2:$N$6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day2!$O$2:$O$6</c:f>
              <c:numCache>
                <c:formatCode>General</c:formatCode>
                <c:ptCount val="5"/>
                <c:pt idx="0">
                  <c:v>9361</c:v>
                </c:pt>
                <c:pt idx="1">
                  <c:v>9361</c:v>
                </c:pt>
                <c:pt idx="2">
                  <c:v>9361</c:v>
                </c:pt>
                <c:pt idx="3">
                  <c:v>9361</c:v>
                </c:pt>
                <c:pt idx="4">
                  <c:v/>
                </c:pt>
              </c:numCache>
            </c:numRef>
          </c:val>
        </c:ser>
        <c:ser>
          <c:idx val="1"/>
          <c:order val="1"/>
          <c:tx>
            <c:strRef>
              <c:f>day2!$P$1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day2!$W$2:$W$5</c:f>
                <c:numCache>
                  <c:formatCode>General</c:formatCode>
                  <c:ptCount val="4"/>
                  <c:pt idx="0">
                    <c:v>1085.98542040551</c:v>
                  </c:pt>
                  <c:pt idx="1">
                    <c:v>421.838173289763</c:v>
                  </c:pt>
                  <c:pt idx="2">
                    <c:v>76.9177049406269</c:v>
                  </c:pt>
                  <c:pt idx="3">
                    <c:v>211.06712992158</c:v>
                  </c:pt>
                </c:numCache>
              </c:numRef>
            </c:plus>
          </c:errBars>
          <c:cat>
            <c:strRef>
              <c:f>day2!$N$2:$N$6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day2!$P$2:$P$6</c:f>
              <c:numCache>
                <c:formatCode>General</c:formatCode>
                <c:ptCount val="5"/>
                <c:pt idx="0">
                  <c:v>9033</c:v>
                </c:pt>
                <c:pt idx="1">
                  <c:v>8370.33333333334</c:v>
                </c:pt>
                <c:pt idx="2">
                  <c:v>7939</c:v>
                </c:pt>
                <c:pt idx="3">
                  <c:v>9567</c:v>
                </c:pt>
                <c:pt idx="4">
                  <c:v/>
                </c:pt>
              </c:numCache>
            </c:numRef>
          </c:val>
        </c:ser>
        <c:ser>
          <c:idx val="2"/>
          <c:order val="2"/>
          <c:tx>
            <c:strRef>
              <c:f>day2!$Q$1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day2!$X$2:$X$5</c:f>
                <c:numCache>
                  <c:formatCode>General</c:formatCode>
                  <c:ptCount val="4"/>
                  <c:pt idx="0">
                    <c:v>581.997709044746</c:v>
                  </c:pt>
                  <c:pt idx="1">
                    <c:v>1117.13999918442</c:v>
                  </c:pt>
                  <c:pt idx="2">
                    <c:v>61.8636493517082</c:v>
                  </c:pt>
                  <c:pt idx="3">
                    <c:v>66.8688600504334</c:v>
                  </c:pt>
                </c:numCache>
              </c:numRef>
            </c:plus>
          </c:errBars>
          <c:cat>
            <c:strRef>
              <c:f>day2!$N$2:$N$6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day2!$Q$2:$Q$6</c:f>
              <c:numCache>
                <c:formatCode>General</c:formatCode>
                <c:ptCount val="5"/>
                <c:pt idx="0">
                  <c:v>8460</c:v>
                </c:pt>
                <c:pt idx="1">
                  <c:v>9173.33333333333</c:v>
                </c:pt>
                <c:pt idx="2">
                  <c:v>7424.66666666667</c:v>
                </c:pt>
                <c:pt idx="3">
                  <c:v>8504.66666666667</c:v>
                </c:pt>
                <c:pt idx="4">
                  <c:v/>
                </c:pt>
              </c:numCache>
            </c:numRef>
          </c:val>
        </c:ser>
        <c:ser>
          <c:idx val="3"/>
          <c:order val="3"/>
          <c:tx>
            <c:strRef>
              <c:f>day2!$R$1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day2!$Y$2:$Y$6</c:f>
                <c:numCache>
                  <c:formatCode>General</c:formatCode>
                  <c:ptCount val="5"/>
                  <c:pt idx="0">
                    <c:v>1092.00249287465</c:v>
                  </c:pt>
                  <c:pt idx="1">
                    <c:v>521.011516187502</c:v>
                  </c:pt>
                  <c:pt idx="2">
                    <c:v>737.353450599585</c:v>
                  </c:pt>
                  <c:pt idx="3">
                    <c:v>709.069186406454</c:v>
                  </c:pt>
                  <c:pt idx="4">
                    <c:v>94.3686624067781</c:v>
                  </c:pt>
                </c:numCache>
              </c:numRef>
            </c:plus>
          </c:errBars>
          <c:cat>
            <c:strRef>
              <c:f>day2!$N$2:$N$6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day2!$R$2:$R$6</c:f>
              <c:numCache>
                <c:formatCode>General</c:formatCode>
                <c:ptCount val="5"/>
                <c:pt idx="0">
                  <c:v>9998.33333333333</c:v>
                </c:pt>
                <c:pt idx="1">
                  <c:v>9065</c:v>
                </c:pt>
                <c:pt idx="2">
                  <c:v>9586.66666666667</c:v>
                </c:pt>
                <c:pt idx="3">
                  <c:v>10122.3333333333</c:v>
                </c:pt>
                <c:pt idx="4">
                  <c:v>2756.33333333333</c:v>
                </c:pt>
              </c:numCache>
            </c:numRef>
          </c:val>
        </c:ser>
        <c:ser>
          <c:idx val="4"/>
          <c:order val="4"/>
          <c:tx>
            <c:strRef>
              <c:f>day2!$S$1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day2!$Z$2:$Z$5</c:f>
                <c:numCache>
                  <c:formatCode>General</c:formatCode>
                  <c:ptCount val="4"/>
                  <c:pt idx="0">
                    <c:v>201.968919501107</c:v>
                  </c:pt>
                  <c:pt idx="1">
                    <c:v>554.780537189657</c:v>
                  </c:pt>
                  <c:pt idx="2">
                    <c:v>243.439930989146</c:v>
                  </c:pt>
                  <c:pt idx="3">
                    <c:v>678.476315807053</c:v>
                  </c:pt>
                </c:numCache>
              </c:numRef>
            </c:plus>
          </c:errBars>
          <c:cat>
            <c:strRef>
              <c:f>day2!$N$2:$N$6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day2!$S$2:$S$6</c:f>
              <c:numCache>
                <c:formatCode>General</c:formatCode>
                <c:ptCount val="5"/>
                <c:pt idx="0">
                  <c:v>8549.66666666667</c:v>
                </c:pt>
                <c:pt idx="1">
                  <c:v>9105.66666666667</c:v>
                </c:pt>
                <c:pt idx="2">
                  <c:v>8696</c:v>
                </c:pt>
                <c:pt idx="3">
                  <c:v>10351.6666666667</c:v>
                </c:pt>
                <c:pt idx="4">
                  <c:v/>
                </c:pt>
              </c:numCache>
            </c:numRef>
          </c:val>
        </c:ser>
        <c:ser>
          <c:idx val="5"/>
          <c:order val="5"/>
          <c:tx>
            <c:strRef>
              <c:f>day2!$T$1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day2!$AA$2:$AA$5</c:f>
                <c:numCache>
                  <c:formatCode>General</c:formatCode>
                  <c:ptCount val="4"/>
                  <c:pt idx="0">
                    <c:v>48.2159494128009</c:v>
                  </c:pt>
                  <c:pt idx="1">
                    <c:v>42.3962786626898</c:v>
                  </c:pt>
                  <c:pt idx="2">
                    <c:v>327.008154842251</c:v>
                  </c:pt>
                  <c:pt idx="3">
                    <c:v>736.181438988457</c:v>
                  </c:pt>
                </c:numCache>
              </c:numRef>
            </c:plus>
          </c:errBars>
          <c:cat>
            <c:strRef>
              <c:f>day2!$N$2:$N$6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day2!$T$2:$T$6</c:f>
              <c:numCache>
                <c:formatCode>General</c:formatCode>
                <c:ptCount val="5"/>
                <c:pt idx="0">
                  <c:v>8002.66666666667</c:v>
                </c:pt>
                <c:pt idx="1">
                  <c:v>8697.33333333334</c:v>
                </c:pt>
                <c:pt idx="2">
                  <c:v>8082</c:v>
                </c:pt>
                <c:pt idx="3">
                  <c:v>10115.3333333333</c:v>
                </c:pt>
                <c:pt idx="4">
                  <c:v/>
                </c:pt>
              </c:numCache>
            </c:numRef>
          </c:val>
        </c:ser>
        <c:gapWidth val="150"/>
        <c:axId val="25431557"/>
        <c:axId val="99876275"/>
      </c:barChart>
      <c:catAx>
        <c:axId val="254315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9876275"/>
        <c:crosses val="autoZero"/>
        <c:auto val="1"/>
        <c:lblAlgn val="ctr"/>
        <c:lblOffset val="100"/>
      </c:catAx>
      <c:valAx>
        <c:axId val="99876275"/>
        <c:scaling>
          <c:orientation val="minMax"/>
          <c:max val="500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5431557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day3!$N$1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day3!$U$2:$U$5</c:f>
                <c:numCache>
                  <c:formatCode>General</c:formatCode>
                  <c:ptCount val="4"/>
                  <c:pt idx="0">
                    <c:v>822.905219329663</c:v>
                  </c:pt>
                  <c:pt idx="1">
                    <c:v>822.905219329663</c:v>
                  </c:pt>
                  <c:pt idx="2">
                    <c:v>822.905219329663</c:v>
                  </c:pt>
                  <c:pt idx="3">
                    <c:v>822.905219329663</c:v>
                  </c:pt>
                </c:numCache>
              </c:numRef>
            </c:plus>
          </c:errBars>
          <c:cat>
            <c:strRef>
              <c:f>day3!$M$2:$M$6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day3!$N$2:$N$6</c:f>
              <c:numCache>
                <c:formatCode>General</c:formatCode>
                <c:ptCount val="5"/>
                <c:pt idx="0">
                  <c:v>11668</c:v>
                </c:pt>
                <c:pt idx="1">
                  <c:v>11668</c:v>
                </c:pt>
                <c:pt idx="2">
                  <c:v>11668</c:v>
                </c:pt>
                <c:pt idx="3">
                  <c:v>11668</c:v>
                </c:pt>
                <c:pt idx="4">
                  <c:v/>
                </c:pt>
              </c:numCache>
            </c:numRef>
          </c:val>
        </c:ser>
        <c:ser>
          <c:idx val="1"/>
          <c:order val="1"/>
          <c:tx>
            <c:strRef>
              <c:f>day3!$O$1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day3!$V$2:$V$5</c:f>
                <c:numCache>
                  <c:formatCode>General</c:formatCode>
                  <c:ptCount val="4"/>
                  <c:pt idx="0">
                    <c:v>1096.10400966332</c:v>
                  </c:pt>
                  <c:pt idx="1">
                    <c:v>1438.77911207153</c:v>
                  </c:pt>
                  <c:pt idx="2">
                    <c:v>560.536152070299</c:v>
                  </c:pt>
                  <c:pt idx="3">
                    <c:v>589.335878576706</c:v>
                  </c:pt>
                </c:numCache>
              </c:numRef>
            </c:plus>
          </c:errBars>
          <c:cat>
            <c:strRef>
              <c:f>day3!$M$2:$M$6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day3!$O$2:$O$6</c:f>
              <c:numCache>
                <c:formatCode>General</c:formatCode>
                <c:ptCount val="5"/>
                <c:pt idx="0">
                  <c:v>15229</c:v>
                </c:pt>
                <c:pt idx="1">
                  <c:v>14219</c:v>
                </c:pt>
                <c:pt idx="2">
                  <c:v>12598.3333333333</c:v>
                </c:pt>
                <c:pt idx="3">
                  <c:v>13098.3333333333</c:v>
                </c:pt>
                <c:pt idx="4">
                  <c:v/>
                </c:pt>
              </c:numCache>
            </c:numRef>
          </c:val>
        </c:ser>
        <c:ser>
          <c:idx val="2"/>
          <c:order val="2"/>
          <c:tx>
            <c:strRef>
              <c:f>day3!$P$1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day3!$W$2:$W$5</c:f>
                <c:numCache>
                  <c:formatCode>General</c:formatCode>
                  <c:ptCount val="4"/>
                  <c:pt idx="0">
                    <c:v>1355.58953964687</c:v>
                  </c:pt>
                  <c:pt idx="1">
                    <c:v>1313.87484606073</c:v>
                  </c:pt>
                  <c:pt idx="2">
                    <c:v>555.991706572839</c:v>
                  </c:pt>
                  <c:pt idx="3">
                    <c:v>87.1167798609047</c:v>
                  </c:pt>
                </c:numCache>
              </c:numRef>
            </c:plus>
          </c:errBars>
          <c:cat>
            <c:strRef>
              <c:f>day3!$M$2:$M$6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day3!$P$2:$P$6</c:f>
              <c:numCache>
                <c:formatCode>General</c:formatCode>
                <c:ptCount val="5"/>
                <c:pt idx="0">
                  <c:v>16042</c:v>
                </c:pt>
                <c:pt idx="1">
                  <c:v>12378.3333333333</c:v>
                </c:pt>
                <c:pt idx="2">
                  <c:v>12218.3333333333</c:v>
                </c:pt>
                <c:pt idx="3">
                  <c:v>12793</c:v>
                </c:pt>
                <c:pt idx="4">
                  <c:v/>
                </c:pt>
              </c:numCache>
            </c:numRef>
          </c:val>
        </c:ser>
        <c:ser>
          <c:idx val="3"/>
          <c:order val="3"/>
          <c:tx>
            <c:strRef>
              <c:f>day3!$Q$1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day3!$X$2:$X$6</c:f>
                <c:numCache>
                  <c:formatCode>General</c:formatCode>
                  <c:ptCount val="5"/>
                  <c:pt idx="0">
                    <c:v>1297.62916291383</c:v>
                  </c:pt>
                  <c:pt idx="1">
                    <c:v>246.499718277955</c:v>
                  </c:pt>
                  <c:pt idx="2">
                    <c:v>477.426550488252</c:v>
                  </c:pt>
                  <c:pt idx="3">
                    <c:v>281.2584813536</c:v>
                  </c:pt>
                  <c:pt idx="4">
                    <c:v>81.6278819467412</c:v>
                  </c:pt>
                </c:numCache>
              </c:numRef>
            </c:plus>
          </c:errBars>
          <c:cat>
            <c:strRef>
              <c:f>day3!$M$2:$M$6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day3!$Q$2:$Q$6</c:f>
              <c:numCache>
                <c:formatCode>General</c:formatCode>
                <c:ptCount val="5"/>
                <c:pt idx="0">
                  <c:v>14251.3333333333</c:v>
                </c:pt>
                <c:pt idx="1">
                  <c:v>9532.66666666667</c:v>
                </c:pt>
                <c:pt idx="2">
                  <c:v>9901.33333333333</c:v>
                </c:pt>
                <c:pt idx="3">
                  <c:v>13374</c:v>
                </c:pt>
                <c:pt idx="4">
                  <c:v>2209.33333333333</c:v>
                </c:pt>
              </c:numCache>
            </c:numRef>
          </c:val>
        </c:ser>
        <c:ser>
          <c:idx val="4"/>
          <c:order val="4"/>
          <c:tx>
            <c:strRef>
              <c:f>day3!$R$1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day3!$Y$2:$Y$5</c:f>
                <c:numCache>
                  <c:formatCode>General</c:formatCode>
                  <c:ptCount val="4"/>
                  <c:pt idx="0">
                    <c:v>359.444633350457</c:v>
                  </c:pt>
                  <c:pt idx="1">
                    <c:v>309.96469332992</c:v>
                  </c:pt>
                  <c:pt idx="2">
                    <c:v>809.49511013553</c:v>
                  </c:pt>
                  <c:pt idx="3">
                    <c:v>263.731555437216</c:v>
                  </c:pt>
                </c:numCache>
              </c:numRef>
            </c:plus>
          </c:errBars>
          <c:cat>
            <c:strRef>
              <c:f>day3!$M$2:$M$6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day3!$R$2:$R$6</c:f>
              <c:numCache>
                <c:formatCode>General</c:formatCode>
                <c:ptCount val="5"/>
                <c:pt idx="0">
                  <c:v>14939.3333333333</c:v>
                </c:pt>
                <c:pt idx="1">
                  <c:v>7791.66666666667</c:v>
                </c:pt>
                <c:pt idx="2">
                  <c:v>11982</c:v>
                </c:pt>
                <c:pt idx="3">
                  <c:v>11330</c:v>
                </c:pt>
                <c:pt idx="4">
                  <c:v/>
                </c:pt>
              </c:numCache>
            </c:numRef>
          </c:val>
        </c:ser>
        <c:ser>
          <c:idx val="5"/>
          <c:order val="5"/>
          <c:tx>
            <c:strRef>
              <c:f>day3!$S$1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day3!$Z$2:$Z$5</c:f>
                <c:numCache>
                  <c:formatCode>General</c:formatCode>
                  <c:ptCount val="4"/>
                  <c:pt idx="0">
                    <c:v>621.021023083044</c:v>
                  </c:pt>
                  <c:pt idx="1">
                    <c:v>379.29188408577</c:v>
                  </c:pt>
                  <c:pt idx="2">
                    <c:v>158.056248778015</c:v>
                  </c:pt>
                  <c:pt idx="3">
                    <c:v>284.990253244641</c:v>
                  </c:pt>
                </c:numCache>
              </c:numRef>
            </c:plus>
          </c:errBars>
          <c:cat>
            <c:strRef>
              <c:f>day3!$M$2:$M$6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day3!$S$2:$S$6</c:f>
              <c:numCache>
                <c:formatCode>General</c:formatCode>
                <c:ptCount val="5"/>
                <c:pt idx="0">
                  <c:v>11977.6666666667</c:v>
                </c:pt>
                <c:pt idx="1">
                  <c:v>7203</c:v>
                </c:pt>
                <c:pt idx="2">
                  <c:v>9497.33333333333</c:v>
                </c:pt>
                <c:pt idx="3">
                  <c:v>9571.66666666667</c:v>
                </c:pt>
                <c:pt idx="4">
                  <c:v/>
                </c:pt>
              </c:numCache>
            </c:numRef>
          </c:val>
        </c:ser>
        <c:gapWidth val="150"/>
        <c:axId val="19084712"/>
        <c:axId val="12475150"/>
      </c:barChart>
      <c:catAx>
        <c:axId val="190847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475150"/>
        <c:crosses val="autoZero"/>
        <c:auto val="1"/>
        <c:lblAlgn val="ctr"/>
        <c:lblOffset val="100"/>
      </c:catAx>
      <c:valAx>
        <c:axId val="12475150"/>
        <c:scaling>
          <c:orientation val="minMax"/>
          <c:max val="500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084712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day3!$N$1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day3!$U$2:$U$5</c:f>
                <c:numCache>
                  <c:formatCode>General</c:formatCode>
                  <c:ptCount val="4"/>
                  <c:pt idx="0">
                    <c:v>822.905219329663</c:v>
                  </c:pt>
                  <c:pt idx="1">
                    <c:v>822.905219329663</c:v>
                  </c:pt>
                  <c:pt idx="2">
                    <c:v>822.905219329663</c:v>
                  </c:pt>
                  <c:pt idx="3">
                    <c:v>822.905219329663</c:v>
                  </c:pt>
                </c:numCache>
              </c:numRef>
            </c:plus>
          </c:errBars>
          <c:cat>
            <c:strRef>
              <c:f>day3!$M$2:$M$6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day3!$N$2:$N$6</c:f>
              <c:numCache>
                <c:formatCode>General</c:formatCode>
                <c:ptCount val="5"/>
                <c:pt idx="0">
                  <c:v>11668</c:v>
                </c:pt>
                <c:pt idx="1">
                  <c:v>11668</c:v>
                </c:pt>
                <c:pt idx="2">
                  <c:v>11668</c:v>
                </c:pt>
                <c:pt idx="3">
                  <c:v>11668</c:v>
                </c:pt>
                <c:pt idx="4">
                  <c:v/>
                </c:pt>
              </c:numCache>
            </c:numRef>
          </c:val>
        </c:ser>
        <c:ser>
          <c:idx val="1"/>
          <c:order val="1"/>
          <c:tx>
            <c:strRef>
              <c:f>day3!$O$1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day3!$V$2:$V$5</c:f>
                <c:numCache>
                  <c:formatCode>General</c:formatCode>
                  <c:ptCount val="4"/>
                  <c:pt idx="0">
                    <c:v>1096.10400966332</c:v>
                  </c:pt>
                  <c:pt idx="1">
                    <c:v>1438.77911207153</c:v>
                  </c:pt>
                  <c:pt idx="2">
                    <c:v>560.536152070299</c:v>
                  </c:pt>
                  <c:pt idx="3">
                    <c:v>589.335878576706</c:v>
                  </c:pt>
                </c:numCache>
              </c:numRef>
            </c:plus>
          </c:errBars>
          <c:cat>
            <c:strRef>
              <c:f>day3!$M$2:$M$6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day3!$O$2:$O$6</c:f>
              <c:numCache>
                <c:formatCode>General</c:formatCode>
                <c:ptCount val="5"/>
                <c:pt idx="0">
                  <c:v>15229</c:v>
                </c:pt>
                <c:pt idx="1">
                  <c:v>14219</c:v>
                </c:pt>
                <c:pt idx="2">
                  <c:v>12598.3333333333</c:v>
                </c:pt>
                <c:pt idx="3">
                  <c:v>13098.3333333333</c:v>
                </c:pt>
                <c:pt idx="4">
                  <c:v/>
                </c:pt>
              </c:numCache>
            </c:numRef>
          </c:val>
        </c:ser>
        <c:ser>
          <c:idx val="2"/>
          <c:order val="2"/>
          <c:tx>
            <c:strRef>
              <c:f>day3!$P$1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day3!$W$2:$W$5</c:f>
                <c:numCache>
                  <c:formatCode>General</c:formatCode>
                  <c:ptCount val="4"/>
                  <c:pt idx="0">
                    <c:v>1355.58953964687</c:v>
                  </c:pt>
                  <c:pt idx="1">
                    <c:v>1313.87484606073</c:v>
                  </c:pt>
                  <c:pt idx="2">
                    <c:v>555.991706572839</c:v>
                  </c:pt>
                  <c:pt idx="3">
                    <c:v>87.1167798609047</c:v>
                  </c:pt>
                </c:numCache>
              </c:numRef>
            </c:plus>
          </c:errBars>
          <c:cat>
            <c:strRef>
              <c:f>day3!$M$2:$M$6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day3!$P$2:$P$6</c:f>
              <c:numCache>
                <c:formatCode>General</c:formatCode>
                <c:ptCount val="5"/>
                <c:pt idx="0">
                  <c:v>16042</c:v>
                </c:pt>
                <c:pt idx="1">
                  <c:v>12378.3333333333</c:v>
                </c:pt>
                <c:pt idx="2">
                  <c:v>12218.3333333333</c:v>
                </c:pt>
                <c:pt idx="3">
                  <c:v>12793</c:v>
                </c:pt>
                <c:pt idx="4">
                  <c:v/>
                </c:pt>
              </c:numCache>
            </c:numRef>
          </c:val>
        </c:ser>
        <c:ser>
          <c:idx val="3"/>
          <c:order val="3"/>
          <c:tx>
            <c:strRef>
              <c:f>day3!$Q$1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day3!$X$2:$X$6</c:f>
                <c:numCache>
                  <c:formatCode>General</c:formatCode>
                  <c:ptCount val="5"/>
                  <c:pt idx="0">
                    <c:v>1297.62916291383</c:v>
                  </c:pt>
                  <c:pt idx="1">
                    <c:v>246.499718277955</c:v>
                  </c:pt>
                  <c:pt idx="2">
                    <c:v>477.426550488252</c:v>
                  </c:pt>
                  <c:pt idx="3">
                    <c:v>281.2584813536</c:v>
                  </c:pt>
                  <c:pt idx="4">
                    <c:v>81.6278819467412</c:v>
                  </c:pt>
                </c:numCache>
              </c:numRef>
            </c:plus>
          </c:errBars>
          <c:cat>
            <c:strRef>
              <c:f>day3!$M$2:$M$6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day3!$Q$2:$Q$6</c:f>
              <c:numCache>
                <c:formatCode>General</c:formatCode>
                <c:ptCount val="5"/>
                <c:pt idx="0">
                  <c:v>14251.3333333333</c:v>
                </c:pt>
                <c:pt idx="1">
                  <c:v>9532.66666666667</c:v>
                </c:pt>
                <c:pt idx="2">
                  <c:v>9901.33333333333</c:v>
                </c:pt>
                <c:pt idx="3">
                  <c:v>13374</c:v>
                </c:pt>
                <c:pt idx="4">
                  <c:v>2209.33333333333</c:v>
                </c:pt>
              </c:numCache>
            </c:numRef>
          </c:val>
        </c:ser>
        <c:ser>
          <c:idx val="4"/>
          <c:order val="4"/>
          <c:tx>
            <c:strRef>
              <c:f>day3!$R$1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day3!$Y$2:$Y$5</c:f>
                <c:numCache>
                  <c:formatCode>General</c:formatCode>
                  <c:ptCount val="4"/>
                  <c:pt idx="0">
                    <c:v>359.444633350457</c:v>
                  </c:pt>
                  <c:pt idx="1">
                    <c:v>309.96469332992</c:v>
                  </c:pt>
                  <c:pt idx="2">
                    <c:v>809.49511013553</c:v>
                  </c:pt>
                  <c:pt idx="3">
                    <c:v>263.731555437216</c:v>
                  </c:pt>
                </c:numCache>
              </c:numRef>
            </c:plus>
          </c:errBars>
          <c:cat>
            <c:strRef>
              <c:f>day3!$M$2:$M$6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day3!$R$2:$R$6</c:f>
              <c:numCache>
                <c:formatCode>General</c:formatCode>
                <c:ptCount val="5"/>
                <c:pt idx="0">
                  <c:v>14939.3333333333</c:v>
                </c:pt>
                <c:pt idx="1">
                  <c:v>7791.66666666667</c:v>
                </c:pt>
                <c:pt idx="2">
                  <c:v>11982</c:v>
                </c:pt>
                <c:pt idx="3">
                  <c:v>11330</c:v>
                </c:pt>
                <c:pt idx="4">
                  <c:v/>
                </c:pt>
              </c:numCache>
            </c:numRef>
          </c:val>
        </c:ser>
        <c:ser>
          <c:idx val="5"/>
          <c:order val="5"/>
          <c:tx>
            <c:strRef>
              <c:f>day3!$S$1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day3!$Z$2:$Z$5</c:f>
                <c:numCache>
                  <c:formatCode>General</c:formatCode>
                  <c:ptCount val="4"/>
                  <c:pt idx="0">
                    <c:v>621.021023083044</c:v>
                  </c:pt>
                  <c:pt idx="1">
                    <c:v>379.29188408577</c:v>
                  </c:pt>
                  <c:pt idx="2">
                    <c:v>158.056248778015</c:v>
                  </c:pt>
                  <c:pt idx="3">
                    <c:v>284.990253244641</c:v>
                  </c:pt>
                </c:numCache>
              </c:numRef>
            </c:plus>
          </c:errBars>
          <c:cat>
            <c:strRef>
              <c:f>day3!$M$2:$M$6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day3!$S$2:$S$6</c:f>
              <c:numCache>
                <c:formatCode>General</c:formatCode>
                <c:ptCount val="5"/>
                <c:pt idx="0">
                  <c:v>11977.6666666667</c:v>
                </c:pt>
                <c:pt idx="1">
                  <c:v>7203</c:v>
                </c:pt>
                <c:pt idx="2">
                  <c:v>9497.33333333333</c:v>
                </c:pt>
                <c:pt idx="3">
                  <c:v>9571.66666666667</c:v>
                </c:pt>
                <c:pt idx="4">
                  <c:v/>
                </c:pt>
              </c:numCache>
            </c:numRef>
          </c:val>
        </c:ser>
        <c:gapWidth val="150"/>
        <c:axId val="31370345"/>
        <c:axId val="59540244"/>
      </c:barChart>
      <c:catAx>
        <c:axId val="3137034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9540244"/>
        <c:crosses val="autoZero"/>
        <c:auto val="1"/>
        <c:lblAlgn val="ctr"/>
        <c:lblOffset val="100"/>
      </c:catAx>
      <c:valAx>
        <c:axId val="59540244"/>
        <c:scaling>
          <c:orientation val="minMax"/>
          <c:max val="500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1370345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day4!$N$1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day4!$U$2:$U$5</c:f>
                <c:numCache>
                  <c:formatCode>General</c:formatCode>
                  <c:ptCount val="4"/>
                  <c:pt idx="0">
                    <c:v>813.415911108484</c:v>
                  </c:pt>
                  <c:pt idx="1">
                    <c:v>813.415911108484</c:v>
                  </c:pt>
                  <c:pt idx="2">
                    <c:v>813.415911108484</c:v>
                  </c:pt>
                  <c:pt idx="3">
                    <c:v>813.415911108484</c:v>
                  </c:pt>
                </c:numCache>
              </c:numRef>
            </c:plus>
          </c:errBars>
          <c:cat>
            <c:strRef>
              <c:f>day4!$M$2:$M$6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day4!$N$2:$N$6</c:f>
              <c:numCache>
                <c:formatCode>General</c:formatCode>
                <c:ptCount val="5"/>
                <c:pt idx="0">
                  <c:v>23487.6666666667</c:v>
                </c:pt>
                <c:pt idx="1">
                  <c:v>23487.6666666667</c:v>
                </c:pt>
                <c:pt idx="2">
                  <c:v>23487.6666666667</c:v>
                </c:pt>
                <c:pt idx="3">
                  <c:v>23487.6666666667</c:v>
                </c:pt>
                <c:pt idx="4">
                  <c:v/>
                </c:pt>
              </c:numCache>
            </c:numRef>
          </c:val>
        </c:ser>
        <c:ser>
          <c:idx val="1"/>
          <c:order val="1"/>
          <c:tx>
            <c:strRef>
              <c:f>day4!$O$1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day4!$V$2:$V$5</c:f>
                <c:numCache>
                  <c:formatCode>General</c:formatCode>
                  <c:ptCount val="4"/>
                  <c:pt idx="0">
                    <c:v>1243.19914378635</c:v>
                  </c:pt>
                  <c:pt idx="1">
                    <c:v>1663.46649433579</c:v>
                  </c:pt>
                  <c:pt idx="2">
                    <c:v>859.652449152175</c:v>
                  </c:pt>
                  <c:pt idx="3">
                    <c:v>916.566115697304</c:v>
                  </c:pt>
                </c:numCache>
              </c:numRef>
            </c:plus>
          </c:errBars>
          <c:cat>
            <c:strRef>
              <c:f>day4!$M$2:$M$6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day4!$O$2:$O$6</c:f>
              <c:numCache>
                <c:formatCode>General</c:formatCode>
                <c:ptCount val="5"/>
                <c:pt idx="0">
                  <c:v>20703.6666666667</c:v>
                </c:pt>
                <c:pt idx="1">
                  <c:v>19340.6666666667</c:v>
                </c:pt>
                <c:pt idx="2">
                  <c:v>17241</c:v>
                </c:pt>
                <c:pt idx="3">
                  <c:v>19285.6666666667</c:v>
                </c:pt>
                <c:pt idx="4">
                  <c:v/>
                </c:pt>
              </c:numCache>
            </c:numRef>
          </c:val>
        </c:ser>
        <c:ser>
          <c:idx val="2"/>
          <c:order val="2"/>
          <c:tx>
            <c:strRef>
              <c:f>day4!$P$1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day4!$W$2:$W$5</c:f>
                <c:numCache>
                  <c:formatCode>General</c:formatCode>
                  <c:ptCount val="4"/>
                  <c:pt idx="0">
                    <c:v>935.348241743862</c:v>
                  </c:pt>
                  <c:pt idx="1">
                    <c:v>1420.63851059225</c:v>
                  </c:pt>
                  <c:pt idx="2">
                    <c:v>352.826208399168</c:v>
                  </c:pt>
                  <c:pt idx="3">
                    <c:v>483.958101951444</c:v>
                  </c:pt>
                </c:numCache>
              </c:numRef>
            </c:plus>
          </c:errBars>
          <c:cat>
            <c:strRef>
              <c:f>day4!$M$2:$M$6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day4!$P$2:$P$6</c:f>
              <c:numCache>
                <c:formatCode>General</c:formatCode>
                <c:ptCount val="5"/>
                <c:pt idx="0">
                  <c:v>17902</c:v>
                </c:pt>
                <c:pt idx="1">
                  <c:v>16495.3333333333</c:v>
                </c:pt>
                <c:pt idx="2">
                  <c:v>15793</c:v>
                </c:pt>
                <c:pt idx="3">
                  <c:v>19856.3333333333</c:v>
                </c:pt>
                <c:pt idx="4">
                  <c:v/>
                </c:pt>
              </c:numCache>
            </c:numRef>
          </c:val>
        </c:ser>
        <c:ser>
          <c:idx val="3"/>
          <c:order val="3"/>
          <c:tx>
            <c:strRef>
              <c:f>day4!$Q$1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day4!$X$2:$X$6</c:f>
                <c:numCache>
                  <c:formatCode>General</c:formatCode>
                  <c:ptCount val="5"/>
                  <c:pt idx="0">
                    <c:v>320.421250509042</c:v>
                  </c:pt>
                  <c:pt idx="1">
                    <c:v>122.598259911523</c:v>
                  </c:pt>
                  <c:pt idx="2">
                    <c:v>466.084875436986</c:v>
                  </c:pt>
                  <c:pt idx="3">
                    <c:v>619.119356649247</c:v>
                  </c:pt>
                  <c:pt idx="4">
                    <c:v>220.027523530832</c:v>
                  </c:pt>
                </c:numCache>
              </c:numRef>
            </c:plus>
          </c:errBars>
          <c:cat>
            <c:strRef>
              <c:f>day4!$M$2:$M$6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day4!$Q$2:$Q$6</c:f>
              <c:numCache>
                <c:formatCode>General</c:formatCode>
                <c:ptCount val="5"/>
                <c:pt idx="0">
                  <c:v>2592.66666666667</c:v>
                </c:pt>
                <c:pt idx="1">
                  <c:v>9043</c:v>
                </c:pt>
                <c:pt idx="2">
                  <c:v>1863.33333333333</c:v>
                </c:pt>
                <c:pt idx="3">
                  <c:v>16176.6666666667</c:v>
                </c:pt>
                <c:pt idx="4">
                  <c:v>2318.33333333333</c:v>
                </c:pt>
              </c:numCache>
            </c:numRef>
          </c:val>
        </c:ser>
        <c:ser>
          <c:idx val="4"/>
          <c:order val="4"/>
          <c:tx>
            <c:strRef>
              <c:f>day4!$R$1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day4!$Y$2:$Y$5</c:f>
                <c:numCache>
                  <c:formatCode>General</c:formatCode>
                  <c:ptCount val="4"/>
                  <c:pt idx="0">
                    <c:v>1620.41520742199</c:v>
                  </c:pt>
                  <c:pt idx="1">
                    <c:v>691.964433896552</c:v>
                  </c:pt>
                  <c:pt idx="2">
                    <c:v>94.4616324229049</c:v>
                  </c:pt>
                  <c:pt idx="3">
                    <c:v>465.651634212148</c:v>
                  </c:pt>
                </c:numCache>
              </c:numRef>
            </c:plus>
          </c:errBars>
          <c:cat>
            <c:strRef>
              <c:f>day4!$M$2:$M$6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day4!$R$2:$R$6</c:f>
              <c:numCache>
                <c:formatCode>General</c:formatCode>
                <c:ptCount val="5"/>
                <c:pt idx="0">
                  <c:v>18877.6666666667</c:v>
                </c:pt>
                <c:pt idx="1">
                  <c:v>8732.66666666667</c:v>
                </c:pt>
                <c:pt idx="2">
                  <c:v>14565</c:v>
                </c:pt>
                <c:pt idx="3">
                  <c:v>18381.6666666667</c:v>
                </c:pt>
                <c:pt idx="4">
                  <c:v/>
                </c:pt>
              </c:numCache>
            </c:numRef>
          </c:val>
        </c:ser>
        <c:ser>
          <c:idx val="5"/>
          <c:order val="5"/>
          <c:tx>
            <c:strRef>
              <c:f>day4!$S$1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day4!$Z$2:$Z$5</c:f>
                <c:numCache>
                  <c:formatCode>General</c:formatCode>
                  <c:ptCount val="4"/>
                  <c:pt idx="0">
                    <c:v>1244.65796283334</c:v>
                  </c:pt>
                  <c:pt idx="1">
                    <c:v>129.700938058803</c:v>
                  </c:pt>
                  <c:pt idx="2">
                    <c:v>330.048649612616</c:v>
                  </c:pt>
                  <c:pt idx="3">
                    <c:v>22.9806682041909</c:v>
                  </c:pt>
                </c:numCache>
              </c:numRef>
            </c:plus>
          </c:errBars>
          <c:cat>
            <c:strRef>
              <c:f>day4!$M$2:$M$6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day4!$S$2:$S$6</c:f>
              <c:numCache>
                <c:formatCode>General</c:formatCode>
                <c:ptCount val="5"/>
                <c:pt idx="0">
                  <c:v>18214.6666666667</c:v>
                </c:pt>
                <c:pt idx="1">
                  <c:v>7693</c:v>
                </c:pt>
                <c:pt idx="2">
                  <c:v>16036.6666666667</c:v>
                </c:pt>
                <c:pt idx="3">
                  <c:v>15008.3333333333</c:v>
                </c:pt>
                <c:pt idx="4">
                  <c:v/>
                </c:pt>
              </c:numCache>
            </c:numRef>
          </c:val>
        </c:ser>
        <c:gapWidth val="150"/>
        <c:axId val="96745031"/>
        <c:axId val="45654767"/>
      </c:barChart>
      <c:catAx>
        <c:axId val="967450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5654767"/>
        <c:crosses val="autoZero"/>
        <c:auto val="1"/>
        <c:lblAlgn val="ctr"/>
        <c:lblOffset val="100"/>
      </c:catAx>
      <c:valAx>
        <c:axId val="45654767"/>
        <c:scaling>
          <c:orientation val="minMax"/>
          <c:max val="500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6745031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day4!$N$1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day4!$U$2:$U$5</c:f>
                <c:numCache>
                  <c:formatCode>General</c:formatCode>
                  <c:ptCount val="4"/>
                  <c:pt idx="0">
                    <c:v>813.415911108484</c:v>
                  </c:pt>
                  <c:pt idx="1">
                    <c:v>813.415911108484</c:v>
                  </c:pt>
                  <c:pt idx="2">
                    <c:v>813.415911108484</c:v>
                  </c:pt>
                  <c:pt idx="3">
                    <c:v>813.415911108484</c:v>
                  </c:pt>
                </c:numCache>
              </c:numRef>
            </c:plus>
          </c:errBars>
          <c:cat>
            <c:strRef>
              <c:f>day4!$M$2:$M$6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day4!$N$2:$N$6</c:f>
              <c:numCache>
                <c:formatCode>General</c:formatCode>
                <c:ptCount val="5"/>
                <c:pt idx="0">
                  <c:v>23487.6666666667</c:v>
                </c:pt>
                <c:pt idx="1">
                  <c:v>23487.6666666667</c:v>
                </c:pt>
                <c:pt idx="2">
                  <c:v>23487.6666666667</c:v>
                </c:pt>
                <c:pt idx="3">
                  <c:v>23487.6666666667</c:v>
                </c:pt>
                <c:pt idx="4">
                  <c:v/>
                </c:pt>
              </c:numCache>
            </c:numRef>
          </c:val>
        </c:ser>
        <c:ser>
          <c:idx val="1"/>
          <c:order val="1"/>
          <c:tx>
            <c:strRef>
              <c:f>day4!$O$1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day4!$V$2:$V$5</c:f>
                <c:numCache>
                  <c:formatCode>General</c:formatCode>
                  <c:ptCount val="4"/>
                  <c:pt idx="0">
                    <c:v>1243.19914378635</c:v>
                  </c:pt>
                  <c:pt idx="1">
                    <c:v>1663.46649433579</c:v>
                  </c:pt>
                  <c:pt idx="2">
                    <c:v>859.652449152175</c:v>
                  </c:pt>
                  <c:pt idx="3">
                    <c:v>916.566115697304</c:v>
                  </c:pt>
                </c:numCache>
              </c:numRef>
            </c:plus>
          </c:errBars>
          <c:cat>
            <c:strRef>
              <c:f>day4!$M$2:$M$6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day4!$O$2:$O$6</c:f>
              <c:numCache>
                <c:formatCode>General</c:formatCode>
                <c:ptCount val="5"/>
                <c:pt idx="0">
                  <c:v>20703.6666666667</c:v>
                </c:pt>
                <c:pt idx="1">
                  <c:v>19340.6666666667</c:v>
                </c:pt>
                <c:pt idx="2">
                  <c:v>17241</c:v>
                </c:pt>
                <c:pt idx="3">
                  <c:v>19285.6666666667</c:v>
                </c:pt>
                <c:pt idx="4">
                  <c:v/>
                </c:pt>
              </c:numCache>
            </c:numRef>
          </c:val>
        </c:ser>
        <c:ser>
          <c:idx val="2"/>
          <c:order val="2"/>
          <c:tx>
            <c:strRef>
              <c:f>day4!$P$1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day4!$W$2:$W$5</c:f>
                <c:numCache>
                  <c:formatCode>General</c:formatCode>
                  <c:ptCount val="4"/>
                  <c:pt idx="0">
                    <c:v>935.348241743862</c:v>
                  </c:pt>
                  <c:pt idx="1">
                    <c:v>1420.63851059225</c:v>
                  </c:pt>
                  <c:pt idx="2">
                    <c:v>352.826208399168</c:v>
                  </c:pt>
                  <c:pt idx="3">
                    <c:v>483.958101951444</c:v>
                  </c:pt>
                </c:numCache>
              </c:numRef>
            </c:plus>
          </c:errBars>
          <c:cat>
            <c:strRef>
              <c:f>day4!$M$2:$M$6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day4!$P$2:$P$6</c:f>
              <c:numCache>
                <c:formatCode>General</c:formatCode>
                <c:ptCount val="5"/>
                <c:pt idx="0">
                  <c:v>17902</c:v>
                </c:pt>
                <c:pt idx="1">
                  <c:v>16495.3333333333</c:v>
                </c:pt>
                <c:pt idx="2">
                  <c:v>15793</c:v>
                </c:pt>
                <c:pt idx="3">
                  <c:v>19856.3333333333</c:v>
                </c:pt>
                <c:pt idx="4">
                  <c:v/>
                </c:pt>
              </c:numCache>
            </c:numRef>
          </c:val>
        </c:ser>
        <c:ser>
          <c:idx val="3"/>
          <c:order val="3"/>
          <c:tx>
            <c:strRef>
              <c:f>day4!$Q$1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day4!$X$2:$X$6</c:f>
                <c:numCache>
                  <c:formatCode>General</c:formatCode>
                  <c:ptCount val="5"/>
                  <c:pt idx="0">
                    <c:v>320.421250509042</c:v>
                  </c:pt>
                  <c:pt idx="1">
                    <c:v>122.598259911523</c:v>
                  </c:pt>
                  <c:pt idx="2">
                    <c:v>466.084875436986</c:v>
                  </c:pt>
                  <c:pt idx="3">
                    <c:v>619.119356649247</c:v>
                  </c:pt>
                  <c:pt idx="4">
                    <c:v>220.027523530832</c:v>
                  </c:pt>
                </c:numCache>
              </c:numRef>
            </c:plus>
          </c:errBars>
          <c:cat>
            <c:strRef>
              <c:f>day4!$M$2:$M$6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day4!$Q$2:$Q$6</c:f>
              <c:numCache>
                <c:formatCode>General</c:formatCode>
                <c:ptCount val="5"/>
                <c:pt idx="0">
                  <c:v>2592.66666666667</c:v>
                </c:pt>
                <c:pt idx="1">
                  <c:v>9043</c:v>
                </c:pt>
                <c:pt idx="2">
                  <c:v>1863.33333333333</c:v>
                </c:pt>
                <c:pt idx="3">
                  <c:v>16176.6666666667</c:v>
                </c:pt>
                <c:pt idx="4">
                  <c:v>2318.33333333333</c:v>
                </c:pt>
              </c:numCache>
            </c:numRef>
          </c:val>
        </c:ser>
        <c:ser>
          <c:idx val="4"/>
          <c:order val="4"/>
          <c:tx>
            <c:strRef>
              <c:f>day4!$R$1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day4!$Y$2:$Y$5</c:f>
                <c:numCache>
                  <c:formatCode>General</c:formatCode>
                  <c:ptCount val="4"/>
                  <c:pt idx="0">
                    <c:v>1620.41520742199</c:v>
                  </c:pt>
                  <c:pt idx="1">
                    <c:v>691.964433896552</c:v>
                  </c:pt>
                  <c:pt idx="2">
                    <c:v>94.4616324229049</c:v>
                  </c:pt>
                  <c:pt idx="3">
                    <c:v>465.651634212148</c:v>
                  </c:pt>
                </c:numCache>
              </c:numRef>
            </c:plus>
          </c:errBars>
          <c:cat>
            <c:strRef>
              <c:f>day4!$M$2:$M$6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day4!$R$2:$R$6</c:f>
              <c:numCache>
                <c:formatCode>General</c:formatCode>
                <c:ptCount val="5"/>
                <c:pt idx="0">
                  <c:v>18877.6666666667</c:v>
                </c:pt>
                <c:pt idx="1">
                  <c:v>8732.66666666667</c:v>
                </c:pt>
                <c:pt idx="2">
                  <c:v>14565</c:v>
                </c:pt>
                <c:pt idx="3">
                  <c:v>18381.6666666667</c:v>
                </c:pt>
                <c:pt idx="4">
                  <c:v/>
                </c:pt>
              </c:numCache>
            </c:numRef>
          </c:val>
        </c:ser>
        <c:ser>
          <c:idx val="5"/>
          <c:order val="5"/>
          <c:tx>
            <c:strRef>
              <c:f>day4!$S$1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day4!$Z$2:$Z$5</c:f>
                <c:numCache>
                  <c:formatCode>General</c:formatCode>
                  <c:ptCount val="4"/>
                  <c:pt idx="0">
                    <c:v>1244.65796283334</c:v>
                  </c:pt>
                  <c:pt idx="1">
                    <c:v>129.700938058803</c:v>
                  </c:pt>
                  <c:pt idx="2">
                    <c:v>330.048649612616</c:v>
                  </c:pt>
                  <c:pt idx="3">
                    <c:v>22.9806682041909</c:v>
                  </c:pt>
                </c:numCache>
              </c:numRef>
            </c:plus>
          </c:errBars>
          <c:cat>
            <c:strRef>
              <c:f>day4!$M$2:$M$6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day4!$S$2:$S$6</c:f>
              <c:numCache>
                <c:formatCode>General</c:formatCode>
                <c:ptCount val="5"/>
                <c:pt idx="0">
                  <c:v>18214.6666666667</c:v>
                </c:pt>
                <c:pt idx="1">
                  <c:v>7693</c:v>
                </c:pt>
                <c:pt idx="2">
                  <c:v>16036.6666666667</c:v>
                </c:pt>
                <c:pt idx="3">
                  <c:v>15008.3333333333</c:v>
                </c:pt>
                <c:pt idx="4">
                  <c:v/>
                </c:pt>
              </c:numCache>
            </c:numRef>
          </c:val>
        </c:ser>
        <c:gapWidth val="150"/>
        <c:axId val="60097323"/>
        <c:axId val="88356645"/>
      </c:barChart>
      <c:catAx>
        <c:axId val="600973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8356645"/>
        <c:crosses val="autoZero"/>
        <c:auto val="1"/>
        <c:lblAlgn val="ctr"/>
        <c:lblOffset val="100"/>
      </c:catAx>
      <c:valAx>
        <c:axId val="88356645"/>
        <c:scaling>
          <c:orientation val="minMax"/>
          <c:max val="500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0097323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day5!$N$1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day5!$U$2:$U$5</c:f>
                <c:numCache>
                  <c:formatCode>General</c:formatCode>
                  <c:ptCount val="4"/>
                  <c:pt idx="0">
                    <c:v>1525.28237822815</c:v>
                  </c:pt>
                  <c:pt idx="1">
                    <c:v>1525.28237822815</c:v>
                  </c:pt>
                  <c:pt idx="2">
                    <c:v>1525.28237822815</c:v>
                  </c:pt>
                  <c:pt idx="3">
                    <c:v>1525.28237822815</c:v>
                  </c:pt>
                </c:numCache>
              </c:numRef>
            </c:plus>
          </c:errBars>
          <c:cat>
            <c:strRef>
              <c:f>day5!$M$2:$M$6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day5!$N$2:$N$6</c:f>
              <c:numCache>
                <c:formatCode>General</c:formatCode>
                <c:ptCount val="5"/>
                <c:pt idx="0">
                  <c:v>30542</c:v>
                </c:pt>
                <c:pt idx="1">
                  <c:v>30542</c:v>
                </c:pt>
                <c:pt idx="2">
                  <c:v>30542</c:v>
                </c:pt>
                <c:pt idx="3">
                  <c:v>30542</c:v>
                </c:pt>
                <c:pt idx="4">
                  <c:v/>
                </c:pt>
              </c:numCache>
            </c:numRef>
          </c:val>
        </c:ser>
        <c:ser>
          <c:idx val="1"/>
          <c:order val="1"/>
          <c:tx>
            <c:strRef>
              <c:f>day5!$O$1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day5!$V$2:$V$5</c:f>
                <c:numCache>
                  <c:formatCode>General</c:formatCode>
                  <c:ptCount val="4"/>
                  <c:pt idx="0">
                    <c:v>976.780823817594</c:v>
                  </c:pt>
                  <c:pt idx="1">
                    <c:v>2084.14298933638</c:v>
                  </c:pt>
                  <c:pt idx="2">
                    <c:v>881.426180182499</c:v>
                  </c:pt>
                  <c:pt idx="3">
                    <c:v>420.572757610909</c:v>
                  </c:pt>
                </c:numCache>
              </c:numRef>
            </c:plus>
          </c:errBars>
          <c:cat>
            <c:strRef>
              <c:f>day5!$M$2:$M$6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day5!$O$2:$O$6</c:f>
              <c:numCache>
                <c:formatCode>General</c:formatCode>
                <c:ptCount val="5"/>
                <c:pt idx="0">
                  <c:v>29085.3333333333</c:v>
                </c:pt>
                <c:pt idx="1">
                  <c:v>30994</c:v>
                </c:pt>
                <c:pt idx="2">
                  <c:v>26876.6666666667</c:v>
                </c:pt>
                <c:pt idx="3">
                  <c:v>30197.6666666667</c:v>
                </c:pt>
                <c:pt idx="4">
                  <c:v/>
                </c:pt>
              </c:numCache>
            </c:numRef>
          </c:val>
        </c:ser>
        <c:ser>
          <c:idx val="2"/>
          <c:order val="2"/>
          <c:tx>
            <c:strRef>
              <c:f>day5!$P$1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day5!$W$2:$W$5</c:f>
                <c:numCache>
                  <c:formatCode>General</c:formatCode>
                  <c:ptCount val="4"/>
                  <c:pt idx="0">
                    <c:v>2225.02367028608</c:v>
                  </c:pt>
                  <c:pt idx="1">
                    <c:v>995.99369699032</c:v>
                  </c:pt>
                  <c:pt idx="2">
                    <c:v>1408.39061027512</c:v>
                  </c:pt>
                  <c:pt idx="3">
                    <c:v>398.577888665858</c:v>
                  </c:pt>
                </c:numCache>
              </c:numRef>
            </c:plus>
          </c:errBars>
          <c:cat>
            <c:strRef>
              <c:f>day5!$M$2:$M$6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day5!$P$2:$P$6</c:f>
              <c:numCache>
                <c:formatCode>General</c:formatCode>
                <c:ptCount val="5"/>
                <c:pt idx="0">
                  <c:v>30754</c:v>
                </c:pt>
                <c:pt idx="1">
                  <c:v>27941.3333333333</c:v>
                </c:pt>
                <c:pt idx="2">
                  <c:v>28458.3333333333</c:v>
                </c:pt>
                <c:pt idx="3">
                  <c:v>37784</c:v>
                </c:pt>
                <c:pt idx="4">
                  <c:v/>
                </c:pt>
              </c:numCache>
            </c:numRef>
          </c:val>
        </c:ser>
        <c:ser>
          <c:idx val="3"/>
          <c:order val="3"/>
          <c:tx>
            <c:strRef>
              <c:f>day5!$Q$1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day5!$X$2:$X$6</c:f>
                <c:numCache>
                  <c:formatCode>General</c:formatCode>
                  <c:ptCount val="5"/>
                  <c:pt idx="0">
                    <c:v>1355.99709111455</c:v>
                  </c:pt>
                  <c:pt idx="1">
                    <c:v>607.190341747225</c:v>
                  </c:pt>
                  <c:pt idx="2">
                    <c:v>855.754637732101</c:v>
                  </c:pt>
                  <c:pt idx="3">
                    <c:v>1374.94981726607</c:v>
                  </c:pt>
                  <c:pt idx="4">
                    <c:v>41.8622078305056</c:v>
                  </c:pt>
                </c:numCache>
              </c:numRef>
            </c:plus>
          </c:errBars>
          <c:cat>
            <c:strRef>
              <c:f>day5!$M$2:$M$6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day5!$Q$2:$Q$6</c:f>
              <c:numCache>
                <c:formatCode>General</c:formatCode>
                <c:ptCount val="5"/>
                <c:pt idx="0">
                  <c:v>27755.3333333333</c:v>
                </c:pt>
                <c:pt idx="1">
                  <c:v>14858.3333333333</c:v>
                </c:pt>
                <c:pt idx="2">
                  <c:v>24588</c:v>
                </c:pt>
                <c:pt idx="3">
                  <c:v>34757</c:v>
                </c:pt>
                <c:pt idx="4">
                  <c:v>2135.33333333333</c:v>
                </c:pt>
              </c:numCache>
            </c:numRef>
          </c:val>
        </c:ser>
        <c:ser>
          <c:idx val="4"/>
          <c:order val="4"/>
          <c:tx>
            <c:strRef>
              <c:f>day5!$R$1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day5!$Y$2:$Y$5</c:f>
                <c:numCache>
                  <c:formatCode>General</c:formatCode>
                  <c:ptCount val="4"/>
                  <c:pt idx="0">
                    <c:v>2150.91843432313</c:v>
                  </c:pt>
                  <c:pt idx="1">
                    <c:v>490.048410307027</c:v>
                  </c:pt>
                  <c:pt idx="2">
                    <c:v>1493.48410697194</c:v>
                  </c:pt>
                  <c:pt idx="3">
                    <c:v>908.336941888857</c:v>
                  </c:pt>
                </c:numCache>
              </c:numRef>
            </c:plus>
          </c:errBars>
          <c:cat>
            <c:strRef>
              <c:f>day5!$M$2:$M$6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day5!$R$2:$R$6</c:f>
              <c:numCache>
                <c:formatCode>General</c:formatCode>
                <c:ptCount val="5"/>
                <c:pt idx="0">
                  <c:v>27886.3333333333</c:v>
                </c:pt>
                <c:pt idx="1">
                  <c:v>11388.6666666667</c:v>
                </c:pt>
                <c:pt idx="2">
                  <c:v>23682.3333333333</c:v>
                </c:pt>
                <c:pt idx="3">
                  <c:v>27020</c:v>
                </c:pt>
                <c:pt idx="4">
                  <c:v/>
                </c:pt>
              </c:numCache>
            </c:numRef>
          </c:val>
        </c:ser>
        <c:ser>
          <c:idx val="5"/>
          <c:order val="5"/>
          <c:tx>
            <c:strRef>
              <c:f>day5!$S$1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</c:spPr>
          <c:errBars>
            <c:errDir val="y"/>
            <c:errBarType val="plus"/>
            <c:errValType val="cust"/>
            <c:noEndCap val="0"/>
            <c:plus>
              <c:numRef>
                <c:f>day5!$Z$2:$Z$5</c:f>
                <c:numCache>
                  <c:formatCode>General</c:formatCode>
                  <c:ptCount val="4"/>
                  <c:pt idx="0">
                    <c:v>795.368468069989</c:v>
                  </c:pt>
                  <c:pt idx="1">
                    <c:v>131.233887899937</c:v>
                  </c:pt>
                  <c:pt idx="2">
                    <c:v>295.594880424769</c:v>
                  </c:pt>
                  <c:pt idx="3">
                    <c:v>382.163286799998</c:v>
                  </c:pt>
                </c:numCache>
              </c:numRef>
            </c:plus>
          </c:errBars>
          <c:cat>
            <c:strRef>
              <c:f>day5!$M$2:$M$6</c:f>
              <c:strCache>
                <c:ptCount val="5"/>
                <c:pt idx="0">
                  <c:v>Trastuzumab</c:v>
                </c:pt>
                <c:pt idx="1">
                  <c:v>PanHER</c:v>
                </c:pt>
                <c:pt idx="2">
                  <c:v>Cetuximab</c:v>
                </c:pt>
                <c:pt idx="3">
                  <c:v>Rituximab</c:v>
                </c:pt>
                <c:pt idx="4">
                  <c:v>staurosporine</c:v>
                </c:pt>
              </c:strCache>
            </c:strRef>
          </c:cat>
          <c:val>
            <c:numRef>
              <c:f>day5!$S$2:$S$6</c:f>
              <c:numCache>
                <c:formatCode>General</c:formatCode>
                <c:ptCount val="5"/>
                <c:pt idx="0">
                  <c:v>25128</c:v>
                </c:pt>
                <c:pt idx="1">
                  <c:v>9516</c:v>
                </c:pt>
                <c:pt idx="2">
                  <c:v>19402</c:v>
                </c:pt>
                <c:pt idx="3">
                  <c:v>22883.6666666667</c:v>
                </c:pt>
                <c:pt idx="4">
                  <c:v/>
                </c:pt>
              </c:numCache>
            </c:numRef>
          </c:val>
        </c:ser>
        <c:gapWidth val="150"/>
        <c:axId val="3834013"/>
        <c:axId val="3182098"/>
      </c:barChart>
      <c:catAx>
        <c:axId val="383401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182098"/>
        <c:crosses val="autoZero"/>
        <c:auto val="1"/>
        <c:lblAlgn val="ctr"/>
        <c:lblOffset val="100"/>
      </c:catAx>
      <c:valAx>
        <c:axId val="318209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834013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27</xdr:col>
      <xdr:colOff>98280</xdr:colOff>
      <xdr:row>0</xdr:row>
      <xdr:rowOff>67320</xdr:rowOff>
    </xdr:from>
    <xdr:to>
      <xdr:col>34</xdr:col>
      <xdr:colOff>402840</xdr:colOff>
      <xdr:row>8</xdr:row>
      <xdr:rowOff>181080</xdr:rowOff>
    </xdr:to>
    <xdr:graphicFrame>
      <xdr:nvGraphicFramePr>
        <xdr:cNvPr id="0" name="Chart 1"/>
        <xdr:cNvGraphicFramePr/>
      </xdr:nvGraphicFramePr>
      <xdr:xfrm>
        <a:off x="20682720" y="67320"/>
        <a:ext cx="5643360" cy="163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27</xdr:col>
      <xdr:colOff>98280</xdr:colOff>
      <xdr:row>15</xdr:row>
      <xdr:rowOff>67320</xdr:rowOff>
    </xdr:from>
    <xdr:to>
      <xdr:col>34</xdr:col>
      <xdr:colOff>402840</xdr:colOff>
      <xdr:row>23</xdr:row>
      <xdr:rowOff>181440</xdr:rowOff>
    </xdr:to>
    <xdr:graphicFrame>
      <xdr:nvGraphicFramePr>
        <xdr:cNvPr id="1" name="Chart 4"/>
        <xdr:cNvGraphicFramePr/>
      </xdr:nvGraphicFramePr>
      <xdr:xfrm>
        <a:off x="20682720" y="2924640"/>
        <a:ext cx="5643360" cy="163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27</xdr:col>
      <xdr:colOff>103320</xdr:colOff>
      <xdr:row>0</xdr:row>
      <xdr:rowOff>48240</xdr:rowOff>
    </xdr:from>
    <xdr:to>
      <xdr:col>34</xdr:col>
      <xdr:colOff>407880</xdr:colOff>
      <xdr:row>8</xdr:row>
      <xdr:rowOff>169920</xdr:rowOff>
    </xdr:to>
    <xdr:graphicFrame>
      <xdr:nvGraphicFramePr>
        <xdr:cNvPr id="2" name="Chart 1"/>
        <xdr:cNvGraphicFramePr/>
      </xdr:nvGraphicFramePr>
      <xdr:xfrm>
        <a:off x="21240360" y="48240"/>
        <a:ext cx="5643000" cy="164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27</xdr:col>
      <xdr:colOff>103320</xdr:colOff>
      <xdr:row>11</xdr:row>
      <xdr:rowOff>48240</xdr:rowOff>
    </xdr:from>
    <xdr:to>
      <xdr:col>34</xdr:col>
      <xdr:colOff>407880</xdr:colOff>
      <xdr:row>19</xdr:row>
      <xdr:rowOff>169920</xdr:rowOff>
    </xdr:to>
    <xdr:graphicFrame>
      <xdr:nvGraphicFramePr>
        <xdr:cNvPr id="3" name="Chart 4"/>
        <xdr:cNvGraphicFramePr/>
      </xdr:nvGraphicFramePr>
      <xdr:xfrm>
        <a:off x="21240360" y="2143440"/>
        <a:ext cx="5643000" cy="164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26</xdr:col>
      <xdr:colOff>98280</xdr:colOff>
      <xdr:row>0</xdr:row>
      <xdr:rowOff>67320</xdr:rowOff>
    </xdr:from>
    <xdr:to>
      <xdr:col>33</xdr:col>
      <xdr:colOff>402840</xdr:colOff>
      <xdr:row>8</xdr:row>
      <xdr:rowOff>181080</xdr:rowOff>
    </xdr:to>
    <xdr:graphicFrame>
      <xdr:nvGraphicFramePr>
        <xdr:cNvPr id="4" name="Chart 1"/>
        <xdr:cNvGraphicFramePr/>
      </xdr:nvGraphicFramePr>
      <xdr:xfrm>
        <a:off x="19856880" y="67320"/>
        <a:ext cx="5643000" cy="163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26</xdr:col>
      <xdr:colOff>98280</xdr:colOff>
      <xdr:row>10</xdr:row>
      <xdr:rowOff>67320</xdr:rowOff>
    </xdr:from>
    <xdr:to>
      <xdr:col>33</xdr:col>
      <xdr:colOff>402840</xdr:colOff>
      <xdr:row>18</xdr:row>
      <xdr:rowOff>181080</xdr:rowOff>
    </xdr:to>
    <xdr:graphicFrame>
      <xdr:nvGraphicFramePr>
        <xdr:cNvPr id="5" name="Chart 4"/>
        <xdr:cNvGraphicFramePr/>
      </xdr:nvGraphicFramePr>
      <xdr:xfrm>
        <a:off x="19856880" y="1972080"/>
        <a:ext cx="5643000" cy="163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26</xdr:col>
      <xdr:colOff>98280</xdr:colOff>
      <xdr:row>0</xdr:row>
      <xdr:rowOff>67320</xdr:rowOff>
    </xdr:from>
    <xdr:to>
      <xdr:col>33</xdr:col>
      <xdr:colOff>402840</xdr:colOff>
      <xdr:row>8</xdr:row>
      <xdr:rowOff>181080</xdr:rowOff>
    </xdr:to>
    <xdr:graphicFrame>
      <xdr:nvGraphicFramePr>
        <xdr:cNvPr id="6" name="Chart 1"/>
        <xdr:cNvGraphicFramePr/>
      </xdr:nvGraphicFramePr>
      <xdr:xfrm>
        <a:off x="19856880" y="67320"/>
        <a:ext cx="5643000" cy="163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26</xdr:col>
      <xdr:colOff>98280</xdr:colOff>
      <xdr:row>11</xdr:row>
      <xdr:rowOff>67320</xdr:rowOff>
    </xdr:from>
    <xdr:to>
      <xdr:col>33</xdr:col>
      <xdr:colOff>402840</xdr:colOff>
      <xdr:row>19</xdr:row>
      <xdr:rowOff>181080</xdr:rowOff>
    </xdr:to>
    <xdr:graphicFrame>
      <xdr:nvGraphicFramePr>
        <xdr:cNvPr id="7" name="Chart 4"/>
        <xdr:cNvGraphicFramePr/>
      </xdr:nvGraphicFramePr>
      <xdr:xfrm>
        <a:off x="19856880" y="2162520"/>
        <a:ext cx="5643000" cy="163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26</xdr:col>
      <xdr:colOff>84240</xdr:colOff>
      <xdr:row>0</xdr:row>
      <xdr:rowOff>38520</xdr:rowOff>
    </xdr:from>
    <xdr:to>
      <xdr:col>33</xdr:col>
      <xdr:colOff>388800</xdr:colOff>
      <xdr:row>8</xdr:row>
      <xdr:rowOff>160200</xdr:rowOff>
    </xdr:to>
    <xdr:graphicFrame>
      <xdr:nvGraphicFramePr>
        <xdr:cNvPr id="8" name="Chart 1"/>
        <xdr:cNvGraphicFramePr/>
      </xdr:nvGraphicFramePr>
      <xdr:xfrm>
        <a:off x="19740960" y="38520"/>
        <a:ext cx="5643000" cy="164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26</xdr:col>
      <xdr:colOff>84240</xdr:colOff>
      <xdr:row>11</xdr:row>
      <xdr:rowOff>38520</xdr:rowOff>
    </xdr:from>
    <xdr:to>
      <xdr:col>33</xdr:col>
      <xdr:colOff>388800</xdr:colOff>
      <xdr:row>19</xdr:row>
      <xdr:rowOff>160200</xdr:rowOff>
    </xdr:to>
    <xdr:graphicFrame>
      <xdr:nvGraphicFramePr>
        <xdr:cNvPr id="9" name="Chart 4"/>
        <xdr:cNvGraphicFramePr/>
      </xdr:nvGraphicFramePr>
      <xdr:xfrm>
        <a:off x="19740960" y="2133720"/>
        <a:ext cx="5643000" cy="164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26</xdr:col>
      <xdr:colOff>98280</xdr:colOff>
      <xdr:row>0</xdr:row>
      <xdr:rowOff>67320</xdr:rowOff>
    </xdr:from>
    <xdr:to>
      <xdr:col>33</xdr:col>
      <xdr:colOff>402840</xdr:colOff>
      <xdr:row>8</xdr:row>
      <xdr:rowOff>181080</xdr:rowOff>
    </xdr:to>
    <xdr:graphicFrame>
      <xdr:nvGraphicFramePr>
        <xdr:cNvPr id="10" name="Chart 1"/>
        <xdr:cNvGraphicFramePr/>
      </xdr:nvGraphicFramePr>
      <xdr:xfrm>
        <a:off x="19856880" y="67320"/>
        <a:ext cx="5643000" cy="163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26</xdr:col>
      <xdr:colOff>98280</xdr:colOff>
      <xdr:row>11</xdr:row>
      <xdr:rowOff>67320</xdr:rowOff>
    </xdr:from>
    <xdr:to>
      <xdr:col>33</xdr:col>
      <xdr:colOff>402840</xdr:colOff>
      <xdr:row>19</xdr:row>
      <xdr:rowOff>181080</xdr:rowOff>
    </xdr:to>
    <xdr:graphicFrame>
      <xdr:nvGraphicFramePr>
        <xdr:cNvPr id="11" name="Chart 4"/>
        <xdr:cNvGraphicFramePr/>
      </xdr:nvGraphicFramePr>
      <xdr:xfrm>
        <a:off x="19856880" y="2162520"/>
        <a:ext cx="5643000" cy="163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26</xdr:col>
      <xdr:colOff>98280</xdr:colOff>
      <xdr:row>0</xdr:row>
      <xdr:rowOff>67320</xdr:rowOff>
    </xdr:from>
    <xdr:to>
      <xdr:col>33</xdr:col>
      <xdr:colOff>402840</xdr:colOff>
      <xdr:row>8</xdr:row>
      <xdr:rowOff>181080</xdr:rowOff>
    </xdr:to>
    <xdr:graphicFrame>
      <xdr:nvGraphicFramePr>
        <xdr:cNvPr id="12" name="Chart 1"/>
        <xdr:cNvGraphicFramePr/>
      </xdr:nvGraphicFramePr>
      <xdr:xfrm>
        <a:off x="19856880" y="67320"/>
        <a:ext cx="5643000" cy="163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26</xdr:col>
      <xdr:colOff>98280</xdr:colOff>
      <xdr:row>10</xdr:row>
      <xdr:rowOff>67320</xdr:rowOff>
    </xdr:from>
    <xdr:to>
      <xdr:col>33</xdr:col>
      <xdr:colOff>402840</xdr:colOff>
      <xdr:row>18</xdr:row>
      <xdr:rowOff>181080</xdr:rowOff>
    </xdr:to>
    <xdr:graphicFrame>
      <xdr:nvGraphicFramePr>
        <xdr:cNvPr id="13" name="Chart 4"/>
        <xdr:cNvGraphicFramePr/>
      </xdr:nvGraphicFramePr>
      <xdr:xfrm>
        <a:off x="19856880" y="1972080"/>
        <a:ext cx="5643000" cy="163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141480</xdr:colOff>
      <xdr:row>39</xdr:row>
      <xdr:rowOff>86400</xdr:rowOff>
    </xdr:from>
    <xdr:to>
      <xdr:col>8</xdr:col>
      <xdr:colOff>446040</xdr:colOff>
      <xdr:row>53</xdr:row>
      <xdr:rowOff>162360</xdr:rowOff>
    </xdr:to>
    <xdr:graphicFrame>
      <xdr:nvGraphicFramePr>
        <xdr:cNvPr id="14" name="Chart 1"/>
        <xdr:cNvGraphicFramePr/>
      </xdr:nvGraphicFramePr>
      <xdr:xfrm>
        <a:off x="903960" y="7515720"/>
        <a:ext cx="56430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141480</xdr:colOff>
      <xdr:row>39</xdr:row>
      <xdr:rowOff>86400</xdr:rowOff>
    </xdr:from>
    <xdr:to>
      <xdr:col>16</xdr:col>
      <xdr:colOff>446040</xdr:colOff>
      <xdr:row>53</xdr:row>
      <xdr:rowOff>162360</xdr:rowOff>
    </xdr:to>
    <xdr:graphicFrame>
      <xdr:nvGraphicFramePr>
        <xdr:cNvPr id="15" name="Chart 2"/>
        <xdr:cNvGraphicFramePr/>
      </xdr:nvGraphicFramePr>
      <xdr:xfrm>
        <a:off x="7004880" y="7515720"/>
        <a:ext cx="56430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36360</xdr:colOff>
      <xdr:row>64</xdr:row>
      <xdr:rowOff>143280</xdr:rowOff>
    </xdr:from>
    <xdr:to>
      <xdr:col>8</xdr:col>
      <xdr:colOff>340920</xdr:colOff>
      <xdr:row>79</xdr:row>
      <xdr:rowOff>28800</xdr:rowOff>
    </xdr:to>
    <xdr:graphicFrame>
      <xdr:nvGraphicFramePr>
        <xdr:cNvPr id="16" name="Chart 3"/>
        <xdr:cNvGraphicFramePr/>
      </xdr:nvGraphicFramePr>
      <xdr:xfrm>
        <a:off x="798840" y="12335040"/>
        <a:ext cx="5643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36360</xdr:colOff>
      <xdr:row>64</xdr:row>
      <xdr:rowOff>143280</xdr:rowOff>
    </xdr:from>
    <xdr:to>
      <xdr:col>16</xdr:col>
      <xdr:colOff>340920</xdr:colOff>
      <xdr:row>79</xdr:row>
      <xdr:rowOff>28800</xdr:rowOff>
    </xdr:to>
    <xdr:graphicFrame>
      <xdr:nvGraphicFramePr>
        <xdr:cNvPr id="17" name="Chart 4"/>
        <xdr:cNvGraphicFramePr/>
      </xdr:nvGraphicFramePr>
      <xdr:xfrm>
        <a:off x="6899760" y="12335040"/>
        <a:ext cx="5643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17</xdr:col>
      <xdr:colOff>274680</xdr:colOff>
      <xdr:row>65</xdr:row>
      <xdr:rowOff>183600</xdr:rowOff>
    </xdr:from>
    <xdr:to>
      <xdr:col>24</xdr:col>
      <xdr:colOff>579240</xdr:colOff>
      <xdr:row>80</xdr:row>
      <xdr:rowOff>69120</xdr:rowOff>
    </xdr:to>
    <xdr:graphicFrame>
      <xdr:nvGraphicFramePr>
        <xdr:cNvPr id="18" name="Chart 5"/>
        <xdr:cNvGraphicFramePr/>
      </xdr:nvGraphicFramePr>
      <xdr:xfrm>
        <a:off x="13239360" y="12565800"/>
        <a:ext cx="5643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K15" activeCellId="0" sqref="K15"/>
    </sheetView>
  </sheetViews>
  <sheetFormatPr defaultRowHeight="15"/>
  <cols>
    <col collapsed="false" hidden="false" max="1025" min="1" style="0" width="8.5748987854251"/>
  </cols>
  <sheetData>
    <row r="2" customFormat="false" ht="15" hidden="false" customHeight="false" outlineLevel="0" collapsed="false">
      <c r="A2" s="0" t="s">
        <v>0</v>
      </c>
      <c r="C2" s="1" t="n">
        <v>0.01</v>
      </c>
      <c r="D2" s="1"/>
      <c r="E2" s="1" t="n">
        <v>0.1</v>
      </c>
      <c r="F2" s="1"/>
      <c r="G2" s="1" t="n">
        <v>1</v>
      </c>
      <c r="H2" s="1"/>
      <c r="I2" s="1" t="n">
        <v>10</v>
      </c>
      <c r="J2" s="1"/>
      <c r="K2" s="1" t="n">
        <v>100</v>
      </c>
      <c r="L2" s="1"/>
    </row>
    <row r="3" customFormat="false" ht="15" hidden="false" customHeight="false" outlineLevel="0" collapsed="false">
      <c r="B3" s="2"/>
      <c r="C3" s="3" t="s">
        <v>1</v>
      </c>
      <c r="D3" s="4" t="s">
        <v>2</v>
      </c>
      <c r="E3" s="5"/>
      <c r="F3" s="6"/>
      <c r="G3" s="7"/>
      <c r="H3" s="8"/>
      <c r="I3" s="9"/>
      <c r="J3" s="10"/>
      <c r="K3" s="11"/>
      <c r="L3" s="12"/>
      <c r="M3" s="13"/>
    </row>
    <row r="4" customFormat="false" ht="15" hidden="false" customHeight="false" outlineLevel="0" collapsed="false">
      <c r="B4" s="14"/>
      <c r="C4" s="15"/>
      <c r="D4" s="16"/>
      <c r="E4" s="17"/>
      <c r="F4" s="18"/>
      <c r="G4" s="19"/>
      <c r="H4" s="20"/>
      <c r="I4" s="21"/>
      <c r="J4" s="22"/>
      <c r="K4" s="23"/>
      <c r="L4" s="24"/>
      <c r="M4" s="25"/>
    </row>
    <row r="5" customFormat="false" ht="15" hidden="false" customHeight="false" outlineLevel="0" collapsed="false">
      <c r="B5" s="14"/>
      <c r="C5" s="15"/>
      <c r="D5" s="16"/>
      <c r="E5" s="17"/>
      <c r="F5" s="18"/>
      <c r="G5" s="19"/>
      <c r="H5" s="20"/>
      <c r="I5" s="21"/>
      <c r="J5" s="22"/>
      <c r="K5" s="23"/>
      <c r="L5" s="24"/>
      <c r="M5" s="25"/>
    </row>
    <row r="6" customFormat="false" ht="15" hidden="false" customHeight="false" outlineLevel="0" collapsed="false">
      <c r="B6" s="14"/>
      <c r="C6" s="26" t="s">
        <v>3</v>
      </c>
      <c r="D6" s="26"/>
      <c r="E6" s="26"/>
      <c r="F6" s="27"/>
      <c r="G6" s="27"/>
      <c r="H6" s="27"/>
      <c r="I6" s="27"/>
      <c r="J6" s="28" t="s">
        <v>4</v>
      </c>
      <c r="K6" s="28"/>
      <c r="L6" s="28"/>
      <c r="M6" s="25"/>
    </row>
    <row r="7" customFormat="false" ht="15" hidden="false" customHeight="false" outlineLevel="0" collapsed="false">
      <c r="B7" s="14"/>
      <c r="C7" s="27"/>
      <c r="D7" s="27"/>
      <c r="E7" s="27"/>
      <c r="F7" s="27"/>
      <c r="G7" s="27"/>
      <c r="H7" s="27"/>
      <c r="I7" s="27"/>
      <c r="J7" s="29" t="s">
        <v>5</v>
      </c>
      <c r="K7" s="29"/>
      <c r="L7" s="29"/>
      <c r="M7" s="25"/>
    </row>
    <row r="8" customFormat="false" ht="15" hidden="false" customHeight="false" outlineLevel="0" collapsed="false">
      <c r="B8" s="14"/>
      <c r="C8" s="30" t="s">
        <v>6</v>
      </c>
      <c r="D8" s="31" t="s">
        <v>7</v>
      </c>
      <c r="E8" s="32"/>
      <c r="F8" s="33"/>
      <c r="G8" s="34"/>
      <c r="H8" s="35"/>
      <c r="I8" s="36"/>
      <c r="J8" s="37"/>
      <c r="K8" s="38"/>
      <c r="L8" s="39"/>
      <c r="M8" s="25"/>
    </row>
    <row r="9" customFormat="false" ht="15" hidden="false" customHeight="false" outlineLevel="0" collapsed="false">
      <c r="B9" s="14"/>
      <c r="C9" s="30"/>
      <c r="D9" s="31"/>
      <c r="E9" s="32"/>
      <c r="F9" s="33"/>
      <c r="G9" s="34"/>
      <c r="H9" s="35"/>
      <c r="I9" s="36"/>
      <c r="J9" s="37"/>
      <c r="K9" s="38"/>
      <c r="L9" s="39"/>
      <c r="M9" s="25"/>
    </row>
    <row r="10" customFormat="false" ht="15" hidden="false" customHeight="false" outlineLevel="0" collapsed="false">
      <c r="B10" s="40"/>
      <c r="C10" s="41"/>
      <c r="D10" s="42"/>
      <c r="E10" s="43"/>
      <c r="F10" s="44"/>
      <c r="G10" s="45"/>
      <c r="H10" s="46"/>
      <c r="I10" s="47"/>
      <c r="J10" s="48"/>
      <c r="K10" s="49"/>
      <c r="L10" s="50"/>
      <c r="M10" s="51"/>
    </row>
    <row r="13" customFormat="false" ht="15" hidden="false" customHeight="false" outlineLevel="0" collapsed="false">
      <c r="A13" s="0" t="s">
        <v>8</v>
      </c>
      <c r="B13" s="0" t="s">
        <v>9</v>
      </c>
      <c r="C13" s="0" t="s">
        <v>10</v>
      </c>
    </row>
    <row r="14" customFormat="false" ht="15" hidden="false" customHeight="false" outlineLevel="0" collapsed="false">
      <c r="A14" s="0" t="s">
        <v>11</v>
      </c>
      <c r="C14" s="0" t="s">
        <v>12</v>
      </c>
    </row>
    <row r="15" customFormat="false" ht="15" hidden="false" customHeight="false" outlineLevel="0" collapsed="false">
      <c r="A15" s="0" t="s">
        <v>13</v>
      </c>
      <c r="C15" s="0" t="s">
        <v>14</v>
      </c>
    </row>
  </sheetData>
  <mergeCells count="5">
    <mergeCell ref="C2:D2"/>
    <mergeCell ref="E2:F2"/>
    <mergeCell ref="G2:H2"/>
    <mergeCell ref="I2:J2"/>
    <mergeCell ref="K2:L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4"/>
  <sheetViews>
    <sheetView windowProtection="false" showFormulas="false" showGridLines="true" showRowColHeaders="true" showZeros="true" rightToLeft="false" tabSelected="false" showOutlineSymbols="true" defaultGridColor="true" view="normal" topLeftCell="R1" colorId="64" zoomScale="160" zoomScaleNormal="160" zoomScalePageLayoutView="100" workbookViewId="0">
      <selection pane="topLeft" activeCell="R22" activeCellId="0" sqref="R22"/>
    </sheetView>
  </sheetViews>
  <sheetFormatPr defaultRowHeight="15"/>
  <cols>
    <col collapsed="false" hidden="false" max="12" min="1" style="0" width="8.5748987854251"/>
    <col collapsed="false" hidden="false" max="13" min="13" style="52" width="1.28744939271255"/>
    <col collapsed="false" hidden="false" max="14" min="14" style="0" width="12.2834008097166"/>
    <col collapsed="false" hidden="false" max="16" min="15" style="0" width="10.5708502024292"/>
    <col collapsed="false" hidden="false" max="17" min="17" style="0" width="9.57085020242915"/>
    <col collapsed="false" hidden="false" max="18" min="18" style="53" width="11.2834008097166"/>
    <col collapsed="false" hidden="false" max="20" min="19" style="0" width="9.57085020242915"/>
    <col collapsed="false" hidden="false" max="21" min="21" style="0" width="1.8582995951417"/>
    <col collapsed="false" hidden="false" max="22" min="22" style="0" width="9.1417004048583"/>
    <col collapsed="false" hidden="false" max="1025" min="23" style="0" width="8.5748987854251"/>
  </cols>
  <sheetData>
    <row r="1" customFormat="false" ht="15" hidden="false" customHeight="false" outlineLevel="0" collapsed="false">
      <c r="O1" s="54" t="n">
        <v>0</v>
      </c>
      <c r="P1" s="54" t="n">
        <v>0.01</v>
      </c>
      <c r="Q1" s="54" t="n">
        <v>0.1</v>
      </c>
      <c r="R1" s="55" t="n">
        <v>1</v>
      </c>
      <c r="S1" s="54" t="n">
        <v>10</v>
      </c>
      <c r="T1" s="54" t="n">
        <v>100</v>
      </c>
      <c r="V1" s="54" t="n">
        <v>0</v>
      </c>
      <c r="W1" s="54" t="n">
        <v>0.01</v>
      </c>
      <c r="X1" s="54" t="n">
        <v>0.1</v>
      </c>
      <c r="Y1" s="54" t="n">
        <v>1</v>
      </c>
      <c r="Z1" s="54" t="n">
        <v>10</v>
      </c>
      <c r="AA1" s="54" t="n">
        <v>100</v>
      </c>
    </row>
    <row r="2" customFormat="false" ht="15" hidden="false" customHeight="false" outlineLevel="0" collapsed="false">
      <c r="B2" s="0" t="s">
        <v>15</v>
      </c>
      <c r="C2" s="56" t="n">
        <v>12101</v>
      </c>
      <c r="D2" s="56" t="n">
        <v>14212</v>
      </c>
      <c r="E2" s="56" t="n">
        <v>13253</v>
      </c>
      <c r="F2" s="56" t="n">
        <v>14308</v>
      </c>
      <c r="G2" s="56" t="n">
        <v>14283</v>
      </c>
      <c r="H2" s="56" t="n">
        <v>13268</v>
      </c>
      <c r="I2" s="56" t="n">
        <v>14027</v>
      </c>
      <c r="J2" s="56" t="n">
        <v>13354</v>
      </c>
      <c r="K2" s="56" t="n">
        <v>14950</v>
      </c>
      <c r="L2" s="56" t="n">
        <v>13158</v>
      </c>
      <c r="N2" s="0" t="s">
        <v>16</v>
      </c>
      <c r="O2" s="53" t="n">
        <f aca="false">AVERAGE(J5:L5)</f>
        <v>12780.6666666667</v>
      </c>
      <c r="P2" s="53" t="n">
        <f aca="false">AVERAGE(C2:C4)</f>
        <v>12910.6666666667</v>
      </c>
      <c r="Q2" s="53" t="n">
        <f aca="false">AVERAGE(E2:E4)</f>
        <v>13677.6666666667</v>
      </c>
      <c r="R2" s="53" t="n">
        <f aca="false">AVERAGE(G2:G4)</f>
        <v>15388.6666666667</v>
      </c>
      <c r="S2" s="53" t="n">
        <f aca="false">AVERAGE(I2:I4)</f>
        <v>14518.3333333333</v>
      </c>
      <c r="T2" s="53" t="n">
        <f aca="false">AVERAGE(K2:K4)</f>
        <v>14972.3333333333</v>
      </c>
      <c r="V2" s="53" t="n">
        <f aca="false">STDEV(J5:L5)/SQRT(3)</f>
        <v>319.893906023718</v>
      </c>
      <c r="W2" s="53" t="n">
        <f aca="false">STDEV(C2:C4)/SQRT(3)</f>
        <v>690.328987592953</v>
      </c>
      <c r="X2" s="53" t="n">
        <f aca="false">STDEV(E2:E4)/SQRT(3)</f>
        <v>288.777499892988</v>
      </c>
      <c r="Y2" s="53" t="n">
        <f aca="false">STDEV(G2:G4)/SQRT(3)</f>
        <v>889.743471144602</v>
      </c>
      <c r="Z2" s="53" t="n">
        <f aca="false">STDEV(I2:I4)/SQRT(3)</f>
        <v>447.5713475091</v>
      </c>
      <c r="AA2" s="53" t="n">
        <f aca="false">STDEV(K2:K4)/SQRT(3)</f>
        <v>406.319387236746</v>
      </c>
    </row>
    <row r="3" customFormat="false" ht="15" hidden="false" customHeight="false" outlineLevel="0" collapsed="false">
      <c r="C3" s="56" t="n">
        <v>12347</v>
      </c>
      <c r="D3" s="56" t="n">
        <v>13843</v>
      </c>
      <c r="E3" s="56" t="n">
        <v>13551</v>
      </c>
      <c r="F3" s="56" t="n">
        <v>14746</v>
      </c>
      <c r="G3" s="56" t="n">
        <v>17149</v>
      </c>
      <c r="H3" s="56" t="n">
        <v>15836</v>
      </c>
      <c r="I3" s="56" t="n">
        <v>15412</v>
      </c>
      <c r="J3" s="56" t="n">
        <v>14165</v>
      </c>
      <c r="K3" s="56" t="n">
        <v>15687</v>
      </c>
      <c r="L3" s="56" t="n">
        <v>14550</v>
      </c>
      <c r="N3" s="0" t="s">
        <v>17</v>
      </c>
      <c r="O3" s="53" t="n">
        <f aca="false">AVERAGE(J5:L5)</f>
        <v>12780.6666666667</v>
      </c>
      <c r="P3" s="53" t="n">
        <f aca="false">AVERAGE(D2:D4)</f>
        <v>14243.6666666667</v>
      </c>
      <c r="Q3" s="53" t="n">
        <f aca="false">AVERAGE(F2:F4)</f>
        <v>14526.6666666667</v>
      </c>
      <c r="R3" s="53" t="n">
        <f aca="false">AVERAGE(H2:H4)</f>
        <v>14135</v>
      </c>
      <c r="S3" s="53" t="n">
        <f aca="false">AVERAGE(J2:J4)</f>
        <v>13779.6666666667</v>
      </c>
      <c r="T3" s="53" t="n">
        <f aca="false">AVERAGE(L2:L4)</f>
        <v>13620</v>
      </c>
      <c r="V3" s="53" t="n">
        <f aca="false">STDEV(J5:L5)/SQRT(3)</f>
        <v>319.893906023718</v>
      </c>
      <c r="W3" s="53" t="n">
        <f aca="false">STDEV(D2:D4)/SQRT(3)</f>
        <v>240.987090479506</v>
      </c>
      <c r="X3" s="53" t="n">
        <f aca="false">STDEV(F2:F4)/SQRT(3)</f>
        <v>126.440148335531</v>
      </c>
      <c r="Y3" s="53" t="n">
        <f aca="false">STDEV(H2:H4)/SQRT(3)</f>
        <v>850.553349296798</v>
      </c>
      <c r="Z3" s="53" t="n">
        <f aca="false">STDEV(J2:J4)/SQRT(3)</f>
        <v>234.982505258961</v>
      </c>
      <c r="AA3" s="53" t="n">
        <f aca="false">STDEV(L2:L4)/SQRT(3)</f>
        <v>465.003225795263</v>
      </c>
    </row>
    <row r="4" customFormat="false" ht="15" hidden="false" customHeight="false" outlineLevel="0" collapsed="false">
      <c r="C4" s="56" t="n">
        <v>14284</v>
      </c>
      <c r="D4" s="56" t="n">
        <v>14676</v>
      </c>
      <c r="E4" s="56" t="n">
        <v>14229</v>
      </c>
      <c r="F4" s="56" t="n">
        <v>14526</v>
      </c>
      <c r="G4" s="56" t="n">
        <v>14734</v>
      </c>
      <c r="H4" s="56" t="n">
        <v>13301</v>
      </c>
      <c r="I4" s="56" t="n">
        <v>14116</v>
      </c>
      <c r="J4" s="56" t="n">
        <v>13820</v>
      </c>
      <c r="K4" s="56" t="n">
        <v>14280</v>
      </c>
      <c r="L4" s="56" t="n">
        <v>13152</v>
      </c>
      <c r="N4" s="0" t="s">
        <v>18</v>
      </c>
      <c r="O4" s="53" t="n">
        <f aca="false">AVERAGE(J5:L5)</f>
        <v>12780.6666666667</v>
      </c>
      <c r="P4" s="53" t="n">
        <f aca="false">AVERAGE(C7:C9)</f>
        <v>11261</v>
      </c>
      <c r="Q4" s="53" t="n">
        <f aca="false">AVERAGE(E7:E9)</f>
        <v>12782.6666666667</v>
      </c>
      <c r="R4" s="53" t="n">
        <f aca="false">AVERAGE(G7:G9)</f>
        <v>13067</v>
      </c>
      <c r="S4" s="53" t="n">
        <f aca="false">AVERAGE(I7:I9)</f>
        <v>12997.6666666667</v>
      </c>
      <c r="T4" s="53" t="n">
        <f aca="false">AVERAGE(K7:K9)</f>
        <v>12877</v>
      </c>
      <c r="V4" s="53" t="n">
        <f aca="false">STDEV(J5:L5)/SQRT(3)</f>
        <v>319.893906023718</v>
      </c>
      <c r="W4" s="53" t="n">
        <f aca="false">STDEV(C7:C9)/SQRT(3)</f>
        <v>14.4337567297406</v>
      </c>
      <c r="X4" s="53" t="n">
        <f aca="false">STDEV(E7:E9)/SQRT(3)</f>
        <v>270.383267069379</v>
      </c>
      <c r="Y4" s="53" t="n">
        <f aca="false">STDEV(G7:G9)/SQRT(3)</f>
        <v>571.380783716078</v>
      </c>
      <c r="Z4" s="53" t="n">
        <f aca="false">STDEV(I7:I9)/SQRT(3)</f>
        <v>184.352319697306</v>
      </c>
      <c r="AA4" s="53" t="n">
        <f aca="false">STDEV(K7:K9)/SQRT(3)</f>
        <v>403.282779200898</v>
      </c>
    </row>
    <row r="5" customFormat="false" ht="15" hidden="false" customHeight="false" outlineLevel="0" collapsed="false">
      <c r="C5" s="56" t="n">
        <v>4966</v>
      </c>
      <c r="D5" s="56" t="n">
        <v>5273</v>
      </c>
      <c r="E5" s="56" t="n">
        <v>5036</v>
      </c>
      <c r="F5" s="56"/>
      <c r="G5" s="56"/>
      <c r="H5" s="56"/>
      <c r="I5" s="56"/>
      <c r="J5" s="56" t="n">
        <v>13417</v>
      </c>
      <c r="K5" s="56" t="n">
        <v>12405</v>
      </c>
      <c r="L5" s="56" t="n">
        <v>12520</v>
      </c>
      <c r="N5" s="0" t="s">
        <v>19</v>
      </c>
      <c r="O5" s="53" t="n">
        <f aca="false">AVERAGE(J5:L5)</f>
        <v>12780.6666666667</v>
      </c>
      <c r="P5" s="53" t="n">
        <f aca="false">AVERAGE(D7:D9)</f>
        <v>12868.6666666667</v>
      </c>
      <c r="Q5" s="53" t="n">
        <f aca="false">AVERAGE(F7:F9)</f>
        <v>13432.6666666667</v>
      </c>
      <c r="R5" s="53" t="n">
        <f aca="false">AVERAGE(H7:H9)</f>
        <v>13555.6666666667</v>
      </c>
      <c r="S5" s="53" t="n">
        <f aca="false">AVERAGE(J7:J9)</f>
        <v>13411.3333333333</v>
      </c>
      <c r="T5" s="53" t="n">
        <f aca="false">AVERAGE(L7:L9)</f>
        <v>12408</v>
      </c>
      <c r="V5" s="53" t="n">
        <f aca="false">STDEV(J5:L5)/SQRT(3)</f>
        <v>319.893906023718</v>
      </c>
      <c r="W5" s="53" t="n">
        <f aca="false">STDEV(D7:D9)/SQRT(3)</f>
        <v>103.653804132367</v>
      </c>
      <c r="X5" s="53" t="n">
        <f aca="false">STDEV(F7:F9)/SQRT(3)</f>
        <v>70.3001501499898</v>
      </c>
      <c r="Y5" s="53" t="n">
        <f aca="false">STDEV(H7:H9)/SQRT(3)</f>
        <v>149.037280943766</v>
      </c>
      <c r="Z5" s="53" t="n">
        <f aca="false">STDEV(J7:J9)/SQRT(3)</f>
        <v>324.577845482063</v>
      </c>
      <c r="AA5" s="53" t="n">
        <f aca="false">STDEV(L7:L9)/SQRT(3)</f>
        <v>226.367694986129</v>
      </c>
    </row>
    <row r="6" customFormat="false" ht="15" hidden="false" customHeight="false" outlineLevel="0" collapsed="false">
      <c r="C6" s="56"/>
      <c r="D6" s="56"/>
      <c r="E6" s="56"/>
      <c r="F6" s="56"/>
      <c r="G6" s="56"/>
      <c r="H6" s="56"/>
      <c r="I6" s="56"/>
      <c r="J6" s="56" t="n">
        <v>1443</v>
      </c>
      <c r="K6" s="56" t="n">
        <v>1478</v>
      </c>
      <c r="L6" s="56" t="n">
        <v>1558</v>
      </c>
      <c r="N6" s="0" t="s">
        <v>20</v>
      </c>
      <c r="O6" s="53"/>
      <c r="P6" s="53"/>
      <c r="R6" s="53" t="n">
        <f aca="false">AVERAGE(C5:E5)</f>
        <v>5091.66666666667</v>
      </c>
      <c r="V6" s="53"/>
      <c r="W6" s="53"/>
      <c r="Y6" s="0" t="n">
        <f aca="false">STDEV(C5:E5)/SQRT(3)</f>
        <v>92.8912147502539</v>
      </c>
    </row>
    <row r="7" customFormat="false" ht="15" hidden="false" customHeight="false" outlineLevel="0" collapsed="false">
      <c r="C7" s="56" t="n">
        <v>11286</v>
      </c>
      <c r="D7" s="56" t="n">
        <v>13004</v>
      </c>
      <c r="E7" s="56" t="n">
        <v>13188</v>
      </c>
      <c r="F7" s="56" t="n">
        <v>13298</v>
      </c>
      <c r="G7" s="56" t="n">
        <v>13371</v>
      </c>
      <c r="H7" s="56" t="n">
        <v>13258</v>
      </c>
      <c r="I7" s="56" t="n">
        <v>13031</v>
      </c>
      <c r="J7" s="56" t="n">
        <v>12795</v>
      </c>
      <c r="K7" s="56" t="n">
        <v>13682</v>
      </c>
      <c r="L7" s="56" t="n">
        <v>12739</v>
      </c>
      <c r="N7" s="0" t="s">
        <v>4</v>
      </c>
      <c r="O7" s="53"/>
      <c r="P7" s="53"/>
      <c r="R7" s="53" t="n">
        <f aca="false">AVERAGE(J5:L5)</f>
        <v>12780.6666666667</v>
      </c>
      <c r="V7" s="53"/>
      <c r="W7" s="53"/>
      <c r="Y7" s="0" t="n">
        <f aca="false">STDEV(J5:L5)/SQRT(3)</f>
        <v>319.893906023718</v>
      </c>
    </row>
    <row r="8" customFormat="false" ht="15" hidden="false" customHeight="false" outlineLevel="0" collapsed="false">
      <c r="C8" s="56" t="n">
        <v>11236</v>
      </c>
      <c r="D8" s="56" t="n">
        <v>12937</v>
      </c>
      <c r="E8" s="56" t="n">
        <v>12270</v>
      </c>
      <c r="F8" s="56" t="n">
        <v>13465</v>
      </c>
      <c r="G8" s="56" t="n">
        <v>13869</v>
      </c>
      <c r="H8" s="56" t="n">
        <v>13691</v>
      </c>
      <c r="I8" s="56" t="n">
        <v>12663</v>
      </c>
      <c r="J8" s="56" t="n">
        <v>13896</v>
      </c>
      <c r="K8" s="56" t="n">
        <v>12431</v>
      </c>
      <c r="L8" s="56" t="n">
        <v>12510</v>
      </c>
      <c r="N8" s="0" t="s">
        <v>5</v>
      </c>
      <c r="O8" s="53"/>
      <c r="P8" s="53"/>
      <c r="R8" s="53" t="n">
        <f aca="false">AVERAGE(J6:L6)</f>
        <v>1493</v>
      </c>
      <c r="V8" s="53"/>
      <c r="W8" s="53"/>
      <c r="Y8" s="0" t="n">
        <f aca="false">STDEV(J6:L6)/SQRT(3)</f>
        <v>34.0342964277702</v>
      </c>
    </row>
    <row r="9" customFormat="false" ht="15" hidden="false" customHeight="false" outlineLevel="0" collapsed="false">
      <c r="C9" s="56" t="n">
        <v>11261</v>
      </c>
      <c r="D9" s="56" t="n">
        <v>12665</v>
      </c>
      <c r="E9" s="56" t="n">
        <v>12890</v>
      </c>
      <c r="F9" s="56" t="n">
        <v>13535</v>
      </c>
      <c r="G9" s="56" t="n">
        <v>11961</v>
      </c>
      <c r="H9" s="56" t="n">
        <v>13718</v>
      </c>
      <c r="I9" s="56" t="n">
        <v>13299</v>
      </c>
      <c r="J9" s="56" t="n">
        <v>13543</v>
      </c>
      <c r="K9" s="56" t="n">
        <v>12518</v>
      </c>
      <c r="L9" s="56" t="n">
        <v>11975</v>
      </c>
      <c r="O9" s="53"/>
      <c r="R9" s="0"/>
      <c r="V9" s="53"/>
    </row>
    <row r="10" customFormat="false" ht="15" hidden="false" customHeight="false" outlineLevel="0" collapsed="false">
      <c r="R10" s="0"/>
    </row>
    <row r="11" customFormat="false" ht="15" hidden="false" customHeight="false" outlineLevel="0" collapsed="false">
      <c r="R11" s="0"/>
    </row>
    <row r="12" customFormat="false" ht="15" hidden="false" customHeight="false" outlineLevel="0" collapsed="false">
      <c r="R12" s="0"/>
    </row>
    <row r="13" customFormat="false" ht="15" hidden="false" customHeight="false" outlineLevel="0" collapsed="false">
      <c r="R13" s="0"/>
    </row>
    <row r="14" customFormat="false" ht="15" hidden="false" customHeight="false" outlineLevel="0" collapsed="false">
      <c r="R14" s="0"/>
    </row>
    <row r="15" customFormat="false" ht="15" hidden="false" customHeight="false" outlineLevel="0" collapsed="false">
      <c r="A15" s="57" t="s">
        <v>21</v>
      </c>
      <c r="R15" s="0"/>
    </row>
    <row r="16" customFormat="false" ht="15" hidden="false" customHeight="false" outlineLevel="0" collapsed="false">
      <c r="O16" s="54" t="n">
        <v>0</v>
      </c>
      <c r="P16" s="54" t="n">
        <v>0.01</v>
      </c>
      <c r="Q16" s="54" t="n">
        <v>0.1</v>
      </c>
      <c r="R16" s="55" t="n">
        <v>1</v>
      </c>
      <c r="S16" s="54" t="n">
        <v>10</v>
      </c>
      <c r="T16" s="54" t="n">
        <v>100</v>
      </c>
      <c r="V16" s="54" t="n">
        <v>0</v>
      </c>
      <c r="W16" s="54" t="n">
        <v>0.01</v>
      </c>
      <c r="X16" s="54" t="n">
        <v>0.1</v>
      </c>
      <c r="Y16" s="54" t="n">
        <v>1</v>
      </c>
      <c r="Z16" s="54" t="n">
        <v>10</v>
      </c>
      <c r="AA16" s="54" t="n">
        <v>100</v>
      </c>
    </row>
    <row r="17" customFormat="false" ht="15" hidden="false" customHeight="false" outlineLevel="0" collapsed="false">
      <c r="B17" s="0" t="s">
        <v>15</v>
      </c>
      <c r="C17" s="58" t="n">
        <f aca="false">C2-$R$8</f>
        <v>10608</v>
      </c>
      <c r="D17" s="56" t="n">
        <f aca="false">D2-$R$8</f>
        <v>12719</v>
      </c>
      <c r="E17" s="56" t="n">
        <f aca="false">E2-$R$8</f>
        <v>11760</v>
      </c>
      <c r="F17" s="56" t="n">
        <f aca="false">F2-$R$8</f>
        <v>12815</v>
      </c>
      <c r="G17" s="56" t="n">
        <f aca="false">G2-$R$8</f>
        <v>12790</v>
      </c>
      <c r="H17" s="56" t="n">
        <f aca="false">H2-$R$8</f>
        <v>11775</v>
      </c>
      <c r="I17" s="56" t="n">
        <f aca="false">I2-$R$8</f>
        <v>12534</v>
      </c>
      <c r="J17" s="56" t="n">
        <f aca="false">J2-$R$8</f>
        <v>11861</v>
      </c>
      <c r="K17" s="56" t="n">
        <f aca="false">K2-$R$8</f>
        <v>13457</v>
      </c>
      <c r="L17" s="56" t="n">
        <f aca="false">L2-$R$8</f>
        <v>11665</v>
      </c>
      <c r="N17" s="0" t="s">
        <v>16</v>
      </c>
      <c r="O17" s="53" t="n">
        <f aca="false">AVERAGE(J20:L20)</f>
        <v>11287.6666666667</v>
      </c>
      <c r="P17" s="53" t="n">
        <f aca="false">AVERAGE(C17:C19)</f>
        <v>11417.6666666667</v>
      </c>
      <c r="Q17" s="53" t="n">
        <f aca="false">AVERAGE(E17:E19)</f>
        <v>12184.6666666667</v>
      </c>
      <c r="R17" s="53" t="n">
        <f aca="false">AVERAGE(G17:G19)</f>
        <v>13895.6666666667</v>
      </c>
      <c r="S17" s="53" t="n">
        <f aca="false">AVERAGE(I17:I19)</f>
        <v>13025.3333333333</v>
      </c>
      <c r="T17" s="53" t="n">
        <f aca="false">AVERAGE(K17:K19)</f>
        <v>13479.3333333333</v>
      </c>
      <c r="V17" s="53" t="n">
        <f aca="false">STDEV(J20:L20)/SQRT(3)</f>
        <v>319.893906023718</v>
      </c>
      <c r="W17" s="53" t="n">
        <f aca="false">STDEV(C17:C19)/SQRT(3)</f>
        <v>690.328987592953</v>
      </c>
      <c r="X17" s="53" t="n">
        <f aca="false">STDEV(E17:E19)/SQRT(3)</f>
        <v>288.777499892988</v>
      </c>
      <c r="Y17" s="53" t="n">
        <f aca="false">STDEV(G17:G19)/SQRT(3)</f>
        <v>889.743471144602</v>
      </c>
      <c r="Z17" s="53" t="n">
        <f aca="false">STDEV(I17:I19)/SQRT(3)</f>
        <v>447.5713475091</v>
      </c>
      <c r="AA17" s="53" t="n">
        <f aca="false">STDEV(K17:K19)/SQRT(3)</f>
        <v>406.319387236746</v>
      </c>
    </row>
    <row r="18" customFormat="false" ht="15" hidden="false" customHeight="false" outlineLevel="0" collapsed="false">
      <c r="C18" s="56" t="n">
        <f aca="false">C3-$R$8</f>
        <v>10854</v>
      </c>
      <c r="D18" s="56" t="n">
        <f aca="false">D3-$R$8</f>
        <v>12350</v>
      </c>
      <c r="E18" s="56" t="n">
        <f aca="false">E3-$R$8</f>
        <v>12058</v>
      </c>
      <c r="F18" s="56" t="n">
        <f aca="false">F3-$R$8</f>
        <v>13253</v>
      </c>
      <c r="G18" s="56" t="n">
        <f aca="false">G3-$R$8</f>
        <v>15656</v>
      </c>
      <c r="H18" s="56" t="n">
        <f aca="false">H3-$R$8</f>
        <v>14343</v>
      </c>
      <c r="I18" s="56" t="n">
        <f aca="false">I3-$R$8</f>
        <v>13919</v>
      </c>
      <c r="J18" s="56" t="n">
        <f aca="false">J3-$R$8</f>
        <v>12672</v>
      </c>
      <c r="K18" s="56" t="n">
        <f aca="false">K3-$R$8</f>
        <v>14194</v>
      </c>
      <c r="L18" s="56" t="n">
        <f aca="false">L3-$R$8</f>
        <v>13057</v>
      </c>
      <c r="N18" s="0" t="s">
        <v>17</v>
      </c>
      <c r="O18" s="53" t="n">
        <f aca="false">AVERAGE(J20:L20)</f>
        <v>11287.6666666667</v>
      </c>
      <c r="P18" s="53" t="n">
        <f aca="false">AVERAGE(D17:D19)</f>
        <v>12750.6666666667</v>
      </c>
      <c r="Q18" s="53" t="n">
        <f aca="false">AVERAGE(F17:F19)</f>
        <v>13033.6666666667</v>
      </c>
      <c r="R18" s="53" t="n">
        <f aca="false">AVERAGE(H17:H19)</f>
        <v>12642</v>
      </c>
      <c r="S18" s="53" t="n">
        <f aca="false">AVERAGE(J17:J19)</f>
        <v>12286.6666666667</v>
      </c>
      <c r="T18" s="53" t="n">
        <f aca="false">AVERAGE(L17:L19)</f>
        <v>12127</v>
      </c>
      <c r="V18" s="53" t="n">
        <f aca="false">STDEV(J20:L20)/SQRT(3)</f>
        <v>319.893906023718</v>
      </c>
      <c r="W18" s="53" t="n">
        <f aca="false">STDEV(D17:D19)/SQRT(3)</f>
        <v>240.987090479506</v>
      </c>
      <c r="X18" s="53" t="n">
        <f aca="false">STDEV(F17:F19)/SQRT(3)</f>
        <v>126.440148335531</v>
      </c>
      <c r="Y18" s="53" t="n">
        <f aca="false">STDEV(H17:H19)/SQRT(3)</f>
        <v>850.553349296798</v>
      </c>
      <c r="Z18" s="53" t="n">
        <f aca="false">STDEV(J17:J19)/SQRT(3)</f>
        <v>234.982505258961</v>
      </c>
      <c r="AA18" s="53" t="n">
        <f aca="false">STDEV(L17:L19)/SQRT(3)</f>
        <v>465.003225795263</v>
      </c>
    </row>
    <row r="19" customFormat="false" ht="15" hidden="false" customHeight="false" outlineLevel="0" collapsed="false">
      <c r="C19" s="56" t="n">
        <f aca="false">C4-$R$8</f>
        <v>12791</v>
      </c>
      <c r="D19" s="56" t="n">
        <f aca="false">D4-$R$8</f>
        <v>13183</v>
      </c>
      <c r="E19" s="56" t="n">
        <f aca="false">E4-$R$8</f>
        <v>12736</v>
      </c>
      <c r="F19" s="56" t="n">
        <f aca="false">F4-$R$8</f>
        <v>13033</v>
      </c>
      <c r="G19" s="56" t="n">
        <f aca="false">G4-$R$8</f>
        <v>13241</v>
      </c>
      <c r="H19" s="56" t="n">
        <f aca="false">H4-$R$8</f>
        <v>11808</v>
      </c>
      <c r="I19" s="56" t="n">
        <f aca="false">I4-$R$8</f>
        <v>12623</v>
      </c>
      <c r="J19" s="56" t="n">
        <f aca="false">J4-$R$8</f>
        <v>12327</v>
      </c>
      <c r="K19" s="56" t="n">
        <f aca="false">K4-$R$8</f>
        <v>12787</v>
      </c>
      <c r="L19" s="56" t="n">
        <f aca="false">L4-$R$8</f>
        <v>11659</v>
      </c>
      <c r="N19" s="0" t="s">
        <v>18</v>
      </c>
      <c r="O19" s="53" t="n">
        <f aca="false">AVERAGE(J20:L20)</f>
        <v>11287.6666666667</v>
      </c>
      <c r="P19" s="53" t="n">
        <f aca="false">AVERAGE(C22:C24)</f>
        <v>9768</v>
      </c>
      <c r="Q19" s="53" t="n">
        <f aca="false">AVERAGE(E22:E24)</f>
        <v>11289.6666666667</v>
      </c>
      <c r="R19" s="53" t="n">
        <f aca="false">AVERAGE(G22:G24)</f>
        <v>11574</v>
      </c>
      <c r="S19" s="53" t="n">
        <f aca="false">AVERAGE(I22:I24)</f>
        <v>11504.6666666667</v>
      </c>
      <c r="T19" s="53" t="n">
        <f aca="false">AVERAGE(K22:K24)</f>
        <v>11384</v>
      </c>
      <c r="V19" s="53" t="n">
        <f aca="false">STDEV(J20:L20)/SQRT(3)</f>
        <v>319.893906023718</v>
      </c>
      <c r="W19" s="53" t="n">
        <f aca="false">STDEV(C22:C24)/SQRT(3)</f>
        <v>14.4337567297406</v>
      </c>
      <c r="X19" s="53" t="n">
        <f aca="false">STDEV(E22:E24)/SQRT(3)</f>
        <v>270.383267069379</v>
      </c>
      <c r="Y19" s="53" t="n">
        <f aca="false">STDEV(G22:G24)/SQRT(3)</f>
        <v>571.380783716078</v>
      </c>
      <c r="Z19" s="53" t="n">
        <f aca="false">STDEV(I22:I24)/SQRT(3)</f>
        <v>184.352319697306</v>
      </c>
      <c r="AA19" s="53" t="n">
        <f aca="false">STDEV(K22:K24)/SQRT(3)</f>
        <v>403.282779200898</v>
      </c>
    </row>
    <row r="20" customFormat="false" ht="15" hidden="false" customHeight="false" outlineLevel="0" collapsed="false">
      <c r="C20" s="56" t="n">
        <f aca="false">C5-$R$8</f>
        <v>3473</v>
      </c>
      <c r="D20" s="56" t="n">
        <f aca="false">D5-$R$8</f>
        <v>3780</v>
      </c>
      <c r="E20" s="56" t="n">
        <f aca="false">E5-$R$8</f>
        <v>3543</v>
      </c>
      <c r="F20" s="56" t="n">
        <f aca="false">F5-$R$8</f>
        <v>-1493</v>
      </c>
      <c r="G20" s="56" t="n">
        <f aca="false">G5-$R$8</f>
        <v>-1493</v>
      </c>
      <c r="H20" s="56" t="n">
        <f aca="false">H5-$R$8</f>
        <v>-1493</v>
      </c>
      <c r="I20" s="56" t="n">
        <f aca="false">I5-$R$8</f>
        <v>-1493</v>
      </c>
      <c r="J20" s="56" t="n">
        <f aca="false">J5-$R$8</f>
        <v>11924</v>
      </c>
      <c r="K20" s="56" t="n">
        <f aca="false">K5-$R$8</f>
        <v>10912</v>
      </c>
      <c r="L20" s="56" t="n">
        <f aca="false">L5-$R$8</f>
        <v>11027</v>
      </c>
      <c r="N20" s="0" t="s">
        <v>19</v>
      </c>
      <c r="O20" s="53" t="n">
        <f aca="false">AVERAGE(J20:L20)</f>
        <v>11287.6666666667</v>
      </c>
      <c r="P20" s="53" t="n">
        <f aca="false">AVERAGE(D22:D24)</f>
        <v>11375.6666666667</v>
      </c>
      <c r="Q20" s="53" t="n">
        <f aca="false">AVERAGE(F22:F24)</f>
        <v>11939.6666666667</v>
      </c>
      <c r="R20" s="53" t="n">
        <f aca="false">AVERAGE(H22:H24)</f>
        <v>12062.6666666667</v>
      </c>
      <c r="S20" s="53" t="n">
        <f aca="false">AVERAGE(J22:J24)</f>
        <v>11918.3333333333</v>
      </c>
      <c r="T20" s="53" t="n">
        <f aca="false">AVERAGE(L22:L24)</f>
        <v>10915</v>
      </c>
      <c r="V20" s="53" t="n">
        <f aca="false">STDEV(J20:L20)/SQRT(3)</f>
        <v>319.893906023718</v>
      </c>
      <c r="W20" s="53" t="n">
        <f aca="false">STDEV(D22:D24)/SQRT(3)</f>
        <v>103.653804132367</v>
      </c>
      <c r="X20" s="53" t="n">
        <f aca="false">STDEV(F22:F24)/SQRT(3)</f>
        <v>70.3001501499898</v>
      </c>
      <c r="Y20" s="53" t="n">
        <f aca="false">STDEV(H22:H24)/SQRT(3)</f>
        <v>149.037280943766</v>
      </c>
      <c r="Z20" s="53" t="n">
        <f aca="false">STDEV(J22:J24)/SQRT(3)</f>
        <v>324.577845482063</v>
      </c>
      <c r="AA20" s="53" t="n">
        <f aca="false">STDEV(L22:L24)/SQRT(3)</f>
        <v>226.367694986129</v>
      </c>
    </row>
    <row r="21" customFormat="false" ht="15" hidden="false" customHeight="false" outlineLevel="0" collapsed="false">
      <c r="C21" s="56"/>
      <c r="D21" s="56"/>
      <c r="E21" s="56"/>
      <c r="F21" s="56"/>
      <c r="G21" s="56"/>
      <c r="H21" s="56"/>
      <c r="I21" s="56"/>
      <c r="J21" s="56" t="n">
        <f aca="false">J6-$R$8</f>
        <v>-50</v>
      </c>
      <c r="K21" s="56" t="n">
        <f aca="false">K6-$R$8</f>
        <v>-15</v>
      </c>
      <c r="L21" s="56" t="n">
        <f aca="false">L6-$R$8</f>
        <v>65</v>
      </c>
      <c r="N21" s="0" t="s">
        <v>20</v>
      </c>
      <c r="O21" s="53"/>
      <c r="P21" s="53"/>
      <c r="R21" s="53" t="n">
        <f aca="false">AVERAGE(C20:E20)</f>
        <v>3598.66666666667</v>
      </c>
      <c r="V21" s="53"/>
      <c r="W21" s="53"/>
      <c r="Y21" s="0" t="n">
        <f aca="false">STDEV(C20:E20)/SQRT(3)</f>
        <v>92.8912147502539</v>
      </c>
    </row>
    <row r="22" customFormat="false" ht="15" hidden="false" customHeight="false" outlineLevel="0" collapsed="false">
      <c r="C22" s="56" t="n">
        <f aca="false">C7-$R$8</f>
        <v>9793</v>
      </c>
      <c r="D22" s="56" t="n">
        <f aca="false">D7-$R$8</f>
        <v>11511</v>
      </c>
      <c r="E22" s="56" t="n">
        <f aca="false">E7-$R$8</f>
        <v>11695</v>
      </c>
      <c r="F22" s="56" t="n">
        <f aca="false">F7-$R$8</f>
        <v>11805</v>
      </c>
      <c r="G22" s="56" t="n">
        <f aca="false">G7-$R$8</f>
        <v>11878</v>
      </c>
      <c r="H22" s="56" t="n">
        <f aca="false">H7-$R$8</f>
        <v>11765</v>
      </c>
      <c r="I22" s="56" t="n">
        <f aca="false">I7-$R$8</f>
        <v>11538</v>
      </c>
      <c r="J22" s="56" t="n">
        <f aca="false">J7-$R$8</f>
        <v>11302</v>
      </c>
      <c r="K22" s="56" t="n">
        <f aca="false">K7-$R$8</f>
        <v>12189</v>
      </c>
      <c r="L22" s="56" t="n">
        <f aca="false">L7-$R$8</f>
        <v>11246</v>
      </c>
      <c r="N22" s="0" t="s">
        <v>4</v>
      </c>
      <c r="O22" s="53"/>
      <c r="P22" s="53"/>
      <c r="R22" s="53" t="n">
        <f aca="false">AVERAGE(J20:L20)</f>
        <v>11287.6666666667</v>
      </c>
      <c r="V22" s="53"/>
      <c r="W22" s="53"/>
      <c r="Y22" s="0" t="n">
        <f aca="false">STDEV(J20:L20)/SQRT(3)</f>
        <v>319.893906023718</v>
      </c>
    </row>
    <row r="23" customFormat="false" ht="15" hidden="false" customHeight="false" outlineLevel="0" collapsed="false">
      <c r="C23" s="56" t="n">
        <f aca="false">C8-$R$8</f>
        <v>9743</v>
      </c>
      <c r="D23" s="56" t="n">
        <f aca="false">D8-$R$8</f>
        <v>11444</v>
      </c>
      <c r="E23" s="56" t="n">
        <f aca="false">E8-$R$8</f>
        <v>10777</v>
      </c>
      <c r="F23" s="56" t="n">
        <f aca="false">F8-$R$8</f>
        <v>11972</v>
      </c>
      <c r="G23" s="56" t="n">
        <f aca="false">G8-$R$8</f>
        <v>12376</v>
      </c>
      <c r="H23" s="56" t="n">
        <f aca="false">H8-$R$8</f>
        <v>12198</v>
      </c>
      <c r="I23" s="56" t="n">
        <f aca="false">I8-$R$8</f>
        <v>11170</v>
      </c>
      <c r="J23" s="56" t="n">
        <f aca="false">J8-$R$8</f>
        <v>12403</v>
      </c>
      <c r="K23" s="56" t="n">
        <f aca="false">K8-$R$8</f>
        <v>10938</v>
      </c>
      <c r="L23" s="56" t="n">
        <f aca="false">L8-$R$8</f>
        <v>11017</v>
      </c>
      <c r="N23" s="0" t="s">
        <v>5</v>
      </c>
      <c r="O23" s="53"/>
      <c r="P23" s="53"/>
      <c r="R23" s="53" t="n">
        <f aca="false">AVERAGE(J21:L21)</f>
        <v>0</v>
      </c>
      <c r="V23" s="53"/>
      <c r="W23" s="53"/>
      <c r="Y23" s="0" t="n">
        <f aca="false">STDEV(J21:L21)/SQRT(3)</f>
        <v>34.0342964277702</v>
      </c>
    </row>
    <row r="24" customFormat="false" ht="15" hidden="false" customHeight="false" outlineLevel="0" collapsed="false">
      <c r="C24" s="56" t="n">
        <f aca="false">C9-$R$8</f>
        <v>9768</v>
      </c>
      <c r="D24" s="56" t="n">
        <f aca="false">D9-$R$8</f>
        <v>11172</v>
      </c>
      <c r="E24" s="56" t="n">
        <f aca="false">E9-$R$8</f>
        <v>11397</v>
      </c>
      <c r="F24" s="56" t="n">
        <f aca="false">F9-$R$8</f>
        <v>12042</v>
      </c>
      <c r="G24" s="56" t="n">
        <f aca="false">G9-$R$8</f>
        <v>10468</v>
      </c>
      <c r="H24" s="56" t="n">
        <f aca="false">H9-$R$8</f>
        <v>12225</v>
      </c>
      <c r="I24" s="56" t="n">
        <f aca="false">I9-$R$8</f>
        <v>11806</v>
      </c>
      <c r="J24" s="56" t="n">
        <f aca="false">J9-$R$8</f>
        <v>12050</v>
      </c>
      <c r="K24" s="56" t="n">
        <f aca="false">K9-$R$8</f>
        <v>11025</v>
      </c>
      <c r="L24" s="56" t="n">
        <f aca="false">L9-$R$8</f>
        <v>10482</v>
      </c>
      <c r="O24" s="53"/>
      <c r="V24" s="5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A20"/>
  <sheetViews>
    <sheetView windowProtection="false" showFormulas="false" showGridLines="true" showRowColHeaders="true" showZeros="true" rightToLeft="false" tabSelected="false" showOutlineSymbols="true" defaultGridColor="true" view="normal" topLeftCell="R1" colorId="64" zoomScale="160" zoomScaleNormal="160" zoomScalePageLayoutView="100" workbookViewId="0">
      <selection pane="topLeft" activeCell="N1" activeCellId="0" sqref="N1"/>
    </sheetView>
  </sheetViews>
  <sheetFormatPr defaultRowHeight="15"/>
  <cols>
    <col collapsed="false" hidden="false" max="2" min="1" style="0" width="8.5748987854251"/>
    <col collapsed="false" hidden="false" max="5" min="3" style="0" width="9.57085020242915"/>
    <col collapsed="false" hidden="false" max="12" min="6" style="0" width="9.2834008097166"/>
    <col collapsed="false" hidden="false" max="13" min="13" style="52" width="2.2834008097166"/>
    <col collapsed="false" hidden="false" max="14" min="14" style="0" width="12.2834008097166"/>
    <col collapsed="false" hidden="false" max="15" min="15" style="0" width="10.1417004048583"/>
    <col collapsed="false" hidden="false" max="16" min="16" style="0" width="10.5708502024292"/>
    <col collapsed="false" hidden="false" max="20" min="17" style="0" width="9.57085020242915"/>
    <col collapsed="false" hidden="false" max="21" min="21" style="0" width="1.8582995951417"/>
    <col collapsed="false" hidden="false" max="22" min="22" style="0" width="8.57085020242915"/>
    <col collapsed="false" hidden="false" max="1025" min="23" style="0" width="8.5748987854251"/>
  </cols>
  <sheetData>
    <row r="1" customFormat="false" ht="15" hidden="false" customHeight="false" outlineLevel="0" collapsed="false">
      <c r="O1" s="54" t="n">
        <v>0</v>
      </c>
      <c r="P1" s="54" t="n">
        <v>0.01</v>
      </c>
      <c r="Q1" s="54" t="n">
        <v>0.1</v>
      </c>
      <c r="R1" s="54" t="n">
        <v>1</v>
      </c>
      <c r="S1" s="54" t="n">
        <v>10</v>
      </c>
      <c r="T1" s="54" t="n">
        <v>100</v>
      </c>
      <c r="V1" s="54" t="n">
        <v>0</v>
      </c>
      <c r="W1" s="54" t="n">
        <v>0.01</v>
      </c>
      <c r="X1" s="54" t="n">
        <v>0.1</v>
      </c>
      <c r="Y1" s="54" t="n">
        <v>1</v>
      </c>
      <c r="Z1" s="54" t="n">
        <v>10</v>
      </c>
      <c r="AA1" s="54" t="n">
        <v>100</v>
      </c>
    </row>
    <row r="2" customFormat="false" ht="15" hidden="false" customHeight="false" outlineLevel="0" collapsed="false">
      <c r="B2" s="0" t="s">
        <v>15</v>
      </c>
      <c r="C2" s="56" t="n">
        <v>11172</v>
      </c>
      <c r="D2" s="56" t="n">
        <v>9214</v>
      </c>
      <c r="E2" s="56" t="n">
        <v>9622</v>
      </c>
      <c r="F2" s="56" t="n">
        <v>11404</v>
      </c>
      <c r="G2" s="56" t="n">
        <v>12180</v>
      </c>
      <c r="H2" s="56" t="n">
        <v>10030</v>
      </c>
      <c r="I2" s="56" t="n">
        <v>8947</v>
      </c>
      <c r="J2" s="56" t="n">
        <v>10208</v>
      </c>
      <c r="K2" s="56" t="n">
        <v>7977</v>
      </c>
      <c r="L2" s="56" t="n">
        <v>8782</v>
      </c>
      <c r="N2" s="0" t="s">
        <v>16</v>
      </c>
      <c r="O2" s="0" t="n">
        <f aca="false">AVERAGE(J5:L5)</f>
        <v>9361</v>
      </c>
      <c r="P2" s="53" t="n">
        <f aca="false">AVERAGE(C2:C4)</f>
        <v>9033</v>
      </c>
      <c r="Q2" s="53" t="n">
        <f aca="false">AVERAGE(E2:E4)</f>
        <v>8460</v>
      </c>
      <c r="R2" s="53" t="n">
        <f aca="false">AVERAGE(G2:G4)</f>
        <v>9998.33333333333</v>
      </c>
      <c r="S2" s="53" t="n">
        <f aca="false">AVERAGE(I2:I4)</f>
        <v>8549.66666666667</v>
      </c>
      <c r="T2" s="53" t="n">
        <f aca="false">AVERAGE(K2:K4)</f>
        <v>8002.66666666667</v>
      </c>
      <c r="V2" s="0" t="n">
        <f aca="false">STDEV(J5:L5)/SQRT(3)</f>
        <v>879.129683266354</v>
      </c>
      <c r="W2" s="53" t="n">
        <f aca="false">STDEV(C2:C4)/SQRT(3)</f>
        <v>1085.98542040551</v>
      </c>
      <c r="X2" s="53" t="n">
        <f aca="false">STDEV(E2:E4)/SQRT(3)</f>
        <v>581.997709044746</v>
      </c>
      <c r="Y2" s="53" t="n">
        <f aca="false">STDEV(G2:G4)/SQRT(3)</f>
        <v>1092.00249287465</v>
      </c>
      <c r="Z2" s="53" t="n">
        <f aca="false">STDEV(I2:I4)/SQRT(3)</f>
        <v>201.968919501107</v>
      </c>
      <c r="AA2" s="53" t="n">
        <f aca="false">STDEV(K2:K4)/SQRT(3)</f>
        <v>48.2159494128009</v>
      </c>
    </row>
    <row r="3" customFormat="false" ht="15" hidden="false" customHeight="false" outlineLevel="0" collapsed="false">
      <c r="C3" s="56" t="n">
        <v>7637</v>
      </c>
      <c r="D3" s="56" t="n">
        <v>7945</v>
      </c>
      <c r="E3" s="56" t="n">
        <v>7820</v>
      </c>
      <c r="F3" s="56" t="n">
        <v>8168</v>
      </c>
      <c r="G3" s="56" t="n">
        <v>8820</v>
      </c>
      <c r="H3" s="56" t="n">
        <v>8242</v>
      </c>
      <c r="I3" s="56" t="n">
        <v>8288</v>
      </c>
      <c r="J3" s="56" t="n">
        <v>8664</v>
      </c>
      <c r="K3" s="56" t="n">
        <v>8096</v>
      </c>
      <c r="L3" s="56" t="n">
        <v>8651</v>
      </c>
      <c r="N3" s="0" t="s">
        <v>17</v>
      </c>
      <c r="O3" s="0" t="n">
        <f aca="false">AVERAGE(J5:L5)</f>
        <v>9361</v>
      </c>
      <c r="P3" s="53" t="n">
        <f aca="false">AVERAGE(D2:D4)</f>
        <v>8370.33333333334</v>
      </c>
      <c r="Q3" s="53" t="n">
        <f aca="false">AVERAGE(F2:F4)</f>
        <v>9173.33333333333</v>
      </c>
      <c r="R3" s="53" t="n">
        <f aca="false">AVERAGE(H2:H4)</f>
        <v>9065</v>
      </c>
      <c r="S3" s="53" t="n">
        <f aca="false">AVERAGE(J2:J4)</f>
        <v>9105.66666666667</v>
      </c>
      <c r="T3" s="53" t="n">
        <f aca="false">AVERAGE(L2:L4)</f>
        <v>8697.33333333334</v>
      </c>
      <c r="V3" s="0" t="n">
        <f aca="false">STDEV(J5:L5)/SQRT(3)</f>
        <v>879.129683266354</v>
      </c>
      <c r="W3" s="53" t="n">
        <f aca="false">STDEV(D2:D4)/SQRT(3)</f>
        <v>421.838173289763</v>
      </c>
      <c r="X3" s="53" t="n">
        <f aca="false">STDEV(F2:F4)/SQRT(3)</f>
        <v>1117.13999918442</v>
      </c>
      <c r="Y3" s="53" t="n">
        <f aca="false">STDEV(H2:H4)/SQRT(3)</f>
        <v>521.011516187502</v>
      </c>
      <c r="Z3" s="53" t="n">
        <f aca="false">STDEV(J2:J4)/SQRT(3)</f>
        <v>554.780537189657</v>
      </c>
      <c r="AA3" s="53" t="n">
        <f aca="false">STDEV(L2:L4)/SQRT(3)</f>
        <v>42.3962786626898</v>
      </c>
    </row>
    <row r="4" customFormat="false" ht="15" hidden="false" customHeight="false" outlineLevel="0" collapsed="false">
      <c r="C4" s="56" t="n">
        <v>8290</v>
      </c>
      <c r="D4" s="56" t="n">
        <v>7952</v>
      </c>
      <c r="E4" s="56" t="n">
        <v>7938</v>
      </c>
      <c r="F4" s="56" t="n">
        <v>7948</v>
      </c>
      <c r="G4" s="56" t="n">
        <v>8995</v>
      </c>
      <c r="H4" s="56" t="n">
        <v>8923</v>
      </c>
      <c r="I4" s="56" t="n">
        <v>8414</v>
      </c>
      <c r="J4" s="56" t="n">
        <v>8445</v>
      </c>
      <c r="K4" s="56" t="n">
        <v>7935</v>
      </c>
      <c r="L4" s="56" t="n">
        <v>8659</v>
      </c>
      <c r="N4" s="0" t="s">
        <v>18</v>
      </c>
      <c r="O4" s="0" t="n">
        <f aca="false">AVERAGE(J5:L5)</f>
        <v>9361</v>
      </c>
      <c r="P4" s="53" t="n">
        <f aca="false">AVERAGE(C7:C9)</f>
        <v>7939</v>
      </c>
      <c r="Q4" s="53" t="n">
        <f aca="false">AVERAGE(E7:E9)</f>
        <v>7424.66666666667</v>
      </c>
      <c r="R4" s="53" t="n">
        <f aca="false">AVERAGE(G7:G9)</f>
        <v>9586.66666666667</v>
      </c>
      <c r="S4" s="53" t="n">
        <f aca="false">AVERAGE(I7:I9)</f>
        <v>8696</v>
      </c>
      <c r="T4" s="53" t="n">
        <f aca="false">AVERAGE(K7:K9)</f>
        <v>8082</v>
      </c>
      <c r="V4" s="0" t="n">
        <f aca="false">STDEV(J5:L5)/SQRT(3)</f>
        <v>879.129683266354</v>
      </c>
      <c r="W4" s="53" t="n">
        <f aca="false">STDEV(C7:C9)/SQRT(3)</f>
        <v>76.9177049406269</v>
      </c>
      <c r="X4" s="53" t="n">
        <f aca="false">STDEV(E7:E9)/SQRT(3)</f>
        <v>61.8636493517082</v>
      </c>
      <c r="Y4" s="53" t="n">
        <f aca="false">STDEV(G7:G9)/SQRT(3)</f>
        <v>737.353450599585</v>
      </c>
      <c r="Z4" s="53" t="n">
        <f aca="false">STDEV(I7:I9)/SQRT(3)</f>
        <v>243.439930989146</v>
      </c>
      <c r="AA4" s="53" t="n">
        <f aca="false">STDEV(K7:K9)/SQRT(3)</f>
        <v>327.008154842251</v>
      </c>
    </row>
    <row r="5" customFormat="false" ht="15" hidden="false" customHeight="false" outlineLevel="0" collapsed="false">
      <c r="C5" s="56" t="n">
        <v>2604</v>
      </c>
      <c r="D5" s="56" t="n">
        <v>2736</v>
      </c>
      <c r="E5" s="56" t="n">
        <v>2929</v>
      </c>
      <c r="F5" s="56"/>
      <c r="G5" s="56"/>
      <c r="H5" s="56"/>
      <c r="I5" s="56"/>
      <c r="J5" s="56" t="n">
        <v>10948</v>
      </c>
      <c r="K5" s="56" t="n">
        <v>7912</v>
      </c>
      <c r="L5" s="56" t="n">
        <v>9223</v>
      </c>
      <c r="N5" s="0" t="s">
        <v>19</v>
      </c>
      <c r="O5" s="0" t="n">
        <f aca="false">AVERAGE(J5:L5)</f>
        <v>9361</v>
      </c>
      <c r="P5" s="53" t="n">
        <f aca="false">AVERAGE(D7:D9)</f>
        <v>9567</v>
      </c>
      <c r="Q5" s="53" t="n">
        <f aca="false">AVERAGE(F7:F9)</f>
        <v>8504.66666666667</v>
      </c>
      <c r="R5" s="53" t="n">
        <f aca="false">AVERAGE(H7:H9)</f>
        <v>10122.3333333333</v>
      </c>
      <c r="S5" s="53" t="n">
        <f aca="false">AVERAGE(J7:J9)</f>
        <v>10351.6666666667</v>
      </c>
      <c r="T5" s="53" t="n">
        <f aca="false">AVERAGE(L7:L9)</f>
        <v>10115.3333333333</v>
      </c>
      <c r="V5" s="0" t="n">
        <f aca="false">STDEV(J5:L5)/SQRT(3)</f>
        <v>879.129683266354</v>
      </c>
      <c r="W5" s="53" t="n">
        <f aca="false">STDEV(D7:D9)/SQRT(3)</f>
        <v>211.06712992158</v>
      </c>
      <c r="X5" s="53" t="n">
        <f aca="false">STDEV(F7:F9)/SQRT(3)</f>
        <v>66.8688600504334</v>
      </c>
      <c r="Y5" s="53" t="n">
        <f aca="false">STDEV(H7:H9)/SQRT(3)</f>
        <v>709.069186406454</v>
      </c>
      <c r="Z5" s="53" t="n">
        <f aca="false">STDEV(J7:J9)/SQRT(3)</f>
        <v>678.476315807053</v>
      </c>
      <c r="AA5" s="53" t="n">
        <f aca="false">STDEV(L7:L9)/SQRT(3)</f>
        <v>736.181438988457</v>
      </c>
    </row>
    <row r="6" customFormat="false" ht="15" hidden="false" customHeight="false" outlineLevel="0" collapsed="false">
      <c r="C6" s="56"/>
      <c r="D6" s="56"/>
      <c r="E6" s="56"/>
      <c r="F6" s="56"/>
      <c r="G6" s="56"/>
      <c r="H6" s="56"/>
      <c r="I6" s="56"/>
      <c r="J6" s="56" t="n">
        <v>1728</v>
      </c>
      <c r="K6" s="56" t="n">
        <v>1855</v>
      </c>
      <c r="L6" s="56" t="n">
        <v>1791</v>
      </c>
      <c r="N6" s="0" t="s">
        <v>20</v>
      </c>
      <c r="P6" s="53"/>
      <c r="R6" s="0" t="n">
        <f aca="false">AVERAGE(C5:E5)</f>
        <v>2756.33333333333</v>
      </c>
      <c r="W6" s="53"/>
      <c r="Y6" s="0" t="n">
        <f aca="false">STDEV(C5:E5)/SQRT(3)</f>
        <v>94.3686624067781</v>
      </c>
    </row>
    <row r="7" customFormat="false" ht="15" hidden="false" customHeight="false" outlineLevel="0" collapsed="false">
      <c r="C7" s="56" t="n">
        <v>8084</v>
      </c>
      <c r="D7" s="56" t="n">
        <v>9875</v>
      </c>
      <c r="E7" s="56" t="n">
        <v>7542</v>
      </c>
      <c r="F7" s="56" t="n">
        <v>8534</v>
      </c>
      <c r="G7" s="56" t="n">
        <v>8513</v>
      </c>
      <c r="H7" s="56" t="n">
        <v>8719</v>
      </c>
      <c r="I7" s="56" t="n">
        <v>9124</v>
      </c>
      <c r="J7" s="56" t="n">
        <v>10586</v>
      </c>
      <c r="K7" s="56" t="n">
        <v>8231</v>
      </c>
      <c r="L7" s="56" t="n">
        <v>8652</v>
      </c>
      <c r="N7" s="0" t="s">
        <v>4</v>
      </c>
      <c r="P7" s="53"/>
      <c r="R7" s="0" t="n">
        <f aca="false">AVERAGE(J5:L5)</f>
        <v>9361</v>
      </c>
      <c r="W7" s="53"/>
      <c r="Y7" s="0" t="n">
        <f aca="false">STDEV(J5:L5)/SQRT(3)</f>
        <v>879.129683266354</v>
      </c>
    </row>
    <row r="8" customFormat="false" ht="15" hidden="false" customHeight="false" outlineLevel="0" collapsed="false">
      <c r="C8" s="56" t="n">
        <v>7911</v>
      </c>
      <c r="D8" s="56" t="n">
        <v>9663</v>
      </c>
      <c r="E8" s="56" t="n">
        <v>7332</v>
      </c>
      <c r="F8" s="56" t="n">
        <v>8377</v>
      </c>
      <c r="G8" s="56" t="n">
        <v>9248</v>
      </c>
      <c r="H8" s="56" t="n">
        <v>11001</v>
      </c>
      <c r="I8" s="56" t="n">
        <v>8281</v>
      </c>
      <c r="J8" s="56" t="n">
        <v>9077</v>
      </c>
      <c r="K8" s="56" t="n">
        <v>7456</v>
      </c>
      <c r="L8" s="56" t="n">
        <v>10706</v>
      </c>
      <c r="N8" s="0" t="s">
        <v>5</v>
      </c>
      <c r="P8" s="53"/>
      <c r="R8" s="0" t="n">
        <f aca="false">AVERAGE(J6:L6)</f>
        <v>1791.33333333333</v>
      </c>
      <c r="W8" s="53"/>
      <c r="Y8" s="0" t="n">
        <f aca="false">STDEV(J6:L6)/SQRT(3)</f>
        <v>36.6621209303432</v>
      </c>
    </row>
    <row r="9" customFormat="false" ht="15" hidden="false" customHeight="false" outlineLevel="0" collapsed="false">
      <c r="C9" s="56" t="n">
        <v>7822</v>
      </c>
      <c r="D9" s="56" t="n">
        <v>9163</v>
      </c>
      <c r="E9" s="56" t="n">
        <v>7400</v>
      </c>
      <c r="F9" s="56" t="n">
        <v>8603</v>
      </c>
      <c r="G9" s="56" t="n">
        <v>10999</v>
      </c>
      <c r="H9" s="56" t="n">
        <v>10647</v>
      </c>
      <c r="I9" s="56" t="n">
        <v>8683</v>
      </c>
      <c r="J9" s="56" t="n">
        <v>11392</v>
      </c>
      <c r="K9" s="56" t="n">
        <v>8559</v>
      </c>
      <c r="L9" s="56" t="n">
        <v>10988</v>
      </c>
    </row>
    <row r="12" customFormat="false" ht="15" hidden="false" customHeight="false" outlineLevel="0" collapsed="false">
      <c r="B12" s="57" t="s">
        <v>22</v>
      </c>
      <c r="O12" s="54" t="n">
        <v>0</v>
      </c>
      <c r="P12" s="54" t="n">
        <v>0.01</v>
      </c>
      <c r="Q12" s="54" t="n">
        <v>0.1</v>
      </c>
      <c r="R12" s="54" t="n">
        <v>1</v>
      </c>
      <c r="S12" s="54" t="n">
        <v>10</v>
      </c>
      <c r="T12" s="54" t="n">
        <v>100</v>
      </c>
      <c r="V12" s="54" t="n">
        <v>0</v>
      </c>
      <c r="W12" s="54" t="n">
        <v>0.01</v>
      </c>
      <c r="X12" s="54" t="n">
        <v>0.1</v>
      </c>
      <c r="Y12" s="54" t="n">
        <v>1</v>
      </c>
      <c r="Z12" s="54" t="n">
        <v>10</v>
      </c>
      <c r="AA12" s="54" t="n">
        <v>100</v>
      </c>
    </row>
    <row r="13" customFormat="false" ht="15" hidden="false" customHeight="false" outlineLevel="0" collapsed="false">
      <c r="B13" s="0" t="s">
        <v>15</v>
      </c>
      <c r="C13" s="58" t="n">
        <f aca="false">C2/1.199821</f>
        <v>9311.38894885154</v>
      </c>
      <c r="D13" s="58" t="n">
        <f aca="false">D2/1.199821</f>
        <v>7679.47885559596</v>
      </c>
      <c r="E13" s="58" t="n">
        <f aca="false">E2/1.199821</f>
        <v>8019.52957982899</v>
      </c>
      <c r="F13" s="58" t="n">
        <f aca="false">F2/1.199821</f>
        <v>9504.7511253762</v>
      </c>
      <c r="G13" s="58" t="n">
        <f aca="false">G2/1.199821</f>
        <v>10151.5142675449</v>
      </c>
      <c r="H13" s="58" t="n">
        <f aca="false">H2/1.199821</f>
        <v>8359.58030406202</v>
      </c>
      <c r="I13" s="58" t="n">
        <f aca="false">I2/1.199821</f>
        <v>7456.94566106111</v>
      </c>
      <c r="J13" s="58" t="n">
        <f aca="false">J2/1.199821</f>
        <v>8507.93576708526</v>
      </c>
      <c r="K13" s="58" t="n">
        <f aca="false">K2/1.199821</f>
        <v>6648.49173335022</v>
      </c>
      <c r="L13" s="58" t="n">
        <f aca="false">L2/1.199821</f>
        <v>7319.42514758452</v>
      </c>
      <c r="N13" s="0" t="s">
        <v>16</v>
      </c>
      <c r="O13" s="0" t="n">
        <f aca="false">AVERAGE(J16:L16)</f>
        <v>7801.99713123874</v>
      </c>
      <c r="P13" s="53" t="n">
        <f aca="false">AVERAGE(C13:C15)</f>
        <v>7528.62301960042</v>
      </c>
      <c r="Q13" s="53" t="n">
        <f aca="false">AVERAGE(E13:E15)</f>
        <v>7051.0517818908</v>
      </c>
      <c r="R13" s="53" t="n">
        <f aca="false">AVERAGE(G13:G15)</f>
        <v>8333.18747824328</v>
      </c>
      <c r="S13" s="53" t="n">
        <f aca="false">AVERAGE(I13:I15)</f>
        <v>7125.78515184071</v>
      </c>
      <c r="T13" s="53" t="n">
        <f aca="false">AVERAGE(K13:K15)</f>
        <v>6669.88381322436</v>
      </c>
      <c r="V13" s="0" t="n">
        <f aca="false">STDEV(J16:L16)/SQRT(3)</f>
        <v>732.717366395784</v>
      </c>
      <c r="W13" s="53" t="n">
        <f aca="false">STDEV(C13:C15)/SQRT(3)</f>
        <v>905.122864498547</v>
      </c>
      <c r="X13" s="53" t="n">
        <f aca="false">STDEV(E13:E15)/SQRT(3)</f>
        <v>485.070447212331</v>
      </c>
      <c r="Y13" s="53" t="n">
        <f aca="false">STDEV(G13:G15)/SQRT(3)</f>
        <v>910.137839623286</v>
      </c>
      <c r="Z13" s="53" t="n">
        <f aca="false">STDEV(I13:I15)/SQRT(3)</f>
        <v>168.332542521848</v>
      </c>
      <c r="AA13" s="53" t="n">
        <f aca="false">STDEV(K13:K15)/SQRT(3)</f>
        <v>40.1859522485446</v>
      </c>
    </row>
    <row r="14" customFormat="false" ht="15" hidden="false" customHeight="false" outlineLevel="0" collapsed="false">
      <c r="B14" s="0" t="n">
        <f aca="false">R8/day1!R8</f>
        <v>1.19982138870284</v>
      </c>
      <c r="C14" s="58" t="n">
        <f aca="false">C3/1.199821</f>
        <v>6365.1161298227</v>
      </c>
      <c r="D14" s="58" t="n">
        <f aca="false">D3/1.199821</f>
        <v>6621.82108831234</v>
      </c>
      <c r="E14" s="58" t="n">
        <f aca="false">E3/1.199821</f>
        <v>6517.6388811331</v>
      </c>
      <c r="F14" s="58" t="n">
        <f aca="false">F3/1.199821</f>
        <v>6807.6821459201</v>
      </c>
      <c r="G14" s="58" t="n">
        <f aca="false">G3/1.199821</f>
        <v>7351.096538567</v>
      </c>
      <c r="H14" s="58" t="n">
        <f aca="false">H3/1.199821</f>
        <v>6869.35801257021</v>
      </c>
      <c r="I14" s="58" t="n">
        <f aca="false">I3/1.199821</f>
        <v>6907.69706481217</v>
      </c>
      <c r="J14" s="58" t="n">
        <f aca="false">J3/1.199821</f>
        <v>7221.07714400731</v>
      </c>
      <c r="K14" s="58" t="n">
        <f aca="false">K3/1.199821</f>
        <v>6747.67319458486</v>
      </c>
      <c r="L14" s="58" t="n">
        <f aca="false">L3/1.199821</f>
        <v>7210.24219446067</v>
      </c>
      <c r="N14" s="0" t="s">
        <v>17</v>
      </c>
      <c r="O14" s="0" t="n">
        <f aca="false">AVERAGE(J16:L16)</f>
        <v>7801.99713123874</v>
      </c>
      <c r="P14" s="53" t="n">
        <f aca="false">AVERAGE(D13:D15)</f>
        <v>6976.31841194089</v>
      </c>
      <c r="Q14" s="53" t="n">
        <f aca="false">AVERAGE(F13:F15)</f>
        <v>7645.58491086031</v>
      </c>
      <c r="R14" s="53" t="n">
        <f aca="false">AVERAGE(H13:H15)</f>
        <v>7555.29366463831</v>
      </c>
      <c r="S14" s="53" t="n">
        <f aca="false">AVERAGE(J13:J15)</f>
        <v>7589.18760937395</v>
      </c>
      <c r="T14" s="53" t="n">
        <f aca="false">AVERAGE(L13:L15)</f>
        <v>7248.85906592178</v>
      </c>
      <c r="V14" s="0" t="n">
        <f aca="false">STDEV(J16:L16)/SQRT(3)</f>
        <v>732.717366395784</v>
      </c>
      <c r="W14" s="53" t="n">
        <f aca="false">STDEV(D13:D15)/SQRT(3)</f>
        <v>351.584255726282</v>
      </c>
      <c r="X14" s="53" t="n">
        <f aca="false">STDEV(F13:F15)/SQRT(3)</f>
        <v>931.088886745963</v>
      </c>
      <c r="Y14" s="53" t="n">
        <f aca="false">STDEV(H13:H15)/SQRT(3)</f>
        <v>434.241037777721</v>
      </c>
      <c r="Z14" s="53" t="n">
        <f aca="false">STDEV(J13:J15)/SQRT(3)</f>
        <v>462.386086916013</v>
      </c>
      <c r="AA14" s="53" t="n">
        <f aca="false">STDEV(L13:L15)/SQRT(3)</f>
        <v>35.3355030981203</v>
      </c>
    </row>
    <row r="15" customFormat="false" ht="15" hidden="false" customHeight="false" outlineLevel="0" collapsed="false">
      <c r="C15" s="58" t="n">
        <f aca="false">C4/1.199821</f>
        <v>6909.36398012704</v>
      </c>
      <c r="D15" s="58" t="n">
        <f aca="false">D4/1.199821</f>
        <v>6627.65529191438</v>
      </c>
      <c r="E15" s="58" t="n">
        <f aca="false">E4/1.199821</f>
        <v>6615.9868847103</v>
      </c>
      <c r="F15" s="58" t="n">
        <f aca="false">F4/1.199821</f>
        <v>6624.32146128464</v>
      </c>
      <c r="G15" s="58" t="n">
        <f aca="false">G4/1.199821</f>
        <v>7496.95162861794</v>
      </c>
      <c r="H15" s="58" t="n">
        <f aca="false">H4/1.199821</f>
        <v>7436.9426772827</v>
      </c>
      <c r="I15" s="58" t="n">
        <f aca="false">I4/1.199821</f>
        <v>7012.71272964884</v>
      </c>
      <c r="J15" s="58" t="n">
        <f aca="false">J4/1.199821</f>
        <v>7038.54991702929</v>
      </c>
      <c r="K15" s="58" t="n">
        <f aca="false">K4/1.199821</f>
        <v>6613.486511738</v>
      </c>
      <c r="L15" s="58" t="n">
        <f aca="false">L4/1.199821</f>
        <v>7216.90985572015</v>
      </c>
      <c r="N15" s="0" t="s">
        <v>18</v>
      </c>
      <c r="O15" s="0" t="n">
        <f aca="false">AVERAGE(J16:L16)</f>
        <v>7801.99713123874</v>
      </c>
      <c r="P15" s="53" t="n">
        <f aca="false">AVERAGE(C18:C20)</f>
        <v>6616.82034236774</v>
      </c>
      <c r="Q15" s="53" t="n">
        <f aca="false">AVERAGE(E18:E20)</f>
        <v>6188.14528722757</v>
      </c>
      <c r="R15" s="53" t="n">
        <f aca="false">AVERAGE(G18:G20)</f>
        <v>7990.08074259966</v>
      </c>
      <c r="S15" s="53" t="n">
        <f aca="false">AVERAGE(I18:I20)</f>
        <v>7247.7477890452</v>
      </c>
      <c r="T15" s="53" t="n">
        <f aca="false">AVERAGE(K18:K20)</f>
        <v>6736.00478738078</v>
      </c>
      <c r="V15" s="0" t="n">
        <f aca="false">STDEV(J16:L16)/SQRT(3)</f>
        <v>732.717366395784</v>
      </c>
      <c r="W15" s="53" t="n">
        <f aca="false">STDEV(C18:C20)/SQRT(3)</f>
        <v>64.1076501750068</v>
      </c>
      <c r="X15" s="53" t="n">
        <f aca="false">STDEV(E18:E20)/SQRT(3)</f>
        <v>51.560732268987</v>
      </c>
      <c r="Y15" s="53" t="n">
        <f aca="false">STDEV(G18:G20)/SQRT(3)</f>
        <v>614.552879637526</v>
      </c>
      <c r="Z15" s="53" t="n">
        <f aca="false">STDEV(I18:I20)/SQRT(3)</f>
        <v>202.896874608084</v>
      </c>
      <c r="AA15" s="53" t="n">
        <f aca="false">STDEV(K18:K20)/SQRT(3)</f>
        <v>272.547450696605</v>
      </c>
    </row>
    <row r="16" customFormat="false" ht="15" hidden="false" customHeight="false" outlineLevel="0" collapsed="false">
      <c r="C16" s="58" t="n">
        <f aca="false">C5/1.199821</f>
        <v>2170.32373995788</v>
      </c>
      <c r="D16" s="58" t="n">
        <f aca="false">D5/1.199821</f>
        <v>2280.34015073915</v>
      </c>
      <c r="E16" s="58" t="n">
        <f aca="false">E5/1.199821</f>
        <v>2441.19747862389</v>
      </c>
      <c r="F16" s="58"/>
      <c r="G16" s="58"/>
      <c r="H16" s="58"/>
      <c r="I16" s="58"/>
      <c r="J16" s="58" t="n">
        <f aca="false">J5/1.199821</f>
        <v>9124.69443358634</v>
      </c>
      <c r="K16" s="58" t="n">
        <f aca="false">K5/1.199821</f>
        <v>6594.31698561702</v>
      </c>
      <c r="L16" s="58" t="n">
        <f aca="false">L5/1.199821</f>
        <v>7686.97997451287</v>
      </c>
      <c r="N16" s="0" t="s">
        <v>19</v>
      </c>
      <c r="O16" s="0" t="n">
        <f aca="false">AVERAGE(J16:L16)</f>
        <v>7801.99713123874</v>
      </c>
      <c r="P16" s="53" t="n">
        <f aca="false">AVERAGE(D18:D20)</f>
        <v>7973.68940867013</v>
      </c>
      <c r="Q16" s="53" t="n">
        <f aca="false">AVERAGE(F18:F20)</f>
        <v>7088.27955725618</v>
      </c>
      <c r="R16" s="53" t="n">
        <f aca="false">AVERAGE(H18:H20)</f>
        <v>8436.53622776509</v>
      </c>
      <c r="S16" s="53" t="n">
        <f aca="false">AVERAGE(J18:J20)</f>
        <v>8627.67585053659</v>
      </c>
      <c r="T16" s="53" t="n">
        <f aca="false">AVERAGE(L18:L20)</f>
        <v>8430.70202416305</v>
      </c>
      <c r="V16" s="0" t="n">
        <f aca="false">STDEV(J16:L16)/SQRT(3)</f>
        <v>732.717366395784</v>
      </c>
      <c r="W16" s="53" t="n">
        <f aca="false">STDEV(D18:D20)/SQRT(3)</f>
        <v>175.915515665737</v>
      </c>
      <c r="X16" s="53" t="n">
        <f aca="false">STDEV(F18:F20)/SQRT(3)</f>
        <v>55.7323634529097</v>
      </c>
      <c r="Y16" s="53" t="n">
        <f aca="false">STDEV(H18:H20)/SQRT(3)</f>
        <v>590.979143060885</v>
      </c>
      <c r="Z16" s="53" t="n">
        <f aca="false">STDEV(J18:J20)/SQRT(3)</f>
        <v>565.481280796929</v>
      </c>
      <c r="AA16" s="53" t="n">
        <f aca="false">STDEV(L18:L20)/SQRT(3)</f>
        <v>613.576057585635</v>
      </c>
    </row>
    <row r="17" customFormat="false" ht="15" hidden="false" customHeight="false" outlineLevel="0" collapsed="false">
      <c r="C17" s="58"/>
      <c r="D17" s="58"/>
      <c r="E17" s="58"/>
      <c r="F17" s="58"/>
      <c r="G17" s="58"/>
      <c r="H17" s="58"/>
      <c r="I17" s="58"/>
      <c r="J17" s="58" t="n">
        <f aca="false">J6/1.199821</f>
        <v>1440.21483204578</v>
      </c>
      <c r="K17" s="58" t="n">
        <f aca="false">K6/1.199821</f>
        <v>1546.06395453989</v>
      </c>
      <c r="L17" s="58" t="n">
        <f aca="false">L6/1.199821</f>
        <v>1492.72266446412</v>
      </c>
      <c r="N17" s="0" t="s">
        <v>20</v>
      </c>
      <c r="P17" s="53"/>
      <c r="R17" s="0" t="n">
        <f aca="false">AVERAGE(C16:E16)</f>
        <v>2297.28712310697</v>
      </c>
      <c r="W17" s="53"/>
      <c r="Y17" s="0" t="n">
        <f aca="false">STDEV(C16:E16)/SQRT(3)</f>
        <v>78.6522843047239</v>
      </c>
    </row>
    <row r="18" customFormat="false" ht="15" hidden="false" customHeight="false" outlineLevel="0" collapsed="false">
      <c r="C18" s="58" t="n">
        <f aca="false">C7/1.199821</f>
        <v>6737.67170269565</v>
      </c>
      <c r="D18" s="58" t="n">
        <f aca="false">D7/1.199821</f>
        <v>8230.39436715977</v>
      </c>
      <c r="E18" s="58" t="n">
        <f aca="false">E7/1.199821</f>
        <v>6285.93765236648</v>
      </c>
      <c r="F18" s="58" t="n">
        <f aca="false">F7/1.199821</f>
        <v>7112.72764854091</v>
      </c>
      <c r="G18" s="58" t="n">
        <f aca="false">G7/1.199821</f>
        <v>7095.2250377348</v>
      </c>
      <c r="H18" s="58" t="n">
        <f aca="false">H7/1.199821</f>
        <v>7266.91731516618</v>
      </c>
      <c r="I18" s="58" t="n">
        <f aca="false">I7/1.199821</f>
        <v>7604.46766642691</v>
      </c>
      <c r="J18" s="58" t="n">
        <f aca="false">J7/1.199821</f>
        <v>8822.98276159527</v>
      </c>
      <c r="K18" s="58" t="n">
        <f aca="false">K7/1.199821</f>
        <v>6860.18997833844</v>
      </c>
      <c r="L18" s="58" t="n">
        <f aca="false">L7/1.199821</f>
        <v>7211.07565211811</v>
      </c>
      <c r="N18" s="0" t="s">
        <v>4</v>
      </c>
      <c r="P18" s="53"/>
      <c r="R18" s="0" t="n">
        <f aca="false">AVERAGE(J16:L16)</f>
        <v>7801.99713123874</v>
      </c>
      <c r="W18" s="53"/>
      <c r="Y18" s="0" t="n">
        <f aca="false">STDEV(J16:L16)/SQRT(3)</f>
        <v>732.717366395784</v>
      </c>
    </row>
    <row r="19" customFormat="false" ht="15" hidden="false" customHeight="false" outlineLevel="0" collapsed="false">
      <c r="C19" s="58" t="n">
        <f aca="false">C8/1.199821</f>
        <v>6593.48352795959</v>
      </c>
      <c r="D19" s="58" t="n">
        <f aca="false">D8/1.199821</f>
        <v>8053.70134378378</v>
      </c>
      <c r="E19" s="58" t="n">
        <f aca="false">E8/1.199821</f>
        <v>6110.91154430536</v>
      </c>
      <c r="F19" s="58" t="n">
        <f aca="false">F8/1.199821</f>
        <v>6981.87479632379</v>
      </c>
      <c r="G19" s="58" t="n">
        <f aca="false">G8/1.199821</f>
        <v>7707.81641594871</v>
      </c>
      <c r="H19" s="58" t="n">
        <f aca="false">H8/1.199821</f>
        <v>9168.86768943034</v>
      </c>
      <c r="I19" s="58" t="n">
        <f aca="false">I8/1.199821</f>
        <v>6901.86286121013</v>
      </c>
      <c r="J19" s="58" t="n">
        <f aca="false">J8/1.199821</f>
        <v>7565.29515652752</v>
      </c>
      <c r="K19" s="58" t="n">
        <f aca="false">K8/1.199821</f>
        <v>6214.26029382716</v>
      </c>
      <c r="L19" s="58" t="n">
        <f aca="false">L8/1.199821</f>
        <v>8922.99768048734</v>
      </c>
      <c r="N19" s="0" t="s">
        <v>5</v>
      </c>
      <c r="P19" s="53"/>
      <c r="R19" s="0" t="n">
        <f aca="false">AVERAGE(J17:L17)</f>
        <v>1493.00048368326</v>
      </c>
      <c r="W19" s="53"/>
      <c r="Y19" s="0" t="n">
        <f aca="false">STDEV(J17:L17)/SQRT(3)</f>
        <v>30.5563254271622</v>
      </c>
    </row>
    <row r="20" customFormat="false" ht="15" hidden="false" customHeight="false" outlineLevel="0" collapsed="false">
      <c r="C20" s="58" t="n">
        <f aca="false">C9/1.199821</f>
        <v>6519.30579644797</v>
      </c>
      <c r="D20" s="58" t="n">
        <f aca="false">D9/1.199821</f>
        <v>7636.97251506683</v>
      </c>
      <c r="E20" s="58" t="n">
        <f aca="false">E9/1.199821</f>
        <v>6167.58666501086</v>
      </c>
      <c r="F20" s="58" t="n">
        <f aca="false">F9/1.199821</f>
        <v>7170.23622690385</v>
      </c>
      <c r="G20" s="58" t="n">
        <f aca="false">G9/1.199821</f>
        <v>9167.20077411547</v>
      </c>
      <c r="H20" s="58" t="n">
        <f aca="false">H9/1.199821</f>
        <v>8873.82367869874</v>
      </c>
      <c r="I20" s="58" t="n">
        <f aca="false">I9/1.199821</f>
        <v>7236.91283949856</v>
      </c>
      <c r="J20" s="58" t="n">
        <f aca="false">J9/1.199821</f>
        <v>9494.749633487</v>
      </c>
      <c r="K20" s="58" t="n">
        <f aca="false">K9/1.199821</f>
        <v>7133.56408997676</v>
      </c>
      <c r="L20" s="58" t="n">
        <f aca="false">L9/1.199821</f>
        <v>9158.0327398837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9"/>
  <sheetViews>
    <sheetView windowProtection="false" showFormulas="false" showGridLines="true" showRowColHeaders="true" showZeros="true" rightToLeft="false" tabSelected="false" showOutlineSymbols="true" defaultGridColor="true" view="normal" topLeftCell="S1" colorId="64" zoomScale="160" zoomScaleNormal="160" zoomScalePageLayoutView="100" workbookViewId="0">
      <selection pane="topLeft" activeCell="Q6" activeCellId="0" sqref="Q6"/>
    </sheetView>
  </sheetViews>
  <sheetFormatPr defaultRowHeight="15"/>
  <cols>
    <col collapsed="false" hidden="false" max="11" min="1" style="0" width="8.5748987854251"/>
    <col collapsed="false" hidden="false" max="12" min="12" style="52" width="2.2834008097166"/>
    <col collapsed="false" hidden="false" max="13" min="13" style="0" width="12.2834008097166"/>
    <col collapsed="false" hidden="false" max="15" min="14" style="0" width="10.5708502024292"/>
    <col collapsed="false" hidden="false" max="19" min="16" style="0" width="9.57085020242915"/>
    <col collapsed="false" hidden="false" max="20" min="20" style="0" width="1.8582995951417"/>
    <col collapsed="false" hidden="false" max="21" min="21" style="0" width="9.1417004048583"/>
    <col collapsed="false" hidden="false" max="1025" min="22" style="0" width="8.5748987854251"/>
  </cols>
  <sheetData>
    <row r="1" customFormat="false" ht="15" hidden="false" customHeight="false" outlineLevel="0" collapsed="false">
      <c r="N1" s="54" t="n">
        <v>0</v>
      </c>
      <c r="O1" s="54" t="n">
        <v>0.01</v>
      </c>
      <c r="P1" s="54" t="n">
        <v>0.1</v>
      </c>
      <c r="Q1" s="54" t="n">
        <v>1</v>
      </c>
      <c r="R1" s="54" t="n">
        <v>10</v>
      </c>
      <c r="S1" s="54" t="n">
        <v>100</v>
      </c>
      <c r="U1" s="54" t="n">
        <v>0</v>
      </c>
      <c r="V1" s="54" t="n">
        <v>0.01</v>
      </c>
      <c r="W1" s="54" t="n">
        <v>0.1</v>
      </c>
      <c r="X1" s="54" t="n">
        <v>1</v>
      </c>
      <c r="Y1" s="54" t="n">
        <v>10</v>
      </c>
      <c r="Z1" s="54" t="n">
        <v>100</v>
      </c>
    </row>
    <row r="2" customFormat="false" ht="15" hidden="false" customHeight="false" outlineLevel="0" collapsed="false">
      <c r="A2" s="0" t="s">
        <v>15</v>
      </c>
      <c r="B2" s="56" t="n">
        <v>17303</v>
      </c>
      <c r="C2" s="56" t="n">
        <v>17095</v>
      </c>
      <c r="D2" s="56" t="n">
        <v>18697</v>
      </c>
      <c r="E2" s="56" t="n">
        <v>14919</v>
      </c>
      <c r="F2" s="56" t="n">
        <v>16832</v>
      </c>
      <c r="G2" s="56" t="n">
        <v>10018</v>
      </c>
      <c r="H2" s="56" t="n">
        <v>15592</v>
      </c>
      <c r="I2" s="56" t="n">
        <v>8209</v>
      </c>
      <c r="J2" s="56" t="n">
        <v>13175</v>
      </c>
      <c r="K2" s="56" t="n">
        <v>7774</v>
      </c>
      <c r="M2" s="0" t="s">
        <v>16</v>
      </c>
      <c r="N2" s="53" t="n">
        <f aca="false">AVERAGE(I5:K5)</f>
        <v>11668</v>
      </c>
      <c r="O2" s="53" t="n">
        <f aca="false">AVERAGE(B2:B4)</f>
        <v>15229</v>
      </c>
      <c r="P2" s="53" t="n">
        <f aca="false">AVERAGE(D2:D4)</f>
        <v>16042</v>
      </c>
      <c r="Q2" s="53" t="n">
        <f aca="false">AVERAGE(F2:F4)</f>
        <v>14251.3333333333</v>
      </c>
      <c r="R2" s="53" t="n">
        <f aca="false">AVERAGE(H2:H4)</f>
        <v>14939.3333333333</v>
      </c>
      <c r="S2" s="53" t="n">
        <f aca="false">AVERAGE(J2:J4)</f>
        <v>11977.6666666667</v>
      </c>
      <c r="U2" s="53" t="n">
        <f aca="false">STDEV(I5:K5)/SQRT(3)</f>
        <v>822.905219329663</v>
      </c>
      <c r="V2" s="53" t="n">
        <f aca="false">STDEV(B2:B4)/SQRT(3)</f>
        <v>1096.10400966332</v>
      </c>
      <c r="W2" s="53" t="n">
        <f aca="false">STDEV(D2:D4)/SQRT(3)</f>
        <v>1355.58953964687</v>
      </c>
      <c r="X2" s="53" t="n">
        <f aca="false">STDEV(F2:F4)/SQRT(3)</f>
        <v>1297.62916291383</v>
      </c>
      <c r="Y2" s="53" t="n">
        <f aca="false">STDEV(H2:H4)/SQRT(3)</f>
        <v>359.444633350457</v>
      </c>
      <c r="Z2" s="53" t="n">
        <f aca="false">STDEV(J2:J4)/SQRT(3)</f>
        <v>621.021023083044</v>
      </c>
    </row>
    <row r="3" customFormat="false" ht="15" hidden="false" customHeight="false" outlineLevel="0" collapsed="false">
      <c r="B3" s="56" t="n">
        <v>13577</v>
      </c>
      <c r="C3" s="56" t="n">
        <v>12699</v>
      </c>
      <c r="D3" s="56" t="n">
        <v>14239</v>
      </c>
      <c r="E3" s="56" t="n">
        <v>11689</v>
      </c>
      <c r="F3" s="56" t="n">
        <v>13199</v>
      </c>
      <c r="G3" s="56" t="n">
        <v>9215</v>
      </c>
      <c r="H3" s="56" t="n">
        <v>14874</v>
      </c>
      <c r="I3" s="56" t="n">
        <v>7980</v>
      </c>
      <c r="J3" s="56" t="n">
        <v>11093</v>
      </c>
      <c r="K3" s="56" t="n">
        <v>7350</v>
      </c>
      <c r="M3" s="0" t="s">
        <v>17</v>
      </c>
      <c r="N3" s="53" t="n">
        <f aca="false">AVERAGE(I5:K5)</f>
        <v>11668</v>
      </c>
      <c r="O3" s="53" t="n">
        <f aca="false">AVERAGE(C2:C4)</f>
        <v>14219</v>
      </c>
      <c r="P3" s="53" t="n">
        <f aca="false">AVERAGE(E2:E4)</f>
        <v>12378.3333333333</v>
      </c>
      <c r="Q3" s="53" t="n">
        <f aca="false">AVERAGE(G2:G4)</f>
        <v>9532.66666666667</v>
      </c>
      <c r="R3" s="53" t="n">
        <f aca="false">AVERAGE(I2:I4)</f>
        <v>7791.66666666667</v>
      </c>
      <c r="S3" s="53" t="n">
        <f aca="false">AVERAGE(K2:K4)</f>
        <v>7203</v>
      </c>
      <c r="U3" s="53" t="n">
        <f aca="false">STDEV(I5:K5)/SQRT(3)</f>
        <v>822.905219329663</v>
      </c>
      <c r="V3" s="53" t="n">
        <f aca="false">STDEV(C2:C4)/SQRT(3)</f>
        <v>1438.77911207153</v>
      </c>
      <c r="W3" s="53" t="n">
        <f aca="false">STDEV(E2:E4)/SQRT(3)</f>
        <v>1313.87484606073</v>
      </c>
      <c r="X3" s="53" t="n">
        <f aca="false">STDEV(G2:G4)/SQRT(3)</f>
        <v>246.499718277955</v>
      </c>
      <c r="Y3" s="53" t="n">
        <f aca="false">STDEV(I2:I4)/SQRT(3)</f>
        <v>309.96469332992</v>
      </c>
      <c r="Z3" s="53" t="n">
        <f aca="false">STDEV(K2:K4)/SQRT(3)</f>
        <v>379.29188408577</v>
      </c>
    </row>
    <row r="4" customFormat="false" ht="15" hidden="false" customHeight="false" outlineLevel="0" collapsed="false">
      <c r="B4" s="56" t="n">
        <v>14807</v>
      </c>
      <c r="C4" s="56" t="n">
        <v>12863</v>
      </c>
      <c r="D4" s="56" t="n">
        <v>15190</v>
      </c>
      <c r="E4" s="56" t="n">
        <v>10527</v>
      </c>
      <c r="F4" s="56" t="n">
        <v>12723</v>
      </c>
      <c r="G4" s="56" t="n">
        <v>9365</v>
      </c>
      <c r="H4" s="56" t="n">
        <v>14352</v>
      </c>
      <c r="I4" s="56" t="n">
        <v>7186</v>
      </c>
      <c r="J4" s="56" t="n">
        <v>11665</v>
      </c>
      <c r="K4" s="56" t="n">
        <v>6485</v>
      </c>
      <c r="M4" s="0" t="s">
        <v>18</v>
      </c>
      <c r="N4" s="53" t="n">
        <f aca="false">AVERAGE(I5:K5)</f>
        <v>11668</v>
      </c>
      <c r="O4" s="53" t="n">
        <f aca="false">AVERAGE(B7:B9)</f>
        <v>12598.3333333333</v>
      </c>
      <c r="P4" s="53" t="n">
        <f aca="false">AVERAGE(D7:D9)</f>
        <v>12218.3333333333</v>
      </c>
      <c r="Q4" s="53" t="n">
        <f aca="false">AVERAGE(F7:F9)</f>
        <v>9901.33333333333</v>
      </c>
      <c r="R4" s="53" t="n">
        <f aca="false">AVERAGE(H7:H9)</f>
        <v>11982</v>
      </c>
      <c r="S4" s="53" t="n">
        <f aca="false">AVERAGE(J7:J9)</f>
        <v>9497.33333333333</v>
      </c>
      <c r="U4" s="53" t="n">
        <f aca="false">STDEV(I5:K5)/SQRT(3)</f>
        <v>822.905219329663</v>
      </c>
      <c r="V4" s="53" t="n">
        <f aca="false">STDEV(B7:B9)/SQRT(3)</f>
        <v>560.536152070299</v>
      </c>
      <c r="W4" s="53" t="n">
        <f aca="false">STDEV(D7:D9)/SQRT(3)</f>
        <v>555.991706572839</v>
      </c>
      <c r="X4" s="53" t="n">
        <f aca="false">STDEV(F7:F9)/SQRT(3)</f>
        <v>477.426550488252</v>
      </c>
      <c r="Y4" s="53" t="n">
        <f aca="false">STDEV(H7:H9)/SQRT(3)</f>
        <v>809.49511013553</v>
      </c>
      <c r="Z4" s="53" t="n">
        <f aca="false">STDEV(J7:J9)/SQRT(3)</f>
        <v>158.056248778015</v>
      </c>
    </row>
    <row r="5" customFormat="false" ht="15" hidden="false" customHeight="false" outlineLevel="0" collapsed="false">
      <c r="B5" s="56" t="n">
        <v>2140</v>
      </c>
      <c r="C5" s="56" t="n">
        <v>2372</v>
      </c>
      <c r="D5" s="56" t="n">
        <v>2116</v>
      </c>
      <c r="E5" s="56"/>
      <c r="F5" s="56"/>
      <c r="G5" s="56"/>
      <c r="H5" s="56"/>
      <c r="I5" s="56" t="n">
        <v>11751</v>
      </c>
      <c r="J5" s="56" t="n">
        <v>13050</v>
      </c>
      <c r="K5" s="56" t="n">
        <v>10203</v>
      </c>
      <c r="M5" s="0" t="s">
        <v>19</v>
      </c>
      <c r="N5" s="53" t="n">
        <f aca="false">AVERAGE(I5:K5)</f>
        <v>11668</v>
      </c>
      <c r="O5" s="53" t="n">
        <f aca="false">AVERAGE(C7:C9)</f>
        <v>13098.3333333333</v>
      </c>
      <c r="P5" s="53" t="n">
        <f aca="false">AVERAGE(E7:E9)</f>
        <v>12793</v>
      </c>
      <c r="Q5" s="53" t="n">
        <f aca="false">AVERAGE(G7:G9)</f>
        <v>13374</v>
      </c>
      <c r="R5" s="53" t="n">
        <f aca="false">AVERAGE(I7:I9)</f>
        <v>11330</v>
      </c>
      <c r="S5" s="53" t="n">
        <f aca="false">AVERAGE(K7:K9)</f>
        <v>9571.66666666667</v>
      </c>
      <c r="U5" s="53" t="n">
        <f aca="false">STDEV(I5:K5)/SQRT(3)</f>
        <v>822.905219329663</v>
      </c>
      <c r="V5" s="53" t="n">
        <f aca="false">STDEV(C7:C9)/SQRT(3)</f>
        <v>589.335878576706</v>
      </c>
      <c r="W5" s="53" t="n">
        <f aca="false">STDEV(E7:E9)/SQRT(3)</f>
        <v>87.1167798609047</v>
      </c>
      <c r="X5" s="53" t="n">
        <f aca="false">STDEV(G7:G9)/SQRT(3)</f>
        <v>281.2584813536</v>
      </c>
      <c r="Y5" s="53" t="n">
        <f aca="false">STDEV(I7:I9)/SQRT(3)</f>
        <v>263.731555437216</v>
      </c>
      <c r="Z5" s="53" t="n">
        <f aca="false">STDEV(K7:K9)/SQRT(3)</f>
        <v>284.990253244641</v>
      </c>
    </row>
    <row r="6" customFormat="false" ht="15" hidden="false" customHeight="false" outlineLevel="0" collapsed="false">
      <c r="B6" s="56"/>
      <c r="C6" s="56"/>
      <c r="D6" s="56"/>
      <c r="E6" s="56"/>
      <c r="F6" s="56"/>
      <c r="G6" s="56"/>
      <c r="H6" s="56"/>
      <c r="I6" s="56" t="n">
        <v>1590</v>
      </c>
      <c r="J6" s="56" t="n">
        <v>1337</v>
      </c>
      <c r="K6" s="56" t="n">
        <v>1692</v>
      </c>
      <c r="M6" s="0" t="s">
        <v>20</v>
      </c>
      <c r="N6" s="53"/>
      <c r="O6" s="53"/>
      <c r="Q6" s="0" t="n">
        <f aca="false">AVERAGE(B5:D5)</f>
        <v>2209.33333333333</v>
      </c>
      <c r="U6" s="53"/>
      <c r="V6" s="53"/>
      <c r="X6" s="0" t="n">
        <f aca="false">STDEV(B5:D5)/SQRT(3)</f>
        <v>81.6278819467412</v>
      </c>
    </row>
    <row r="7" customFormat="false" ht="15" hidden="false" customHeight="false" outlineLevel="0" collapsed="false">
      <c r="B7" s="56" t="n">
        <v>12492</v>
      </c>
      <c r="C7" s="56" t="n">
        <v>11924</v>
      </c>
      <c r="D7" s="56" t="n">
        <v>11563</v>
      </c>
      <c r="E7" s="56" t="n">
        <v>12749</v>
      </c>
      <c r="F7" s="56" t="n">
        <v>9143</v>
      </c>
      <c r="G7" s="56" t="n">
        <v>13257</v>
      </c>
      <c r="H7" s="56" t="n">
        <v>10368</v>
      </c>
      <c r="I7" s="56" t="n">
        <v>10827</v>
      </c>
      <c r="J7" s="56" t="n">
        <v>9418</v>
      </c>
      <c r="K7" s="56" t="n">
        <v>9250</v>
      </c>
      <c r="M7" s="0" t="s">
        <v>4</v>
      </c>
      <c r="N7" s="53"/>
      <c r="O7" s="53"/>
      <c r="Q7" s="0" t="n">
        <f aca="false">AVERAGE(I5:K5)</f>
        <v>11668</v>
      </c>
      <c r="U7" s="53"/>
      <c r="V7" s="53"/>
      <c r="X7" s="0" t="n">
        <f aca="false">STDEV(I5:K5)/SQRT(3)</f>
        <v>822.905219329663</v>
      </c>
    </row>
    <row r="8" customFormat="false" ht="15" hidden="false" customHeight="false" outlineLevel="0" collapsed="false">
      <c r="B8" s="56" t="n">
        <v>11685</v>
      </c>
      <c r="C8" s="56" t="n">
        <v>13598</v>
      </c>
      <c r="D8" s="56" t="n">
        <v>11768</v>
      </c>
      <c r="E8" s="56" t="n">
        <v>12669</v>
      </c>
      <c r="F8" s="56" t="n">
        <v>9778</v>
      </c>
      <c r="G8" s="56" t="n">
        <v>13909</v>
      </c>
      <c r="H8" s="56" t="n">
        <v>12679</v>
      </c>
      <c r="I8" s="56" t="n">
        <v>11719</v>
      </c>
      <c r="J8" s="56" t="n">
        <v>9272</v>
      </c>
      <c r="K8" s="56" t="n">
        <v>9325</v>
      </c>
      <c r="M8" s="0" t="s">
        <v>5</v>
      </c>
      <c r="N8" s="53"/>
      <c r="O8" s="53"/>
      <c r="Q8" s="0" t="n">
        <f aca="false">AVERAGE(I6:K6)</f>
        <v>1539.66666666667</v>
      </c>
      <c r="U8" s="53"/>
      <c r="V8" s="53"/>
      <c r="X8" s="0" t="n">
        <f aca="false">STDEV(I6:K6)/SQRT(3)</f>
        <v>105.524615348479</v>
      </c>
    </row>
    <row r="9" customFormat="false" ht="15" hidden="false" customHeight="false" outlineLevel="0" collapsed="false">
      <c r="B9" s="56" t="n">
        <v>13618</v>
      </c>
      <c r="C9" s="56" t="n">
        <v>13773</v>
      </c>
      <c r="D9" s="56" t="n">
        <v>13324</v>
      </c>
      <c r="E9" s="56" t="n">
        <v>12961</v>
      </c>
      <c r="F9" s="56" t="n">
        <v>10783</v>
      </c>
      <c r="G9" s="56" t="n">
        <v>12956</v>
      </c>
      <c r="H9" s="56" t="n">
        <v>12899</v>
      </c>
      <c r="I9" s="56" t="n">
        <v>11444</v>
      </c>
      <c r="J9" s="56" t="n">
        <v>9802</v>
      </c>
      <c r="K9" s="56" t="n">
        <v>10140</v>
      </c>
      <c r="N9" s="53"/>
      <c r="U9" s="53"/>
    </row>
    <row r="11" customFormat="false" ht="15" hidden="false" customHeight="false" outlineLevel="0" collapsed="false">
      <c r="A11" s="57" t="s">
        <v>22</v>
      </c>
      <c r="N11" s="54" t="n">
        <v>0</v>
      </c>
      <c r="O11" s="54" t="n">
        <v>0.01</v>
      </c>
      <c r="P11" s="54" t="n">
        <v>0.1</v>
      </c>
      <c r="Q11" s="54" t="n">
        <v>1</v>
      </c>
      <c r="R11" s="54" t="n">
        <v>10</v>
      </c>
      <c r="S11" s="54" t="n">
        <v>100</v>
      </c>
      <c r="U11" s="54" t="n">
        <v>0</v>
      </c>
      <c r="V11" s="54" t="n">
        <v>0.01</v>
      </c>
      <c r="W11" s="54" t="n">
        <v>0.1</v>
      </c>
      <c r="X11" s="54" t="n">
        <v>1</v>
      </c>
      <c r="Y11" s="54" t="n">
        <v>10</v>
      </c>
      <c r="Z11" s="54" t="n">
        <v>100</v>
      </c>
    </row>
    <row r="12" customFormat="false" ht="15" hidden="false" customHeight="false" outlineLevel="0" collapsed="false">
      <c r="A12" s="0" t="s">
        <v>15</v>
      </c>
      <c r="B12" s="56" t="n">
        <f aca="false">B2/1.031257</f>
        <v>16778.5527758842</v>
      </c>
      <c r="C12" s="56" t="n">
        <f aca="false">C2/1.031257</f>
        <v>16576.8571752725</v>
      </c>
      <c r="D12" s="56" t="n">
        <f aca="false">D2/1.031257</f>
        <v>18130.3011761375</v>
      </c>
      <c r="E12" s="56" t="n">
        <f aca="false">E2/1.031257</f>
        <v>14466.8108919503</v>
      </c>
      <c r="F12" s="56" t="n">
        <f aca="false">F2/1.031257</f>
        <v>16321.8286033452</v>
      </c>
      <c r="G12" s="56" t="n">
        <f aca="false">G2/1.031257</f>
        <v>9714.35830253758</v>
      </c>
      <c r="H12" s="56" t="n">
        <f aca="false">H2/1.031257</f>
        <v>15119.4125227756</v>
      </c>
      <c r="I12" s="56" t="n">
        <f aca="false">I2/1.031257</f>
        <v>7960.18839144849</v>
      </c>
      <c r="J12" s="56" t="n">
        <f aca="false">J2/1.031257</f>
        <v>12775.6708560524</v>
      </c>
      <c r="K12" s="56" t="n">
        <f aca="false">K2/1.031257</f>
        <v>7538.37307286157</v>
      </c>
      <c r="M12" s="0" t="s">
        <v>16</v>
      </c>
      <c r="N12" s="53" t="n">
        <f aca="false">AVERAGE(I15:K15)</f>
        <v>11314.3474420052</v>
      </c>
      <c r="O12" s="53" t="n">
        <f aca="false">AVERAGE(B12:B14)</f>
        <v>14767.4149120927</v>
      </c>
      <c r="P12" s="53" t="n">
        <f aca="false">AVERAGE(D12:D14)</f>
        <v>15555.7731971759</v>
      </c>
      <c r="Q12" s="53" t="n">
        <f aca="false">AVERAGE(F12:F14)</f>
        <v>13819.380943192</v>
      </c>
      <c r="R12" s="53" t="n">
        <f aca="false">AVERAGE(H12:H14)</f>
        <v>14486.5279298306</v>
      </c>
      <c r="S12" s="53" t="n">
        <f aca="false">AVERAGE(J12:J14)</f>
        <v>11614.6282320185</v>
      </c>
      <c r="U12" s="53" t="n">
        <f aca="false">STDEV(I15:K15)/SQRT(3)</f>
        <v>797.963281053765</v>
      </c>
      <c r="V12" s="53" t="n">
        <f aca="false">STDEV(B12:B14)/SQRT(3)</f>
        <v>1062.88152193228</v>
      </c>
      <c r="W12" s="53" t="n">
        <f aca="false">STDEV(D12:D14)/SQRT(3)</f>
        <v>1314.50214606724</v>
      </c>
      <c r="X12" s="53" t="n">
        <f aca="false">STDEV(F12:F14)/SQRT(3)</f>
        <v>1258.29852589009</v>
      </c>
      <c r="Y12" s="53" t="n">
        <f aca="false">STDEV(H12:H14)/SQRT(3)</f>
        <v>348.550005818585</v>
      </c>
      <c r="Z12" s="53" t="n">
        <f aca="false">STDEV(J12:J14)/SQRT(3)</f>
        <v>602.198116553918</v>
      </c>
    </row>
    <row r="13" customFormat="false" ht="15" hidden="false" customHeight="false" outlineLevel="0" collapsed="false">
      <c r="A13" s="0" t="n">
        <f aca="false">Q8/day1!R8</f>
        <v>1.0312569770038</v>
      </c>
      <c r="B13" s="56" t="n">
        <f aca="false">B3/1.031257</f>
        <v>13165.4863918499</v>
      </c>
      <c r="C13" s="56" t="n">
        <f aca="false">C3/1.031257</f>
        <v>12314.0982315756</v>
      </c>
      <c r="D13" s="56" t="n">
        <f aca="false">D3/1.031257</f>
        <v>13807.4214284121</v>
      </c>
      <c r="E13" s="56" t="n">
        <f aca="false">E3/1.031257</f>
        <v>11334.7109401439</v>
      </c>
      <c r="F13" s="56" t="n">
        <f aca="false">F3/1.031257</f>
        <v>12798.9434253537</v>
      </c>
      <c r="G13" s="56" t="n">
        <f aca="false">G3/1.031257</f>
        <v>8935.69692132999</v>
      </c>
      <c r="H13" s="56" t="n">
        <f aca="false">H3/1.031257</f>
        <v>14423.1748245103</v>
      </c>
      <c r="I13" s="56" t="n">
        <f aca="false">I3/1.031257</f>
        <v>7738.12929269813</v>
      </c>
      <c r="J13" s="56" t="n">
        <f aca="false">J3/1.031257</f>
        <v>10756.7754691605</v>
      </c>
      <c r="K13" s="56" t="n">
        <f aca="false">K3/1.031257</f>
        <v>7127.22434853776</v>
      </c>
      <c r="M13" s="0" t="s">
        <v>17</v>
      </c>
      <c r="N13" s="53" t="n">
        <f aca="false">AVERAGE(I15:K15)</f>
        <v>11314.3474420052</v>
      </c>
      <c r="O13" s="53" t="n">
        <f aca="false">AVERAGE(C12:C14)</f>
        <v>13788.027620661</v>
      </c>
      <c r="P13" s="53" t="n">
        <f aca="false">AVERAGE(E12:E14)</f>
        <v>12003.1508472993</v>
      </c>
      <c r="Q13" s="53" t="n">
        <f aca="false">AVERAGE(G12:G14)</f>
        <v>9243.73523444366</v>
      </c>
      <c r="R13" s="53" t="n">
        <f aca="false">AVERAGE(I12:I14)</f>
        <v>7555.50426970839</v>
      </c>
      <c r="S13" s="53" t="n">
        <f aca="false">AVERAGE(K12:K14)</f>
        <v>6984.679861567</v>
      </c>
      <c r="U13" s="53" t="n">
        <f aca="false">STDEV(I15:K15)/SQRT(3)</f>
        <v>797.963281053765</v>
      </c>
      <c r="V13" s="53" t="n">
        <f aca="false">STDEV(C12:C14)/SQRT(3)</f>
        <v>1395.17027479235</v>
      </c>
      <c r="W13" s="53" t="n">
        <f aca="false">STDEV(E12:E14)/SQRT(3)</f>
        <v>1274.05180867691</v>
      </c>
      <c r="X13" s="53" t="n">
        <f aca="false">STDEV(G12:G14)/SQRT(3)</f>
        <v>239.028407349433</v>
      </c>
      <c r="Y13" s="53" t="n">
        <f aca="false">STDEV(I12:I14)/SQRT(3)</f>
        <v>300.569783603815</v>
      </c>
      <c r="Z13" s="53" t="n">
        <f aca="false">STDEV(K12:K14)/SQRT(3)</f>
        <v>367.795694076035</v>
      </c>
    </row>
    <row r="14" customFormat="false" ht="15" hidden="false" customHeight="false" outlineLevel="0" collapsed="false">
      <c r="B14" s="56" t="n">
        <f aca="false">B4/1.031257</f>
        <v>14358.205568544</v>
      </c>
      <c r="C14" s="56" t="n">
        <f aca="false">C4/1.031257</f>
        <v>12473.1274551349</v>
      </c>
      <c r="D14" s="56" t="n">
        <f aca="false">D4/1.031257</f>
        <v>14729.596986978</v>
      </c>
      <c r="E14" s="56" t="n">
        <f aca="false">E4/1.031257</f>
        <v>10207.9307098037</v>
      </c>
      <c r="F14" s="56" t="n">
        <f aca="false">F4/1.031257</f>
        <v>12337.370800877</v>
      </c>
      <c r="G14" s="56" t="n">
        <f aca="false">G4/1.031257</f>
        <v>9081.15047946341</v>
      </c>
      <c r="H14" s="56" t="n">
        <f aca="false">H4/1.031257</f>
        <v>13916.996442206</v>
      </c>
      <c r="I14" s="56" t="n">
        <f aca="false">I4/1.031257</f>
        <v>6968.19512497855</v>
      </c>
      <c r="J14" s="56" t="n">
        <f aca="false">J4/1.031257</f>
        <v>11311.4383708426</v>
      </c>
      <c r="K14" s="56" t="n">
        <f aca="false">K4/1.031257</f>
        <v>6288.44216330168</v>
      </c>
      <c r="M14" s="0" t="s">
        <v>18</v>
      </c>
      <c r="N14" s="53" t="n">
        <f aca="false">AVERAGE(I15:K15)</f>
        <v>11314.3474420052</v>
      </c>
      <c r="O14" s="53" t="n">
        <f aca="false">AVERAGE(B17:B19)</f>
        <v>12216.4827325617</v>
      </c>
      <c r="P14" s="53" t="n">
        <f aca="false">AVERAGE(D17:D19)</f>
        <v>11848.0003852903</v>
      </c>
      <c r="Q14" s="53" t="n">
        <f aca="false">AVERAGE(F17:F19)</f>
        <v>9601.2277573227</v>
      </c>
      <c r="R14" s="53" t="n">
        <f aca="false">AVERAGE(H17:H19)</f>
        <v>11618.8302236979</v>
      </c>
      <c r="S14" s="53" t="n">
        <f aca="false">AVERAGE(J17:J19)</f>
        <v>9209.47284075001</v>
      </c>
      <c r="U14" s="53" t="n">
        <f aca="false">STDEV(I15:K15)/SQRT(3)</f>
        <v>797.963281053765</v>
      </c>
      <c r="V14" s="53" t="n">
        <f aca="false">STDEV(B17:B19)/SQRT(3)</f>
        <v>543.546518540286</v>
      </c>
      <c r="W14" s="53" t="n">
        <f aca="false">STDEV(D17:D19)/SQRT(3)</f>
        <v>539.139813424626</v>
      </c>
      <c r="X14" s="53" t="n">
        <f aca="false">STDEV(F17:F19)/SQRT(3)</f>
        <v>462.955936772552</v>
      </c>
      <c r="Y14" s="53" t="n">
        <f aca="false">STDEV(H17:H19)/SQRT(3)</f>
        <v>784.959627072136</v>
      </c>
      <c r="Z14" s="53" t="n">
        <f aca="false">STDEV(J17:J19)/SQRT(3)</f>
        <v>153.265625133226</v>
      </c>
    </row>
    <row r="15" customFormat="false" ht="15" hidden="false" customHeight="false" outlineLevel="0" collapsed="false">
      <c r="B15" s="56" t="n">
        <f aca="false">B5/1.031257</f>
        <v>2075.13742937018</v>
      </c>
      <c r="C15" s="56" t="n">
        <f aca="false">C5/1.031257</f>
        <v>2300.1055992832</v>
      </c>
      <c r="D15" s="56" t="n">
        <f aca="false">D5/1.031257</f>
        <v>2051.86486006883</v>
      </c>
      <c r="E15" s="56" t="n">
        <f aca="false">E5/1.031257</f>
        <v>0</v>
      </c>
      <c r="F15" s="56" t="n">
        <f aca="false">F5/1.031257</f>
        <v>0</v>
      </c>
      <c r="G15" s="56" t="n">
        <f aca="false">G5/1.031257</f>
        <v>0</v>
      </c>
      <c r="H15" s="56" t="n">
        <f aca="false">H5/1.031257</f>
        <v>0</v>
      </c>
      <c r="I15" s="56" t="n">
        <f aca="false">I5/1.031257</f>
        <v>11394.8317441724</v>
      </c>
      <c r="J15" s="56" t="n">
        <f aca="false">J5/1.031257</f>
        <v>12654.4595576078</v>
      </c>
      <c r="K15" s="56" t="n">
        <f aca="false">K5/1.031257</f>
        <v>9893.75102423547</v>
      </c>
      <c r="M15" s="0" t="s">
        <v>19</v>
      </c>
      <c r="N15" s="53" t="n">
        <f aca="false">AVERAGE(I15:K15)</f>
        <v>11314.3474420052</v>
      </c>
      <c r="O15" s="53" t="n">
        <f aca="false">AVERAGE(C17:C19)</f>
        <v>12701.3279263397</v>
      </c>
      <c r="P15" s="53" t="n">
        <f aca="false">AVERAGE(E17:E19)</f>
        <v>12405.2491280059</v>
      </c>
      <c r="Q15" s="53" t="n">
        <f aca="false">AVERAGE(G17:G19)</f>
        <v>12968.639243176</v>
      </c>
      <c r="R15" s="53" t="n">
        <f aca="false">AVERAGE(I17:I19)</f>
        <v>10986.5920910113</v>
      </c>
      <c r="S15" s="53" t="n">
        <f aca="false">AVERAGE(K17:K19)</f>
        <v>9281.55315955835</v>
      </c>
      <c r="U15" s="53" t="n">
        <f aca="false">STDEV(I15:K15)/SQRT(3)</f>
        <v>797.963281053765</v>
      </c>
      <c r="V15" s="53" t="n">
        <f aca="false">STDEV(C17:C19)/SQRT(3)</f>
        <v>571.473336497794</v>
      </c>
      <c r="W15" s="53" t="n">
        <f aca="false">STDEV(E17:E19)/SQRT(3)</f>
        <v>84.4763040259651</v>
      </c>
      <c r="X15" s="53" t="n">
        <f aca="false">STDEV(G17:G19)/SQRT(3)</f>
        <v>272.733645787229</v>
      </c>
      <c r="Y15" s="53" t="n">
        <f aca="false">STDEV(I17:I19)/SQRT(3)</f>
        <v>255.737954202702</v>
      </c>
      <c r="Z15" s="53" t="n">
        <f aca="false">STDEV(K17:K19)/SQRT(3)</f>
        <v>276.352309118523</v>
      </c>
    </row>
    <row r="16" customFormat="false" ht="15" hidden="false" customHeight="false" outlineLevel="0" collapsed="false">
      <c r="B16" s="56" t="n">
        <f aca="false">B6/1.031257</f>
        <v>0</v>
      </c>
      <c r="C16" s="56" t="n">
        <f aca="false">C6/1.031257</f>
        <v>0</v>
      </c>
      <c r="D16" s="56" t="n">
        <f aca="false">D6/1.031257</f>
        <v>0</v>
      </c>
      <c r="E16" s="56" t="n">
        <f aca="false">E6/1.031257</f>
        <v>0</v>
      </c>
      <c r="F16" s="56" t="n">
        <f aca="false">F6/1.031257</f>
        <v>0</v>
      </c>
      <c r="G16" s="56" t="n">
        <f aca="false">G6/1.031257</f>
        <v>0</v>
      </c>
      <c r="H16" s="56" t="n">
        <f aca="false">H6/1.031257</f>
        <v>0</v>
      </c>
      <c r="I16" s="56" t="n">
        <f aca="false">I6/1.031257</f>
        <v>1541.80771621429</v>
      </c>
      <c r="J16" s="56" t="n">
        <f aca="false">J6/1.031257</f>
        <v>1296.47604816258</v>
      </c>
      <c r="K16" s="56" t="n">
        <f aca="false">K6/1.031257</f>
        <v>1640.71613574502</v>
      </c>
      <c r="M16" s="0" t="s">
        <v>20</v>
      </c>
      <c r="N16" s="53"/>
      <c r="O16" s="53"/>
      <c r="Q16" s="0" t="n">
        <f aca="false">AVERAGE(B15:D15)</f>
        <v>2142.36929624074</v>
      </c>
      <c r="U16" s="53"/>
      <c r="V16" s="53"/>
      <c r="X16" s="0" t="n">
        <f aca="false">STDEV(B15:D15)/SQRT(3)</f>
        <v>79.1537724803238</v>
      </c>
    </row>
    <row r="17" customFormat="false" ht="15" hidden="false" customHeight="false" outlineLevel="0" collapsed="false">
      <c r="B17" s="56" t="n">
        <f aca="false">B7/1.031257</f>
        <v>12113.3723213515</v>
      </c>
      <c r="C17" s="56" t="n">
        <f aca="false">C7/1.031257</f>
        <v>11562.5881812196</v>
      </c>
      <c r="D17" s="56" t="n">
        <f aca="false">D7/1.031257</f>
        <v>11212.5299513118</v>
      </c>
      <c r="E17" s="56" t="n">
        <f aca="false">E7/1.031257</f>
        <v>12362.5827509534</v>
      </c>
      <c r="F17" s="56" t="n">
        <f aca="false">F7/1.031257</f>
        <v>8865.87921342594</v>
      </c>
      <c r="G17" s="56" t="n">
        <f aca="false">G7/1.031257</f>
        <v>12855.185467832</v>
      </c>
      <c r="H17" s="56" t="n">
        <f aca="false">H7/1.031257</f>
        <v>10053.7499381822</v>
      </c>
      <c r="I17" s="56" t="n">
        <f aca="false">I7/1.031257</f>
        <v>10498.8378260705</v>
      </c>
      <c r="J17" s="56" t="n">
        <f aca="false">J7/1.031257</f>
        <v>9132.54407000389</v>
      </c>
      <c r="K17" s="56" t="n">
        <f aca="false">K7/1.031257</f>
        <v>8969.63608489445</v>
      </c>
      <c r="M17" s="0" t="s">
        <v>4</v>
      </c>
      <c r="N17" s="53"/>
      <c r="O17" s="53"/>
      <c r="Q17" s="0" t="n">
        <f aca="false">AVERAGE(I15:K15)</f>
        <v>11314.3474420052</v>
      </c>
      <c r="U17" s="53"/>
      <c r="V17" s="53"/>
      <c r="X17" s="0" t="n">
        <f aca="false">STDEV(I15:K15)/SQRT(3)</f>
        <v>797.963281053765</v>
      </c>
    </row>
    <row r="18" customFormat="false" ht="15" hidden="false" customHeight="false" outlineLevel="0" collapsed="false">
      <c r="B18" s="56" t="n">
        <f aca="false">B8/1.031257</f>
        <v>11330.8321785937</v>
      </c>
      <c r="C18" s="56" t="n">
        <f aca="false">C8/1.031257</f>
        <v>13185.8498899886</v>
      </c>
      <c r="D18" s="56" t="n">
        <f aca="false">D8/1.031257</f>
        <v>11411.3164807609</v>
      </c>
      <c r="E18" s="56" t="n">
        <f aca="false">E8/1.031257</f>
        <v>12285.007519949</v>
      </c>
      <c r="F18" s="56" t="n">
        <f aca="false">F8/1.031257</f>
        <v>9481.6326095241</v>
      </c>
      <c r="G18" s="56" t="n">
        <f aca="false">G8/1.031257</f>
        <v>13487.4236005186</v>
      </c>
      <c r="H18" s="56" t="n">
        <f aca="false">H8/1.031257</f>
        <v>12294.7044238245</v>
      </c>
      <c r="I18" s="56" t="n">
        <f aca="false">I8/1.031257</f>
        <v>11363.8016517706</v>
      </c>
      <c r="J18" s="56" t="n">
        <f aca="false">J8/1.031257</f>
        <v>8990.96927342069</v>
      </c>
      <c r="K18" s="56" t="n">
        <f aca="false">K8/1.031257</f>
        <v>9042.36286396116</v>
      </c>
      <c r="M18" s="0" t="s">
        <v>5</v>
      </c>
      <c r="N18" s="53"/>
      <c r="O18" s="53"/>
      <c r="Q18" s="0" t="n">
        <f aca="false">AVERAGE(I16:K16)</f>
        <v>1492.9999667073</v>
      </c>
      <c r="U18" s="53"/>
      <c r="V18" s="53"/>
      <c r="X18" s="0" t="n">
        <f aca="false">STDEV(I16:K16)/SQRT(3)</f>
        <v>102.326205153981</v>
      </c>
    </row>
    <row r="19" customFormat="false" ht="15" hidden="false" customHeight="false" outlineLevel="0" collapsed="false">
      <c r="B19" s="56" t="n">
        <f aca="false">B9/1.031257</f>
        <v>13205.2436977397</v>
      </c>
      <c r="C19" s="56" t="n">
        <f aca="false">C9/1.031257</f>
        <v>13355.545707811</v>
      </c>
      <c r="D19" s="56" t="n">
        <f aca="false">D9/1.031257</f>
        <v>12920.1547237982</v>
      </c>
      <c r="E19" s="56" t="n">
        <f aca="false">E9/1.031257</f>
        <v>12568.1571131154</v>
      </c>
      <c r="F19" s="56" t="n">
        <f aca="false">F9/1.031257</f>
        <v>10456.171449018</v>
      </c>
      <c r="G19" s="56" t="n">
        <f aca="false">G9/1.031257</f>
        <v>12563.3086611776</v>
      </c>
      <c r="H19" s="56" t="n">
        <f aca="false">H9/1.031257</f>
        <v>12508.0363090869</v>
      </c>
      <c r="I19" s="56" t="n">
        <f aca="false">I9/1.031257</f>
        <v>11097.1367951927</v>
      </c>
      <c r="J19" s="56" t="n">
        <f aca="false">J9/1.031257</f>
        <v>9504.90517882545</v>
      </c>
      <c r="K19" s="56" t="n">
        <f aca="false">K9/1.031257</f>
        <v>9832.66052981943</v>
      </c>
      <c r="N19" s="53"/>
      <c r="U19" s="5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0"/>
  <sheetViews>
    <sheetView windowProtection="false" showFormulas="false" showGridLines="true" showRowColHeaders="true" showZeros="true" rightToLeft="false" tabSelected="false" showOutlineSymbols="true" defaultGridColor="true" view="normal" topLeftCell="S1" colorId="64" zoomScale="160" zoomScaleNormal="160" zoomScalePageLayoutView="100" workbookViewId="0">
      <selection pane="topLeft" activeCell="Q4" activeCellId="0" sqref="Q4"/>
    </sheetView>
  </sheetViews>
  <sheetFormatPr defaultRowHeight="15"/>
  <cols>
    <col collapsed="false" hidden="false" max="11" min="1" style="0" width="8.5748987854251"/>
    <col collapsed="false" hidden="false" max="12" min="12" style="52" width="2.2834008097166"/>
    <col collapsed="false" hidden="false" max="13" min="13" style="0" width="12.2834008097166"/>
    <col collapsed="false" hidden="false" max="15" min="14" style="0" width="10.5708502024292"/>
    <col collapsed="false" hidden="false" max="19" min="16" style="0" width="9.57085020242915"/>
    <col collapsed="false" hidden="false" max="20" min="20" style="0" width="1.8582995951417"/>
    <col collapsed="false" hidden="false" max="21" min="21" style="0" width="9.1417004048583"/>
    <col collapsed="false" hidden="false" max="1025" min="22" style="0" width="8.5748987854251"/>
  </cols>
  <sheetData>
    <row r="1" customFormat="false" ht="15" hidden="false" customHeight="false" outlineLevel="0" collapsed="false">
      <c r="N1" s="54" t="n">
        <v>0</v>
      </c>
      <c r="O1" s="54" t="n">
        <v>0.01</v>
      </c>
      <c r="P1" s="54" t="n">
        <v>0.1</v>
      </c>
      <c r="Q1" s="54" t="n">
        <v>1</v>
      </c>
      <c r="R1" s="54" t="n">
        <v>10</v>
      </c>
      <c r="S1" s="54" t="n">
        <v>100</v>
      </c>
      <c r="U1" s="54" t="n">
        <v>0</v>
      </c>
      <c r="V1" s="54" t="n">
        <v>0.01</v>
      </c>
      <c r="W1" s="54" t="n">
        <v>0.1</v>
      </c>
      <c r="X1" s="54" t="n">
        <v>1</v>
      </c>
      <c r="Y1" s="54" t="n">
        <v>10</v>
      </c>
      <c r="Z1" s="54" t="n">
        <v>100</v>
      </c>
    </row>
    <row r="2" customFormat="false" ht="15" hidden="false" customHeight="false" outlineLevel="0" collapsed="false">
      <c r="A2" s="0" t="s">
        <v>15</v>
      </c>
      <c r="B2" s="56" t="n">
        <v>23032</v>
      </c>
      <c r="C2" s="56" t="n">
        <v>22579</v>
      </c>
      <c r="D2" s="56" t="n">
        <v>19725</v>
      </c>
      <c r="E2" s="56" t="n">
        <v>19336</v>
      </c>
      <c r="F2" s="56" t="n">
        <v>2900</v>
      </c>
      <c r="G2" s="56" t="n">
        <v>8912</v>
      </c>
      <c r="H2" s="56" t="n">
        <v>21945</v>
      </c>
      <c r="I2" s="56" t="n">
        <v>9951</v>
      </c>
      <c r="J2" s="56" t="n">
        <v>20155</v>
      </c>
      <c r="K2" s="56" t="n">
        <v>7436</v>
      </c>
      <c r="M2" s="0" t="s">
        <v>16</v>
      </c>
      <c r="N2" s="53" t="n">
        <f aca="false">AVERAGE(I5:K5)</f>
        <v>23487.6666666667</v>
      </c>
      <c r="O2" s="53" t="n">
        <f aca="false">AVERAGE(B2:B4)</f>
        <v>20703.6666666667</v>
      </c>
      <c r="P2" s="53" t="n">
        <f aca="false">AVERAGE(D2:D4)</f>
        <v>17902</v>
      </c>
      <c r="Q2" s="53" t="n">
        <f aca="false">AVERAGE(F2:F4)</f>
        <v>2592.66666666667</v>
      </c>
      <c r="R2" s="53" t="n">
        <f aca="false">AVERAGE(H2:H4)</f>
        <v>18877.6666666667</v>
      </c>
      <c r="S2" s="53" t="n">
        <f aca="false">AVERAGE(J2:J4)</f>
        <v>18214.6666666667</v>
      </c>
      <c r="U2" s="53" t="n">
        <f aca="false">STDEV(I5:K5)/SQRT(3)</f>
        <v>813.415911108484</v>
      </c>
      <c r="V2" s="53" t="n">
        <f aca="false">STDEV(B2:B4)/SQRT(3)</f>
        <v>1243.19914378635</v>
      </c>
      <c r="W2" s="53" t="n">
        <f aca="false">STDEV(D2:D4)/SQRT(3)</f>
        <v>935.348241743862</v>
      </c>
      <c r="X2" s="53" t="n">
        <f aca="false">STDEV(F2:F4)/SQRT(3)</f>
        <v>320.421250509042</v>
      </c>
      <c r="Y2" s="53" t="n">
        <f aca="false">STDEV(H2:H4)/SQRT(3)</f>
        <v>1620.41520742199</v>
      </c>
      <c r="Z2" s="53" t="n">
        <f aca="false">STDEV(J2:J4)/SQRT(3)</f>
        <v>1244.65796283334</v>
      </c>
    </row>
    <row r="3" customFormat="false" ht="15" hidden="false" customHeight="false" outlineLevel="0" collapsed="false">
      <c r="B3" s="56" t="n">
        <v>18784</v>
      </c>
      <c r="C3" s="56" t="n">
        <v>18382</v>
      </c>
      <c r="D3" s="56" t="n">
        <v>17354</v>
      </c>
      <c r="E3" s="56" t="n">
        <v>15024</v>
      </c>
      <c r="F3" s="56" t="n">
        <v>2926</v>
      </c>
      <c r="G3" s="56" t="n">
        <v>8929</v>
      </c>
      <c r="H3" s="56" t="n">
        <v>18250</v>
      </c>
      <c r="I3" s="56" t="n">
        <v>8692</v>
      </c>
      <c r="J3" s="56" t="n">
        <v>18595</v>
      </c>
      <c r="K3" s="56" t="n">
        <v>7791</v>
      </c>
      <c r="M3" s="0" t="s">
        <v>17</v>
      </c>
      <c r="N3" s="53" t="n">
        <f aca="false">AVERAGE(I5:K5)</f>
        <v>23487.6666666667</v>
      </c>
      <c r="O3" s="53" t="n">
        <f aca="false">AVERAGE(C2:C4)</f>
        <v>19340.6666666667</v>
      </c>
      <c r="P3" s="53" t="n">
        <f aca="false">AVERAGE(E2:E4)</f>
        <v>16495.3333333333</v>
      </c>
      <c r="Q3" s="53" t="n">
        <f aca="false">AVERAGE(G2:G4)</f>
        <v>9043</v>
      </c>
      <c r="R3" s="53" t="n">
        <f aca="false">AVERAGE(I2:I4)</f>
        <v>8732.66666666667</v>
      </c>
      <c r="S3" s="53" t="n">
        <f aca="false">AVERAGE(K2:K4)</f>
        <v>7693</v>
      </c>
      <c r="U3" s="53" t="n">
        <f aca="false">STDEV(I5:K5)/SQRT(3)</f>
        <v>813.415911108484</v>
      </c>
      <c r="V3" s="53" t="n">
        <f aca="false">STDEV(C2:C4)/SQRT(3)</f>
        <v>1663.46649433579</v>
      </c>
      <c r="W3" s="53" t="n">
        <f aca="false">STDEV(E2:E4)/SQRT(3)</f>
        <v>1420.63851059225</v>
      </c>
      <c r="X3" s="53" t="n">
        <f aca="false">STDEV(G2:G4)/SQRT(3)</f>
        <v>122.598259911523</v>
      </c>
      <c r="Y3" s="53" t="n">
        <f aca="false">STDEV(I2:I4)/SQRT(3)</f>
        <v>691.964433896552</v>
      </c>
      <c r="Z3" s="53" t="n">
        <f aca="false">STDEV(K2:K4)/SQRT(3)</f>
        <v>129.700938058803</v>
      </c>
    </row>
    <row r="4" customFormat="false" ht="15" hidden="false" customHeight="false" outlineLevel="0" collapsed="false">
      <c r="B4" s="56" t="n">
        <v>20295</v>
      </c>
      <c r="C4" s="56" t="n">
        <v>17061</v>
      </c>
      <c r="D4" s="56" t="n">
        <v>16627</v>
      </c>
      <c r="E4" s="56" t="n">
        <v>15126</v>
      </c>
      <c r="F4" s="56" t="n">
        <v>1952</v>
      </c>
      <c r="G4" s="56" t="n">
        <v>9288</v>
      </c>
      <c r="H4" s="56" t="n">
        <v>16438</v>
      </c>
      <c r="I4" s="56" t="n">
        <v>7555</v>
      </c>
      <c r="J4" s="56" t="n">
        <v>15894</v>
      </c>
      <c r="K4" s="56" t="n">
        <v>7852</v>
      </c>
      <c r="M4" s="0" t="s">
        <v>18</v>
      </c>
      <c r="N4" s="53" t="n">
        <f aca="false">AVERAGE(I5:K5)</f>
        <v>23487.6666666667</v>
      </c>
      <c r="O4" s="53" t="n">
        <f aca="false">AVERAGE(B7:B9)</f>
        <v>17241</v>
      </c>
      <c r="P4" s="53" t="n">
        <f aca="false">AVERAGE(D7:D9)</f>
        <v>15793</v>
      </c>
      <c r="Q4" s="53" t="n">
        <f aca="false">AVERAGE(F7:F9)</f>
        <v>1863.33333333333</v>
      </c>
      <c r="R4" s="53" t="n">
        <f aca="false">AVERAGE(H7:H9)</f>
        <v>14565</v>
      </c>
      <c r="S4" s="53" t="n">
        <f aca="false">AVERAGE(J7:J9)</f>
        <v>16036.6666666667</v>
      </c>
      <c r="U4" s="53" t="n">
        <f aca="false">STDEV(I5:K5)/SQRT(3)</f>
        <v>813.415911108484</v>
      </c>
      <c r="V4" s="53" t="n">
        <f aca="false">STDEV(B7:B9)/SQRT(3)</f>
        <v>859.652449152175</v>
      </c>
      <c r="W4" s="53" t="n">
        <f aca="false">STDEV(D7:D9)/SQRT(3)</f>
        <v>352.826208399168</v>
      </c>
      <c r="X4" s="53" t="n">
        <f aca="false">STDEV(F7:F9)/SQRT(3)</f>
        <v>466.084875436986</v>
      </c>
      <c r="Y4" s="53" t="n">
        <f aca="false">STDEV(H7:H9)/SQRT(3)</f>
        <v>94.4616324229049</v>
      </c>
      <c r="Z4" s="53" t="n">
        <f aca="false">STDEV(J7:J9)/SQRT(3)</f>
        <v>330.048649612616</v>
      </c>
    </row>
    <row r="5" customFormat="false" ht="15" hidden="false" customHeight="false" outlineLevel="0" collapsed="false">
      <c r="B5" s="56" t="n">
        <v>1971</v>
      </c>
      <c r="C5" s="56" t="n">
        <v>2726</v>
      </c>
      <c r="D5" s="56" t="n">
        <v>2258</v>
      </c>
      <c r="E5" s="56"/>
      <c r="F5" s="56"/>
      <c r="G5" s="56"/>
      <c r="H5" s="56"/>
      <c r="I5" s="56" t="n">
        <v>22098</v>
      </c>
      <c r="J5" s="56" t="n">
        <v>24915</v>
      </c>
      <c r="K5" s="56" t="n">
        <v>23450</v>
      </c>
      <c r="M5" s="0" t="s">
        <v>19</v>
      </c>
      <c r="N5" s="53" t="n">
        <f aca="false">AVERAGE(I5:K5)</f>
        <v>23487.6666666667</v>
      </c>
      <c r="O5" s="53" t="n">
        <f aca="false">AVERAGE(C7:C9)</f>
        <v>19285.6666666667</v>
      </c>
      <c r="P5" s="53" t="n">
        <f aca="false">AVERAGE(E7:E9)</f>
        <v>19856.3333333333</v>
      </c>
      <c r="Q5" s="53" t="n">
        <f aca="false">AVERAGE(G7:G9)</f>
        <v>16176.6666666667</v>
      </c>
      <c r="R5" s="53" t="n">
        <f aca="false">AVERAGE(I7:I9)</f>
        <v>18381.6666666667</v>
      </c>
      <c r="S5" s="53" t="n">
        <f aca="false">AVERAGE(K7:K9)</f>
        <v>15008.3333333333</v>
      </c>
      <c r="U5" s="53" t="n">
        <f aca="false">STDEV(I5:K5)/SQRT(3)</f>
        <v>813.415911108484</v>
      </c>
      <c r="V5" s="53" t="n">
        <f aca="false">STDEV(C7:C9)/SQRT(3)</f>
        <v>916.566115697304</v>
      </c>
      <c r="W5" s="53" t="n">
        <f aca="false">STDEV(E7:E9)/SQRT(3)</f>
        <v>483.958101951444</v>
      </c>
      <c r="X5" s="53" t="n">
        <f aca="false">STDEV(G7:G9)/SQRT(3)</f>
        <v>619.119356649247</v>
      </c>
      <c r="Y5" s="53" t="n">
        <f aca="false">STDEV(I7:I9)/SQRT(3)</f>
        <v>465.651634212148</v>
      </c>
      <c r="Z5" s="53" t="n">
        <f aca="false">STDEV(K7:K9)/SQRT(3)</f>
        <v>22.9806682041909</v>
      </c>
    </row>
    <row r="6" customFormat="false" ht="15" hidden="false" customHeight="false" outlineLevel="0" collapsed="false">
      <c r="B6" s="56"/>
      <c r="C6" s="56"/>
      <c r="D6" s="56"/>
      <c r="E6" s="56"/>
      <c r="F6" s="56"/>
      <c r="G6" s="56"/>
      <c r="H6" s="56"/>
      <c r="I6" s="56" t="n">
        <v>1706</v>
      </c>
      <c r="J6" s="56" t="n">
        <v>1553</v>
      </c>
      <c r="K6" s="56" t="n">
        <v>1812</v>
      </c>
      <c r="M6" s="0" t="s">
        <v>20</v>
      </c>
      <c r="N6" s="53"/>
      <c r="O6" s="53"/>
      <c r="Q6" s="0" t="n">
        <f aca="false">AVERAGE(B5:D5)</f>
        <v>2318.33333333333</v>
      </c>
      <c r="U6" s="53"/>
      <c r="V6" s="53"/>
      <c r="X6" s="0" t="n">
        <f aca="false">STDEV(B5:D5)/SQRT(3)</f>
        <v>220.027523530832</v>
      </c>
    </row>
    <row r="7" customFormat="false" ht="15" hidden="false" customHeight="false" outlineLevel="0" collapsed="false">
      <c r="B7" s="56" t="n">
        <v>18042</v>
      </c>
      <c r="C7" s="56" t="n">
        <v>20322</v>
      </c>
      <c r="D7" s="56" t="n">
        <v>15576</v>
      </c>
      <c r="E7" s="56" t="n">
        <v>19051</v>
      </c>
      <c r="F7" s="56" t="n">
        <v>1044</v>
      </c>
      <c r="G7" s="56" t="n">
        <v>17326</v>
      </c>
      <c r="H7" s="56" t="n">
        <v>14725</v>
      </c>
      <c r="I7" s="56" t="n">
        <v>17571</v>
      </c>
      <c r="J7" s="56" t="n">
        <v>16649</v>
      </c>
      <c r="K7" s="56" t="n">
        <v>15041</v>
      </c>
      <c r="M7" s="0" t="s">
        <v>4</v>
      </c>
      <c r="N7" s="53"/>
      <c r="O7" s="53"/>
      <c r="Q7" s="0" t="n">
        <f aca="false">AVERAGE(I5:K5)</f>
        <v>23487.6666666667</v>
      </c>
      <c r="U7" s="53"/>
      <c r="V7" s="53"/>
      <c r="X7" s="0" t="n">
        <f aca="false">STDEV(I5:K5)/SQRT(3)</f>
        <v>813.415911108484</v>
      </c>
    </row>
    <row r="8" customFormat="false" ht="15" hidden="false" customHeight="false" outlineLevel="0" collapsed="false">
      <c r="B8" s="56" t="n">
        <v>15523</v>
      </c>
      <c r="C8" s="56" t="n">
        <v>17458</v>
      </c>
      <c r="D8" s="56" t="n">
        <v>16483</v>
      </c>
      <c r="E8" s="56" t="n">
        <v>19794</v>
      </c>
      <c r="F8" s="56" t="n">
        <v>2658</v>
      </c>
      <c r="G8" s="56" t="n">
        <v>15203</v>
      </c>
      <c r="H8" s="56" t="n">
        <v>14572</v>
      </c>
      <c r="I8" s="56" t="n">
        <v>18390</v>
      </c>
      <c r="J8" s="56" t="n">
        <v>15517</v>
      </c>
      <c r="K8" s="56" t="n">
        <v>14964</v>
      </c>
      <c r="M8" s="0" t="s">
        <v>5</v>
      </c>
      <c r="N8" s="53"/>
      <c r="O8" s="53"/>
      <c r="Q8" s="0" t="n">
        <f aca="false">AVERAGE(I6:K6)</f>
        <v>1690.33333333333</v>
      </c>
      <c r="U8" s="53"/>
      <c r="V8" s="53"/>
      <c r="X8" s="0" t="n">
        <f aca="false">STDEV(I6:K6)/SQRT(3)</f>
        <v>75.1760895793632</v>
      </c>
    </row>
    <row r="9" customFormat="false" ht="15" hidden="false" customHeight="false" outlineLevel="0" collapsed="false">
      <c r="B9" s="56" t="n">
        <v>18158</v>
      </c>
      <c r="C9" s="56" t="n">
        <v>20077</v>
      </c>
      <c r="D9" s="56" t="n">
        <v>15320</v>
      </c>
      <c r="E9" s="56" t="n">
        <v>20724</v>
      </c>
      <c r="F9" s="56" t="n">
        <v>1888</v>
      </c>
      <c r="G9" s="56" t="n">
        <v>16001</v>
      </c>
      <c r="H9" s="56" t="n">
        <v>14398</v>
      </c>
      <c r="I9" s="56" t="n">
        <v>19184</v>
      </c>
      <c r="J9" s="56" t="n">
        <v>15944</v>
      </c>
      <c r="K9" s="56" t="n">
        <v>15020</v>
      </c>
      <c r="N9" s="53"/>
      <c r="U9" s="53"/>
    </row>
    <row r="12" customFormat="false" ht="15" hidden="false" customHeight="false" outlineLevel="0" collapsed="false">
      <c r="A12" s="57" t="s">
        <v>22</v>
      </c>
      <c r="N12" s="54" t="n">
        <v>0</v>
      </c>
      <c r="O12" s="54" t="n">
        <v>0.01</v>
      </c>
      <c r="P12" s="54" t="n">
        <v>0.1</v>
      </c>
      <c r="Q12" s="54" t="n">
        <v>1</v>
      </c>
      <c r="R12" s="54" t="n">
        <v>10</v>
      </c>
      <c r="S12" s="54" t="n">
        <v>100</v>
      </c>
      <c r="U12" s="54" t="n">
        <v>0</v>
      </c>
      <c r="V12" s="54" t="n">
        <v>0.01</v>
      </c>
      <c r="W12" s="54" t="n">
        <v>0.1</v>
      </c>
      <c r="X12" s="54" t="n">
        <v>1</v>
      </c>
      <c r="Y12" s="54" t="n">
        <v>10</v>
      </c>
      <c r="Z12" s="54" t="n">
        <v>100</v>
      </c>
    </row>
    <row r="13" customFormat="false" ht="15" hidden="false" customHeight="false" outlineLevel="0" collapsed="false">
      <c r="A13" s="0" t="s">
        <v>15</v>
      </c>
      <c r="B13" s="56" t="n">
        <f aca="false">B2/1.132172</f>
        <v>20343.1987365877</v>
      </c>
      <c r="C13" s="56" t="n">
        <f aca="false">C2/1.132172</f>
        <v>19943.0828531354</v>
      </c>
      <c r="D13" s="56" t="n">
        <f aca="false">D2/1.132172</f>
        <v>17422.2644615836</v>
      </c>
      <c r="E13" s="56" t="n">
        <f aca="false">E2/1.132172</f>
        <v>17078.6770914667</v>
      </c>
      <c r="F13" s="56" t="n">
        <f aca="false">F2/1.132172</f>
        <v>2561.44826051165</v>
      </c>
      <c r="G13" s="56" t="n">
        <f aca="false">G2/1.132172</f>
        <v>7871.59548195857</v>
      </c>
      <c r="H13" s="56" t="n">
        <f aca="false">H2/1.132172</f>
        <v>19383.0972679063</v>
      </c>
      <c r="I13" s="56" t="n">
        <f aca="false">I2/1.132172</f>
        <v>8789.30056563844</v>
      </c>
      <c r="J13" s="56" t="n">
        <f aca="false">J2/1.132172</f>
        <v>17802.065410556</v>
      </c>
      <c r="K13" s="56" t="n">
        <f aca="false">K2/1.132172</f>
        <v>6567.90664316023</v>
      </c>
      <c r="M13" s="0" t="s">
        <v>16</v>
      </c>
      <c r="N13" s="53" t="n">
        <f aca="false">AVERAGE(I16:K16)</f>
        <v>20745.6699747624</v>
      </c>
      <c r="O13" s="53" t="n">
        <f aca="false">AVERAGE(B13:B15)</f>
        <v>18286.6796446712</v>
      </c>
      <c r="P13" s="53" t="n">
        <f aca="false">AVERAGE(D13:D15)</f>
        <v>15812.0850895447</v>
      </c>
      <c r="Q13" s="53" t="n">
        <f aca="false">AVERAGE(F13:F15)</f>
        <v>2289.99362876548</v>
      </c>
      <c r="R13" s="53" t="n">
        <f aca="false">AVERAGE(H13:H15)</f>
        <v>16673.8504985697</v>
      </c>
      <c r="S13" s="53" t="n">
        <f aca="false">AVERAGE(J13:J15)</f>
        <v>16088.2504307355</v>
      </c>
      <c r="U13" s="53" t="n">
        <f aca="false">STDEV(I16:K16)/SQRT(3)</f>
        <v>718.456127786665</v>
      </c>
      <c r="V13" s="53" t="n">
        <f aca="false">STDEV(B13:B15)/SQRT(3)</f>
        <v>1098.06561528315</v>
      </c>
      <c r="W13" s="53" t="n">
        <f aca="false">STDEV(D13:D15)/SQRT(3)</f>
        <v>826.153836823258</v>
      </c>
      <c r="X13" s="53" t="n">
        <f aca="false">STDEV(F13:F15)/SQRT(3)</f>
        <v>283.014639568053</v>
      </c>
      <c r="Y13" s="53" t="n">
        <f aca="false">STDEV(H13:H15)/SQRT(3)</f>
        <v>1431.24472908885</v>
      </c>
      <c r="Z13" s="53" t="n">
        <f aca="false">STDEV(J13:J15)/SQRT(3)</f>
        <v>1099.35412890739</v>
      </c>
    </row>
    <row r="14" customFormat="false" ht="15" hidden="false" customHeight="false" outlineLevel="0" collapsed="false">
      <c r="A14" s="0" t="n">
        <f aca="false">Q8/day1!R8</f>
        <v>1.13217235990176</v>
      </c>
      <c r="B14" s="56" t="n">
        <f aca="false">B3/1.132172</f>
        <v>16591.1186639486</v>
      </c>
      <c r="C14" s="56" t="n">
        <f aca="false">C3/1.132172</f>
        <v>16236.0489395604</v>
      </c>
      <c r="D14" s="56" t="n">
        <f aca="false">D3/1.132172</f>
        <v>15328.0596941101</v>
      </c>
      <c r="E14" s="56" t="n">
        <f aca="false">E3/1.132172</f>
        <v>13270.0685054921</v>
      </c>
      <c r="F14" s="56" t="n">
        <f aca="false">F3/1.132172</f>
        <v>2584.41296905417</v>
      </c>
      <c r="G14" s="56" t="n">
        <f aca="false">G3/1.132172</f>
        <v>7886.6108683133</v>
      </c>
      <c r="H14" s="56" t="n">
        <f aca="false">H3/1.132172</f>
        <v>16119.4588808061</v>
      </c>
      <c r="I14" s="56" t="n">
        <f aca="false">I3/1.132172</f>
        <v>7677.27871736803</v>
      </c>
      <c r="J14" s="56" t="n">
        <f aca="false">J3/1.132172</f>
        <v>16424.1828980049</v>
      </c>
      <c r="K14" s="56" t="n">
        <f aca="false">K3/1.132172</f>
        <v>6881.46324056769</v>
      </c>
      <c r="M14" s="0" t="s">
        <v>17</v>
      </c>
      <c r="N14" s="53" t="n">
        <f aca="false">AVERAGE(I16:K16)</f>
        <v>20745.6699747624</v>
      </c>
      <c r="O14" s="53" t="n">
        <f aca="false">AVERAGE(C13:C15)</f>
        <v>17082.7989622307</v>
      </c>
      <c r="P14" s="53" t="n">
        <f aca="false">AVERAGE(E13:E15)</f>
        <v>14569.6354735264</v>
      </c>
      <c r="Q14" s="53" t="n">
        <f aca="false">AVERAGE(G13:G15)</f>
        <v>7987.30228269203</v>
      </c>
      <c r="R14" s="53" t="n">
        <f aca="false">AVERAGE(I13:I15)</f>
        <v>7713.19787688325</v>
      </c>
      <c r="S14" s="53" t="n">
        <f aca="false">AVERAGE(K13:K15)</f>
        <v>6794.90395452281</v>
      </c>
      <c r="U14" s="53" t="n">
        <f aca="false">STDEV(I16:K16)/SQRT(3)</f>
        <v>718.456127786665</v>
      </c>
      <c r="V14" s="53" t="n">
        <f aca="false">STDEV(C13:C15)/SQRT(3)</f>
        <v>1469.27012356407</v>
      </c>
      <c r="W14" s="53" t="n">
        <f aca="false">STDEV(E13:E15)/SQRT(3)</f>
        <v>1254.79035923185</v>
      </c>
      <c r="X14" s="53" t="n">
        <f aca="false">STDEV(G13:G15)/SQRT(3)</f>
        <v>108.285896411078</v>
      </c>
      <c r="Y14" s="53" t="n">
        <f aca="false">STDEV(I13:I15)/SQRT(3)</f>
        <v>611.183136393191</v>
      </c>
      <c r="Z14" s="53" t="n">
        <f aca="false">STDEV(K13:K15)/SQRT(3)</f>
        <v>114.559393854293</v>
      </c>
    </row>
    <row r="15" customFormat="false" ht="15" hidden="false" customHeight="false" outlineLevel="0" collapsed="false">
      <c r="B15" s="56" t="n">
        <f aca="false">B4/1.132172</f>
        <v>17925.7215334772</v>
      </c>
      <c r="C15" s="56" t="n">
        <f aca="false">C4/1.132172</f>
        <v>15069.2650939963</v>
      </c>
      <c r="D15" s="56" t="n">
        <f aca="false">D4/1.132172</f>
        <v>14685.9311129404</v>
      </c>
      <c r="E15" s="56" t="n">
        <f aca="false">E4/1.132172</f>
        <v>13360.1608236204</v>
      </c>
      <c r="F15" s="56" t="n">
        <f aca="false">F4/1.132172</f>
        <v>1724.1196567306</v>
      </c>
      <c r="G15" s="56" t="n">
        <f aca="false">G4/1.132172</f>
        <v>8203.70049780422</v>
      </c>
      <c r="H15" s="56" t="n">
        <f aca="false">H4/1.132172</f>
        <v>14518.9953469967</v>
      </c>
      <c r="I15" s="56" t="n">
        <f aca="false">I4/1.132172</f>
        <v>6673.01434764329</v>
      </c>
      <c r="J15" s="56" t="n">
        <f aca="false">J4/1.132172</f>
        <v>14038.5029836456</v>
      </c>
      <c r="K15" s="56" t="n">
        <f aca="false">K4/1.132172</f>
        <v>6935.34197984052</v>
      </c>
      <c r="M15" s="0" t="s">
        <v>18</v>
      </c>
      <c r="N15" s="53" t="n">
        <f aca="false">AVERAGE(I16:K16)</f>
        <v>20745.6699747624</v>
      </c>
      <c r="O15" s="53" t="n">
        <f aca="false">AVERAGE(B18:B20)</f>
        <v>15228.2515377522</v>
      </c>
      <c r="P15" s="53" t="n">
        <f aca="false">AVERAGE(D18:D20)</f>
        <v>13949.2939235381</v>
      </c>
      <c r="Q15" s="53" t="n">
        <f aca="false">AVERAGE(F18:F20)</f>
        <v>1645.80411221381</v>
      </c>
      <c r="R15" s="53" t="n">
        <f aca="false">AVERAGE(H18:H20)</f>
        <v>12864.6530739146</v>
      </c>
      <c r="S15" s="53" t="n">
        <f aca="false">AVERAGE(J18:J20)</f>
        <v>14164.5144612892</v>
      </c>
      <c r="U15" s="53" t="n">
        <f aca="false">STDEV(I16:K16)/SQRT(3)</f>
        <v>718.456127786665</v>
      </c>
      <c r="V15" s="53" t="n">
        <f aca="false">STDEV(B18:B20)/SQRT(3)</f>
        <v>759.294920870836</v>
      </c>
      <c r="W15" s="53" t="n">
        <f aca="false">STDEV(D18:D20)/SQRT(3)</f>
        <v>311.636578540335</v>
      </c>
      <c r="X15" s="53" t="n">
        <f aca="false">STDEV(F18:F20)/SQRT(3)</f>
        <v>411.673204634089</v>
      </c>
      <c r="Y15" s="53" t="n">
        <f aca="false">STDEV(H18:H20)/SQRT(3)</f>
        <v>83.4339945016347</v>
      </c>
      <c r="Z15" s="53" t="n">
        <f aca="false">STDEV(J18:J20)/SQRT(3)</f>
        <v>291.518117046364</v>
      </c>
    </row>
    <row r="16" customFormat="false" ht="15" hidden="false" customHeight="false" outlineLevel="0" collapsed="false">
      <c r="B16" s="56" t="n">
        <f aca="false">B5/1.132172</f>
        <v>1740.90155912706</v>
      </c>
      <c r="C16" s="56" t="n">
        <f aca="false">C5/1.132172</f>
        <v>2407.76136488095</v>
      </c>
      <c r="D16" s="56" t="n">
        <f aca="false">D5/1.132172</f>
        <v>1994.39661111563</v>
      </c>
      <c r="E16" s="56" t="n">
        <f aca="false">E5/1.132172</f>
        <v>0</v>
      </c>
      <c r="F16" s="56" t="n">
        <f aca="false">F5/1.132172</f>
        <v>0</v>
      </c>
      <c r="G16" s="56" t="n">
        <f aca="false">G5/1.132172</f>
        <v>0</v>
      </c>
      <c r="H16" s="56" t="n">
        <f aca="false">H5/1.132172</f>
        <v>0</v>
      </c>
      <c r="I16" s="56" t="n">
        <f aca="false">I5/1.132172</f>
        <v>19518.2357450988</v>
      </c>
      <c r="J16" s="56" t="n">
        <f aca="false">J5/1.132172</f>
        <v>22006.3735898786</v>
      </c>
      <c r="K16" s="56" t="n">
        <f aca="false">K5/1.132172</f>
        <v>20712.4005893098</v>
      </c>
      <c r="M16" s="0" t="s">
        <v>19</v>
      </c>
      <c r="N16" s="53" t="n">
        <f aca="false">AVERAGE(I16:K16)</f>
        <v>20745.6699747624</v>
      </c>
      <c r="O16" s="53" t="n">
        <f aca="false">AVERAGE(C18:C20)</f>
        <v>17034.2197710831</v>
      </c>
      <c r="P16" s="53" t="n">
        <f aca="false">AVERAGE(E18:E20)</f>
        <v>17538.2656816573</v>
      </c>
      <c r="Q16" s="53" t="n">
        <f aca="false">AVERAGE(G18:G20)</f>
        <v>14288.1705842104</v>
      </c>
      <c r="R16" s="53" t="n">
        <f aca="false">AVERAGE(I18:I20)</f>
        <v>16235.7545202201</v>
      </c>
      <c r="S16" s="53" t="n">
        <f aca="false">AVERAGE(K18:K20)</f>
        <v>13256.2307964985</v>
      </c>
      <c r="U16" s="53" t="n">
        <f aca="false">STDEV(I16:K16)/SQRT(3)</f>
        <v>718.456127786665</v>
      </c>
      <c r="V16" s="53" t="n">
        <f aca="false">STDEV(C18:C20)/SQRT(3)</f>
        <v>809.564373343718</v>
      </c>
      <c r="W16" s="53" t="n">
        <f aca="false">STDEV(E18:E20)/SQRT(3)</f>
        <v>427.45987531174</v>
      </c>
      <c r="X16" s="53" t="n">
        <f aca="false">STDEV(G18:G20)/SQRT(3)</f>
        <v>546.8421376339</v>
      </c>
      <c r="Y16" s="53" t="n">
        <f aca="false">STDEV(I18:I20)/SQRT(3)</f>
        <v>411.290540847282</v>
      </c>
      <c r="Z16" s="53" t="n">
        <f aca="false">STDEV(K18:K20)/SQRT(3)</f>
        <v>20.2978595162138</v>
      </c>
    </row>
    <row r="17" customFormat="false" ht="15" hidden="false" customHeight="false" outlineLevel="0" collapsed="false">
      <c r="B17" s="56" t="n">
        <f aca="false">B6/1.132172</f>
        <v>0</v>
      </c>
      <c r="C17" s="56" t="n">
        <f aca="false">C6/1.132172</f>
        <v>0</v>
      </c>
      <c r="D17" s="56" t="n">
        <f aca="false">D6/1.132172</f>
        <v>0</v>
      </c>
      <c r="E17" s="56" t="n">
        <f aca="false">E6/1.132172</f>
        <v>0</v>
      </c>
      <c r="F17" s="56" t="n">
        <f aca="false">F6/1.132172</f>
        <v>0</v>
      </c>
      <c r="G17" s="56" t="n">
        <f aca="false">G6/1.132172</f>
        <v>0</v>
      </c>
      <c r="H17" s="56" t="n">
        <f aca="false">H6/1.132172</f>
        <v>0</v>
      </c>
      <c r="I17" s="56" t="n">
        <f aca="false">I6/1.132172</f>
        <v>1506.83818359755</v>
      </c>
      <c r="J17" s="56" t="n">
        <f aca="false">J6/1.132172</f>
        <v>1371.69970640503</v>
      </c>
      <c r="K17" s="56" t="n">
        <f aca="false">K6/1.132172</f>
        <v>1600.46353380935</v>
      </c>
      <c r="M17" s="0" t="s">
        <v>20</v>
      </c>
      <c r="N17" s="53"/>
      <c r="O17" s="53"/>
      <c r="Q17" s="0" t="n">
        <f aca="false">AVERAGE(B16:D16)</f>
        <v>2047.68651170788</v>
      </c>
      <c r="U17" s="53"/>
      <c r="V17" s="53"/>
      <c r="X17" s="0" t="n">
        <f aca="false">STDEV(B16:D16)/SQRT(3)</f>
        <v>194.34107496991</v>
      </c>
    </row>
    <row r="18" customFormat="false" ht="15" hidden="false" customHeight="false" outlineLevel="0" collapsed="false">
      <c r="B18" s="56" t="n">
        <f aca="false">B7/1.132172</f>
        <v>15935.741212466</v>
      </c>
      <c r="C18" s="56" t="n">
        <f aca="false">C7/1.132172</f>
        <v>17949.5695000406</v>
      </c>
      <c r="D18" s="56" t="n">
        <f aca="false">D7/1.132172</f>
        <v>13757.6269330102</v>
      </c>
      <c r="E18" s="56" t="n">
        <f aca="false">E7/1.132172</f>
        <v>16826.9485555198</v>
      </c>
      <c r="F18" s="56" t="n">
        <f aca="false">F7/1.132172</f>
        <v>922.121373784195</v>
      </c>
      <c r="G18" s="56" t="n">
        <f aca="false">G7/1.132172</f>
        <v>15303.3284695258</v>
      </c>
      <c r="H18" s="56" t="n">
        <f aca="false">H7/1.132172</f>
        <v>13005.9743572531</v>
      </c>
      <c r="I18" s="56" t="n">
        <f aca="false">I7/1.132172</f>
        <v>15519.726684638</v>
      </c>
      <c r="J18" s="56" t="n">
        <f aca="false">J7/1.132172</f>
        <v>14705.3627893995</v>
      </c>
      <c r="K18" s="56" t="n">
        <f aca="false">K7/1.132172</f>
        <v>13285.0838918468</v>
      </c>
      <c r="M18" s="0" t="s">
        <v>4</v>
      </c>
      <c r="N18" s="53"/>
      <c r="O18" s="53"/>
      <c r="Q18" s="0" t="n">
        <f aca="false">AVERAGE(I16:K16)</f>
        <v>20745.6699747624</v>
      </c>
      <c r="U18" s="53"/>
      <c r="V18" s="53"/>
      <c r="X18" s="0" t="n">
        <f aca="false">STDEV(I16:K16)/SQRT(3)</f>
        <v>718.456127786665</v>
      </c>
    </row>
    <row r="19" customFormat="false" ht="15" hidden="false" customHeight="false" outlineLevel="0" collapsed="false">
      <c r="B19" s="56" t="n">
        <f aca="false">B8/1.132172</f>
        <v>13710.8142579043</v>
      </c>
      <c r="C19" s="56" t="n">
        <f aca="false">C8/1.132172</f>
        <v>15419.9185282802</v>
      </c>
      <c r="D19" s="56" t="n">
        <f aca="false">D8/1.132172</f>
        <v>14558.7419579357</v>
      </c>
      <c r="E19" s="56" t="n">
        <f aca="false">E8/1.132172</f>
        <v>17483.2092650233</v>
      </c>
      <c r="F19" s="56" t="n">
        <f aca="false">F8/1.132172</f>
        <v>2347.69981946206</v>
      </c>
      <c r="G19" s="56" t="n">
        <f aca="false">G8/1.132172</f>
        <v>13428.1716912271</v>
      </c>
      <c r="H19" s="56" t="n">
        <f aca="false">H8/1.132172</f>
        <v>12870.8358800606</v>
      </c>
      <c r="I19" s="56" t="n">
        <f aca="false">I8/1.132172</f>
        <v>16243.1150037274</v>
      </c>
      <c r="J19" s="56" t="n">
        <f aca="false">J8/1.132172</f>
        <v>13705.5147097791</v>
      </c>
      <c r="K19" s="56" t="n">
        <f aca="false">K8/1.132172</f>
        <v>13217.0730242401</v>
      </c>
      <c r="M19" s="0" t="s">
        <v>5</v>
      </c>
      <c r="N19" s="53"/>
      <c r="O19" s="53"/>
      <c r="Q19" s="0" t="n">
        <f aca="false">AVERAGE(I17:K17)</f>
        <v>1493.00047460398</v>
      </c>
      <c r="U19" s="53"/>
      <c r="V19" s="53"/>
      <c r="X19" s="0" t="n">
        <f aca="false">STDEV(I17:K17)/SQRT(3)</f>
        <v>66.39988409832</v>
      </c>
    </row>
    <row r="20" customFormat="false" ht="15" hidden="false" customHeight="false" outlineLevel="0" collapsed="false">
      <c r="B20" s="56" t="n">
        <f aca="false">B9/1.132172</f>
        <v>16038.1991428864</v>
      </c>
      <c r="C20" s="56" t="n">
        <f aca="false">C9/1.132172</f>
        <v>17733.1712849284</v>
      </c>
      <c r="D20" s="56" t="n">
        <f aca="false">D9/1.132172</f>
        <v>13531.5128796685</v>
      </c>
      <c r="E20" s="56" t="n">
        <f aca="false">E9/1.132172</f>
        <v>18304.6392244288</v>
      </c>
      <c r="F20" s="56" t="n">
        <f aca="false">F9/1.132172</f>
        <v>1667.59114339517</v>
      </c>
      <c r="G20" s="56" t="n">
        <f aca="false">G9/1.132172</f>
        <v>14133.0115918783</v>
      </c>
      <c r="H20" s="56" t="n">
        <f aca="false">H9/1.132172</f>
        <v>12717.1489844299</v>
      </c>
      <c r="I20" s="56" t="n">
        <f aca="false">I9/1.132172</f>
        <v>16944.421872295</v>
      </c>
      <c r="J20" s="56" t="n">
        <f aca="false">J9/1.132172</f>
        <v>14082.6658846889</v>
      </c>
      <c r="K20" s="56" t="n">
        <f aca="false">K9/1.132172</f>
        <v>13266.5354734086</v>
      </c>
      <c r="N20" s="53"/>
      <c r="U20" s="5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0"/>
  <sheetViews>
    <sheetView windowProtection="false" showFormulas="false" showGridLines="true" showRowColHeaders="true" showZeros="true" rightToLeft="false" tabSelected="false" showOutlineSymbols="true" defaultGridColor="true" view="normal" topLeftCell="R1" colorId="64" zoomScale="160" zoomScaleNormal="160" zoomScalePageLayoutView="100" workbookViewId="0">
      <selection pane="topLeft" activeCell="M1" activeCellId="0" sqref="M1"/>
    </sheetView>
  </sheetViews>
  <sheetFormatPr defaultRowHeight="15"/>
  <cols>
    <col collapsed="false" hidden="false" max="11" min="1" style="0" width="8.5748987854251"/>
    <col collapsed="false" hidden="false" max="12" min="12" style="52" width="2.2834008097166"/>
    <col collapsed="false" hidden="false" max="13" min="13" style="0" width="12.2834008097166"/>
    <col collapsed="false" hidden="false" max="14" min="14" style="0" width="9.85425101214575"/>
    <col collapsed="false" hidden="false" max="15" min="15" style="0" width="10.5708502024292"/>
    <col collapsed="false" hidden="false" max="19" min="16" style="0" width="9.57085020242915"/>
    <col collapsed="false" hidden="false" max="20" min="20" style="0" width="1.8582995951417"/>
    <col collapsed="false" hidden="false" max="21" min="21" style="0" width="8.71255060728745"/>
    <col collapsed="false" hidden="false" max="1025" min="22" style="0" width="8.5748987854251"/>
  </cols>
  <sheetData>
    <row r="1" customFormat="false" ht="15" hidden="false" customHeight="false" outlineLevel="0" collapsed="false">
      <c r="N1" s="54" t="n">
        <v>0</v>
      </c>
      <c r="O1" s="54" t="n">
        <v>0.01</v>
      </c>
      <c r="P1" s="54" t="n">
        <v>0.1</v>
      </c>
      <c r="Q1" s="54" t="n">
        <v>1</v>
      </c>
      <c r="R1" s="54" t="n">
        <v>10</v>
      </c>
      <c r="S1" s="54" t="n">
        <v>100</v>
      </c>
      <c r="U1" s="54" t="n">
        <v>0</v>
      </c>
      <c r="V1" s="54" t="n">
        <v>0.01</v>
      </c>
      <c r="W1" s="54" t="n">
        <v>0.1</v>
      </c>
      <c r="X1" s="54" t="n">
        <v>1</v>
      </c>
      <c r="Y1" s="54" t="n">
        <v>10</v>
      </c>
      <c r="Z1" s="54" t="n">
        <v>100</v>
      </c>
    </row>
    <row r="2" customFormat="false" ht="15" hidden="false" customHeight="false" outlineLevel="0" collapsed="false">
      <c r="A2" s="0" t="s">
        <v>15</v>
      </c>
      <c r="B2" s="56" t="n">
        <v>30807</v>
      </c>
      <c r="C2" s="56" t="n">
        <v>34864</v>
      </c>
      <c r="D2" s="56" t="n">
        <v>35199</v>
      </c>
      <c r="E2" s="56" t="n">
        <v>29916</v>
      </c>
      <c r="F2" s="56" t="n">
        <v>30467</v>
      </c>
      <c r="G2" s="56" t="n">
        <v>15618</v>
      </c>
      <c r="H2" s="56" t="n">
        <v>32144</v>
      </c>
      <c r="I2" s="56" t="n">
        <v>11997</v>
      </c>
      <c r="J2" s="56" t="n">
        <v>26677</v>
      </c>
      <c r="K2" s="56" t="n">
        <v>9758</v>
      </c>
      <c r="M2" s="0" t="s">
        <v>16</v>
      </c>
      <c r="N2" s="0" t="n">
        <f aca="false">AVERAGE(I5:K5)</f>
        <v>30542</v>
      </c>
      <c r="O2" s="53" t="n">
        <f aca="false">AVERAGE(B2:B4)</f>
        <v>29085.3333333333</v>
      </c>
      <c r="P2" s="53" t="n">
        <f aca="false">AVERAGE(D2:D4)</f>
        <v>30754</v>
      </c>
      <c r="Q2" s="53" t="n">
        <f aca="false">AVERAGE(F2:F4)</f>
        <v>27755.3333333333</v>
      </c>
      <c r="R2" s="53" t="n">
        <f aca="false">AVERAGE(H2:H4)</f>
        <v>27886.3333333333</v>
      </c>
      <c r="S2" s="53" t="n">
        <f aca="false">AVERAGE(J2:J4)</f>
        <v>25128</v>
      </c>
      <c r="U2" s="53" t="n">
        <f aca="false">STDEV(I5:K5)/SQRT(3)</f>
        <v>1525.28237822815</v>
      </c>
      <c r="V2" s="53" t="n">
        <f aca="false">STDEV(B2:B4)/SQRT(3)</f>
        <v>976.780823817594</v>
      </c>
      <c r="W2" s="53" t="n">
        <f aca="false">STDEV(D2:D4)/SQRT(3)</f>
        <v>2225.02367028608</v>
      </c>
      <c r="X2" s="53" t="n">
        <f aca="false">STDEV(F2:F4)/SQRT(3)</f>
        <v>1355.99709111455</v>
      </c>
      <c r="Y2" s="53" t="n">
        <f aca="false">STDEV(H2:H4)/SQRT(3)</f>
        <v>2150.91843432313</v>
      </c>
      <c r="Z2" s="53" t="n">
        <f aca="false">STDEV(J2:J4)/SQRT(3)</f>
        <v>795.368468069989</v>
      </c>
    </row>
    <row r="3" customFormat="false" ht="15" hidden="false" customHeight="false" outlineLevel="0" collapsed="false">
      <c r="B3" s="56" t="n">
        <v>29024</v>
      </c>
      <c r="C3" s="56" t="n">
        <v>30400</v>
      </c>
      <c r="D3" s="56" t="n">
        <v>28715</v>
      </c>
      <c r="E3" s="56" t="n">
        <v>27181</v>
      </c>
      <c r="F3" s="56" t="n">
        <v>26436</v>
      </c>
      <c r="G3" s="56" t="n">
        <v>15299</v>
      </c>
      <c r="H3" s="56" t="n">
        <v>26290</v>
      </c>
      <c r="I3" s="56" t="n">
        <v>11750</v>
      </c>
      <c r="J3" s="56" t="n">
        <v>24667</v>
      </c>
      <c r="K3" s="56" t="n">
        <v>9483</v>
      </c>
      <c r="M3" s="0" t="s">
        <v>17</v>
      </c>
      <c r="N3" s="0" t="n">
        <f aca="false">AVERAGE(I5:K5)</f>
        <v>30542</v>
      </c>
      <c r="O3" s="53" t="n">
        <f aca="false">AVERAGE(C2:C4)</f>
        <v>30994</v>
      </c>
      <c r="P3" s="53" t="n">
        <f aca="false">AVERAGE(E2:E4)</f>
        <v>27941.3333333333</v>
      </c>
      <c r="Q3" s="53" t="n">
        <f aca="false">AVERAGE(G2:G4)</f>
        <v>14858.3333333333</v>
      </c>
      <c r="R3" s="53" t="n">
        <f aca="false">AVERAGE(I2:I4)</f>
        <v>11388.6666666667</v>
      </c>
      <c r="S3" s="53" t="n">
        <f aca="false">AVERAGE(K2:K4)</f>
        <v>9516</v>
      </c>
      <c r="U3" s="0" t="n">
        <f aca="false">STDEV(I5:K5)/SQRT(3)</f>
        <v>1525.28237822815</v>
      </c>
      <c r="V3" s="53" t="n">
        <f aca="false">STDEV(C2:C4)/SQRT(3)</f>
        <v>2084.14298933638</v>
      </c>
      <c r="W3" s="53" t="n">
        <f aca="false">STDEV(E2:E4)/SQRT(3)</f>
        <v>995.99369699032</v>
      </c>
      <c r="X3" s="53" t="n">
        <f aca="false">STDEV(G2:G4)/SQRT(3)</f>
        <v>607.190341747225</v>
      </c>
      <c r="Y3" s="53" t="n">
        <f aca="false">STDEV(I2:I4)/SQRT(3)</f>
        <v>490.048410307027</v>
      </c>
      <c r="Z3" s="53" t="n">
        <f aca="false">STDEV(K2:K4)/SQRT(3)</f>
        <v>131.233887899937</v>
      </c>
    </row>
    <row r="4" customFormat="false" ht="15" hidden="false" customHeight="false" outlineLevel="0" collapsed="false">
      <c r="B4" s="56" t="n">
        <v>27425</v>
      </c>
      <c r="C4" s="56" t="n">
        <v>27718</v>
      </c>
      <c r="D4" s="56" t="n">
        <v>28348</v>
      </c>
      <c r="E4" s="56" t="n">
        <v>26727</v>
      </c>
      <c r="F4" s="56" t="n">
        <v>26363</v>
      </c>
      <c r="G4" s="56" t="n">
        <v>13658</v>
      </c>
      <c r="H4" s="56" t="n">
        <v>25225</v>
      </c>
      <c r="I4" s="56" t="n">
        <v>10419</v>
      </c>
      <c r="J4" s="56" t="n">
        <v>24040</v>
      </c>
      <c r="K4" s="56" t="n">
        <v>9307</v>
      </c>
      <c r="M4" s="0" t="s">
        <v>18</v>
      </c>
      <c r="N4" s="0" t="n">
        <f aca="false">AVERAGE(I5:K5)</f>
        <v>30542</v>
      </c>
      <c r="O4" s="53" t="n">
        <f aca="false">AVERAGE(B7:B9)</f>
        <v>26876.6666666667</v>
      </c>
      <c r="P4" s="53" t="n">
        <f aca="false">AVERAGE(D7:D9)</f>
        <v>28458.3333333333</v>
      </c>
      <c r="Q4" s="53" t="n">
        <f aca="false">AVERAGE(F7:F9)</f>
        <v>24588</v>
      </c>
      <c r="R4" s="53" t="n">
        <f aca="false">AVERAGE(H7:H9)</f>
        <v>23682.3333333333</v>
      </c>
      <c r="S4" s="53" t="n">
        <f aca="false">AVERAGE(J7:J9)</f>
        <v>19402</v>
      </c>
      <c r="U4" s="0" t="n">
        <f aca="false">STDEV(I5:K5)/SQRT(3)</f>
        <v>1525.28237822815</v>
      </c>
      <c r="V4" s="53" t="n">
        <f aca="false">STDEV(B7:B9)/SQRT(3)</f>
        <v>881.426180182499</v>
      </c>
      <c r="W4" s="53" t="n">
        <f aca="false">STDEV(D7:D9)/SQRT(3)</f>
        <v>1408.39061027512</v>
      </c>
      <c r="X4" s="53" t="n">
        <f aca="false">STDEV(F7:F9)/SQRT(3)</f>
        <v>855.754637732101</v>
      </c>
      <c r="Y4" s="53" t="n">
        <f aca="false">STDEV(H7:H9)/SQRT(3)</f>
        <v>1493.48410697194</v>
      </c>
      <c r="Z4" s="53" t="n">
        <f aca="false">STDEV(J7:J9)/SQRT(3)</f>
        <v>295.594880424769</v>
      </c>
    </row>
    <row r="5" customFormat="false" ht="15" hidden="false" customHeight="false" outlineLevel="0" collapsed="false">
      <c r="B5" s="56" t="n">
        <v>2184</v>
      </c>
      <c r="C5" s="56" t="n">
        <v>2052</v>
      </c>
      <c r="D5" s="56" t="n">
        <v>2170</v>
      </c>
      <c r="E5" s="56" t="n">
        <v>944</v>
      </c>
      <c r="F5" s="56" t="n">
        <v>900</v>
      </c>
      <c r="G5" s="56" t="n">
        <v>951</v>
      </c>
      <c r="H5" s="56" t="n">
        <v>952</v>
      </c>
      <c r="I5" s="56" t="n">
        <v>28860</v>
      </c>
      <c r="J5" s="56" t="n">
        <v>33587</v>
      </c>
      <c r="K5" s="56" t="n">
        <v>29179</v>
      </c>
      <c r="M5" s="0" t="s">
        <v>19</v>
      </c>
      <c r="N5" s="0" t="n">
        <f aca="false">AVERAGE(I5:K5)</f>
        <v>30542</v>
      </c>
      <c r="O5" s="53" t="n">
        <f aca="false">AVERAGE(C7:C9)</f>
        <v>30197.6666666667</v>
      </c>
      <c r="P5" s="53" t="n">
        <f aca="false">AVERAGE(E7:E9)</f>
        <v>37784</v>
      </c>
      <c r="Q5" s="53" t="n">
        <f aca="false">AVERAGE(G7:G9)</f>
        <v>34757</v>
      </c>
      <c r="R5" s="53" t="n">
        <f aca="false">AVERAGE(I7:I9)</f>
        <v>27020</v>
      </c>
      <c r="S5" s="53" t="n">
        <f aca="false">AVERAGE(K7:K9)</f>
        <v>22883.6666666667</v>
      </c>
      <c r="U5" s="0" t="n">
        <f aca="false">STDEV(I5:K5)/SQRT(3)</f>
        <v>1525.28237822815</v>
      </c>
      <c r="V5" s="53" t="n">
        <f aca="false">STDEV(C7:C9)/SQRT(3)</f>
        <v>420.572757610909</v>
      </c>
      <c r="W5" s="53" t="n">
        <f aca="false">STDEV(E7:E9)/SQRT(3)</f>
        <v>398.577888665858</v>
      </c>
      <c r="X5" s="53" t="n">
        <f aca="false">STDEV(G7:G9)/SQRT(3)</f>
        <v>1374.94981726607</v>
      </c>
      <c r="Y5" s="53" t="n">
        <f aca="false">STDEV(I7:I9)/SQRT(3)</f>
        <v>908.336941888857</v>
      </c>
      <c r="Z5" s="53" t="n">
        <f aca="false">STDEV(K7:K9)/SQRT(3)</f>
        <v>382.163286799998</v>
      </c>
    </row>
    <row r="6" customFormat="false" ht="15" hidden="false" customHeight="false" outlineLevel="0" collapsed="false">
      <c r="B6" s="56" t="n">
        <v>316</v>
      </c>
      <c r="C6" s="56" t="n">
        <v>317</v>
      </c>
      <c r="D6" s="56" t="n">
        <v>303</v>
      </c>
      <c r="E6" s="56" t="n">
        <v>282</v>
      </c>
      <c r="F6" s="56" t="n">
        <v>313</v>
      </c>
      <c r="G6" s="56" t="n">
        <v>306</v>
      </c>
      <c r="H6" s="56" t="n">
        <v>1015</v>
      </c>
      <c r="I6" s="56" t="n">
        <v>1632</v>
      </c>
      <c r="J6" s="56" t="n">
        <v>1503</v>
      </c>
      <c r="K6" s="56" t="n">
        <v>1494</v>
      </c>
      <c r="M6" s="0" t="s">
        <v>20</v>
      </c>
      <c r="O6" s="53"/>
      <c r="Q6" s="0" t="n">
        <f aca="false">AVERAGE(B5:D5)</f>
        <v>2135.33333333333</v>
      </c>
      <c r="V6" s="53"/>
      <c r="X6" s="0" t="n">
        <f aca="false">STDEV(B5:D5)/SQRT(3)</f>
        <v>41.8622078305056</v>
      </c>
    </row>
    <row r="7" customFormat="false" ht="15" hidden="false" customHeight="false" outlineLevel="0" collapsed="false">
      <c r="B7" s="56" t="n">
        <v>27833</v>
      </c>
      <c r="C7" s="56" t="n">
        <v>31016</v>
      </c>
      <c r="D7" s="56" t="n">
        <v>28972</v>
      </c>
      <c r="E7" s="56" t="n">
        <v>37248</v>
      </c>
      <c r="F7" s="56" t="n">
        <v>22954</v>
      </c>
      <c r="G7" s="56" t="n">
        <v>34836</v>
      </c>
      <c r="H7" s="56" t="n">
        <v>22458</v>
      </c>
      <c r="I7" s="56" t="n">
        <v>26506</v>
      </c>
      <c r="J7" s="56" t="n">
        <v>19002</v>
      </c>
      <c r="K7" s="56" t="n">
        <v>22276</v>
      </c>
      <c r="M7" s="0" t="s">
        <v>4</v>
      </c>
      <c r="O7" s="53"/>
      <c r="Q7" s="0" t="n">
        <f aca="false">AVERAGE(I5:K5)</f>
        <v>30542</v>
      </c>
      <c r="V7" s="53"/>
      <c r="X7" s="0" t="n">
        <f aca="false">STDEV(I5:K5)/SQRT(3)</f>
        <v>1525.28237822815</v>
      </c>
    </row>
    <row r="8" customFormat="false" ht="15" hidden="false" customHeight="false" outlineLevel="0" collapsed="false">
      <c r="B8" s="56" t="n">
        <v>25116</v>
      </c>
      <c r="C8" s="56" t="n">
        <v>29957</v>
      </c>
      <c r="D8" s="56" t="n">
        <v>25803</v>
      </c>
      <c r="E8" s="56" t="n">
        <v>38563</v>
      </c>
      <c r="F8" s="56" t="n">
        <v>24964</v>
      </c>
      <c r="G8" s="56" t="n">
        <v>32337</v>
      </c>
      <c r="H8" s="56" t="n">
        <v>21935</v>
      </c>
      <c r="I8" s="56" t="n">
        <v>25768</v>
      </c>
      <c r="J8" s="56" t="n">
        <v>19225</v>
      </c>
      <c r="K8" s="56" t="n">
        <v>22786</v>
      </c>
      <c r="M8" s="0" t="s">
        <v>5</v>
      </c>
      <c r="O8" s="53"/>
      <c r="Q8" s="0" t="n">
        <f aca="false">AVERAGE(I6:K6)</f>
        <v>1543</v>
      </c>
      <c r="V8" s="53"/>
      <c r="X8" s="0" t="n">
        <f aca="false">STDEV(I6:K6)/SQRT(3)</f>
        <v>44.5757781760453</v>
      </c>
    </row>
    <row r="9" customFormat="false" ht="15" hidden="false" customHeight="false" outlineLevel="0" collapsed="false">
      <c r="B9" s="56" t="n">
        <v>27681</v>
      </c>
      <c r="C9" s="56" t="n">
        <v>29620</v>
      </c>
      <c r="D9" s="56" t="n">
        <v>30600</v>
      </c>
      <c r="E9" s="56" t="n">
        <v>37541</v>
      </c>
      <c r="F9" s="56" t="n">
        <v>25846</v>
      </c>
      <c r="G9" s="56" t="n">
        <v>37098</v>
      </c>
      <c r="H9" s="56" t="n">
        <v>26654</v>
      </c>
      <c r="I9" s="56" t="n">
        <v>28786</v>
      </c>
      <c r="J9" s="56" t="n">
        <v>19979</v>
      </c>
      <c r="K9" s="56" t="n">
        <v>23589</v>
      </c>
    </row>
    <row r="12" customFormat="false" ht="15" hidden="false" customHeight="false" outlineLevel="0" collapsed="false">
      <c r="A12" s="57" t="s">
        <v>22</v>
      </c>
      <c r="N12" s="54" t="n">
        <v>0</v>
      </c>
      <c r="O12" s="54" t="n">
        <v>0.01</v>
      </c>
      <c r="P12" s="54" t="n">
        <v>0.1</v>
      </c>
      <c r="Q12" s="54" t="n">
        <v>1</v>
      </c>
      <c r="R12" s="54" t="n">
        <v>10</v>
      </c>
      <c r="S12" s="54" t="n">
        <v>100</v>
      </c>
      <c r="U12" s="54" t="n">
        <v>0</v>
      </c>
      <c r="V12" s="54" t="n">
        <v>0.01</v>
      </c>
      <c r="W12" s="54" t="n">
        <v>0.1</v>
      </c>
      <c r="X12" s="54" t="n">
        <v>1</v>
      </c>
      <c r="Y12" s="54" t="n">
        <v>10</v>
      </c>
      <c r="Z12" s="54" t="n">
        <v>100</v>
      </c>
    </row>
    <row r="13" customFormat="false" ht="15" hidden="false" customHeight="false" outlineLevel="0" collapsed="false">
      <c r="A13" s="0" t="s">
        <v>15</v>
      </c>
      <c r="B13" s="56" t="n">
        <f aca="false">B2/1.03349</f>
        <v>29808.7064219296</v>
      </c>
      <c r="C13" s="56" t="n">
        <f aca="false">C2/1.03349</f>
        <v>33734.2402926008</v>
      </c>
      <c r="D13" s="56" t="n">
        <f aca="false">D2/1.03349</f>
        <v>34058.3846965138</v>
      </c>
      <c r="E13" s="56" t="n">
        <f aca="false">E2/1.03349</f>
        <v>28946.5790670447</v>
      </c>
      <c r="F13" s="56" t="n">
        <f aca="false">F2/1.03349</f>
        <v>29479.7240418388</v>
      </c>
      <c r="G13" s="56" t="n">
        <f aca="false">G2/1.03349</f>
        <v>15111.9023889926</v>
      </c>
      <c r="H13" s="56" t="n">
        <f aca="false">H2/1.03349</f>
        <v>31102.3812518747</v>
      </c>
      <c r="I13" s="56" t="n">
        <f aca="false">I2/1.03349</f>
        <v>11608.240041026</v>
      </c>
      <c r="J13" s="56" t="n">
        <f aca="false">J2/1.03349</f>
        <v>25812.5380990624</v>
      </c>
      <c r="K13" s="56" t="n">
        <f aca="false">K2/1.03349</f>
        <v>9441.79430860482</v>
      </c>
      <c r="M13" s="0" t="s">
        <v>16</v>
      </c>
      <c r="N13" s="0" t="n">
        <f aca="false">AVERAGE(I16:K16)</f>
        <v>29552.2936845059</v>
      </c>
      <c r="O13" s="53" t="n">
        <f aca="false">AVERAGE(B13:B15)</f>
        <v>28142.8299580386</v>
      </c>
      <c r="P13" s="53" t="n">
        <f aca="false">AVERAGE(D13:D15)</f>
        <v>29757.4238744448</v>
      </c>
      <c r="Q13" s="53" t="n">
        <f aca="false">AVERAGE(F13:F15)</f>
        <v>26855.9282947424</v>
      </c>
      <c r="R13" s="53" t="n">
        <f aca="false">AVERAGE(H13:H15)</f>
        <v>26982.6832706009</v>
      </c>
      <c r="S13" s="53" t="n">
        <f aca="false">AVERAGE(J13:J15)</f>
        <v>24313.7330791783</v>
      </c>
      <c r="U13" s="53" t="n">
        <f aca="false">STDEV(I16:K16)/SQRT(3)</f>
        <v>1475.8559620588</v>
      </c>
      <c r="V13" s="53" t="n">
        <f aca="false">STDEV(B13:B15)/SQRT(3)</f>
        <v>945.128471313312</v>
      </c>
      <c r="W13" s="53" t="n">
        <f aca="false">STDEV(D13:D15)/SQRT(3)</f>
        <v>2152.9223023794</v>
      </c>
      <c r="X13" s="53" t="n">
        <f aca="false">STDEV(F13:F15)/SQRT(3)</f>
        <v>1312.05632479709</v>
      </c>
      <c r="Y13" s="53" t="n">
        <f aca="false">STDEV(H13:H15)/SQRT(3)</f>
        <v>2081.21842913156</v>
      </c>
      <c r="Z13" s="53" t="n">
        <f aca="false">STDEV(J13:J15)/SQRT(3)</f>
        <v>769.59474022002</v>
      </c>
    </row>
    <row r="14" customFormat="false" ht="15" hidden="false" customHeight="false" outlineLevel="0" collapsed="false">
      <c r="A14" s="0" t="n">
        <f aca="false">Q8/day1!R8</f>
        <v>1.03348961821835</v>
      </c>
      <c r="B14" s="56" t="n">
        <f aca="false">B3/1.03349</f>
        <v>28083.4841169242</v>
      </c>
      <c r="C14" s="56" t="n">
        <f aca="false">C3/1.03349</f>
        <v>29414.8951610562</v>
      </c>
      <c r="D14" s="56" t="n">
        <f aca="false">D3/1.03349</f>
        <v>27784.4971891358</v>
      </c>
      <c r="E14" s="56" t="n">
        <f aca="false">E3/1.03349</f>
        <v>26300.2060977852</v>
      </c>
      <c r="F14" s="56" t="n">
        <f aca="false">F3/1.03349</f>
        <v>25579.3476472922</v>
      </c>
      <c r="G14" s="56" t="n">
        <f aca="false">G3/1.03349</f>
        <v>14803.2395088487</v>
      </c>
      <c r="H14" s="56" t="n">
        <f aca="false">H3/1.03349</f>
        <v>25438.0787429003</v>
      </c>
      <c r="I14" s="56" t="n">
        <f aca="false">I3/1.03349</f>
        <v>11369.2440178425</v>
      </c>
      <c r="J14" s="56" t="n">
        <f aca="false">J3/1.03349</f>
        <v>23867.6716755847</v>
      </c>
      <c r="K14" s="56" t="n">
        <f aca="false">K3/1.03349</f>
        <v>9175.70561882553</v>
      </c>
      <c r="M14" s="0" t="s">
        <v>17</v>
      </c>
      <c r="N14" s="0" t="n">
        <f aca="false">AVERAGE(I16:K16)</f>
        <v>29552.2936845059</v>
      </c>
      <c r="O14" s="53" t="n">
        <f aca="false">AVERAGE(C13:C15)</f>
        <v>29989.6467309795</v>
      </c>
      <c r="P14" s="53" t="n">
        <f aca="false">AVERAGE(E13:E15)</f>
        <v>27035.9010085568</v>
      </c>
      <c r="Q14" s="53" t="n">
        <f aca="false">AVERAGE(G13:G15)</f>
        <v>14376.8525417114</v>
      </c>
      <c r="R14" s="53" t="n">
        <f aca="false">AVERAGE(I13:I15)</f>
        <v>11019.6196060597</v>
      </c>
      <c r="S14" s="53" t="n">
        <f aca="false">AVERAGE(K13:K15)</f>
        <v>9207.63626159905</v>
      </c>
      <c r="U14" s="0" t="n">
        <f aca="false">STDEV(I16:K16)/SQRT(3)</f>
        <v>1475.8559620588</v>
      </c>
      <c r="V14" s="53" t="n">
        <f aca="false">STDEV(C13:C15)/SQRT(3)</f>
        <v>2016.60682670987</v>
      </c>
      <c r="W14" s="53" t="n">
        <f aca="false">STDEV(E13:E15)/SQRT(3)</f>
        <v>963.718755856679</v>
      </c>
      <c r="X14" s="53" t="n">
        <f aca="false">STDEV(G13:G15)/SQRT(3)</f>
        <v>587.514481753306</v>
      </c>
      <c r="Y14" s="53" t="n">
        <f aca="false">STDEV(I13:I15)/SQRT(3)</f>
        <v>474.168507007351</v>
      </c>
      <c r="Z14" s="53" t="n">
        <f aca="false">STDEV(K13:K15)/SQRT(3)</f>
        <v>126.981284676133</v>
      </c>
    </row>
    <row r="15" customFormat="false" ht="15" hidden="false" customHeight="false" outlineLevel="0" collapsed="false">
      <c r="B15" s="56" t="n">
        <f aca="false">B4/1.03349</f>
        <v>26536.2993352621</v>
      </c>
      <c r="C15" s="56" t="n">
        <f aca="false">C4/1.03349</f>
        <v>26819.8047392815</v>
      </c>
      <c r="D15" s="56" t="n">
        <f aca="false">D4/1.03349</f>
        <v>27429.3897376849</v>
      </c>
      <c r="E15" s="56" t="n">
        <f aca="false">E4/1.03349</f>
        <v>25860.9178608405</v>
      </c>
      <c r="F15" s="56" t="n">
        <f aca="false">F4/1.03349</f>
        <v>25508.7131950962</v>
      </c>
      <c r="G15" s="56" t="n">
        <f aca="false">G4/1.03349</f>
        <v>13215.415727293</v>
      </c>
      <c r="H15" s="56" t="n">
        <f aca="false">H4/1.03349</f>
        <v>24407.5898170277</v>
      </c>
      <c r="I15" s="56" t="n">
        <f aca="false">I4/1.03349</f>
        <v>10081.3747593107</v>
      </c>
      <c r="J15" s="56" t="n">
        <f aca="false">J4/1.03349</f>
        <v>23260.9894628879</v>
      </c>
      <c r="K15" s="56" t="n">
        <f aca="false">K4/1.03349</f>
        <v>9005.40885736679</v>
      </c>
      <c r="M15" s="0" t="s">
        <v>18</v>
      </c>
      <c r="N15" s="0" t="n">
        <f aca="false">AVERAGE(I16:K16)</f>
        <v>29552.2936845059</v>
      </c>
      <c r="O15" s="53" t="n">
        <f aca="false">AVERAGE(B18:B20)</f>
        <v>26005.7346144294</v>
      </c>
      <c r="P15" s="53" t="n">
        <f aca="false">AVERAGE(D18:D20)</f>
        <v>27536.1477453418</v>
      </c>
      <c r="Q15" s="53" t="n">
        <f aca="false">AVERAGE(F18:F20)</f>
        <v>23791.2316519753</v>
      </c>
      <c r="R15" s="53" t="n">
        <f aca="false">AVERAGE(H18:H20)</f>
        <v>22914.9129003022</v>
      </c>
      <c r="S15" s="53" t="n">
        <f aca="false">AVERAGE(J18:J20)</f>
        <v>18773.2827603557</v>
      </c>
      <c r="U15" s="0" t="n">
        <f aca="false">STDEV(I16:K16)/SQRT(3)</f>
        <v>1475.8559620588</v>
      </c>
      <c r="V15" s="53" t="n">
        <f aca="false">STDEV(B18:B20)/SQRT(3)</f>
        <v>852.86377244337</v>
      </c>
      <c r="W15" s="53" t="n">
        <f aca="false">STDEV(D18:D20)/SQRT(3)</f>
        <v>1362.75204431114</v>
      </c>
      <c r="X15" s="53" t="n">
        <f aca="false">STDEV(F18:F20)/SQRT(3)</f>
        <v>828.024110278862</v>
      </c>
      <c r="Y15" s="53" t="n">
        <f aca="false">STDEV(H18:H20)/SQRT(3)</f>
        <v>1445.08810629222</v>
      </c>
      <c r="Z15" s="53" t="n">
        <f aca="false">STDEV(J18:J20)/SQRT(3)</f>
        <v>286.016197955247</v>
      </c>
    </row>
    <row r="16" customFormat="false" ht="15" hidden="false" customHeight="false" outlineLevel="0" collapsed="false">
      <c r="B16" s="56" t="n">
        <f aca="false">B5/1.03349</f>
        <v>2113.22799446536</v>
      </c>
      <c r="C16" s="56" t="n">
        <f aca="false">C5/1.03349</f>
        <v>1985.5054233713</v>
      </c>
      <c r="D16" s="56" t="n">
        <f aca="false">D5/1.03349</f>
        <v>2099.6816611675</v>
      </c>
      <c r="E16" s="56" t="n">
        <f aca="false">E5/1.03349</f>
        <v>913.409902369641</v>
      </c>
      <c r="F16" s="56" t="n">
        <f aca="false">F5/1.03349</f>
        <v>870.835712004954</v>
      </c>
      <c r="G16" s="56" t="n">
        <f aca="false">G5/1.03349</f>
        <v>920.183069018568</v>
      </c>
      <c r="H16" s="56" t="n">
        <f aca="false">H5/1.03349</f>
        <v>921.150664254129</v>
      </c>
      <c r="I16" s="56" t="n">
        <f aca="false">I5/1.03349</f>
        <v>27924.7984982922</v>
      </c>
      <c r="J16" s="56" t="n">
        <f aca="false">J5/1.03349</f>
        <v>32498.6211767893</v>
      </c>
      <c r="K16" s="56" t="n">
        <f aca="false">K5/1.03349</f>
        <v>28233.4613784362</v>
      </c>
      <c r="M16" s="0" t="s">
        <v>19</v>
      </c>
      <c r="N16" s="0" t="n">
        <f aca="false">AVERAGE(I16:K16)</f>
        <v>29552.2936845059</v>
      </c>
      <c r="O16" s="53" t="n">
        <f aca="false">AVERAGE(C18:C20)</f>
        <v>29219.1183917277</v>
      </c>
      <c r="P16" s="53" t="n">
        <f aca="false">AVERAGE(E18:E20)</f>
        <v>36559.6183804391</v>
      </c>
      <c r="Q16" s="53" t="n">
        <f aca="false">AVERAGE(G18:G20)</f>
        <v>33630.7076023958</v>
      </c>
      <c r="R16" s="53" t="n">
        <f aca="false">AVERAGE(I18:I20)</f>
        <v>26144.4232648598</v>
      </c>
      <c r="S16" s="53" t="n">
        <f aca="false">AVERAGE(K18:K20)</f>
        <v>22142.1268388341</v>
      </c>
      <c r="U16" s="0" t="n">
        <f aca="false">STDEV(I16:K16)/SQRT(3)</f>
        <v>1475.8559620588</v>
      </c>
      <c r="V16" s="53" t="n">
        <f aca="false">STDEV(C18:C20)/SQRT(3)</f>
        <v>406.944196471092</v>
      </c>
      <c r="W16" s="53" t="n">
        <f aca="false">STDEV(E18:E20)/SQRT(3)</f>
        <v>385.662066073071</v>
      </c>
      <c r="X16" s="53" t="n">
        <f aca="false">STDEV(G18:G20)/SQRT(3)</f>
        <v>1330.3948923222</v>
      </c>
      <c r="Y16" s="53" t="n">
        <f aca="false">STDEV(I18:I20)/SQRT(3)</f>
        <v>878.902497255762</v>
      </c>
      <c r="Z16" s="53" t="n">
        <f aca="false">STDEV(K18:K20)/SQRT(3)</f>
        <v>369.779375514034</v>
      </c>
    </row>
    <row r="17" customFormat="false" ht="15" hidden="false" customHeight="false" outlineLevel="0" collapsed="false">
      <c r="B17" s="56" t="n">
        <f aca="false">B6/1.03349</f>
        <v>305.760094437295</v>
      </c>
      <c r="C17" s="56" t="n">
        <f aca="false">C6/1.03349</f>
        <v>306.727689672856</v>
      </c>
      <c r="D17" s="56" t="n">
        <f aca="false">D6/1.03349</f>
        <v>293.181356375001</v>
      </c>
      <c r="E17" s="56" t="n">
        <f aca="false">E6/1.03349</f>
        <v>272.861856428219</v>
      </c>
      <c r="F17" s="56" t="n">
        <f aca="false">F6/1.03349</f>
        <v>302.857308730612</v>
      </c>
      <c r="G17" s="56" t="n">
        <f aca="false">G6/1.03349</f>
        <v>296.084142081684</v>
      </c>
      <c r="H17" s="56" t="n">
        <f aca="false">H6/1.03349</f>
        <v>982.109164094476</v>
      </c>
      <c r="I17" s="56" t="n">
        <f aca="false">I6/1.03349</f>
        <v>1579.11542443565</v>
      </c>
      <c r="J17" s="56" t="n">
        <f aca="false">J6/1.03349</f>
        <v>1454.29563904827</v>
      </c>
      <c r="K17" s="56" t="n">
        <f aca="false">K6/1.03349</f>
        <v>1445.58728192822</v>
      </c>
      <c r="M17" s="0" t="s">
        <v>20</v>
      </c>
      <c r="O17" s="53"/>
      <c r="Q17" s="0" t="n">
        <f aca="false">AVERAGE(B16:D16)</f>
        <v>2066.13835966805</v>
      </c>
      <c r="V17" s="53"/>
      <c r="X17" s="0" t="n">
        <f aca="false">STDEV(B16:D16)/SQRT(3)</f>
        <v>40.5056728468641</v>
      </c>
    </row>
    <row r="18" customFormat="false" ht="15" hidden="false" customHeight="false" outlineLevel="0" collapsed="false">
      <c r="B18" s="56" t="n">
        <f aca="false">B7/1.03349</f>
        <v>26931.078191371</v>
      </c>
      <c r="C18" s="56" t="n">
        <f aca="false">C7/1.03349</f>
        <v>30010.9338261618</v>
      </c>
      <c r="D18" s="56" t="n">
        <f aca="false">D7/1.03349</f>
        <v>28033.169164675</v>
      </c>
      <c r="E18" s="56" t="n">
        <f aca="false">E7/1.03349</f>
        <v>36040.9873341784</v>
      </c>
      <c r="F18" s="56" t="n">
        <f aca="false">F7/1.03349</f>
        <v>22210.1810370686</v>
      </c>
      <c r="G18" s="56" t="n">
        <f aca="false">G7/1.03349</f>
        <v>33707.1476260051</v>
      </c>
      <c r="H18" s="56" t="n">
        <f aca="false">H7/1.03349</f>
        <v>21730.2538002303</v>
      </c>
      <c r="I18" s="56" t="n">
        <f aca="false">I7/1.03349</f>
        <v>25647.0793137815</v>
      </c>
      <c r="J18" s="56" t="n">
        <f aca="false">J7/1.03349</f>
        <v>18386.2446661313</v>
      </c>
      <c r="K18" s="56" t="n">
        <f aca="false">K7/1.03349</f>
        <v>21554.1514673582</v>
      </c>
      <c r="M18" s="0" t="s">
        <v>4</v>
      </c>
      <c r="O18" s="53"/>
      <c r="Q18" s="0" t="n">
        <f aca="false">AVERAGE(I16:K16)</f>
        <v>29552.2936845059</v>
      </c>
      <c r="V18" s="53"/>
      <c r="X18" s="0" t="n">
        <f aca="false">STDEV(I16:K16)/SQRT(3)</f>
        <v>1475.8559620588</v>
      </c>
    </row>
    <row r="19" customFormat="false" ht="15" hidden="false" customHeight="false" outlineLevel="0" collapsed="false">
      <c r="B19" s="56" t="n">
        <f aca="false">B8/1.03349</f>
        <v>24302.1219363516</v>
      </c>
      <c r="C19" s="56" t="n">
        <f aca="false">C8/1.03349</f>
        <v>28986.2504717027</v>
      </c>
      <c r="D19" s="56" t="n">
        <f aca="false">D8/1.03349</f>
        <v>24966.859863182</v>
      </c>
      <c r="E19" s="56" t="n">
        <f aca="false">E8/1.03349</f>
        <v>37313.3750689412</v>
      </c>
      <c r="F19" s="56" t="n">
        <f aca="false">F8/1.03349</f>
        <v>24155.0474605463</v>
      </c>
      <c r="G19" s="56" t="n">
        <f aca="false">G8/1.03349</f>
        <v>31289.127132338</v>
      </c>
      <c r="H19" s="56" t="n">
        <f aca="false">H8/1.03349</f>
        <v>21224.2014920319</v>
      </c>
      <c r="I19" s="56" t="n">
        <f aca="false">I8/1.03349</f>
        <v>24932.9940299374</v>
      </c>
      <c r="J19" s="56" t="n">
        <f aca="false">J8/1.03349</f>
        <v>18602.0184036614</v>
      </c>
      <c r="K19" s="56" t="n">
        <f aca="false">K8/1.03349</f>
        <v>22047.6250374943</v>
      </c>
      <c r="M19" s="0" t="s">
        <v>5</v>
      </c>
      <c r="O19" s="53"/>
      <c r="Q19" s="0" t="n">
        <f aca="false">AVERAGE(I17:K17)</f>
        <v>1492.99944847072</v>
      </c>
      <c r="V19" s="53"/>
      <c r="X19" s="0" t="n">
        <f aca="false">STDEV(I17:K17)/SQRT(3)</f>
        <v>43.1313105845682</v>
      </c>
    </row>
    <row r="20" customFormat="false" ht="15" hidden="false" customHeight="false" outlineLevel="0" collapsed="false">
      <c r="B20" s="56" t="n">
        <f aca="false">B9/1.03349</f>
        <v>26784.0037155657</v>
      </c>
      <c r="C20" s="56" t="n">
        <f aca="false">C9/1.03349</f>
        <v>28660.1708773186</v>
      </c>
      <c r="D20" s="56" t="n">
        <f aca="false">D9/1.03349</f>
        <v>29608.4142081684</v>
      </c>
      <c r="E20" s="56" t="n">
        <f aca="false">E9/1.03349</f>
        <v>36324.4927381978</v>
      </c>
      <c r="F20" s="56" t="n">
        <f aca="false">F9/1.03349</f>
        <v>25008.4664583112</v>
      </c>
      <c r="G20" s="56" t="n">
        <f aca="false">G9/1.03349</f>
        <v>35895.8480488442</v>
      </c>
      <c r="H20" s="56" t="n">
        <f aca="false">H9/1.03349</f>
        <v>25790.2834086445</v>
      </c>
      <c r="I20" s="56" t="n">
        <f aca="false">I9/1.03349</f>
        <v>27853.1964508607</v>
      </c>
      <c r="J20" s="56" t="n">
        <f aca="false">J9/1.03349</f>
        <v>19331.5852112744</v>
      </c>
      <c r="K20" s="56" t="n">
        <f aca="false">K9/1.03349</f>
        <v>22824.6040116498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0"/>
  <sheetViews>
    <sheetView windowProtection="false" showFormulas="false" showGridLines="true" showRowColHeaders="true" showZeros="true" rightToLeft="false" tabSelected="false" showOutlineSymbols="true" defaultGridColor="true" view="normal" topLeftCell="R1" colorId="64" zoomScale="160" zoomScaleNormal="160" zoomScalePageLayoutView="100" workbookViewId="0">
      <selection pane="topLeft" activeCell="M1" activeCellId="0" sqref="M1"/>
    </sheetView>
  </sheetViews>
  <sheetFormatPr defaultRowHeight="15"/>
  <cols>
    <col collapsed="false" hidden="false" max="11" min="1" style="0" width="8.5748987854251"/>
    <col collapsed="false" hidden="false" max="12" min="12" style="52" width="2.2834008097166"/>
    <col collapsed="false" hidden="false" max="13" min="13" style="0" width="12.2834008097166"/>
    <col collapsed="false" hidden="false" max="15" min="14" style="0" width="10.5708502024292"/>
    <col collapsed="false" hidden="false" max="19" min="16" style="0" width="9.57085020242915"/>
    <col collapsed="false" hidden="false" max="20" min="20" style="0" width="1.8582995951417"/>
    <col collapsed="false" hidden="false" max="21" min="21" style="0" width="9.1417004048583"/>
    <col collapsed="false" hidden="false" max="1025" min="22" style="0" width="8.5748987854251"/>
  </cols>
  <sheetData>
    <row r="1" customFormat="false" ht="15" hidden="false" customHeight="false" outlineLevel="0" collapsed="false">
      <c r="N1" s="54" t="n">
        <v>0</v>
      </c>
      <c r="O1" s="54" t="n">
        <v>0.01</v>
      </c>
      <c r="P1" s="54" t="n">
        <v>0.1</v>
      </c>
      <c r="Q1" s="54" t="n">
        <v>1</v>
      </c>
      <c r="R1" s="54" t="n">
        <v>10</v>
      </c>
      <c r="S1" s="54" t="n">
        <v>100</v>
      </c>
      <c r="U1" s="54" t="n">
        <v>0</v>
      </c>
      <c r="V1" s="54" t="n">
        <v>0.01</v>
      </c>
      <c r="W1" s="54" t="n">
        <v>0.1</v>
      </c>
      <c r="X1" s="54" t="n">
        <v>1</v>
      </c>
      <c r="Y1" s="54" t="n">
        <v>10</v>
      </c>
      <c r="Z1" s="54" t="n">
        <v>100</v>
      </c>
    </row>
    <row r="2" customFormat="false" ht="15" hidden="false" customHeight="false" outlineLevel="0" collapsed="false">
      <c r="A2" s="0" t="s">
        <v>15</v>
      </c>
      <c r="B2" s="56" t="n">
        <v>39382</v>
      </c>
      <c r="C2" s="56" t="n">
        <v>46454</v>
      </c>
      <c r="D2" s="56" t="n">
        <v>37297</v>
      </c>
      <c r="E2" s="56" t="n">
        <v>33145</v>
      </c>
      <c r="F2" s="56" t="n">
        <v>38558</v>
      </c>
      <c r="G2" s="56" t="n">
        <v>18966</v>
      </c>
      <c r="H2" s="56" t="n">
        <v>31589</v>
      </c>
      <c r="I2" s="56" t="n">
        <v>12139</v>
      </c>
      <c r="J2" s="56" t="n">
        <v>30413</v>
      </c>
      <c r="K2" s="56" t="n">
        <v>9767</v>
      </c>
      <c r="M2" s="0" t="s">
        <v>16</v>
      </c>
      <c r="N2" s="53" t="n">
        <f aca="false">AVERAGE(I5:K5)</f>
        <v>39000.3333333333</v>
      </c>
      <c r="O2" s="53" t="n">
        <f aca="false">AVERAGE(B2:B4)</f>
        <v>37955.6666666667</v>
      </c>
      <c r="P2" s="53" t="n">
        <f aca="false">AVERAGE(D2:D4)</f>
        <v>34052.3333333333</v>
      </c>
      <c r="Q2" s="53" t="n">
        <f aca="false">AVERAGE(F2:F4)</f>
        <v>33829</v>
      </c>
      <c r="R2" s="53" t="n">
        <f aca="false">AVERAGE(H2:H4)</f>
        <v>30338.6666666667</v>
      </c>
      <c r="S2" s="53" t="n">
        <f aca="false">AVERAGE(J2:J4)</f>
        <v>29632</v>
      </c>
      <c r="U2" s="53" t="n">
        <f aca="false">STDEV(I5:K5)/SQRT(3)</f>
        <v>322.382967567733</v>
      </c>
      <c r="V2" s="53" t="n">
        <f aca="false">STDEV(B2:B4)/SQRT(3)</f>
        <v>1150.86638861531</v>
      </c>
      <c r="W2" s="53" t="n">
        <f aca="false">STDEV(D2:D4)/SQRT(3)</f>
        <v>2028.44581994305</v>
      </c>
      <c r="X2" s="53" t="n">
        <f aca="false">STDEV(F2:F4)/SQRT(3)</f>
        <v>2799.97541655875</v>
      </c>
      <c r="Y2" s="53" t="n">
        <f aca="false">STDEV(H2:H4)/SQRT(3)</f>
        <v>909.648344752581</v>
      </c>
      <c r="Z2" s="53" t="n">
        <f aca="false">STDEV(J2:J4)/SQRT(3)</f>
        <v>407.460836563876</v>
      </c>
    </row>
    <row r="3" customFormat="false" ht="15" hidden="false" customHeight="false" outlineLevel="0" collapsed="false">
      <c r="B3" s="56" t="n">
        <v>38807</v>
      </c>
      <c r="C3" s="56" t="n">
        <v>36821</v>
      </c>
      <c r="D3" s="56" t="n">
        <v>34539</v>
      </c>
      <c r="E3" s="56" t="n">
        <v>30162</v>
      </c>
      <c r="F3" s="56" t="n">
        <v>34062</v>
      </c>
      <c r="G3" s="56" t="n">
        <v>15928</v>
      </c>
      <c r="H3" s="56" t="n">
        <v>30858</v>
      </c>
      <c r="I3" s="56" t="n">
        <v>11122</v>
      </c>
      <c r="J3" s="56" t="n">
        <v>29040</v>
      </c>
      <c r="K3" s="56" t="n">
        <v>9541</v>
      </c>
      <c r="M3" s="0" t="s">
        <v>17</v>
      </c>
      <c r="N3" s="53" t="n">
        <f aca="false">AVERAGE(I5:K5)</f>
        <v>39000.3333333333</v>
      </c>
      <c r="O3" s="53" t="n">
        <f aca="false">AVERAGE(C2:C4)</f>
        <v>40142.3333333333</v>
      </c>
      <c r="P3" s="53" t="n">
        <f aca="false">AVERAGE(E2:E4)</f>
        <v>29857.6666666667</v>
      </c>
      <c r="Q3" s="53" t="n">
        <f aca="false">AVERAGE(G2:G4)</f>
        <v>16538.3333333333</v>
      </c>
      <c r="R3" s="53" t="n">
        <f aca="false">AVERAGE(I2:I4)</f>
        <v>11426</v>
      </c>
      <c r="S3" s="53" t="n">
        <f aca="false">AVERAGE(K2:K4)</f>
        <v>9383.66666666667</v>
      </c>
      <c r="U3" s="53" t="n">
        <f aca="false">STDEV(I5:K5)/SQRT(3)</f>
        <v>322.382967567733</v>
      </c>
      <c r="V3" s="53" t="n">
        <f aca="false">STDEV(C2:C4)/SQRT(3)</f>
        <v>3157.27954275689</v>
      </c>
      <c r="W3" s="53" t="n">
        <f aca="false">STDEV(E2:E4)/SQRT(3)</f>
        <v>1991.61779577419</v>
      </c>
      <c r="X3" s="53" t="n">
        <f aca="false">STDEV(G2:G4)/SQRT(3)</f>
        <v>1262.85210711486</v>
      </c>
      <c r="Y3" s="53" t="n">
        <f aca="false">STDEV(I2:I4)/SQRT(3)</f>
        <v>357.786249037047</v>
      </c>
      <c r="Z3" s="53" t="n">
        <f aca="false">STDEV(K2:K4)/SQRT(3)</f>
        <v>278.094308543782</v>
      </c>
    </row>
    <row r="4" customFormat="false" ht="15" hidden="false" customHeight="false" outlineLevel="0" collapsed="false">
      <c r="B4" s="56" t="n">
        <v>35678</v>
      </c>
      <c r="C4" s="56" t="n">
        <v>37152</v>
      </c>
      <c r="D4" s="56" t="n">
        <v>30321</v>
      </c>
      <c r="E4" s="56" t="n">
        <v>26266</v>
      </c>
      <c r="F4" s="56" t="n">
        <v>28867</v>
      </c>
      <c r="G4" s="56" t="n">
        <v>14721</v>
      </c>
      <c r="H4" s="56" t="n">
        <v>28569</v>
      </c>
      <c r="I4" s="56" t="n">
        <v>11017</v>
      </c>
      <c r="J4" s="56" t="n">
        <v>29443</v>
      </c>
      <c r="K4" s="56" t="n">
        <v>8843</v>
      </c>
      <c r="M4" s="0" t="s">
        <v>18</v>
      </c>
      <c r="N4" s="53" t="n">
        <f aca="false">AVERAGE(I5:K5)</f>
        <v>39000.3333333333</v>
      </c>
      <c r="O4" s="53" t="n">
        <f aca="false">AVERAGE(B7:B9)</f>
        <v>38645</v>
      </c>
      <c r="P4" s="53" t="n">
        <f aca="false">AVERAGE(D7:D9)</f>
        <v>37174.3333333333</v>
      </c>
      <c r="Q4" s="53" t="n">
        <f aca="false">AVERAGE(F7:F9)</f>
        <v>35304.6666666667</v>
      </c>
      <c r="R4" s="53" t="n">
        <f aca="false">AVERAGE(H7:H9)</f>
        <v>35328</v>
      </c>
      <c r="S4" s="53" t="n">
        <f aca="false">AVERAGE(J7:J9)</f>
        <v>30363</v>
      </c>
      <c r="U4" s="53" t="n">
        <f aca="false">STDEV(I5:K5)/SQRT(3)</f>
        <v>322.382967567733</v>
      </c>
      <c r="V4" s="53" t="n">
        <f aca="false">STDEV(B7:B9)/SQRT(3)</f>
        <v>237.731641422284</v>
      </c>
      <c r="W4" s="53" t="n">
        <f aca="false">STDEV(D7:D9)/SQRT(3)</f>
        <v>1552.74191173049</v>
      </c>
      <c r="X4" s="53" t="n">
        <f aca="false">STDEV(F7:F9)/SQRT(3)</f>
        <v>1808.86394672949</v>
      </c>
      <c r="Y4" s="53" t="n">
        <f aca="false">STDEV(H7:H9)/SQRT(3)</f>
        <v>2219.97687675645</v>
      </c>
      <c r="Z4" s="53" t="n">
        <f aca="false">STDEV(J7:J9)/SQRT(3)</f>
        <v>986.242532713599</v>
      </c>
    </row>
    <row r="5" customFormat="false" ht="15" hidden="false" customHeight="false" outlineLevel="0" collapsed="false">
      <c r="B5" s="56" t="n">
        <v>1885</v>
      </c>
      <c r="C5" s="56" t="n">
        <v>1947</v>
      </c>
      <c r="D5" s="56" t="n">
        <v>1929</v>
      </c>
      <c r="E5" s="56"/>
      <c r="F5" s="56"/>
      <c r="G5" s="56"/>
      <c r="H5" s="56"/>
      <c r="I5" s="56" t="n">
        <v>38562</v>
      </c>
      <c r="J5" s="56" t="n">
        <v>38810</v>
      </c>
      <c r="K5" s="56" t="n">
        <v>39629</v>
      </c>
      <c r="M5" s="0" t="s">
        <v>19</v>
      </c>
      <c r="N5" s="53" t="n">
        <f aca="false">AVERAGE(I5:K5)</f>
        <v>39000.3333333333</v>
      </c>
      <c r="O5" s="53" t="n">
        <f aca="false">AVERAGE(C7:C9)</f>
        <v>39150.6666666667</v>
      </c>
      <c r="P5" s="53" t="n">
        <f aca="false">AVERAGE(E7:E9)</f>
        <v>38156.3333333333</v>
      </c>
      <c r="Q5" s="53" t="n">
        <f aca="false">AVERAGE(G7:G9)</f>
        <v>41054</v>
      </c>
      <c r="R5" s="53" t="n">
        <f aca="false">AVERAGE(I7:I9)</f>
        <v>40563.6666666667</v>
      </c>
      <c r="S5" s="53" t="n">
        <f aca="false">AVERAGE(K7:K9)</f>
        <v>34130.6666666667</v>
      </c>
      <c r="U5" s="53" t="n">
        <f aca="false">STDEV(I5:K5)/SQRT(3)</f>
        <v>322.382967567733</v>
      </c>
      <c r="V5" s="53" t="n">
        <f aca="false">STDEV(C7:C9)/SQRT(3)</f>
        <v>1985.84426490207</v>
      </c>
      <c r="W5" s="53" t="n">
        <f aca="false">STDEV(E7:E9)/SQRT(3)</f>
        <v>1417.79057378412</v>
      </c>
      <c r="X5" s="53" t="n">
        <f aca="false">STDEV(G7:G9)/SQRT(3)</f>
        <v>3479.74773989916</v>
      </c>
      <c r="Y5" s="53" t="n">
        <f aca="false">STDEV(I7:I9)/SQRT(3)</f>
        <v>3830.15109942735</v>
      </c>
      <c r="Z5" s="53" t="n">
        <f aca="false">STDEV(K7:K9)/SQRT(3)</f>
        <v>705.743185900115</v>
      </c>
    </row>
    <row r="6" customFormat="false" ht="15" hidden="false" customHeight="false" outlineLevel="0" collapsed="false">
      <c r="B6" s="56"/>
      <c r="C6" s="56"/>
      <c r="D6" s="56"/>
      <c r="E6" s="56"/>
      <c r="F6" s="56"/>
      <c r="G6" s="56"/>
      <c r="H6" s="56"/>
      <c r="I6" s="56" t="n">
        <v>1519</v>
      </c>
      <c r="J6" s="56" t="n">
        <v>1745</v>
      </c>
      <c r="K6" s="56" t="n">
        <v>957</v>
      </c>
      <c r="M6" s="0" t="s">
        <v>20</v>
      </c>
      <c r="N6" s="53"/>
      <c r="O6" s="53"/>
      <c r="Q6" s="0" t="n">
        <f aca="false">AVERAGE(B5:D5)</f>
        <v>1920.33333333333</v>
      </c>
      <c r="U6" s="53"/>
      <c r="V6" s="53"/>
      <c r="X6" s="0" t="n">
        <f aca="false">STDEV(B5:D5)/SQRT(3)</f>
        <v>18.4149697559108</v>
      </c>
    </row>
    <row r="7" customFormat="false" ht="15" hidden="false" customHeight="false" outlineLevel="0" collapsed="false">
      <c r="B7" s="56" t="n">
        <v>38992</v>
      </c>
      <c r="C7" s="56" t="n">
        <v>35762</v>
      </c>
      <c r="D7" s="56" t="n">
        <v>34356</v>
      </c>
      <c r="E7" s="56" t="n">
        <v>37886</v>
      </c>
      <c r="F7" s="56" t="n">
        <v>32239</v>
      </c>
      <c r="G7" s="56" t="n">
        <v>36033</v>
      </c>
      <c r="H7" s="56" t="n">
        <v>31500</v>
      </c>
      <c r="I7" s="56" t="n">
        <v>33707</v>
      </c>
      <c r="J7" s="56" t="n">
        <v>29746</v>
      </c>
      <c r="K7" s="56" t="n">
        <v>32891</v>
      </c>
      <c r="M7" s="0" t="s">
        <v>4</v>
      </c>
      <c r="N7" s="53"/>
      <c r="O7" s="53"/>
      <c r="Q7" s="0" t="n">
        <f aca="false">AVERAGE(I5:K5)</f>
        <v>39000.3333333333</v>
      </c>
      <c r="U7" s="53"/>
      <c r="V7" s="53"/>
      <c r="X7" s="0" t="n">
        <f aca="false">STDEV(I5:K5)/SQRT(3)</f>
        <v>322.382967567733</v>
      </c>
    </row>
    <row r="8" customFormat="false" ht="15" hidden="false" customHeight="false" outlineLevel="0" collapsed="false">
      <c r="B8" s="56" t="n">
        <v>38753</v>
      </c>
      <c r="C8" s="56" t="n">
        <v>39051</v>
      </c>
      <c r="D8" s="56" t="n">
        <v>37454</v>
      </c>
      <c r="E8" s="56" t="n">
        <v>35847</v>
      </c>
      <c r="F8" s="56" t="n">
        <v>35174</v>
      </c>
      <c r="G8" s="56" t="n">
        <v>39391</v>
      </c>
      <c r="H8" s="56" t="n">
        <v>35294</v>
      </c>
      <c r="I8" s="56" t="n">
        <v>41034</v>
      </c>
      <c r="J8" s="56" t="n">
        <v>32294</v>
      </c>
      <c r="K8" s="56" t="n">
        <v>34166</v>
      </c>
      <c r="M8" s="0" t="s">
        <v>5</v>
      </c>
      <c r="N8" s="53"/>
      <c r="O8" s="53"/>
      <c r="Q8" s="0" t="n">
        <f aca="false">AVERAGE(I6:K6)</f>
        <v>1407</v>
      </c>
      <c r="U8" s="53"/>
      <c r="V8" s="53"/>
      <c r="X8" s="0" t="n">
        <f aca="false">STDEV(I6:K6)/SQRT(3)</f>
        <v>234.26765319466</v>
      </c>
    </row>
    <row r="9" customFormat="false" ht="15" hidden="false" customHeight="false" outlineLevel="0" collapsed="false">
      <c r="B9" s="56" t="n">
        <v>38190</v>
      </c>
      <c r="C9" s="56" t="n">
        <v>42639</v>
      </c>
      <c r="D9" s="56" t="n">
        <v>39713</v>
      </c>
      <c r="E9" s="56" t="n">
        <v>40736</v>
      </c>
      <c r="F9" s="56" t="n">
        <v>38501</v>
      </c>
      <c r="G9" s="56" t="n">
        <v>47738</v>
      </c>
      <c r="H9" s="56" t="n">
        <v>39190</v>
      </c>
      <c r="I9" s="56" t="n">
        <v>46950</v>
      </c>
      <c r="J9" s="56" t="n">
        <v>29049</v>
      </c>
      <c r="K9" s="56" t="n">
        <v>35335</v>
      </c>
      <c r="N9" s="53"/>
      <c r="U9" s="53"/>
    </row>
    <row r="12" customFormat="false" ht="15" hidden="false" customHeight="false" outlineLevel="0" collapsed="false">
      <c r="A12" s="57" t="s">
        <v>22</v>
      </c>
      <c r="N12" s="54" t="n">
        <v>0</v>
      </c>
      <c r="O12" s="54" t="n">
        <v>0.01</v>
      </c>
      <c r="P12" s="54" t="n">
        <v>0.1</v>
      </c>
      <c r="Q12" s="54" t="n">
        <v>1</v>
      </c>
      <c r="R12" s="54" t="n">
        <v>10</v>
      </c>
      <c r="S12" s="54" t="n">
        <v>100</v>
      </c>
      <c r="U12" s="54" t="n">
        <v>0</v>
      </c>
      <c r="V12" s="54" t="n">
        <v>0.01</v>
      </c>
      <c r="W12" s="54" t="n">
        <v>0.1</v>
      </c>
      <c r="X12" s="54" t="n">
        <v>1</v>
      </c>
      <c r="Y12" s="54" t="n">
        <v>10</v>
      </c>
      <c r="Z12" s="54" t="n">
        <v>100</v>
      </c>
    </row>
    <row r="13" customFormat="false" ht="15" hidden="false" customHeight="false" outlineLevel="0" collapsed="false">
      <c r="A13" s="0" t="s">
        <v>15</v>
      </c>
      <c r="B13" s="56" t="n">
        <f aca="false">B2/0.942398</f>
        <v>41789.1379226187</v>
      </c>
      <c r="C13" s="56" t="n">
        <f aca="false">C2/0.942398</f>
        <v>49293.3983306416</v>
      </c>
      <c r="D13" s="56" t="n">
        <f aca="false">D2/0.942398</f>
        <v>39576.696894518</v>
      </c>
      <c r="E13" s="56" t="n">
        <f aca="false">E2/0.942398</f>
        <v>35170.9150486313</v>
      </c>
      <c r="F13" s="56" t="n">
        <f aca="false">F2/0.942398</f>
        <v>40914.7727393309</v>
      </c>
      <c r="G13" s="56" t="n">
        <f aca="false">G2/0.942398</f>
        <v>20125.2549347516</v>
      </c>
      <c r="H13" s="56" t="n">
        <f aca="false">H2/0.942398</f>
        <v>33519.807979219</v>
      </c>
      <c r="I13" s="56" t="n">
        <f aca="false">I2/0.942398</f>
        <v>12880.9696115654</v>
      </c>
      <c r="J13" s="56" t="n">
        <f aca="false">J2/0.942398</f>
        <v>32271.9275720025</v>
      </c>
      <c r="K13" s="56" t="n">
        <f aca="false">K2/0.942398</f>
        <v>10363.9863412274</v>
      </c>
      <c r="M13" s="0" t="s">
        <v>16</v>
      </c>
      <c r="N13" s="53" t="n">
        <f aca="false">AVERAGE(I16:K16)</f>
        <v>41384.1427224308</v>
      </c>
      <c r="O13" s="53" t="n">
        <f aca="false">AVERAGE(B13:B15)</f>
        <v>40275.6231089908</v>
      </c>
      <c r="P13" s="53" t="n">
        <f aca="false">AVERAGE(D13:D15)</f>
        <v>36133.7071315233</v>
      </c>
      <c r="Q13" s="53" t="n">
        <f aca="false">AVERAGE(F13:F15)</f>
        <v>35896.7230405837</v>
      </c>
      <c r="R13" s="53" t="n">
        <f aca="false">AVERAGE(H13:H15)</f>
        <v>32193.0507775554</v>
      </c>
      <c r="S13" s="53" t="n">
        <f aca="false">AVERAGE(J13:J15)</f>
        <v>31443.1906689106</v>
      </c>
      <c r="U13" s="53" t="n">
        <f aca="false">STDEV(I16:K16)/SQRT(3)</f>
        <v>342.087915687144</v>
      </c>
      <c r="V13" s="53" t="n">
        <f aca="false">STDEV(B13:B15)/SQRT(3)</f>
        <v>1221.21055924918</v>
      </c>
      <c r="W13" s="53" t="n">
        <f aca="false">STDEV(D13:D15)/SQRT(3)</f>
        <v>2152.43009847543</v>
      </c>
      <c r="X13" s="53" t="n">
        <f aca="false">STDEV(F13:F15)/SQRT(3)</f>
        <v>2971.11774065603</v>
      </c>
      <c r="Y13" s="53" t="n">
        <f aca="false">STDEV(H13:H15)/SQRT(3)</f>
        <v>965.248594280317</v>
      </c>
      <c r="Z13" s="53" t="n">
        <f aca="false">STDEV(J13:J15)/SQRT(3)</f>
        <v>432.365981850424</v>
      </c>
    </row>
    <row r="14" customFormat="false" ht="15" hidden="false" customHeight="false" outlineLevel="0" collapsed="false">
      <c r="A14" s="0" t="n">
        <f aca="false">Q8/day1!R8</f>
        <v>0.942397856664434</v>
      </c>
      <c r="B14" s="56" t="n">
        <f aca="false">B3/0.942398</f>
        <v>41178.9923153487</v>
      </c>
      <c r="C14" s="56" t="n">
        <f aca="false">C3/0.942398</f>
        <v>39071.602443978</v>
      </c>
      <c r="D14" s="56" t="n">
        <f aca="false">D3/0.942398</f>
        <v>36650.1202252127</v>
      </c>
      <c r="E14" s="56" t="n">
        <f aca="false">E3/0.942398</f>
        <v>32005.5857503942</v>
      </c>
      <c r="F14" s="56" t="n">
        <f aca="false">F3/0.942398</f>
        <v>36143.9646518774</v>
      </c>
      <c r="G14" s="56" t="n">
        <f aca="false">G3/0.942398</f>
        <v>16901.5638827756</v>
      </c>
      <c r="H14" s="56" t="n">
        <f aca="false">H3/0.942398</f>
        <v>32744.1272158897</v>
      </c>
      <c r="I14" s="56" t="n">
        <f aca="false">I3/0.942398</f>
        <v>11801.807728794</v>
      </c>
      <c r="J14" s="56" t="n">
        <f aca="false">J3/0.942398</f>
        <v>30815.0059741213</v>
      </c>
      <c r="K14" s="56" t="n">
        <f aca="false">K3/0.942398</f>
        <v>10124.1725895004</v>
      </c>
      <c r="M14" s="0" t="s">
        <v>17</v>
      </c>
      <c r="N14" s="53" t="n">
        <f aca="false">AVERAGE(I16:K16)</f>
        <v>41384.1427224308</v>
      </c>
      <c r="O14" s="53" t="n">
        <f aca="false">AVERAGE(C13:C15)</f>
        <v>42595.9449546087</v>
      </c>
      <c r="P14" s="53" t="n">
        <f aca="false">AVERAGE(E13:E15)</f>
        <v>31682.6507130391</v>
      </c>
      <c r="Q14" s="53" t="n">
        <f aca="false">AVERAGE(G13:G15)</f>
        <v>17549.2024954778</v>
      </c>
      <c r="R14" s="53" t="n">
        <f aca="false">AVERAGE(I13:I15)</f>
        <v>12124.3890585506</v>
      </c>
      <c r="S14" s="53" t="n">
        <f aca="false">AVERAGE(K13:K15)</f>
        <v>9957.2226030474</v>
      </c>
      <c r="U14" s="53" t="n">
        <f aca="false">STDEV(I16:K16)/SQRT(3)</f>
        <v>342.087915687144</v>
      </c>
      <c r="V14" s="53" t="n">
        <f aca="false">STDEV(C13:C15)/SQRT(3)</f>
        <v>3350.26129380251</v>
      </c>
      <c r="W14" s="53" t="n">
        <f aca="false">STDEV(E13:E15)/SQRT(3)</f>
        <v>2113.35104252576</v>
      </c>
      <c r="X14" s="53" t="n">
        <f aca="false">STDEV(G13:G15)/SQRT(3)</f>
        <v>1340.04115789173</v>
      </c>
      <c r="Y14" s="53" t="n">
        <f aca="false">STDEV(I13:I15)/SQRT(3)</f>
        <v>379.65514468096</v>
      </c>
      <c r="Z14" s="53" t="n">
        <f aca="false">STDEV(K13:K15)/SQRT(3)</f>
        <v>295.092210025682</v>
      </c>
    </row>
    <row r="15" customFormat="false" ht="15" hidden="false" customHeight="false" outlineLevel="0" collapsed="false">
      <c r="B15" s="56" t="n">
        <f aca="false">B4/0.942398</f>
        <v>37858.7390890049</v>
      </c>
      <c r="C15" s="56" t="n">
        <f aca="false">C4/0.942398</f>
        <v>39422.8340892065</v>
      </c>
      <c r="D15" s="56" t="n">
        <f aca="false">D4/0.942398</f>
        <v>32174.3042748393</v>
      </c>
      <c r="E15" s="56" t="n">
        <f aca="false">E4/0.942398</f>
        <v>27871.451340092</v>
      </c>
      <c r="F15" s="56" t="n">
        <f aca="false">F4/0.942398</f>
        <v>30631.4317305427</v>
      </c>
      <c r="G15" s="56" t="n">
        <f aca="false">G4/0.942398</f>
        <v>15620.7886689063</v>
      </c>
      <c r="H15" s="56" t="n">
        <f aca="false">H4/0.942398</f>
        <v>30315.2171375576</v>
      </c>
      <c r="I15" s="56" t="n">
        <f aca="false">I4/0.942398</f>
        <v>11690.3898352925</v>
      </c>
      <c r="J15" s="56" t="n">
        <f aca="false">J4/0.942398</f>
        <v>31242.6384606079</v>
      </c>
      <c r="K15" s="56" t="n">
        <f aca="false">K4/0.942398</f>
        <v>9383.50887841443</v>
      </c>
      <c r="M15" s="0" t="s">
        <v>18</v>
      </c>
      <c r="N15" s="53" t="n">
        <f aca="false">AVERAGE(I16:K16)</f>
        <v>41384.1427224308</v>
      </c>
      <c r="O15" s="53" t="n">
        <f aca="false">AVERAGE(B18:B20)</f>
        <v>41007.0904225179</v>
      </c>
      <c r="P15" s="53" t="n">
        <f aca="false">AVERAGE(D18:D20)</f>
        <v>39446.5324983004</v>
      </c>
      <c r="Q15" s="53" t="n">
        <f aca="false">AVERAGE(F18:F20)</f>
        <v>37462.5865787774</v>
      </c>
      <c r="R15" s="53" t="n">
        <f aca="false">AVERAGE(H18:H20)</f>
        <v>37487.3461106666</v>
      </c>
      <c r="S15" s="53" t="n">
        <f aca="false">AVERAGE(J18:J20)</f>
        <v>32218.8714322399</v>
      </c>
      <c r="U15" s="53" t="n">
        <f aca="false">STDEV(I16:K16)/SQRT(3)</f>
        <v>342.087915687144</v>
      </c>
      <c r="V15" s="53" t="n">
        <f aca="false">STDEV(B18:B20)/SQRT(3)</f>
        <v>252.262463865888</v>
      </c>
      <c r="W15" s="53" t="n">
        <f aca="false">STDEV(D18:D20)/SQRT(3)</f>
        <v>1647.64983768056</v>
      </c>
      <c r="X15" s="53" t="n">
        <f aca="false">STDEV(F18:F20)/SQRT(3)</f>
        <v>1919.42676738436</v>
      </c>
      <c r="Y15" s="53" t="n">
        <f aca="false">STDEV(H18:H20)/SQRT(3)</f>
        <v>2355.66806885886</v>
      </c>
      <c r="Z15" s="53" t="n">
        <f aca="false">STDEV(J18:J20)/SQRT(3)</f>
        <v>1046.52443310958</v>
      </c>
    </row>
    <row r="16" customFormat="false" ht="15" hidden="false" customHeight="false" outlineLevel="0" collapsed="false">
      <c r="B16" s="56" t="n">
        <f aca="false">B5/0.942398</f>
        <v>2000.21646905023</v>
      </c>
      <c r="C16" s="56" t="n">
        <f aca="false">C5/0.942398</f>
        <v>2066.00608235586</v>
      </c>
      <c r="D16" s="56" t="n">
        <f aca="false">D5/0.942398</f>
        <v>2046.90587204132</v>
      </c>
      <c r="E16" s="56" t="n">
        <f aca="false">E5/0.942398</f>
        <v>0</v>
      </c>
      <c r="F16" s="56" t="n">
        <f aca="false">F5/0.942398</f>
        <v>0</v>
      </c>
      <c r="G16" s="56" t="n">
        <f aca="false">G5/0.942398</f>
        <v>0</v>
      </c>
      <c r="H16" s="56" t="n">
        <f aca="false">H5/0.942398</f>
        <v>0</v>
      </c>
      <c r="I16" s="56" t="n">
        <f aca="false">I5/0.942398</f>
        <v>40919.017230512</v>
      </c>
      <c r="J16" s="56" t="n">
        <f aca="false">J5/0.942398</f>
        <v>41182.1756837345</v>
      </c>
      <c r="K16" s="56" t="n">
        <f aca="false">K5/0.942398</f>
        <v>42051.235253046</v>
      </c>
      <c r="M16" s="0" t="s">
        <v>19</v>
      </c>
      <c r="N16" s="53" t="n">
        <f aca="false">AVERAGE(I16:K16)</f>
        <v>41384.1427224308</v>
      </c>
      <c r="O16" s="53" t="n">
        <f aca="false">AVERAGE(C18:C20)</f>
        <v>41543.664849317</v>
      </c>
      <c r="P16" s="53" t="n">
        <f aca="false">AVERAGE(E18:E20)</f>
        <v>40488.555083238</v>
      </c>
      <c r="Q16" s="53" t="n">
        <f aca="false">AVERAGE(G18:G20)</f>
        <v>43563.3352362802</v>
      </c>
      <c r="R16" s="53" t="n">
        <f aca="false">AVERAGE(I18:I20)</f>
        <v>43043.0313590083</v>
      </c>
      <c r="S16" s="53" t="n">
        <f aca="false">AVERAGE(K18:K20)</f>
        <v>36216.8284171514</v>
      </c>
      <c r="U16" s="53" t="n">
        <f aca="false">STDEV(I16:K16)/SQRT(3)</f>
        <v>342.087915687144</v>
      </c>
      <c r="V16" s="53" t="n">
        <f aca="false">STDEV(C18:C20)/SQRT(3)</f>
        <v>2107.22461730826</v>
      </c>
      <c r="W16" s="53" t="n">
        <f aca="false">STDEV(E18:E20)/SQRT(3)</f>
        <v>1504.4498967359</v>
      </c>
      <c r="X16" s="53" t="n">
        <f aca="false">STDEV(G18:G20)/SQRT(3)</f>
        <v>3692.43964853402</v>
      </c>
      <c r="Y16" s="53" t="n">
        <f aca="false">STDEV(I18:I20)/SQRT(3)</f>
        <v>4064.26064086229</v>
      </c>
      <c r="Z16" s="53" t="n">
        <f aca="false">STDEV(K18:K20)/SQRT(3)</f>
        <v>748.880182152461</v>
      </c>
    </row>
    <row r="17" customFormat="false" ht="15" hidden="false" customHeight="false" outlineLevel="0" collapsed="false">
      <c r="B17" s="56" t="n">
        <f aca="false">B6/0.942398</f>
        <v>0</v>
      </c>
      <c r="C17" s="56" t="n">
        <f aca="false">C6/0.942398</f>
        <v>0</v>
      </c>
      <c r="D17" s="56" t="n">
        <f aca="false">D6/0.942398</f>
        <v>0</v>
      </c>
      <c r="E17" s="56" t="n">
        <f aca="false">E6/0.942398</f>
        <v>0</v>
      </c>
      <c r="F17" s="56" t="n">
        <f aca="false">F6/0.942398</f>
        <v>0</v>
      </c>
      <c r="G17" s="56" t="n">
        <f aca="false">G6/0.942398</f>
        <v>0</v>
      </c>
      <c r="H17" s="56" t="n">
        <f aca="false">H6/0.942398</f>
        <v>0</v>
      </c>
      <c r="I17" s="56" t="n">
        <f aca="false">I6/0.942398</f>
        <v>1611.84552598796</v>
      </c>
      <c r="J17" s="56" t="n">
        <f aca="false">J6/0.942398</f>
        <v>1851.65927771494</v>
      </c>
      <c r="K17" s="56" t="n">
        <f aca="false">K6/0.942398</f>
        <v>1015.49451505627</v>
      </c>
      <c r="M17" s="0" t="s">
        <v>20</v>
      </c>
      <c r="N17" s="53"/>
      <c r="O17" s="53"/>
      <c r="Q17" s="0" t="n">
        <f aca="false">AVERAGE(B16:D16)</f>
        <v>2037.70947448247</v>
      </c>
      <c r="U17" s="53"/>
      <c r="V17" s="53"/>
      <c r="X17" s="0" t="n">
        <f aca="false">STDEV(B16:D16)/SQRT(3)</f>
        <v>19.5405441818752</v>
      </c>
    </row>
    <row r="18" customFormat="false" ht="15" hidden="false" customHeight="false" outlineLevel="0" collapsed="false">
      <c r="B18" s="56" t="n">
        <f aca="false">B7/0.942398</f>
        <v>41375.3000324704</v>
      </c>
      <c r="C18" s="56" t="n">
        <f aca="false">C7/0.942398</f>
        <v>37947.873403806</v>
      </c>
      <c r="D18" s="56" t="n">
        <f aca="false">D7/0.942398</f>
        <v>36455.9347536816</v>
      </c>
      <c r="E18" s="56" t="n">
        <f aca="false">E7/0.942398</f>
        <v>40201.6982209215</v>
      </c>
      <c r="F18" s="56" t="n">
        <f aca="false">F7/0.942398</f>
        <v>34209.5377961328</v>
      </c>
      <c r="G18" s="56" t="n">
        <f aca="false">G7/0.942398</f>
        <v>38235.4376813194</v>
      </c>
      <c r="H18" s="56" t="n">
        <f aca="false">H7/0.942398</f>
        <v>33425.3680504415</v>
      </c>
      <c r="I18" s="56" t="n">
        <f aca="false">I7/0.942398</f>
        <v>35767.2660595629</v>
      </c>
      <c r="J18" s="56" t="n">
        <f aca="false">J7/0.942398</f>
        <v>31564.1586675693</v>
      </c>
      <c r="K18" s="56" t="n">
        <f aca="false">K7/0.942398</f>
        <v>34901.3898586372</v>
      </c>
      <c r="M18" s="0" t="s">
        <v>4</v>
      </c>
      <c r="N18" s="53"/>
      <c r="O18" s="53"/>
      <c r="Q18" s="0" t="n">
        <f aca="false">AVERAGE(I16:K16)</f>
        <v>41384.1427224308</v>
      </c>
      <c r="U18" s="53"/>
      <c r="V18" s="53"/>
      <c r="X18" s="0" t="n">
        <f aca="false">STDEV(I16:K16)/SQRT(3)</f>
        <v>342.087915687144</v>
      </c>
    </row>
    <row r="19" customFormat="false" ht="15" hidden="false" customHeight="false" outlineLevel="0" collapsed="false">
      <c r="B19" s="56" t="n">
        <f aca="false">B8/0.942398</f>
        <v>41121.6916844051</v>
      </c>
      <c r="C19" s="56" t="n">
        <f aca="false">C8/0.942398</f>
        <v>41437.9062773902</v>
      </c>
      <c r="D19" s="56" t="n">
        <f aca="false">D8/0.942398</f>
        <v>39743.2931733726</v>
      </c>
      <c r="E19" s="56" t="n">
        <f aca="false">E8/0.942398</f>
        <v>38038.0688414025</v>
      </c>
      <c r="F19" s="56" t="n">
        <f aca="false">F8/0.942398</f>
        <v>37323.9332001978</v>
      </c>
      <c r="G19" s="56" t="n">
        <f aca="false">G8/0.942398</f>
        <v>41798.688027776</v>
      </c>
      <c r="H19" s="56" t="n">
        <f aca="false">H8/0.942398</f>
        <v>37451.267935628</v>
      </c>
      <c r="I19" s="56" t="n">
        <f aca="false">I8/0.942398</f>
        <v>43542.1127803752</v>
      </c>
      <c r="J19" s="56" t="n">
        <f aca="false">J8/0.942398</f>
        <v>34267.8995498717</v>
      </c>
      <c r="K19" s="56" t="n">
        <f aca="false">K8/0.942398</f>
        <v>36254.3214225837</v>
      </c>
      <c r="M19" s="0" t="s">
        <v>5</v>
      </c>
      <c r="N19" s="53"/>
      <c r="O19" s="53"/>
      <c r="Q19" s="0" t="n">
        <f aca="false">AVERAGE(I17:K17)</f>
        <v>1492.99977291972</v>
      </c>
      <c r="U19" s="53"/>
      <c r="V19" s="53"/>
      <c r="X19" s="0" t="n">
        <f aca="false">STDEV(I17:K17)/SQRT(3)</f>
        <v>248.58674699507</v>
      </c>
    </row>
    <row r="20" customFormat="false" ht="15" hidden="false" customHeight="false" outlineLevel="0" collapsed="false">
      <c r="B20" s="56" t="n">
        <f aca="false">B9/0.942398</f>
        <v>40524.2795506782</v>
      </c>
      <c r="C20" s="56" t="n">
        <f aca="false">C9/0.942398</f>
        <v>45245.2148667548</v>
      </c>
      <c r="D20" s="56" t="n">
        <f aca="false">D9/0.942398</f>
        <v>42140.3695678471</v>
      </c>
      <c r="E20" s="56" t="n">
        <f aca="false">E9/0.942398</f>
        <v>43225.89818739</v>
      </c>
      <c r="F20" s="56" t="n">
        <f aca="false">F9/0.942398</f>
        <v>40854.2887400016</v>
      </c>
      <c r="G20" s="56" t="n">
        <f aca="false">G9/0.942398</f>
        <v>50655.8799997453</v>
      </c>
      <c r="H20" s="56" t="n">
        <f aca="false">H9/0.942398</f>
        <v>41585.4023459303</v>
      </c>
      <c r="I20" s="56" t="n">
        <f aca="false">I9/0.942398</f>
        <v>49819.7152370867</v>
      </c>
      <c r="J20" s="56" t="n">
        <f aca="false">J9/0.942398</f>
        <v>30824.5560792786</v>
      </c>
      <c r="K20" s="56" t="n">
        <f aca="false">K9/0.942398</f>
        <v>37494.7739702334</v>
      </c>
      <c r="N20" s="53"/>
      <c r="U20" s="5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9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160" zoomScaleNormal="160" zoomScalePageLayoutView="100" workbookViewId="0">
      <selection pane="topLeft" activeCell="M1" activeCellId="0" sqref="M1"/>
    </sheetView>
  </sheetViews>
  <sheetFormatPr defaultRowHeight="15"/>
  <cols>
    <col collapsed="false" hidden="false" max="11" min="1" style="0" width="8.5748987854251"/>
    <col collapsed="false" hidden="false" max="12" min="12" style="52" width="2.2834008097166"/>
    <col collapsed="false" hidden="false" max="13" min="13" style="0" width="12.2834008097166"/>
    <col collapsed="false" hidden="false" max="15" min="14" style="0" width="10.5708502024292"/>
    <col collapsed="false" hidden="false" max="19" min="16" style="0" width="9.57085020242915"/>
    <col collapsed="false" hidden="false" max="20" min="20" style="0" width="1.8582995951417"/>
    <col collapsed="false" hidden="false" max="21" min="21" style="0" width="9.1417004048583"/>
    <col collapsed="false" hidden="false" max="1025" min="22" style="0" width="8.5748987854251"/>
  </cols>
  <sheetData>
    <row r="1" customFormat="false" ht="15" hidden="false" customHeight="false" outlineLevel="0" collapsed="false">
      <c r="N1" s="54" t="n">
        <v>0</v>
      </c>
      <c r="O1" s="54" t="n">
        <v>0.01</v>
      </c>
      <c r="P1" s="54" t="n">
        <v>0.1</v>
      </c>
      <c r="Q1" s="54" t="n">
        <v>1</v>
      </c>
      <c r="R1" s="54" t="n">
        <v>10</v>
      </c>
      <c r="S1" s="54" t="n">
        <v>100</v>
      </c>
      <c r="U1" s="54" t="n">
        <v>0</v>
      </c>
      <c r="V1" s="54" t="n">
        <v>0.01</v>
      </c>
      <c r="W1" s="54" t="n">
        <v>0.1</v>
      </c>
      <c r="X1" s="54" t="n">
        <v>1</v>
      </c>
      <c r="Y1" s="54" t="n">
        <v>10</v>
      </c>
      <c r="Z1" s="54" t="n">
        <v>100</v>
      </c>
    </row>
    <row r="2" customFormat="false" ht="15" hidden="false" customHeight="false" outlineLevel="0" collapsed="false">
      <c r="A2" s="0" t="s">
        <v>15</v>
      </c>
      <c r="B2" s="56" t="n">
        <v>47711</v>
      </c>
      <c r="C2" s="56" t="n">
        <v>49475</v>
      </c>
      <c r="D2" s="56" t="n">
        <v>41401</v>
      </c>
      <c r="E2" s="56" t="n">
        <v>47025</v>
      </c>
      <c r="F2" s="56" t="n">
        <v>39313</v>
      </c>
      <c r="G2" s="56" t="n">
        <v>17360</v>
      </c>
      <c r="H2" s="56" t="n">
        <v>38474</v>
      </c>
      <c r="I2" s="56" t="n">
        <v>13444</v>
      </c>
      <c r="J2" s="56" t="n">
        <v>33870</v>
      </c>
      <c r="K2" s="56" t="n">
        <v>10320</v>
      </c>
      <c r="M2" s="0" t="s">
        <v>16</v>
      </c>
      <c r="N2" s="53" t="n">
        <f aca="false">AVERAGE(I5:K5)</f>
        <v>47043</v>
      </c>
      <c r="O2" s="53" t="n">
        <f aca="false">AVERAGE(B2:B4)</f>
        <v>44666.3333333333</v>
      </c>
      <c r="P2" s="53" t="n">
        <f aca="false">AVERAGE(D2:D4)</f>
        <v>36971.3333333333</v>
      </c>
      <c r="Q2" s="53" t="n">
        <f aca="false">AVERAGE(F2:F4)</f>
        <v>35269.6666666667</v>
      </c>
      <c r="R2" s="53" t="n">
        <f aca="false">AVERAGE(H2:H4)</f>
        <v>35774</v>
      </c>
      <c r="S2" s="53" t="n">
        <f aca="false">AVERAGE(J2:J4)</f>
        <v>31740.3333333333</v>
      </c>
      <c r="U2" s="53" t="n">
        <f aca="false">STDEV(I5:K5)/SQRT(3)</f>
        <v>767.518295113109</v>
      </c>
      <c r="V2" s="53" t="n">
        <f aca="false">STDEV(B2:B4)/SQRT(3)</f>
        <v>1652.62340268771</v>
      </c>
      <c r="W2" s="53" t="n">
        <f aca="false">STDEV(D2:D4)/SQRT(3)</f>
        <v>2232.64539155784</v>
      </c>
      <c r="X2" s="53" t="n">
        <f aca="false">STDEV(F2:F4)/SQRT(3)</f>
        <v>2035.54491748797</v>
      </c>
      <c r="Y2" s="53" t="n">
        <f aca="false">STDEV(H2:H4)/SQRT(3)</f>
        <v>1491.92269683564</v>
      </c>
      <c r="Z2" s="53" t="n">
        <f aca="false">STDEV(J2:J4)/SQRT(3)</f>
        <v>1101.25569742504</v>
      </c>
    </row>
    <row r="3" customFormat="false" ht="15" hidden="false" customHeight="false" outlineLevel="0" collapsed="false">
      <c r="B3" s="56" t="n">
        <v>44258</v>
      </c>
      <c r="C3" s="56" t="n">
        <v>43042</v>
      </c>
      <c r="D3" s="56" t="n">
        <v>34269</v>
      </c>
      <c r="E3" s="56" t="n">
        <v>31856</v>
      </c>
      <c r="F3" s="56" t="n">
        <v>33659</v>
      </c>
      <c r="G3" s="56" t="n">
        <v>15035</v>
      </c>
      <c r="H3" s="56" t="n">
        <v>35524</v>
      </c>
      <c r="I3" s="56" t="n">
        <v>11505</v>
      </c>
      <c r="J3" s="56" t="n">
        <v>31162</v>
      </c>
      <c r="K3" s="56" t="n">
        <v>9770</v>
      </c>
      <c r="M3" s="0" t="s">
        <v>17</v>
      </c>
      <c r="N3" s="53" t="n">
        <f aca="false">AVERAGE(I5:K5)</f>
        <v>47043</v>
      </c>
      <c r="O3" s="53" t="n">
        <f aca="false">AVERAGE(C2:C4)</f>
        <v>44387</v>
      </c>
      <c r="P3" s="53" t="n">
        <f aca="false">AVERAGE(E2:E4)</f>
        <v>36943.6666666667</v>
      </c>
      <c r="Q3" s="53" t="n">
        <f aca="false">AVERAGE(G2:G4)</f>
        <v>15702.3333333333</v>
      </c>
      <c r="R3" s="53" t="n">
        <f aca="false">AVERAGE(I2:I4)</f>
        <v>12102.6666666667</v>
      </c>
      <c r="S3" s="53" t="n">
        <f aca="false">AVERAGE(K2:K4)</f>
        <v>9522.33333333333</v>
      </c>
      <c r="U3" s="53" t="n">
        <f aca="false">STDEV(I5:K5)/SQRT(3)</f>
        <v>767.518295113109</v>
      </c>
      <c r="V3" s="53" t="n">
        <f aca="false">STDEV(C2:C4)/SQRT(3)</f>
        <v>2636.50077438512</v>
      </c>
      <c r="W3" s="53" t="n">
        <f aca="false">STDEV(E2:E4)/SQRT(3)</f>
        <v>5040.73970541802</v>
      </c>
      <c r="X3" s="53" t="n">
        <f aca="false">STDEV(G2:G4)/SQRT(3)</f>
        <v>834.061615096737</v>
      </c>
      <c r="Y3" s="53" t="n">
        <f aca="false">STDEV(I2:I4)/SQRT(3)</f>
        <v>671.989665925832</v>
      </c>
      <c r="Z3" s="53" t="n">
        <f aca="false">STDEV(K2:K4)/SQRT(3)</f>
        <v>546.249739384632</v>
      </c>
    </row>
    <row r="4" customFormat="false" ht="15" hidden="false" customHeight="false" outlineLevel="0" collapsed="false">
      <c r="B4" s="56" t="n">
        <v>42030</v>
      </c>
      <c r="C4" s="56" t="n">
        <v>40644</v>
      </c>
      <c r="D4" s="56" t="n">
        <v>35244</v>
      </c>
      <c r="E4" s="56" t="n">
        <v>31950</v>
      </c>
      <c r="F4" s="56" t="n">
        <v>32837</v>
      </c>
      <c r="G4" s="56" t="n">
        <v>14712</v>
      </c>
      <c r="H4" s="56" t="n">
        <v>33324</v>
      </c>
      <c r="I4" s="56" t="n">
        <v>11359</v>
      </c>
      <c r="J4" s="56" t="n">
        <v>30189</v>
      </c>
      <c r="K4" s="56" t="n">
        <v>8477</v>
      </c>
      <c r="M4" s="0" t="s">
        <v>18</v>
      </c>
      <c r="N4" s="53" t="n">
        <f aca="false">AVERAGE(I5:K5)</f>
        <v>47043</v>
      </c>
      <c r="O4" s="53" t="n">
        <f aca="false">AVERAGE(B7:B9)</f>
        <v>45511.6666666667</v>
      </c>
      <c r="P4" s="53" t="n">
        <f aca="false">AVERAGE(D7:D9)</f>
        <v>40577.6666666667</v>
      </c>
      <c r="Q4" s="53" t="n">
        <f aca="false">AVERAGE(F7:F9)</f>
        <v>39914.3333333333</v>
      </c>
      <c r="R4" s="53" t="n">
        <f aca="false">AVERAGE(H7:H9)</f>
        <v>39464.3333333333</v>
      </c>
      <c r="S4" s="53" t="n">
        <f aca="false">AVERAGE(J7:J9)</f>
        <v>31592</v>
      </c>
      <c r="U4" s="53" t="n">
        <f aca="false">STDEV(I5:K5)/SQRT(3)</f>
        <v>767.518295113109</v>
      </c>
      <c r="V4" s="53" t="n">
        <f aca="false">STDEV(B7:B9)/SQRT(3)</f>
        <v>897.122127199587</v>
      </c>
      <c r="W4" s="53" t="n">
        <f aca="false">STDEV(D7:D9)/SQRT(3)</f>
        <v>533.315520535869</v>
      </c>
      <c r="X4" s="53" t="n">
        <f aca="false">STDEV(F7:F9)/SQRT(3)</f>
        <v>1554.97495513951</v>
      </c>
      <c r="Y4" s="53" t="n">
        <f aca="false">STDEV(H7:H9)/SQRT(3)</f>
        <v>1648.14808531003</v>
      </c>
      <c r="Z4" s="53" t="n">
        <f aca="false">STDEV(J7:J9)/SQRT(3)</f>
        <v>517.632108741334</v>
      </c>
    </row>
    <row r="5" customFormat="false" ht="15" hidden="false" customHeight="false" outlineLevel="0" collapsed="false">
      <c r="B5" s="56" t="n">
        <v>1832</v>
      </c>
      <c r="C5" s="56" t="n">
        <v>2107</v>
      </c>
      <c r="D5" s="56" t="n">
        <v>2083</v>
      </c>
      <c r="E5" s="56"/>
      <c r="F5" s="56"/>
      <c r="G5" s="56"/>
      <c r="H5" s="56"/>
      <c r="I5" s="56" t="n">
        <v>48319</v>
      </c>
      <c r="J5" s="56" t="n">
        <v>47144</v>
      </c>
      <c r="K5" s="56" t="n">
        <v>45666</v>
      </c>
      <c r="M5" s="0" t="s">
        <v>19</v>
      </c>
      <c r="N5" s="53" t="n">
        <f aca="false">AVERAGE(I5:K5)</f>
        <v>47043</v>
      </c>
      <c r="O5" s="53" t="n">
        <f aca="false">AVERAGE(C7:C9)</f>
        <v>48424.3333333333</v>
      </c>
      <c r="P5" s="53" t="n">
        <f aca="false">AVERAGE(E7:E9)</f>
        <v>48994</v>
      </c>
      <c r="Q5" s="53" t="n">
        <f aca="false">AVERAGE(G7:G9)</f>
        <v>49265</v>
      </c>
      <c r="R5" s="53" t="n">
        <f aca="false">AVERAGE(I7:I9)</f>
        <v>48511.3333333333</v>
      </c>
      <c r="S5" s="53" t="n">
        <f aca="false">AVERAGE(K7:K9)</f>
        <v>40399.3333333333</v>
      </c>
      <c r="U5" s="53" t="n">
        <f aca="false">STDEV(I5:K5)/SQRT(3)</f>
        <v>767.518295113109</v>
      </c>
      <c r="V5" s="53" t="n">
        <f aca="false">STDEV(C7:C9)/SQRT(3)</f>
        <v>291.864313984731</v>
      </c>
      <c r="W5" s="53" t="n">
        <f aca="false">STDEV(E7:E9)/SQRT(3)</f>
        <v>409.234651514263</v>
      </c>
      <c r="X5" s="53" t="n">
        <f aca="false">STDEV(G7:G9)/SQRT(3)</f>
        <v>488.972732709436</v>
      </c>
      <c r="Y5" s="53" t="n">
        <f aca="false">STDEV(I7:I9)/SQRT(3)</f>
        <v>1565.10493080958</v>
      </c>
      <c r="Z5" s="53" t="n">
        <f aca="false">STDEV(K7:K9)/SQRT(3)</f>
        <v>1104.65565273125</v>
      </c>
    </row>
    <row r="6" customFormat="false" ht="15" hidden="false" customHeight="false" outlineLevel="0" collapsed="false">
      <c r="B6" s="56"/>
      <c r="C6" s="56"/>
      <c r="D6" s="56"/>
      <c r="E6" s="56"/>
      <c r="F6" s="56"/>
      <c r="G6" s="56"/>
      <c r="H6" s="56"/>
      <c r="I6" s="56" t="n">
        <v>1539</v>
      </c>
      <c r="J6" s="56" t="n">
        <v>1586</v>
      </c>
      <c r="K6" s="56" t="n">
        <v>1459</v>
      </c>
      <c r="M6" s="0" t="s">
        <v>20</v>
      </c>
      <c r="N6" s="53"/>
      <c r="O6" s="53"/>
      <c r="Q6" s="0" t="n">
        <f aca="false">AVERAGE(B5:D5)</f>
        <v>2007.33333333333</v>
      </c>
      <c r="U6" s="53"/>
      <c r="V6" s="53"/>
      <c r="X6" s="0" t="n">
        <f aca="false">STDEV(B5:D5)/SQRT(3)</f>
        <v>87.9400048012533</v>
      </c>
    </row>
    <row r="7" customFormat="false" ht="15" hidden="false" customHeight="false" outlineLevel="0" collapsed="false">
      <c r="B7" s="56" t="n">
        <v>46051</v>
      </c>
      <c r="C7" s="56" t="n">
        <v>47871</v>
      </c>
      <c r="D7" s="56" t="n">
        <v>40454</v>
      </c>
      <c r="E7" s="56" t="n">
        <v>49427</v>
      </c>
      <c r="F7" s="56" t="n">
        <v>37443</v>
      </c>
      <c r="G7" s="56" t="n">
        <v>48702</v>
      </c>
      <c r="H7" s="56" t="n">
        <v>41013</v>
      </c>
      <c r="I7" s="56" t="n">
        <v>48561</v>
      </c>
      <c r="J7" s="56" t="n">
        <v>31849</v>
      </c>
      <c r="K7" s="56" t="n">
        <v>38299</v>
      </c>
      <c r="M7" s="0" t="s">
        <v>4</v>
      </c>
      <c r="N7" s="53"/>
      <c r="O7" s="53"/>
      <c r="Q7" s="0" t="n">
        <f aca="false">AVERAGE(I5:K5)</f>
        <v>47043</v>
      </c>
      <c r="U7" s="53"/>
      <c r="V7" s="53"/>
      <c r="X7" s="0" t="n">
        <f aca="false">STDEV(I5:K5)/SQRT(3)</f>
        <v>767.518295113109</v>
      </c>
    </row>
    <row r="8" customFormat="false" ht="15" hidden="false" customHeight="false" outlineLevel="0" collapsed="false">
      <c r="B8" s="56" t="n">
        <v>46724</v>
      </c>
      <c r="C8" s="56" t="n">
        <v>48540</v>
      </c>
      <c r="D8" s="56" t="n">
        <v>39722</v>
      </c>
      <c r="E8" s="56" t="n">
        <v>49379</v>
      </c>
      <c r="F8" s="56" t="n">
        <v>42785</v>
      </c>
      <c r="G8" s="56" t="n">
        <v>50239</v>
      </c>
      <c r="H8" s="56" t="n">
        <v>36170</v>
      </c>
      <c r="I8" s="56" t="n">
        <v>45776</v>
      </c>
      <c r="J8" s="56" t="n">
        <v>32332</v>
      </c>
      <c r="K8" s="56" t="n">
        <v>40856</v>
      </c>
      <c r="M8" s="0" t="s">
        <v>5</v>
      </c>
      <c r="N8" s="53"/>
      <c r="O8" s="53"/>
      <c r="Q8" s="0" t="n">
        <f aca="false">AVERAGE(I6:K6)</f>
        <v>1528</v>
      </c>
      <c r="U8" s="53"/>
      <c r="V8" s="53"/>
      <c r="X8" s="0" t="n">
        <f aca="false">STDEV(I6:K6)/SQRT(3)</f>
        <v>37.0720020140986</v>
      </c>
    </row>
    <row r="9" customFormat="false" ht="15" hidden="false" customHeight="false" outlineLevel="0" collapsed="false">
      <c r="B9" s="56" t="n">
        <v>43760</v>
      </c>
      <c r="C9" s="56" t="n">
        <v>48862</v>
      </c>
      <c r="D9" s="56" t="n">
        <v>41557</v>
      </c>
      <c r="E9" s="56" t="n">
        <v>48176</v>
      </c>
      <c r="F9" s="56" t="n">
        <v>39515</v>
      </c>
      <c r="G9" s="56" t="n">
        <v>48854</v>
      </c>
      <c r="H9" s="56" t="n">
        <v>41210</v>
      </c>
      <c r="I9" s="56" t="n">
        <v>51197</v>
      </c>
      <c r="J9" s="56" t="n">
        <v>30595</v>
      </c>
      <c r="K9" s="56" t="n">
        <v>42043</v>
      </c>
      <c r="N9" s="53"/>
      <c r="U9" s="53"/>
    </row>
    <row r="11" customFormat="false" ht="15" hidden="false" customHeight="false" outlineLevel="0" collapsed="false">
      <c r="A11" s="57" t="s">
        <v>22</v>
      </c>
    </row>
    <row r="12" customFormat="false" ht="15" hidden="false" customHeight="false" outlineLevel="0" collapsed="false">
      <c r="A12" s="0" t="s">
        <v>15</v>
      </c>
      <c r="B12" s="56" t="n">
        <f aca="false">B2/1.023443</f>
        <v>46618.1311514173</v>
      </c>
      <c r="C12" s="56" t="n">
        <f aca="false">C2/1.023443</f>
        <v>48341.7249421805</v>
      </c>
      <c r="D12" s="56" t="n">
        <f aca="false">D2/1.023443</f>
        <v>40452.668101692</v>
      </c>
      <c r="E12" s="56" t="n">
        <f aca="false">E2/1.023443</f>
        <v>45947.8446772317</v>
      </c>
      <c r="F12" s="56" t="n">
        <f aca="false">F2/1.023443</f>
        <v>38412.4958595642</v>
      </c>
      <c r="G12" s="56" t="n">
        <f aca="false">G2/1.023443</f>
        <v>16962.3515916372</v>
      </c>
      <c r="H12" s="56" t="n">
        <f aca="false">H2/1.023443</f>
        <v>37592.7140055675</v>
      </c>
      <c r="I12" s="56" t="n">
        <f aca="false">I2/1.023443</f>
        <v>13136.0515436619</v>
      </c>
      <c r="J12" s="56" t="n">
        <f aca="false">J2/1.023443</f>
        <v>33094.1732954351</v>
      </c>
      <c r="K12" s="56" t="n">
        <f aca="false">K2/1.023443</f>
        <v>10083.6099323558</v>
      </c>
      <c r="M12" s="0" t="s">
        <v>16</v>
      </c>
      <c r="N12" s="53" t="n">
        <f aca="false">AVERAGE(I15:K15)</f>
        <v>45965.4323689741</v>
      </c>
      <c r="O12" s="53" t="n">
        <f aca="false">AVERAGE(B12:B14)</f>
        <v>43643.2056629762</v>
      </c>
      <c r="P12" s="53" t="n">
        <f aca="false">AVERAGE(D12:D14)</f>
        <v>36124.4674430655</v>
      </c>
      <c r="Q12" s="53" t="n">
        <f aca="false">AVERAGE(F12:F14)</f>
        <v>34461.7791774106</v>
      </c>
      <c r="R12" s="53" t="n">
        <f aca="false">AVERAGE(H12:H14)</f>
        <v>34954.5602441953</v>
      </c>
      <c r="S12" s="53" t="n">
        <f aca="false">AVERAGE(J12:J14)</f>
        <v>31013.2888039034</v>
      </c>
      <c r="U12" s="53" t="n">
        <f aca="false">STDEV(I15:K15)/SQRT(3)</f>
        <v>749.937510064663</v>
      </c>
      <c r="V12" s="53" t="n">
        <f aca="false">STDEV(B12:B14)/SQRT(3)</f>
        <v>1614.76838738231</v>
      </c>
      <c r="W12" s="53" t="n">
        <f aca="false">STDEV(D12:D14)/SQRT(3)</f>
        <v>2181.50438427722</v>
      </c>
      <c r="X12" s="53" t="n">
        <f aca="false">STDEV(F12:F14)/SQRT(3)</f>
        <v>1988.91869648624</v>
      </c>
      <c r="Y12" s="53" t="n">
        <f aca="false">STDEV(H12:H14)/SQRT(3)</f>
        <v>1457.74869419757</v>
      </c>
      <c r="Z12" s="53" t="n">
        <f aca="false">STDEV(J12:J14)/SQRT(3)</f>
        <v>1076.03031866459</v>
      </c>
    </row>
    <row r="13" customFormat="false" ht="15" hidden="false" customHeight="false" outlineLevel="0" collapsed="false">
      <c r="A13" s="0" t="n">
        <f aca="false">Q8/day1!R8</f>
        <v>1.02344273275285</v>
      </c>
      <c r="B13" s="56" t="n">
        <f aca="false">B3/1.023443</f>
        <v>43244.225618818</v>
      </c>
      <c r="C13" s="56" t="n">
        <f aca="false">C3/1.023443</f>
        <v>42056.0793322149</v>
      </c>
      <c r="D13" s="56" t="n">
        <f aca="false">D3/1.023443</f>
        <v>33484.0337957268</v>
      </c>
      <c r="E13" s="56" t="n">
        <f aca="false">E3/1.023443</f>
        <v>31126.3060082486</v>
      </c>
      <c r="F13" s="56" t="n">
        <f aca="false">F3/1.023443</f>
        <v>32888.0064644538</v>
      </c>
      <c r="G13" s="56" t="n">
        <f aca="false">G3/1.023443</f>
        <v>14690.6080749001</v>
      </c>
      <c r="H13" s="56" t="n">
        <f aca="false">H3/1.023443</f>
        <v>34710.286747772</v>
      </c>
      <c r="I13" s="56" t="n">
        <f aca="false">I3/1.023443</f>
        <v>11241.4663054025</v>
      </c>
      <c r="J13" s="56" t="n">
        <f aca="false">J3/1.023443</f>
        <v>30448.2027821774</v>
      </c>
      <c r="K13" s="56" t="n">
        <f aca="false">K3/1.023443</f>
        <v>9546.20824022442</v>
      </c>
      <c r="M13" s="0" t="s">
        <v>17</v>
      </c>
      <c r="N13" s="53" t="n">
        <f aca="false">AVERAGE(I15:K15)</f>
        <v>45965.4323689741</v>
      </c>
      <c r="O13" s="53" t="n">
        <f aca="false">AVERAGE(C12:C14)</f>
        <v>43370.2707429725</v>
      </c>
      <c r="P13" s="53" t="n">
        <f aca="false">AVERAGE(E12:E14)</f>
        <v>36097.4345094614</v>
      </c>
      <c r="Q13" s="53" t="n">
        <f aca="false">AVERAGE(G12:G14)</f>
        <v>15342.6554613528</v>
      </c>
      <c r="R13" s="53" t="n">
        <f aca="false">AVERAGE(I12:I14)</f>
        <v>11825.4428108519</v>
      </c>
      <c r="S13" s="53" t="n">
        <f aca="false">AVERAGE(K12:K14)</f>
        <v>9304.21462976769</v>
      </c>
      <c r="U13" s="53" t="n">
        <f aca="false">STDEV(I15:K15)/SQRT(3)</f>
        <v>749.937510064663</v>
      </c>
      <c r="V13" s="53" t="n">
        <f aca="false">STDEV(C12:C14)/SQRT(3)</f>
        <v>2576.10904992767</v>
      </c>
      <c r="W13" s="53" t="n">
        <f aca="false">STDEV(E12:E14)/SQRT(3)</f>
        <v>4925.27644960983</v>
      </c>
      <c r="X13" s="53" t="n">
        <f aca="false">STDEV(G12:G14)/SQRT(3)</f>
        <v>814.956587808737</v>
      </c>
      <c r="Y13" s="53" t="n">
        <f aca="false">STDEV(I12:I14)/SQRT(3)</f>
        <v>656.59706102424</v>
      </c>
      <c r="Z13" s="53" t="n">
        <f aca="false">STDEV(K12:K14)/SQRT(3)</f>
        <v>533.737335039305</v>
      </c>
    </row>
    <row r="14" customFormat="false" ht="15" hidden="false" customHeight="false" outlineLevel="0" collapsed="false">
      <c r="B14" s="56" t="n">
        <f aca="false">B4/1.023443</f>
        <v>41067.2602186932</v>
      </c>
      <c r="C14" s="56" t="n">
        <f aca="false">C4/1.023443</f>
        <v>39713.0079545221</v>
      </c>
      <c r="D14" s="56" t="n">
        <f aca="false">D4/1.023443</f>
        <v>34436.7004317778</v>
      </c>
      <c r="E14" s="56" t="n">
        <f aca="false">E4/1.023443</f>
        <v>31218.1528429038</v>
      </c>
      <c r="F14" s="56" t="n">
        <f aca="false">F4/1.023443</f>
        <v>32084.8352082138</v>
      </c>
      <c r="G14" s="56" t="n">
        <f aca="false">G4/1.023443</f>
        <v>14375.0067175212</v>
      </c>
      <c r="H14" s="56" t="n">
        <f aca="false">H4/1.023443</f>
        <v>32560.6799792465</v>
      </c>
      <c r="I14" s="56" t="n">
        <f aca="false">I4/1.023443</f>
        <v>11098.8105834912</v>
      </c>
      <c r="J14" s="56" t="n">
        <f aca="false">J4/1.023443</f>
        <v>29497.4903340977</v>
      </c>
      <c r="K14" s="56" t="n">
        <f aca="false">K4/1.023443</f>
        <v>8282.82571672287</v>
      </c>
      <c r="M14" s="0" t="s">
        <v>18</v>
      </c>
      <c r="N14" s="53" t="n">
        <f aca="false">AVERAGE(I15:K15)</f>
        <v>45965.4323689741</v>
      </c>
      <c r="O14" s="53" t="n">
        <f aca="false">AVERAGE(B17:B19)</f>
        <v>44469.1757788823</v>
      </c>
      <c r="P14" s="53" t="n">
        <f aca="false">AVERAGE(D17:D19)</f>
        <v>39648.1940534711</v>
      </c>
      <c r="Q14" s="53" t="n">
        <f aca="false">AVERAGE(F17:F19)</f>
        <v>39000.0550429612</v>
      </c>
      <c r="R14" s="53" t="n">
        <f aca="false">AVERAGE(H17:H19)</f>
        <v>38560.3627493992</v>
      </c>
      <c r="S14" s="53" t="n">
        <f aca="false">AVERAGE(J17:J19)</f>
        <v>30868.3531960256</v>
      </c>
      <c r="U14" s="53" t="n">
        <f aca="false">STDEV(I15:K15)/SQRT(3)</f>
        <v>749.937510064663</v>
      </c>
      <c r="V14" s="53" t="n">
        <f aca="false">STDEV(B17:B19)/SQRT(3)</f>
        <v>876.572634919176</v>
      </c>
      <c r="W14" s="53" t="n">
        <f aca="false">STDEV(D17:D19)/SQRT(3)</f>
        <v>521.099387592538</v>
      </c>
      <c r="X14" s="53" t="n">
        <f aca="false">STDEV(F17:F19)/SQRT(3)</f>
        <v>1519.35667657066</v>
      </c>
      <c r="Y14" s="53" t="n">
        <f aca="false">STDEV(H17:H19)/SQRT(3)</f>
        <v>1610.3955816885</v>
      </c>
      <c r="Z14" s="53" t="n">
        <f aca="false">STDEV(J17:J19)/SQRT(3)</f>
        <v>505.775220252944</v>
      </c>
    </row>
    <row r="15" customFormat="false" ht="15" hidden="false" customHeight="false" outlineLevel="0" collapsed="false">
      <c r="B15" s="56" t="n">
        <f aca="false">B5/1.023443</f>
        <v>1790.03618179029</v>
      </c>
      <c r="C15" s="56" t="n">
        <f aca="false">C5/1.023443</f>
        <v>2058.73702785597</v>
      </c>
      <c r="D15" s="56" t="n">
        <f aca="false">D5/1.023443</f>
        <v>2035.28677219933</v>
      </c>
      <c r="E15" s="56" t="n">
        <f aca="false">E5/1.023443</f>
        <v>0</v>
      </c>
      <c r="F15" s="56" t="n">
        <f aca="false">F5/1.023443</f>
        <v>0</v>
      </c>
      <c r="G15" s="56" t="n">
        <f aca="false">G5/1.023443</f>
        <v>0</v>
      </c>
      <c r="H15" s="56" t="n">
        <f aca="false">H5/1.023443</f>
        <v>0</v>
      </c>
      <c r="I15" s="56" t="n">
        <f aca="false">I5/1.023443</f>
        <v>47212.2042947189</v>
      </c>
      <c r="J15" s="56" t="n">
        <f aca="false">J5/1.023443</f>
        <v>46064.1188615292</v>
      </c>
      <c r="K15" s="56" t="n">
        <f aca="false">K5/1.023443</f>
        <v>44619.9739506743</v>
      </c>
      <c r="M15" s="0" t="s">
        <v>19</v>
      </c>
      <c r="N15" s="53" t="n">
        <f aca="false">AVERAGE(I15:K15)</f>
        <v>45965.4323689741</v>
      </c>
      <c r="O15" s="53" t="n">
        <f aca="false">AVERAGE(C17:C19)</f>
        <v>47315.1248612119</v>
      </c>
      <c r="P15" s="53" t="n">
        <f aca="false">AVERAGE(E17:E19)</f>
        <v>47871.7427350619</v>
      </c>
      <c r="Q15" s="53" t="n">
        <f aca="false">AVERAGE(G17:G19)</f>
        <v>48136.5352051849</v>
      </c>
      <c r="R15" s="53" t="n">
        <f aca="false">AVERAGE(I17:I19)</f>
        <v>47400.1320379673</v>
      </c>
      <c r="S15" s="53" t="n">
        <f aca="false">AVERAGE(K17:K19)</f>
        <v>39473.9456260225</v>
      </c>
      <c r="U15" s="53" t="n">
        <f aca="false">STDEV(I15:K15)/SQRT(3)</f>
        <v>749.937510064663</v>
      </c>
      <c r="V15" s="53" t="n">
        <f aca="false">STDEV(C17:C19)/SQRT(3)</f>
        <v>285.178865833009</v>
      </c>
      <c r="W15" s="53" t="n">
        <f aca="false">STDEV(E17:E19)/SQRT(3)</f>
        <v>399.860716731917</v>
      </c>
      <c r="X15" s="53" t="n">
        <f aca="false">STDEV(G17:G19)/SQRT(3)</f>
        <v>477.77231629845</v>
      </c>
      <c r="Y15" s="53" t="n">
        <f aca="false">STDEV(I17:I19)/SQRT(3)</f>
        <v>1529.2546148731</v>
      </c>
      <c r="Z15" s="53" t="n">
        <f aca="false">STDEV(K17:K19)/SQRT(3)</f>
        <v>1079.35239454592</v>
      </c>
    </row>
    <row r="16" customFormat="false" ht="15" hidden="false" customHeight="false" outlineLevel="0" collapsed="false">
      <c r="B16" s="56" t="n">
        <f aca="false">B6/1.023443</f>
        <v>0</v>
      </c>
      <c r="C16" s="56" t="n">
        <f aca="false">C6/1.023443</f>
        <v>0</v>
      </c>
      <c r="D16" s="56" t="n">
        <f aca="false">D6/1.023443</f>
        <v>0</v>
      </c>
      <c r="E16" s="56" t="n">
        <f aca="false">E6/1.023443</f>
        <v>0</v>
      </c>
      <c r="F16" s="56" t="n">
        <f aca="false">F6/1.023443</f>
        <v>0</v>
      </c>
      <c r="G16" s="56" t="n">
        <f aca="false">G6/1.023443</f>
        <v>0</v>
      </c>
      <c r="H16" s="56" t="n">
        <f aca="false">H6/1.023443</f>
        <v>0</v>
      </c>
      <c r="I16" s="56" t="n">
        <f aca="false">I6/1.023443</f>
        <v>1503.74764398213</v>
      </c>
      <c r="J16" s="56" t="n">
        <f aca="false">J6/1.023443</f>
        <v>1549.67106130972</v>
      </c>
      <c r="K16" s="56" t="n">
        <f aca="false">K6/1.023443</f>
        <v>1425.58012512666</v>
      </c>
      <c r="M16" s="0" t="s">
        <v>20</v>
      </c>
      <c r="N16" s="53"/>
      <c r="O16" s="53"/>
      <c r="Q16" s="0" t="n">
        <f aca="false">AVERAGE(B15:D15)</f>
        <v>1961.35332728186</v>
      </c>
      <c r="U16" s="53"/>
      <c r="V16" s="53"/>
      <c r="X16" s="0" t="n">
        <f aca="false">STDEV(B15:D15)/SQRT(3)</f>
        <v>85.9256497931524</v>
      </c>
    </row>
    <row r="17" customFormat="false" ht="15" hidden="false" customHeight="false" outlineLevel="0" collapsed="false">
      <c r="B17" s="56" t="n">
        <f aca="false">B7/1.023443</f>
        <v>44996.1551351663</v>
      </c>
      <c r="C17" s="56" t="n">
        <f aca="false">C7/1.023443</f>
        <v>46774.4661891283</v>
      </c>
      <c r="D17" s="56" t="n">
        <f aca="false">D7/1.023443</f>
        <v>39527.3600972404</v>
      </c>
      <c r="E17" s="56" t="n">
        <f aca="false">E7/1.023443</f>
        <v>48294.8244308672</v>
      </c>
      <c r="F17" s="56" t="n">
        <f aca="false">F7/1.023443</f>
        <v>36585.3301063176</v>
      </c>
      <c r="G17" s="56" t="n">
        <f aca="false">G7/1.023443</f>
        <v>47586.4312912395</v>
      </c>
      <c r="H17" s="56" t="n">
        <f aca="false">H7/1.023443</f>
        <v>40073.555635243</v>
      </c>
      <c r="I17" s="56" t="n">
        <f aca="false">I7/1.023443</f>
        <v>47448.6610392567</v>
      </c>
      <c r="J17" s="56" t="n">
        <f aca="false">J7/1.023443</f>
        <v>31119.4663503488</v>
      </c>
      <c r="K17" s="56" t="n">
        <f aca="false">K7/1.023443</f>
        <v>37421.7225580711</v>
      </c>
      <c r="M17" s="0" t="s">
        <v>4</v>
      </c>
      <c r="N17" s="53"/>
      <c r="O17" s="53"/>
      <c r="Q17" s="0" t="n">
        <f aca="false">AVERAGE(I15:K15)</f>
        <v>45965.4323689741</v>
      </c>
      <c r="U17" s="53"/>
      <c r="V17" s="53"/>
      <c r="X17" s="0" t="n">
        <f aca="false">STDEV(I15:K15)/SQRT(3)</f>
        <v>749.937510064663</v>
      </c>
    </row>
    <row r="18" customFormat="false" ht="15" hidden="false" customHeight="false" outlineLevel="0" collapsed="false">
      <c r="B18" s="56" t="n">
        <f aca="false">B8/1.023443</f>
        <v>45653.7393875379</v>
      </c>
      <c r="C18" s="56" t="n">
        <f aca="false">C8/1.023443</f>
        <v>47428.1420655571</v>
      </c>
      <c r="D18" s="56" t="n">
        <f aca="false">D8/1.023443</f>
        <v>38812.1272997128</v>
      </c>
      <c r="E18" s="56" t="n">
        <f aca="false">E8/1.023443</f>
        <v>48247.9239195539</v>
      </c>
      <c r="F18" s="56" t="n">
        <f aca="false">F8/1.023443</f>
        <v>41804.9661778917</v>
      </c>
      <c r="G18" s="56" t="n">
        <f aca="false">G8/1.023443</f>
        <v>49088.2247472502</v>
      </c>
      <c r="H18" s="56" t="n">
        <f aca="false">H8/1.023443</f>
        <v>35341.4894625299</v>
      </c>
      <c r="I18" s="56" t="n">
        <f aca="false">I8/1.023443</f>
        <v>44727.4542891006</v>
      </c>
      <c r="J18" s="56" t="n">
        <f aca="false">J8/1.023443</f>
        <v>31591.4027454387</v>
      </c>
      <c r="K18" s="56" t="n">
        <f aca="false">K8/1.023443</f>
        <v>39920.1518794891</v>
      </c>
      <c r="M18" s="0" t="s">
        <v>5</v>
      </c>
      <c r="N18" s="53"/>
      <c r="O18" s="53"/>
      <c r="Q18" s="0" t="n">
        <f aca="false">AVERAGE(I16:K16)</f>
        <v>1492.9996101395</v>
      </c>
      <c r="U18" s="53"/>
      <c r="V18" s="53"/>
      <c r="X18" s="0" t="n">
        <f aca="false">STDEV(I16:K16)/SQRT(3)</f>
        <v>36.222830205589</v>
      </c>
    </row>
    <row r="19" customFormat="false" ht="15" hidden="false" customHeight="false" outlineLevel="0" collapsed="false">
      <c r="B19" s="56" t="n">
        <f aca="false">B9/1.023443</f>
        <v>42757.6328139427</v>
      </c>
      <c r="C19" s="56" t="n">
        <f aca="false">C9/1.023443</f>
        <v>47742.7663289504</v>
      </c>
      <c r="D19" s="56" t="n">
        <f aca="false">D9/1.023443</f>
        <v>40605.0947634602</v>
      </c>
      <c r="E19" s="56" t="n">
        <f aca="false">E9/1.023443</f>
        <v>47072.4798547647</v>
      </c>
      <c r="F19" s="56" t="n">
        <f aca="false">F9/1.023443</f>
        <v>38609.8688446743</v>
      </c>
      <c r="G19" s="56" t="n">
        <f aca="false">G9/1.023443</f>
        <v>47734.9495770649</v>
      </c>
      <c r="H19" s="56" t="n">
        <f aca="false">H9/1.023443</f>
        <v>40266.0431504246</v>
      </c>
      <c r="I19" s="56" t="n">
        <f aca="false">I9/1.023443</f>
        <v>50024.2807855445</v>
      </c>
      <c r="J19" s="56" t="n">
        <f aca="false">J9/1.023443</f>
        <v>29894.1904922893</v>
      </c>
      <c r="K19" s="56" t="n">
        <f aca="false">K9/1.023443</f>
        <v>41079.9624405072</v>
      </c>
      <c r="N19" s="53"/>
      <c r="U19" s="5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82"/>
  <sheetViews>
    <sheetView windowProtection="false" showFormulas="false" showGridLines="true" showRowColHeaders="true" showZeros="true" rightToLeft="false" tabSelected="true" showOutlineSymbols="true" defaultGridColor="true" view="normal" topLeftCell="A37" colorId="64" zoomScale="160" zoomScaleNormal="160" zoomScalePageLayoutView="100" workbookViewId="0">
      <selection pane="topLeft" activeCell="M82" activeCellId="0" sqref="M82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C1" s="0" t="s">
        <v>23</v>
      </c>
      <c r="J1" s="0" t="s">
        <v>24</v>
      </c>
    </row>
    <row r="2" customFormat="false" ht="15" hidden="false" customHeight="false" outlineLevel="0" collapsed="false">
      <c r="A2" s="0" t="s">
        <v>25</v>
      </c>
      <c r="C2" s="0" t="n">
        <v>0</v>
      </c>
      <c r="D2" s="0" t="n">
        <v>0.01</v>
      </c>
      <c r="E2" s="0" t="n">
        <v>0.1</v>
      </c>
      <c r="F2" s="0" t="n">
        <v>1</v>
      </c>
      <c r="G2" s="0" t="n">
        <v>10</v>
      </c>
      <c r="H2" s="0" t="n">
        <v>100</v>
      </c>
      <c r="J2" s="0" t="n">
        <v>0</v>
      </c>
      <c r="K2" s="0" t="n">
        <v>0.01</v>
      </c>
      <c r="L2" s="0" t="n">
        <v>0.1</v>
      </c>
      <c r="M2" s="0" t="n">
        <v>1</v>
      </c>
      <c r="N2" s="0" t="n">
        <v>10</v>
      </c>
      <c r="O2" s="0" t="n">
        <v>100</v>
      </c>
    </row>
    <row r="3" customFormat="false" ht="15" hidden="false" customHeight="false" outlineLevel="0" collapsed="false">
      <c r="B3" s="0" t="s">
        <v>18</v>
      </c>
      <c r="C3" s="0" t="n">
        <v>12780.6666666667</v>
      </c>
      <c r="D3" s="0" t="n">
        <v>11261</v>
      </c>
      <c r="E3" s="0" t="n">
        <v>12782.6666666667</v>
      </c>
      <c r="F3" s="0" t="n">
        <v>13067</v>
      </c>
      <c r="G3" s="0" t="n">
        <v>12997.6666666667</v>
      </c>
      <c r="H3" s="0" t="n">
        <v>12877</v>
      </c>
      <c r="J3" s="0" t="n">
        <v>319.893906023723</v>
      </c>
      <c r="K3" s="0" t="n">
        <v>14.4337567297406</v>
      </c>
      <c r="L3" s="0" t="n">
        <v>270.383267069385</v>
      </c>
      <c r="M3" s="0" t="n">
        <v>571.380783716078</v>
      </c>
      <c r="N3" s="0" t="n">
        <v>184.352319697315</v>
      </c>
      <c r="O3" s="0" t="n">
        <v>403.282779200898</v>
      </c>
    </row>
    <row r="4" customFormat="false" ht="15" hidden="false" customHeight="false" outlineLevel="0" collapsed="false">
      <c r="B4" s="0" t="s">
        <v>5</v>
      </c>
      <c r="C4" s="0" t="n">
        <v>1493</v>
      </c>
      <c r="D4" s="0" t="n">
        <v>1493</v>
      </c>
      <c r="E4" s="0" t="n">
        <v>1493</v>
      </c>
      <c r="F4" s="0" t="n">
        <v>1493</v>
      </c>
      <c r="G4" s="0" t="n">
        <v>1493</v>
      </c>
      <c r="H4" s="0" t="n">
        <v>1493</v>
      </c>
      <c r="M4" s="0" t="n">
        <v>34.0342964277702</v>
      </c>
    </row>
    <row r="5" customFormat="false" ht="15" hidden="false" customHeight="false" outlineLevel="0" collapsed="false">
      <c r="C5" s="0" t="n">
        <f aca="false">C3-C4</f>
        <v>11287.6666666667</v>
      </c>
      <c r="D5" s="0" t="n">
        <f aca="false">D3-D4</f>
        <v>9768</v>
      </c>
      <c r="E5" s="0" t="n">
        <f aca="false">E3-E4</f>
        <v>11289.6666666667</v>
      </c>
      <c r="F5" s="0" t="n">
        <f aca="false">F3-F4</f>
        <v>11574</v>
      </c>
      <c r="G5" s="0" t="n">
        <f aca="false">G3-G4</f>
        <v>11504.6666666667</v>
      </c>
      <c r="H5" s="0" t="n">
        <f aca="false">H3-H4</f>
        <v>11384</v>
      </c>
    </row>
    <row r="6" customFormat="false" ht="15" hidden="false" customHeight="false" outlineLevel="0" collapsed="false">
      <c r="A6" s="0" t="s">
        <v>26</v>
      </c>
      <c r="C6" s="0" t="n">
        <v>0</v>
      </c>
      <c r="D6" s="0" t="n">
        <v>0.01</v>
      </c>
      <c r="E6" s="0" t="n">
        <v>0.1</v>
      </c>
      <c r="F6" s="0" t="n">
        <v>1</v>
      </c>
      <c r="G6" s="0" t="n">
        <v>10</v>
      </c>
      <c r="H6" s="0" t="n">
        <v>100</v>
      </c>
      <c r="J6" s="0" t="n">
        <v>0</v>
      </c>
      <c r="K6" s="0" t="n">
        <v>0.01</v>
      </c>
      <c r="L6" s="0" t="n">
        <v>0.1</v>
      </c>
      <c r="M6" s="0" t="n">
        <v>1</v>
      </c>
      <c r="N6" s="0" t="n">
        <v>10</v>
      </c>
      <c r="O6" s="0" t="n">
        <v>100</v>
      </c>
    </row>
    <row r="7" customFormat="false" ht="15" hidden="false" customHeight="false" outlineLevel="0" collapsed="false">
      <c r="B7" s="0" t="s">
        <v>18</v>
      </c>
      <c r="C7" s="0" t="n">
        <v>9361</v>
      </c>
      <c r="D7" s="0" t="n">
        <v>7939</v>
      </c>
      <c r="E7" s="0" t="n">
        <v>7424.66666666667</v>
      </c>
      <c r="F7" s="0" t="n">
        <v>9586.66666666667</v>
      </c>
      <c r="G7" s="0" t="n">
        <v>8696</v>
      </c>
      <c r="H7" s="0" t="n">
        <v>8082</v>
      </c>
      <c r="J7" s="0" t="n">
        <v>879.129683266354</v>
      </c>
      <c r="K7" s="0" t="n">
        <v>76.9177049406269</v>
      </c>
      <c r="L7" s="0" t="n">
        <v>61.8636493516949</v>
      </c>
      <c r="M7" s="0" t="n">
        <v>737.353450599585</v>
      </c>
      <c r="N7" s="0" t="n">
        <v>243.439930989146</v>
      </c>
      <c r="O7" s="0" t="n">
        <v>327.008154842251</v>
      </c>
    </row>
    <row r="8" customFormat="false" ht="15" hidden="false" customHeight="false" outlineLevel="0" collapsed="false">
      <c r="B8" s="0" t="s">
        <v>5</v>
      </c>
      <c r="C8" s="0" t="n">
        <v>1791.33333333333</v>
      </c>
      <c r="D8" s="0" t="n">
        <v>1791.33333333333</v>
      </c>
      <c r="E8" s="0" t="n">
        <v>1791.33333333333</v>
      </c>
      <c r="F8" s="0" t="n">
        <v>1791.33333333333</v>
      </c>
      <c r="G8" s="0" t="n">
        <v>1791.33333333333</v>
      </c>
      <c r="H8" s="0" t="n">
        <v>1791.33333333333</v>
      </c>
      <c r="M8" s="0" t="n">
        <v>36.6621209303418</v>
      </c>
    </row>
    <row r="9" customFormat="false" ht="15" hidden="false" customHeight="false" outlineLevel="0" collapsed="false">
      <c r="C9" s="0" t="n">
        <f aca="false">C7-C8</f>
        <v>7569.66666666667</v>
      </c>
      <c r="D9" s="0" t="n">
        <f aca="false">D7-D8</f>
        <v>6147.66666666667</v>
      </c>
      <c r="E9" s="0" t="n">
        <f aca="false">E7-E8</f>
        <v>5633.33333333333</v>
      </c>
      <c r="F9" s="0" t="n">
        <f aca="false">F7-F8</f>
        <v>7795.33333333333</v>
      </c>
      <c r="G9" s="0" t="n">
        <f aca="false">G7-G8</f>
        <v>6904.66666666667</v>
      </c>
      <c r="H9" s="0" t="n">
        <f aca="false">H7-H8</f>
        <v>6290.66666666667</v>
      </c>
    </row>
    <row r="10" customFormat="false" ht="15" hidden="false" customHeight="false" outlineLevel="0" collapsed="false">
      <c r="A10" s="0" t="s">
        <v>27</v>
      </c>
      <c r="C10" s="0" t="n">
        <v>0</v>
      </c>
      <c r="D10" s="0" t="n">
        <v>0.01</v>
      </c>
      <c r="E10" s="0" t="n">
        <v>0.1</v>
      </c>
      <c r="F10" s="0" t="n">
        <v>1</v>
      </c>
      <c r="G10" s="0" t="n">
        <v>10</v>
      </c>
      <c r="H10" s="0" t="n">
        <v>100</v>
      </c>
      <c r="J10" s="0" t="n">
        <v>0</v>
      </c>
      <c r="K10" s="0" t="n">
        <v>0.01</v>
      </c>
      <c r="L10" s="0" t="n">
        <v>0.1</v>
      </c>
      <c r="M10" s="0" t="n">
        <v>1</v>
      </c>
      <c r="N10" s="0" t="n">
        <v>10</v>
      </c>
      <c r="O10" s="0" t="n">
        <v>100</v>
      </c>
    </row>
    <row r="11" customFormat="false" ht="15" hidden="false" customHeight="false" outlineLevel="0" collapsed="false">
      <c r="B11" s="0" t="s">
        <v>18</v>
      </c>
      <c r="C11" s="0" t="n">
        <v>11668</v>
      </c>
      <c r="D11" s="0" t="n">
        <v>12598.3333333333</v>
      </c>
      <c r="E11" s="0" t="n">
        <v>12218.3333333333</v>
      </c>
      <c r="F11" s="0" t="n">
        <v>9901.33333333333</v>
      </c>
      <c r="G11" s="0" t="n">
        <v>11982</v>
      </c>
      <c r="H11" s="0" t="n">
        <v>9497.33333333333</v>
      </c>
      <c r="J11" s="0" t="n">
        <v>822.905219329663</v>
      </c>
      <c r="K11" s="0" t="n">
        <v>560.536152070302</v>
      </c>
      <c r="L11" s="0" t="n">
        <v>555.991706572842</v>
      </c>
      <c r="M11" s="0" t="n">
        <v>477.426550488255</v>
      </c>
      <c r="N11" s="0" t="n">
        <v>809.49511013553</v>
      </c>
      <c r="O11" s="0" t="n">
        <v>158.056248778026</v>
      </c>
    </row>
    <row r="12" customFormat="false" ht="15" hidden="false" customHeight="false" outlineLevel="0" collapsed="false">
      <c r="B12" s="0" t="s">
        <v>5</v>
      </c>
      <c r="C12" s="0" t="n">
        <v>1539.66666666667</v>
      </c>
      <c r="D12" s="0" t="n">
        <v>1539.66666666667</v>
      </c>
      <c r="E12" s="0" t="n">
        <v>1539.66666666667</v>
      </c>
      <c r="F12" s="0" t="n">
        <v>1539.66666666667</v>
      </c>
      <c r="G12" s="0" t="n">
        <v>1539.66666666667</v>
      </c>
      <c r="H12" s="0" t="n">
        <v>1539.66666666667</v>
      </c>
      <c r="M12" s="0" t="n">
        <v>105.524615348479</v>
      </c>
    </row>
    <row r="13" customFormat="false" ht="15" hidden="false" customHeight="false" outlineLevel="0" collapsed="false">
      <c r="C13" s="0" t="n">
        <f aca="false">C11-C12</f>
        <v>10128.3333333333</v>
      </c>
      <c r="D13" s="0" t="n">
        <f aca="false">D11-D12</f>
        <v>11058.6666666667</v>
      </c>
      <c r="E13" s="0" t="n">
        <f aca="false">E11-E12</f>
        <v>10678.6666666667</v>
      </c>
      <c r="F13" s="0" t="n">
        <f aca="false">F11-F12</f>
        <v>8361.66666666667</v>
      </c>
      <c r="G13" s="0" t="n">
        <f aca="false">G11-G12</f>
        <v>10442.3333333333</v>
      </c>
      <c r="H13" s="0" t="n">
        <f aca="false">H11-H12</f>
        <v>7957.66666666667</v>
      </c>
    </row>
    <row r="14" customFormat="false" ht="15" hidden="false" customHeight="false" outlineLevel="0" collapsed="false">
      <c r="A14" s="0" t="s">
        <v>28</v>
      </c>
      <c r="C14" s="0" t="n">
        <v>0</v>
      </c>
      <c r="D14" s="0" t="n">
        <v>0.01</v>
      </c>
      <c r="E14" s="0" t="n">
        <v>0.1</v>
      </c>
      <c r="F14" s="0" t="n">
        <v>1</v>
      </c>
      <c r="G14" s="0" t="n">
        <v>10</v>
      </c>
      <c r="H14" s="0" t="n">
        <v>100</v>
      </c>
      <c r="J14" s="0" t="n">
        <v>0</v>
      </c>
      <c r="K14" s="0" t="n">
        <v>0.01</v>
      </c>
      <c r="L14" s="0" t="n">
        <v>0.1</v>
      </c>
      <c r="M14" s="0" t="n">
        <v>1</v>
      </c>
      <c r="N14" s="0" t="n">
        <v>10</v>
      </c>
      <c r="O14" s="0" t="n">
        <v>100</v>
      </c>
    </row>
    <row r="15" customFormat="false" ht="15" hidden="false" customHeight="false" outlineLevel="0" collapsed="false">
      <c r="B15" s="0" t="s">
        <v>18</v>
      </c>
      <c r="C15" s="0" t="n">
        <v>23487.6666666667</v>
      </c>
      <c r="D15" s="0" t="n">
        <v>17241</v>
      </c>
      <c r="E15" s="0" t="n">
        <v>15793</v>
      </c>
      <c r="F15" s="0" t="n">
        <v>1863.33333333333</v>
      </c>
      <c r="G15" s="0" t="n">
        <v>14565</v>
      </c>
      <c r="H15" s="0" t="n">
        <v>16036.6666666667</v>
      </c>
      <c r="J15" s="0" t="n">
        <v>813.415911108492</v>
      </c>
      <c r="K15" s="0" t="n">
        <v>859.652449152175</v>
      </c>
      <c r="L15" s="0" t="n">
        <v>352.826208399168</v>
      </c>
      <c r="M15" s="0" t="n">
        <v>466.084875436986</v>
      </c>
      <c r="N15" s="0" t="n">
        <v>94.4616324229049</v>
      </c>
      <c r="O15" s="0" t="n">
        <v>330.048649612606</v>
      </c>
    </row>
    <row r="16" customFormat="false" ht="15" hidden="false" customHeight="false" outlineLevel="0" collapsed="false">
      <c r="B16" s="0" t="s">
        <v>5</v>
      </c>
      <c r="C16" s="0" t="n">
        <v>1690.33333333333</v>
      </c>
      <c r="D16" s="0" t="n">
        <v>1690.33333333333</v>
      </c>
      <c r="E16" s="0" t="n">
        <v>1690.33333333333</v>
      </c>
      <c r="F16" s="0" t="n">
        <v>1690.33333333333</v>
      </c>
      <c r="G16" s="0" t="n">
        <v>1690.33333333333</v>
      </c>
      <c r="H16" s="0" t="n">
        <v>1690.33333333333</v>
      </c>
      <c r="M16" s="0" t="n">
        <v>75.1760895793626</v>
      </c>
    </row>
    <row r="17" customFormat="false" ht="15" hidden="false" customHeight="false" outlineLevel="0" collapsed="false">
      <c r="C17" s="0" t="n">
        <f aca="false">C15-C16</f>
        <v>21797.3333333333</v>
      </c>
      <c r="D17" s="0" t="n">
        <f aca="false">D15-D16</f>
        <v>15550.6666666667</v>
      </c>
      <c r="E17" s="0" t="n">
        <f aca="false">E15-E16</f>
        <v>14102.6666666667</v>
      </c>
      <c r="F17" s="0" t="n">
        <f aca="false">F15-F16</f>
        <v>173</v>
      </c>
      <c r="G17" s="0" t="n">
        <f aca="false">G15-G16</f>
        <v>12874.6666666667</v>
      </c>
      <c r="H17" s="0" t="n">
        <f aca="false">H15-H16</f>
        <v>14346.3333333333</v>
      </c>
    </row>
    <row r="18" customFormat="false" ht="15" hidden="false" customHeight="false" outlineLevel="0" collapsed="false">
      <c r="A18" s="0" t="s">
        <v>29</v>
      </c>
      <c r="C18" s="0" t="n">
        <v>0</v>
      </c>
      <c r="D18" s="0" t="n">
        <v>0.01</v>
      </c>
      <c r="E18" s="0" t="n">
        <v>0.1</v>
      </c>
      <c r="F18" s="0" t="n">
        <v>1</v>
      </c>
      <c r="G18" s="0" t="n">
        <v>10</v>
      </c>
      <c r="H18" s="0" t="n">
        <v>100</v>
      </c>
      <c r="J18" s="0" t="n">
        <v>0</v>
      </c>
      <c r="K18" s="0" t="n">
        <v>0.01</v>
      </c>
      <c r="L18" s="0" t="n">
        <v>0.1</v>
      </c>
      <c r="M18" s="0" t="n">
        <v>1</v>
      </c>
      <c r="N18" s="0" t="n">
        <v>10</v>
      </c>
      <c r="O18" s="0" t="n">
        <v>100</v>
      </c>
    </row>
    <row r="19" customFormat="false" ht="15" hidden="false" customHeight="false" outlineLevel="0" collapsed="false">
      <c r="B19" s="0" t="s">
        <v>18</v>
      </c>
      <c r="C19" s="0" t="n">
        <v>30542</v>
      </c>
      <c r="D19" s="0" t="n">
        <v>26876.6666666667</v>
      </c>
      <c r="E19" s="0" t="n">
        <v>28458.3333333333</v>
      </c>
      <c r="F19" s="0" t="n">
        <v>24588</v>
      </c>
      <c r="G19" s="0" t="n">
        <v>23682.3333333333</v>
      </c>
      <c r="H19" s="0" t="n">
        <v>19402</v>
      </c>
      <c r="J19" s="0" t="n">
        <v>1525.28237822815</v>
      </c>
      <c r="K19" s="0" t="n">
        <v>881.426180182484</v>
      </c>
      <c r="L19" s="0" t="n">
        <v>1408.39061027511</v>
      </c>
      <c r="M19" s="0" t="n">
        <v>855.754637732101</v>
      </c>
      <c r="N19" s="0" t="n">
        <v>1493.48410697195</v>
      </c>
      <c r="O19" s="0" t="n">
        <v>295.594880424769</v>
      </c>
    </row>
    <row r="20" customFormat="false" ht="15" hidden="false" customHeight="false" outlineLevel="0" collapsed="false">
      <c r="B20" s="0" t="s">
        <v>5</v>
      </c>
      <c r="C20" s="0" t="n">
        <v>1543</v>
      </c>
      <c r="D20" s="0" t="n">
        <v>1543</v>
      </c>
      <c r="E20" s="0" t="n">
        <v>1543</v>
      </c>
      <c r="F20" s="0" t="n">
        <v>1543</v>
      </c>
      <c r="G20" s="0" t="n">
        <v>1543</v>
      </c>
      <c r="H20" s="0" t="n">
        <v>1543</v>
      </c>
      <c r="M20" s="0" t="n">
        <v>44.5757781760453</v>
      </c>
    </row>
    <row r="21" customFormat="false" ht="15" hidden="false" customHeight="false" outlineLevel="0" collapsed="false">
      <c r="C21" s="0" t="n">
        <f aca="false">C19-C20</f>
        <v>28999</v>
      </c>
      <c r="D21" s="0" t="n">
        <f aca="false">D19-D20</f>
        <v>25333.6666666667</v>
      </c>
      <c r="E21" s="0" t="n">
        <f aca="false">E19-E20</f>
        <v>26915.3333333333</v>
      </c>
      <c r="F21" s="0" t="n">
        <f aca="false">F19-F20</f>
        <v>23045</v>
      </c>
      <c r="G21" s="0" t="n">
        <f aca="false">G19-G20</f>
        <v>22139.3333333333</v>
      </c>
      <c r="H21" s="0" t="n">
        <f aca="false">H19-H20</f>
        <v>17859</v>
      </c>
    </row>
    <row r="22" customFormat="false" ht="15" hidden="false" customHeight="false" outlineLevel="0" collapsed="false">
      <c r="A22" s="0" t="s">
        <v>30</v>
      </c>
      <c r="C22" s="0" t="n">
        <v>0</v>
      </c>
      <c r="D22" s="0" t="n">
        <v>0.01</v>
      </c>
      <c r="E22" s="0" t="n">
        <v>0.1</v>
      </c>
      <c r="F22" s="0" t="n">
        <v>1</v>
      </c>
      <c r="G22" s="0" t="n">
        <v>10</v>
      </c>
      <c r="H22" s="0" t="n">
        <v>100</v>
      </c>
      <c r="J22" s="0" t="n">
        <v>0</v>
      </c>
      <c r="K22" s="0" t="n">
        <v>0.01</v>
      </c>
      <c r="L22" s="0" t="n">
        <v>0.1</v>
      </c>
      <c r="M22" s="0" t="n">
        <v>1</v>
      </c>
      <c r="N22" s="0" t="n">
        <v>10</v>
      </c>
      <c r="O22" s="0" t="n">
        <v>100</v>
      </c>
    </row>
    <row r="23" customFormat="false" ht="15" hidden="false" customHeight="false" outlineLevel="0" collapsed="false">
      <c r="B23" s="0" t="s">
        <v>18</v>
      </c>
      <c r="C23" s="0" t="n">
        <v>39000.3333333333</v>
      </c>
      <c r="D23" s="0" t="n">
        <v>38645</v>
      </c>
      <c r="E23" s="0" t="n">
        <v>37174.3333333333</v>
      </c>
      <c r="F23" s="0" t="n">
        <v>35304.6666666667</v>
      </c>
      <c r="G23" s="0" t="n">
        <v>35328</v>
      </c>
      <c r="H23" s="0" t="n">
        <v>30363</v>
      </c>
      <c r="J23" s="0" t="n">
        <v>322.382967567815</v>
      </c>
      <c r="K23" s="0" t="n">
        <v>237.731641422284</v>
      </c>
      <c r="L23" s="0" t="n">
        <v>1552.74191173048</v>
      </c>
      <c r="M23" s="0" t="n">
        <v>1808.86394672948</v>
      </c>
      <c r="N23" s="0" t="n">
        <v>2219.97687675645</v>
      </c>
      <c r="O23" s="0" t="n">
        <v>986.242532713599</v>
      </c>
    </row>
    <row r="24" customFormat="false" ht="15" hidden="false" customHeight="false" outlineLevel="0" collapsed="false">
      <c r="B24" s="0" t="s">
        <v>5</v>
      </c>
      <c r="C24" s="0" t="n">
        <v>1407</v>
      </c>
      <c r="D24" s="0" t="n">
        <v>1407</v>
      </c>
      <c r="E24" s="0" t="n">
        <v>1407</v>
      </c>
      <c r="F24" s="0" t="n">
        <v>1407</v>
      </c>
      <c r="G24" s="0" t="n">
        <v>1407</v>
      </c>
      <c r="H24" s="0" t="n">
        <v>1407</v>
      </c>
      <c r="M24" s="0" t="n">
        <v>234.26765319466</v>
      </c>
    </row>
    <row r="25" customFormat="false" ht="15" hidden="false" customHeight="false" outlineLevel="0" collapsed="false">
      <c r="C25" s="0" t="n">
        <f aca="false">C23-C24</f>
        <v>37593.3333333333</v>
      </c>
      <c r="D25" s="0" t="n">
        <f aca="false">D23-D24</f>
        <v>37238</v>
      </c>
      <c r="E25" s="0" t="n">
        <f aca="false">E23-E24</f>
        <v>35767.3333333333</v>
      </c>
      <c r="F25" s="0" t="n">
        <f aca="false">F23-F24</f>
        <v>33897.6666666667</v>
      </c>
      <c r="G25" s="0" t="n">
        <f aca="false">G23-G24</f>
        <v>33921</v>
      </c>
      <c r="H25" s="0" t="n">
        <f aca="false">H23-H24</f>
        <v>28956</v>
      </c>
    </row>
    <row r="26" customFormat="false" ht="15" hidden="false" customHeight="false" outlineLevel="0" collapsed="false">
      <c r="A26" s="0" t="s">
        <v>31</v>
      </c>
      <c r="C26" s="0" t="n">
        <v>0</v>
      </c>
      <c r="D26" s="0" t="n">
        <v>0.01</v>
      </c>
      <c r="E26" s="0" t="n">
        <v>0.1</v>
      </c>
      <c r="F26" s="0" t="n">
        <v>1</v>
      </c>
      <c r="G26" s="0" t="n">
        <v>10</v>
      </c>
      <c r="H26" s="0" t="n">
        <v>100</v>
      </c>
      <c r="J26" s="0" t="n">
        <v>0</v>
      </c>
      <c r="K26" s="0" t="n">
        <v>0.01</v>
      </c>
      <c r="L26" s="0" t="n">
        <v>0.1</v>
      </c>
      <c r="M26" s="0" t="n">
        <v>1</v>
      </c>
      <c r="N26" s="0" t="n">
        <v>10</v>
      </c>
      <c r="O26" s="0" t="n">
        <v>100</v>
      </c>
    </row>
    <row r="27" customFormat="false" ht="15" hidden="false" customHeight="false" outlineLevel="0" collapsed="false">
      <c r="B27" s="0" t="s">
        <v>18</v>
      </c>
      <c r="C27" s="0" t="n">
        <v>47043</v>
      </c>
      <c r="D27" s="0" t="n">
        <v>45511.6666666667</v>
      </c>
      <c r="E27" s="0" t="n">
        <v>40577.6666666667</v>
      </c>
      <c r="F27" s="0" t="n">
        <v>39914.3333333333</v>
      </c>
      <c r="G27" s="0" t="n">
        <v>39464.3333333333</v>
      </c>
      <c r="H27" s="0" t="n">
        <v>31592</v>
      </c>
      <c r="J27" s="0" t="n">
        <v>767.518295113109</v>
      </c>
      <c r="K27" s="0" t="n">
        <v>897.122127199616</v>
      </c>
      <c r="L27" s="0" t="n">
        <v>533.315520535918</v>
      </c>
      <c r="M27" s="0" t="n">
        <v>1554.97495513952</v>
      </c>
      <c r="N27" s="0" t="n">
        <v>1648.14808531004</v>
      </c>
      <c r="O27" s="0" t="n">
        <v>517.632108741334</v>
      </c>
    </row>
    <row r="28" customFormat="false" ht="15" hidden="false" customHeight="false" outlineLevel="0" collapsed="false">
      <c r="B28" s="0" t="s">
        <v>5</v>
      </c>
      <c r="C28" s="0" t="n">
        <v>1528</v>
      </c>
      <c r="D28" s="0" t="n">
        <v>1528</v>
      </c>
      <c r="E28" s="0" t="n">
        <v>1528</v>
      </c>
      <c r="F28" s="0" t="n">
        <v>1528</v>
      </c>
      <c r="G28" s="0" t="n">
        <v>1528</v>
      </c>
      <c r="H28" s="0" t="n">
        <v>1528</v>
      </c>
      <c r="M28" s="0" t="n">
        <v>37.0720020140986</v>
      </c>
    </row>
    <row r="29" customFormat="false" ht="15" hidden="false" customHeight="false" outlineLevel="0" collapsed="false">
      <c r="C29" s="0" t="n">
        <f aca="false">C27-C28</f>
        <v>45515</v>
      </c>
      <c r="D29" s="0" t="n">
        <f aca="false">D27-D28</f>
        <v>43983.6666666667</v>
      </c>
      <c r="E29" s="0" t="n">
        <f aca="false">E27-E28</f>
        <v>39049.6666666667</v>
      </c>
      <c r="F29" s="0" t="n">
        <f aca="false">F27-F28</f>
        <v>38386.3333333333</v>
      </c>
      <c r="G29" s="0" t="n">
        <f aca="false">G27-G28</f>
        <v>37936.3333333333</v>
      </c>
      <c r="H29" s="0" t="n">
        <f aca="false">H27-H28</f>
        <v>30064</v>
      </c>
    </row>
    <row r="32" customFormat="false" ht="15" hidden="false" customHeight="false" outlineLevel="0" collapsed="false">
      <c r="B32" s="51" t="s">
        <v>32</v>
      </c>
      <c r="C32" s="1" t="n">
        <v>0</v>
      </c>
      <c r="D32" s="1" t="s">
        <v>33</v>
      </c>
      <c r="E32" s="1" t="s">
        <v>34</v>
      </c>
      <c r="F32" s="1" t="s">
        <v>35</v>
      </c>
      <c r="G32" s="1" t="s">
        <v>36</v>
      </c>
      <c r="H32" s="1" t="s">
        <v>37</v>
      </c>
      <c r="I32" s="1"/>
      <c r="J32" s="1" t="n">
        <v>0</v>
      </c>
      <c r="K32" s="1" t="n">
        <v>0.01</v>
      </c>
      <c r="L32" s="1" t="n">
        <v>0.1</v>
      </c>
      <c r="M32" s="1" t="n">
        <v>1</v>
      </c>
      <c r="N32" s="1" t="n">
        <v>10</v>
      </c>
      <c r="O32" s="1" t="n">
        <v>100</v>
      </c>
    </row>
    <row r="33" customFormat="false" ht="15" hidden="false" customHeight="false" outlineLevel="0" collapsed="false">
      <c r="B33" s="25" t="n">
        <v>1</v>
      </c>
      <c r="C33" s="0" t="n">
        <f aca="false">C5</f>
        <v>11287.6666666667</v>
      </c>
      <c r="D33" s="0" t="n">
        <f aca="false">D5</f>
        <v>9768</v>
      </c>
      <c r="E33" s="0" t="n">
        <f aca="false">E5</f>
        <v>11289.6666666667</v>
      </c>
      <c r="F33" s="0" t="n">
        <f aca="false">F5</f>
        <v>11574</v>
      </c>
      <c r="G33" s="0" t="n">
        <f aca="false">G5</f>
        <v>11504.6666666667</v>
      </c>
      <c r="H33" s="0" t="n">
        <f aca="false">H5</f>
        <v>11384</v>
      </c>
      <c r="J33" s="0" t="n">
        <f aca="false">J3</f>
        <v>319.893906023723</v>
      </c>
      <c r="K33" s="0" t="n">
        <f aca="false">K3</f>
        <v>14.4337567297406</v>
      </c>
      <c r="L33" s="0" t="n">
        <f aca="false">L3</f>
        <v>270.383267069385</v>
      </c>
      <c r="M33" s="0" t="n">
        <f aca="false">M3</f>
        <v>571.380783716078</v>
      </c>
      <c r="N33" s="0" t="n">
        <f aca="false">N3</f>
        <v>184.352319697315</v>
      </c>
      <c r="O33" s="0" t="n">
        <f aca="false">O3</f>
        <v>403.282779200898</v>
      </c>
    </row>
    <row r="34" customFormat="false" ht="15" hidden="false" customHeight="false" outlineLevel="0" collapsed="false">
      <c r="B34" s="25" t="n">
        <v>2</v>
      </c>
      <c r="C34" s="0" t="n">
        <f aca="false">C9</f>
        <v>7569.66666666667</v>
      </c>
      <c r="D34" s="0" t="n">
        <f aca="false">D9</f>
        <v>6147.66666666667</v>
      </c>
      <c r="E34" s="0" t="n">
        <f aca="false">E9</f>
        <v>5633.33333333333</v>
      </c>
      <c r="F34" s="0" t="n">
        <f aca="false">F9</f>
        <v>7795.33333333333</v>
      </c>
      <c r="G34" s="0" t="n">
        <f aca="false">G9</f>
        <v>6904.66666666667</v>
      </c>
      <c r="H34" s="0" t="n">
        <f aca="false">H9</f>
        <v>6290.66666666667</v>
      </c>
      <c r="J34" s="0" t="n">
        <f aca="false">J7</f>
        <v>879.129683266354</v>
      </c>
      <c r="K34" s="0" t="n">
        <f aca="false">K7</f>
        <v>76.9177049406269</v>
      </c>
      <c r="L34" s="0" t="n">
        <f aca="false">L7</f>
        <v>61.8636493516949</v>
      </c>
      <c r="M34" s="0" t="n">
        <f aca="false">M7</f>
        <v>737.353450599585</v>
      </c>
      <c r="N34" s="0" t="n">
        <f aca="false">N7</f>
        <v>243.439930989146</v>
      </c>
      <c r="O34" s="0" t="n">
        <f aca="false">O7</f>
        <v>327.008154842251</v>
      </c>
    </row>
    <row r="35" customFormat="false" ht="15" hidden="false" customHeight="false" outlineLevel="0" collapsed="false">
      <c r="B35" s="25" t="n">
        <v>3</v>
      </c>
      <c r="C35" s="0" t="n">
        <f aca="false">C13</f>
        <v>10128.3333333333</v>
      </c>
      <c r="D35" s="0" t="n">
        <f aca="false">D13</f>
        <v>11058.6666666667</v>
      </c>
      <c r="E35" s="0" t="n">
        <f aca="false">E13</f>
        <v>10678.6666666667</v>
      </c>
      <c r="F35" s="0" t="n">
        <f aca="false">F13</f>
        <v>8361.66666666667</v>
      </c>
      <c r="G35" s="0" t="n">
        <f aca="false">G13</f>
        <v>10442.3333333333</v>
      </c>
      <c r="H35" s="0" t="n">
        <f aca="false">H13</f>
        <v>7957.66666666667</v>
      </c>
      <c r="J35" s="0" t="n">
        <f aca="false">J11</f>
        <v>822.905219329663</v>
      </c>
      <c r="K35" s="0" t="n">
        <f aca="false">K11</f>
        <v>560.536152070302</v>
      </c>
      <c r="L35" s="0" t="n">
        <f aca="false">L11</f>
        <v>555.991706572842</v>
      </c>
      <c r="M35" s="0" t="n">
        <f aca="false">M11</f>
        <v>477.426550488255</v>
      </c>
      <c r="N35" s="0" t="n">
        <f aca="false">N11</f>
        <v>809.49511013553</v>
      </c>
      <c r="O35" s="0" t="n">
        <f aca="false">O11</f>
        <v>158.056248778026</v>
      </c>
    </row>
    <row r="36" customFormat="false" ht="15" hidden="false" customHeight="false" outlineLevel="0" collapsed="false">
      <c r="B36" s="25" t="n">
        <v>4</v>
      </c>
      <c r="C36" s="0" t="n">
        <f aca="false">C17</f>
        <v>21797.3333333333</v>
      </c>
      <c r="D36" s="0" t="n">
        <f aca="false">D17</f>
        <v>15550.6666666667</v>
      </c>
      <c r="E36" s="0" t="n">
        <f aca="false">E17</f>
        <v>14102.6666666667</v>
      </c>
      <c r="F36" s="0" t="n">
        <f aca="false">F17</f>
        <v>173</v>
      </c>
      <c r="G36" s="0" t="n">
        <f aca="false">G17</f>
        <v>12874.6666666667</v>
      </c>
      <c r="H36" s="0" t="n">
        <f aca="false">H17</f>
        <v>14346.3333333333</v>
      </c>
      <c r="J36" s="0" t="n">
        <f aca="false">J15</f>
        <v>813.415911108492</v>
      </c>
      <c r="K36" s="0" t="n">
        <f aca="false">K15</f>
        <v>859.652449152175</v>
      </c>
      <c r="L36" s="0" t="n">
        <f aca="false">L15</f>
        <v>352.826208399168</v>
      </c>
      <c r="M36" s="0" t="n">
        <f aca="false">M15</f>
        <v>466.084875436986</v>
      </c>
      <c r="N36" s="0" t="n">
        <f aca="false">N15</f>
        <v>94.4616324229049</v>
      </c>
      <c r="O36" s="0" t="n">
        <f aca="false">O15</f>
        <v>330.048649612606</v>
      </c>
    </row>
    <row r="37" customFormat="false" ht="15" hidden="false" customHeight="false" outlineLevel="0" collapsed="false">
      <c r="B37" s="25" t="n">
        <v>5</v>
      </c>
      <c r="C37" s="0" t="n">
        <f aca="false">C21</f>
        <v>28999</v>
      </c>
      <c r="D37" s="0" t="n">
        <f aca="false">D21</f>
        <v>25333.6666666667</v>
      </c>
      <c r="E37" s="0" t="n">
        <f aca="false">E21</f>
        <v>26915.3333333333</v>
      </c>
      <c r="F37" s="0" t="n">
        <f aca="false">F21</f>
        <v>23045</v>
      </c>
      <c r="G37" s="0" t="n">
        <f aca="false">G21</f>
        <v>22139.3333333333</v>
      </c>
      <c r="H37" s="0" t="n">
        <f aca="false">H21</f>
        <v>17859</v>
      </c>
      <c r="J37" s="0" t="n">
        <f aca="false">J19</f>
        <v>1525.28237822815</v>
      </c>
      <c r="K37" s="0" t="n">
        <f aca="false">K19</f>
        <v>881.426180182484</v>
      </c>
      <c r="L37" s="0" t="n">
        <f aca="false">L19</f>
        <v>1408.39061027511</v>
      </c>
      <c r="M37" s="0" t="n">
        <f aca="false">M19</f>
        <v>855.754637732101</v>
      </c>
      <c r="N37" s="0" t="n">
        <f aca="false">N19</f>
        <v>1493.48410697195</v>
      </c>
      <c r="O37" s="0" t="n">
        <f aca="false">O19</f>
        <v>295.594880424769</v>
      </c>
    </row>
    <row r="38" customFormat="false" ht="15" hidden="false" customHeight="false" outlineLevel="0" collapsed="false">
      <c r="B38" s="25" t="n">
        <v>6</v>
      </c>
      <c r="C38" s="0" t="n">
        <f aca="false">C25</f>
        <v>37593.3333333333</v>
      </c>
      <c r="D38" s="0" t="n">
        <f aca="false">D25</f>
        <v>37238</v>
      </c>
      <c r="E38" s="0" t="n">
        <f aca="false">E25</f>
        <v>35767.3333333333</v>
      </c>
      <c r="F38" s="0" t="n">
        <f aca="false">F25</f>
        <v>33897.6666666667</v>
      </c>
      <c r="G38" s="0" t="n">
        <f aca="false">G25</f>
        <v>33921</v>
      </c>
      <c r="H38" s="0" t="n">
        <f aca="false">H25</f>
        <v>28956</v>
      </c>
      <c r="J38" s="0" t="n">
        <f aca="false">J23</f>
        <v>322.382967567815</v>
      </c>
      <c r="K38" s="0" t="n">
        <f aca="false">K23</f>
        <v>237.731641422284</v>
      </c>
      <c r="L38" s="0" t="n">
        <f aca="false">L23</f>
        <v>1552.74191173048</v>
      </c>
      <c r="M38" s="0" t="n">
        <f aca="false">M23</f>
        <v>1808.86394672948</v>
      </c>
      <c r="N38" s="0" t="n">
        <f aca="false">N23</f>
        <v>2219.97687675645</v>
      </c>
      <c r="O38" s="0" t="n">
        <f aca="false">O23</f>
        <v>986.242532713599</v>
      </c>
    </row>
    <row r="39" customFormat="false" ht="15" hidden="false" customHeight="false" outlineLevel="0" collapsed="false">
      <c r="B39" s="25" t="n">
        <v>7</v>
      </c>
      <c r="C39" s="0" t="n">
        <f aca="false">C29</f>
        <v>45515</v>
      </c>
      <c r="D39" s="0" t="n">
        <f aca="false">D29</f>
        <v>43983.6666666667</v>
      </c>
      <c r="E39" s="0" t="n">
        <f aca="false">E29</f>
        <v>39049.6666666667</v>
      </c>
      <c r="F39" s="0" t="n">
        <f aca="false">F29</f>
        <v>38386.3333333333</v>
      </c>
      <c r="G39" s="0" t="n">
        <f aca="false">G29</f>
        <v>37936.3333333333</v>
      </c>
      <c r="H39" s="0" t="n">
        <f aca="false">H29</f>
        <v>30064</v>
      </c>
      <c r="J39" s="0" t="n">
        <f aca="false">J27</f>
        <v>767.518295113109</v>
      </c>
      <c r="K39" s="0" t="n">
        <f aca="false">K27</f>
        <v>897.122127199616</v>
      </c>
      <c r="L39" s="0" t="n">
        <f aca="false">L27</f>
        <v>533.315520535918</v>
      </c>
      <c r="M39" s="0" t="n">
        <f aca="false">M27</f>
        <v>1554.97495513952</v>
      </c>
      <c r="N39" s="0" t="n">
        <f aca="false">N27</f>
        <v>1648.14808531004</v>
      </c>
      <c r="O39" s="0" t="n">
        <f aca="false">O27</f>
        <v>517.632108741334</v>
      </c>
    </row>
    <row r="57" customFormat="false" ht="15" hidden="false" customHeight="false" outlineLevel="0" collapsed="false">
      <c r="B57" s="51" t="s">
        <v>32</v>
      </c>
      <c r="C57" s="1" t="n">
        <v>0</v>
      </c>
      <c r="D57" s="1" t="s">
        <v>33</v>
      </c>
      <c r="E57" s="1" t="s">
        <v>34</v>
      </c>
      <c r="F57" s="1" t="s">
        <v>35</v>
      </c>
      <c r="G57" s="1" t="s">
        <v>36</v>
      </c>
      <c r="H57" s="1" t="s">
        <v>37</v>
      </c>
      <c r="S57" s="51" t="s">
        <v>32</v>
      </c>
      <c r="T57" s="1" t="s">
        <v>36</v>
      </c>
    </row>
    <row r="58" customFormat="false" ht="15" hidden="false" customHeight="false" outlineLevel="0" collapsed="false">
      <c r="B58" s="25" t="n">
        <v>1</v>
      </c>
      <c r="C58" s="0" t="n">
        <f aca="false">C33/C$33*100</f>
        <v>100</v>
      </c>
      <c r="D58" s="0" t="n">
        <f aca="false">D33/D$33*100</f>
        <v>100</v>
      </c>
      <c r="E58" s="0" t="n">
        <f aca="false">E33/E$33*100</f>
        <v>100</v>
      </c>
      <c r="F58" s="0" t="n">
        <f aca="false">F33/F$33*100</f>
        <v>100</v>
      </c>
      <c r="G58" s="0" t="n">
        <f aca="false">G33/G$33*100</f>
        <v>100</v>
      </c>
      <c r="H58" s="0" t="n">
        <f aca="false">H33/H$33*100</f>
        <v>100</v>
      </c>
      <c r="S58" s="25" t="n">
        <v>1</v>
      </c>
      <c r="T58" s="0" t="n">
        <f aca="false">G33/C33*100</f>
        <v>101.922452234002</v>
      </c>
    </row>
    <row r="59" customFormat="false" ht="15" hidden="false" customHeight="false" outlineLevel="0" collapsed="false">
      <c r="B59" s="25" t="n">
        <v>2</v>
      </c>
      <c r="C59" s="0" t="n">
        <f aca="false">C34/C$33*100</f>
        <v>67.0613944423117</v>
      </c>
      <c r="D59" s="0" t="n">
        <f aca="false">D34/D$33*100</f>
        <v>62.9368004368004</v>
      </c>
      <c r="E59" s="0" t="n">
        <f aca="false">E34/E$33*100</f>
        <v>49.8981369393841</v>
      </c>
      <c r="F59" s="0" t="n">
        <f aca="false">F34/F$33*100</f>
        <v>67.3521110535107</v>
      </c>
      <c r="G59" s="0" t="n">
        <f aca="false">G34/G$33*100</f>
        <v>60.0162252998783</v>
      </c>
      <c r="H59" s="0" t="n">
        <f aca="false">H34/H$33*100</f>
        <v>55.2588428203326</v>
      </c>
      <c r="S59" s="25" t="n">
        <v>2</v>
      </c>
      <c r="T59" s="0" t="n">
        <f aca="false">G34/C34*100</f>
        <v>91.2149368091946</v>
      </c>
    </row>
    <row r="60" customFormat="false" ht="15" hidden="false" customHeight="false" outlineLevel="0" collapsed="false">
      <c r="B60" s="25" t="n">
        <v>3</v>
      </c>
      <c r="C60" s="0" t="n">
        <f aca="false">C35/C$33*100</f>
        <v>89.7292029648879</v>
      </c>
      <c r="D60" s="0" t="n">
        <f aca="false">D35/D$33*100</f>
        <v>113.213213213213</v>
      </c>
      <c r="E60" s="0" t="n">
        <f aca="false">E35/E$33*100</f>
        <v>94.5879713011899</v>
      </c>
      <c r="F60" s="0" t="n">
        <f aca="false">F35/F$33*100</f>
        <v>72.2452623696792</v>
      </c>
      <c r="G60" s="0" t="n">
        <f aca="false">G35/G$33*100</f>
        <v>90.7660659442545</v>
      </c>
      <c r="H60" s="0" t="n">
        <f aca="false">H35/H$33*100</f>
        <v>69.9022019208246</v>
      </c>
      <c r="S60" s="25" t="n">
        <v>3</v>
      </c>
      <c r="T60" s="0" t="n">
        <f aca="false">G35/C35*100</f>
        <v>103.100213921343</v>
      </c>
    </row>
    <row r="61" customFormat="false" ht="15" hidden="false" customHeight="false" outlineLevel="0" collapsed="false">
      <c r="B61" s="25" t="n">
        <v>4</v>
      </c>
      <c r="C61" s="0" t="n">
        <f aca="false">C36/C$33*100</f>
        <v>193.107521483625</v>
      </c>
      <c r="D61" s="0" t="n">
        <f aca="false">D36/D$33*100</f>
        <v>159.200109200109</v>
      </c>
      <c r="E61" s="0" t="n">
        <f aca="false">E36/E$33*100</f>
        <v>124.916590392394</v>
      </c>
      <c r="F61" s="0" t="n">
        <f aca="false">F36/F$33*100</f>
        <v>1.49472956626922</v>
      </c>
      <c r="G61" s="0" t="n">
        <f aca="false">G36/G$33*100</f>
        <v>111.908211160688</v>
      </c>
      <c r="H61" s="0" t="n">
        <f aca="false">H36/H$33*100</f>
        <v>126.021902084797</v>
      </c>
      <c r="S61" s="25" t="n">
        <v>4</v>
      </c>
      <c r="T61" s="0" t="n">
        <f aca="false">G36/C36*100</f>
        <v>59.0653290922437</v>
      </c>
    </row>
    <row r="62" customFormat="false" ht="15" hidden="false" customHeight="false" outlineLevel="0" collapsed="false">
      <c r="B62" s="25" t="n">
        <v>5</v>
      </c>
      <c r="C62" s="0" t="n">
        <f aca="false">C37/C$33*100</f>
        <v>256.90872043233</v>
      </c>
      <c r="D62" s="0" t="n">
        <f aca="false">D37/D$33*100</f>
        <v>259.353671853672</v>
      </c>
      <c r="E62" s="0" t="n">
        <f aca="false">E37/E$33*100</f>
        <v>238.406802680918</v>
      </c>
      <c r="F62" s="0" t="n">
        <f aca="false">F37/F$33*100</f>
        <v>199.110074304476</v>
      </c>
      <c r="G62" s="0" t="n">
        <f aca="false">G37/G$33*100</f>
        <v>192.437851306716</v>
      </c>
      <c r="H62" s="0" t="n">
        <f aca="false">H37/H$33*100</f>
        <v>156.878074490513</v>
      </c>
      <c r="S62" s="25" t="n">
        <v>5</v>
      </c>
      <c r="T62" s="0" t="n">
        <f aca="false">G37/C37*100</f>
        <v>76.3451613274021</v>
      </c>
    </row>
    <row r="63" customFormat="false" ht="15" hidden="false" customHeight="false" outlineLevel="0" collapsed="false">
      <c r="B63" s="25" t="n">
        <v>6</v>
      </c>
      <c r="C63" s="0" t="n">
        <f aca="false">C38/C$33*100</f>
        <v>333.047869355934</v>
      </c>
      <c r="D63" s="0" t="n">
        <f aca="false">D38/D$33*100</f>
        <v>381.224406224406</v>
      </c>
      <c r="E63" s="0" t="n">
        <f aca="false">E38/E$33*100</f>
        <v>316.814786382828</v>
      </c>
      <c r="F63" s="0" t="n">
        <f aca="false">F38/F$33*100</f>
        <v>292.877714417372</v>
      </c>
      <c r="G63" s="0" t="n">
        <f aca="false">G38/G$33*100</f>
        <v>294.845569913658</v>
      </c>
      <c r="H63" s="0" t="n">
        <f aca="false">H38/H$33*100</f>
        <v>254.356992269852</v>
      </c>
      <c r="S63" s="25" t="n">
        <v>6</v>
      </c>
      <c r="T63" s="0" t="n">
        <f aca="false">G38/C38*100</f>
        <v>90.2314240113495</v>
      </c>
    </row>
    <row r="64" customFormat="false" ht="15" hidden="false" customHeight="false" outlineLevel="0" collapsed="false">
      <c r="B64" s="25" t="n">
        <v>7</v>
      </c>
      <c r="C64" s="0" t="n">
        <f aca="false">C39/C$33*100</f>
        <v>403.227711661696</v>
      </c>
      <c r="D64" s="0" t="n">
        <f aca="false">D39/D$33*100</f>
        <v>450.283237783238</v>
      </c>
      <c r="E64" s="0" t="n">
        <f aca="false">E39/E$33*100</f>
        <v>345.888570669344</v>
      </c>
      <c r="F64" s="0" t="n">
        <f aca="false">F39/F$33*100</f>
        <v>331.660042624273</v>
      </c>
      <c r="G64" s="0" t="n">
        <f aca="false">G39/G$33*100</f>
        <v>329.747348901895</v>
      </c>
      <c r="H64" s="0" t="n">
        <f aca="false">H39/H$33*100</f>
        <v>264.089950808152</v>
      </c>
      <c r="S64" s="25" t="n">
        <v>7</v>
      </c>
      <c r="T64" s="0" t="n">
        <f aca="false">G39/C39*100</f>
        <v>83.3490790581859</v>
      </c>
    </row>
    <row r="81" customFormat="false" ht="15" hidden="false" customHeight="false" outlineLevel="0" collapsed="false">
      <c r="M81" s="0" t="s">
        <v>38</v>
      </c>
    </row>
    <row r="8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2013-04-23T19:07:31Z</dcterms:created>
  <dc:language>en-US</dc:language>
  <cp:lastModifiedBy>Administrator</cp:lastModifiedBy>
  <dcterms:modified xsi:type="dcterms:W3CDTF">2015-09-18T19:20:19Z</dcterms:modified>
  <cp:revision>0</cp:revision>
</cp:coreProperties>
</file>