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emo\大学信息技术\项目3\实训2\"/>
    </mc:Choice>
  </mc:AlternateContent>
  <xr:revisionPtr revIDLastSave="0" documentId="13_ncr:1_{E506C318-DC52-47A7-81AF-D18FBC120403}" xr6:coauthVersionLast="45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definedNames>
    <definedName name="_xlnm._FilterDatabase" localSheetId="0" hidden="1">Sheet1!$A$3:$L$24</definedName>
    <definedName name="经理实发">Sheet1!$L$4,Sheet1!$L$12,Sheet1!$L$15,Sheet1!$L$19</definedName>
    <definedName name="员工编号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3" l="1"/>
  <c r="E23" i="3"/>
  <c r="G5" i="3"/>
  <c r="H5" i="3" s="1"/>
  <c r="I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I11" i="3" s="1"/>
  <c r="J11" i="3" s="1"/>
  <c r="K11" i="3" s="1"/>
  <c r="G12" i="3"/>
  <c r="H12" i="3" s="1"/>
  <c r="I12" i="3" s="1"/>
  <c r="J12" i="3" s="1"/>
  <c r="K12" i="3" s="1"/>
  <c r="G13" i="3"/>
  <c r="H13" i="3" s="1"/>
  <c r="I13" i="3" s="1"/>
  <c r="G14" i="3"/>
  <c r="H14" i="3" s="1"/>
  <c r="I14" i="3" s="1"/>
  <c r="G15" i="3"/>
  <c r="H15" i="3" s="1"/>
  <c r="I15" i="3" s="1"/>
  <c r="G16" i="3"/>
  <c r="H16" i="3" s="1"/>
  <c r="I16" i="3" s="1"/>
  <c r="G17" i="3"/>
  <c r="H17" i="3" s="1"/>
  <c r="I17" i="3" s="1"/>
  <c r="G18" i="3"/>
  <c r="H18" i="3" s="1"/>
  <c r="G19" i="3"/>
  <c r="H19" i="3" s="1"/>
  <c r="G20" i="3"/>
  <c r="H20" i="3" s="1"/>
  <c r="G21" i="3"/>
  <c r="H21" i="3" s="1"/>
  <c r="G22" i="3"/>
  <c r="H22" i="3" s="1"/>
  <c r="G4" i="3"/>
  <c r="H4" i="3" s="1"/>
  <c r="I4" i="3" s="1"/>
  <c r="G23" i="3" l="1"/>
  <c r="I22" i="3"/>
  <c r="L12" i="3"/>
  <c r="I9" i="3"/>
  <c r="I20" i="3"/>
  <c r="J20" i="3" s="1"/>
  <c r="K20" i="3" s="1"/>
  <c r="L20" i="3" s="1"/>
  <c r="I18" i="3"/>
  <c r="J18" i="3" s="1"/>
  <c r="K18" i="3" s="1"/>
  <c r="L18" i="3" s="1"/>
  <c r="I10" i="3"/>
  <c r="I21" i="3"/>
  <c r="L11" i="3"/>
  <c r="I8" i="3"/>
  <c r="J8" i="3" s="1"/>
  <c r="K8" i="3" s="1"/>
  <c r="I19" i="3"/>
  <c r="J19" i="3" s="1"/>
  <c r="K19" i="3" s="1"/>
  <c r="I7" i="3"/>
  <c r="J7" i="3" s="1"/>
  <c r="K7" i="3" s="1"/>
  <c r="L7" i="3" s="1"/>
  <c r="I6" i="3"/>
  <c r="J6" i="3" s="1"/>
  <c r="K6" i="3" s="1"/>
  <c r="L6" i="3" s="1"/>
  <c r="H23" i="3"/>
  <c r="J16" i="3"/>
  <c r="K16" i="3" s="1"/>
  <c r="L16" i="3" s="1"/>
  <c r="J17" i="3"/>
  <c r="K17" i="3" s="1"/>
  <c r="L17" i="3" s="1"/>
  <c r="J15" i="3"/>
  <c r="K15" i="3" s="1"/>
  <c r="J14" i="3"/>
  <c r="K14" i="3" s="1"/>
  <c r="J13" i="3"/>
  <c r="K13" i="3" s="1"/>
  <c r="L13" i="3" s="1"/>
  <c r="L15" i="3"/>
  <c r="J5" i="3"/>
  <c r="K5" i="3" s="1"/>
  <c r="L5" i="3" s="1"/>
  <c r="L14" i="3"/>
  <c r="J4" i="3"/>
  <c r="L19" i="3" l="1"/>
  <c r="I23" i="3"/>
  <c r="L8" i="3"/>
  <c r="J21" i="3"/>
  <c r="K21" i="3" s="1"/>
  <c r="L21" i="3" s="1"/>
  <c r="J10" i="3"/>
  <c r="K10" i="3" s="1"/>
  <c r="L10" i="3" s="1"/>
  <c r="J9" i="3"/>
  <c r="K9" i="3" s="1"/>
  <c r="L9" i="3" s="1"/>
  <c r="J22" i="3"/>
  <c r="K22" i="3" s="1"/>
  <c r="L22" i="3" s="1"/>
  <c r="J23" i="3"/>
  <c r="K4" i="3"/>
  <c r="K23" i="3" l="1"/>
  <c r="L4" i="3"/>
  <c r="L23" i="3" s="1"/>
</calcChain>
</file>

<file path=xl/sharedStrings.xml><?xml version="1.0" encoding="utf-8"?>
<sst xmlns="http://schemas.openxmlformats.org/spreadsheetml/2006/main" count="190" uniqueCount="71">
  <si>
    <t>姓名</t>
    <phoneticPr fontId="1" type="noConversion"/>
  </si>
  <si>
    <t>部门</t>
    <phoneticPr fontId="1" type="noConversion"/>
  </si>
  <si>
    <t>职务</t>
    <phoneticPr fontId="1" type="noConversion"/>
  </si>
  <si>
    <t>员工编号</t>
    <phoneticPr fontId="1" type="noConversion"/>
  </si>
  <si>
    <t>韩丽</t>
    <phoneticPr fontId="1" type="noConversion"/>
  </si>
  <si>
    <t>王华荣</t>
    <phoneticPr fontId="1" type="noConversion"/>
  </si>
  <si>
    <t>杨淑琴</t>
    <phoneticPr fontId="1" type="noConversion"/>
  </si>
  <si>
    <t>李泉波</t>
    <phoneticPr fontId="1" type="noConversion"/>
  </si>
  <si>
    <t>姚小奇</t>
    <phoneticPr fontId="1" type="noConversion"/>
  </si>
  <si>
    <t>人事部</t>
  </si>
  <si>
    <t>研发部</t>
  </si>
  <si>
    <t>销售部</t>
  </si>
  <si>
    <t>生产部</t>
  </si>
  <si>
    <t>财务部</t>
  </si>
  <si>
    <t>董事长</t>
  </si>
  <si>
    <t>经理</t>
  </si>
  <si>
    <t>普通员工</t>
  </si>
  <si>
    <t>副经理</t>
  </si>
  <si>
    <t>等级工资</t>
    <phoneticPr fontId="1" type="noConversion"/>
  </si>
  <si>
    <t>聘任津贴</t>
    <phoneticPr fontId="1" type="noConversion"/>
  </si>
  <si>
    <t>应发合计</t>
    <phoneticPr fontId="1" type="noConversion"/>
  </si>
  <si>
    <t>实发工资</t>
    <phoneticPr fontId="1" type="noConversion"/>
  </si>
  <si>
    <t>刘雯娟</t>
    <phoneticPr fontId="1" type="noConversion"/>
  </si>
  <si>
    <t>李正荣</t>
    <phoneticPr fontId="1" type="noConversion"/>
  </si>
  <si>
    <t>吴海燕</t>
    <phoneticPr fontId="1" type="noConversion"/>
  </si>
  <si>
    <t>于伟平</t>
    <phoneticPr fontId="1" type="noConversion"/>
  </si>
  <si>
    <t>成华峰</t>
    <phoneticPr fontId="1" type="noConversion"/>
  </si>
  <si>
    <t>王亚萍</t>
    <phoneticPr fontId="1" type="noConversion"/>
  </si>
  <si>
    <t>肖龙</t>
    <phoneticPr fontId="1" type="noConversion"/>
  </si>
  <si>
    <t>孙小平</t>
    <phoneticPr fontId="1" type="noConversion"/>
  </si>
  <si>
    <t>汤建</t>
    <phoneticPr fontId="1" type="noConversion"/>
  </si>
  <si>
    <t>杨海涛</t>
    <phoneticPr fontId="1" type="noConversion"/>
  </si>
  <si>
    <t>XZ009001</t>
    <phoneticPr fontId="1" type="noConversion"/>
  </si>
  <si>
    <t>付晓强</t>
    <phoneticPr fontId="1" type="noConversion"/>
  </si>
  <si>
    <t>经理</t>
    <phoneticPr fontId="1" type="noConversion"/>
  </si>
  <si>
    <t>厂办</t>
    <phoneticPr fontId="1" type="noConversion"/>
  </si>
  <si>
    <t>谢杰</t>
    <phoneticPr fontId="1" type="noConversion"/>
  </si>
  <si>
    <t>厂办</t>
    <phoneticPr fontId="1" type="noConversion"/>
  </si>
  <si>
    <t>普通员工</t>
    <phoneticPr fontId="1" type="noConversion"/>
  </si>
  <si>
    <t>绩效奖励</t>
    <phoneticPr fontId="1" type="noConversion"/>
  </si>
  <si>
    <t>XZ009006</t>
    <phoneticPr fontId="1" type="noConversion"/>
  </si>
  <si>
    <t>XZ009018</t>
    <phoneticPr fontId="1" type="noConversion"/>
  </si>
  <si>
    <t>周莉莉</t>
    <phoneticPr fontId="1" type="noConversion"/>
  </si>
  <si>
    <t>销售部</t>
    <phoneticPr fontId="1" type="noConversion"/>
  </si>
  <si>
    <t>XZ009014</t>
    <phoneticPr fontId="1" type="noConversion"/>
  </si>
  <si>
    <t>XZ009009</t>
    <phoneticPr fontId="1" type="noConversion"/>
  </si>
  <si>
    <t>XZ009016</t>
    <phoneticPr fontId="1" type="noConversion"/>
  </si>
  <si>
    <t>XZ009005</t>
    <phoneticPr fontId="1" type="noConversion"/>
  </si>
  <si>
    <t>XZ009015</t>
    <phoneticPr fontId="1" type="noConversion"/>
  </si>
  <si>
    <t>XZ009011</t>
    <phoneticPr fontId="1" type="noConversion"/>
  </si>
  <si>
    <t>XZ009013</t>
    <phoneticPr fontId="1" type="noConversion"/>
  </si>
  <si>
    <t>XZ009017</t>
    <phoneticPr fontId="1" type="noConversion"/>
  </si>
  <si>
    <t>XZ009004</t>
    <phoneticPr fontId="1" type="noConversion"/>
  </si>
  <si>
    <t>XZ009010</t>
    <phoneticPr fontId="1" type="noConversion"/>
  </si>
  <si>
    <t>XZ009008</t>
    <phoneticPr fontId="1" type="noConversion"/>
  </si>
  <si>
    <t>XZ009002</t>
    <phoneticPr fontId="1" type="noConversion"/>
  </si>
  <si>
    <t>XZ009003</t>
    <phoneticPr fontId="1" type="noConversion"/>
  </si>
  <si>
    <t>XZ009007</t>
    <phoneticPr fontId="1" type="noConversion"/>
  </si>
  <si>
    <t>XZ009012</t>
    <phoneticPr fontId="1" type="noConversion"/>
  </si>
  <si>
    <t>XZ009019</t>
    <phoneticPr fontId="1" type="noConversion"/>
  </si>
  <si>
    <t>三险一金</t>
    <phoneticPr fontId="1" type="noConversion"/>
  </si>
  <si>
    <t>应缴个税</t>
    <phoneticPr fontId="1" type="noConversion"/>
  </si>
  <si>
    <t>绩效系数</t>
    <phoneticPr fontId="1" type="noConversion"/>
  </si>
  <si>
    <t>行政部门员工2021年6月工资表</t>
    <phoneticPr fontId="1" type="noConversion"/>
  </si>
  <si>
    <t>严旭琪</t>
    <phoneticPr fontId="1" type="noConversion"/>
  </si>
  <si>
    <t>制表员：</t>
    <phoneticPr fontId="1" type="noConversion"/>
  </si>
  <si>
    <t>审核员：</t>
    <phoneticPr fontId="1" type="noConversion"/>
  </si>
  <si>
    <t>贺慧娟</t>
    <phoneticPr fontId="1" type="noConversion"/>
  </si>
  <si>
    <t>合计</t>
    <phoneticPr fontId="1" type="noConversion"/>
  </si>
  <si>
    <t>陈双博</t>
    <phoneticPr fontId="1" type="noConversion"/>
  </si>
  <si>
    <t>应纳税所得额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</si>
</sst>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43" formatCode="_ * #,##0.00_ ;_ * \-#,##0.00_ ;_ * &quot;-&quot;??_ ;_ @_ "/>
  </numFmts>
  <fonts count="6" x14ac:knownFonts="1">
    <font>
      <sz val="12"/>
      <name val="宋体"/>
      <charset val="134"/>
    </font>
    <font>
      <sz val="9"/>
      <name val="宋体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3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43" fontId="5" fillId="3" borderId="5" xfId="0" applyNumberFormat="1" applyFont="1" applyFill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5" xfId="0" applyNumberFormat="1" applyFont="1" applyFill="1" applyBorder="1">
      <alignment vertical="center"/>
    </xf>
    <xf numFmtId="7" fontId="4" fillId="2" borderId="5" xfId="0" applyNumberFormat="1" applyFont="1" applyFill="1" applyBorder="1">
      <alignment vertical="center"/>
    </xf>
    <xf numFmtId="7" fontId="4" fillId="2" borderId="4" xfId="0" applyNumberFormat="1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NumberFormat="1" applyFont="1" applyBorder="1">
      <alignment vertical="center"/>
    </xf>
    <xf numFmtId="7" fontId="4" fillId="0" borderId="5" xfId="0" applyNumberFormat="1" applyFont="1" applyBorder="1">
      <alignment vertical="center"/>
    </xf>
    <xf numFmtId="7" fontId="4" fillId="0" borderId="4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7" fontId="4" fillId="0" borderId="2" xfId="0" applyNumberFormat="1" applyFont="1" applyBorder="1" applyAlignment="1">
      <alignment vertical="center"/>
    </xf>
    <xf numFmtId="7" fontId="4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zoomScaleNormal="100" workbookViewId="0">
      <selection activeCell="O12" sqref="O12"/>
    </sheetView>
  </sheetViews>
  <sheetFormatPr defaultRowHeight="14.25" x14ac:dyDescent="0.15"/>
  <cols>
    <col min="1" max="1" width="11.375" customWidth="1"/>
    <col min="5" max="5" width="12.75" style="1" bestFit="1" customWidth="1"/>
    <col min="6" max="9" width="12.75" style="1" customWidth="1"/>
    <col min="10" max="10" width="16.75" style="1" customWidth="1"/>
    <col min="11" max="11" width="12.75" style="1" customWidth="1"/>
    <col min="12" max="12" width="12.75" customWidth="1"/>
  </cols>
  <sheetData>
    <row r="1" spans="1:12" ht="27" customHeight="1" x14ac:dyDescent="0.15">
      <c r="A1" s="23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.95" customHeight="1" x14ac:dyDescent="0.15">
      <c r="A2" s="2"/>
      <c r="B2" s="2"/>
      <c r="C2" s="2"/>
      <c r="D2" s="2"/>
      <c r="E2" s="2"/>
      <c r="H2" s="2"/>
      <c r="I2" s="2"/>
      <c r="J2" s="2"/>
      <c r="K2" s="3" t="s">
        <v>62</v>
      </c>
      <c r="L2" s="3">
        <v>0.85</v>
      </c>
    </row>
    <row r="3" spans="1:12" ht="15" customHeight="1" x14ac:dyDescent="0.15">
      <c r="A3" s="8" t="s">
        <v>3</v>
      </c>
      <c r="B3" s="8" t="s">
        <v>0</v>
      </c>
      <c r="C3" s="8" t="s">
        <v>1</v>
      </c>
      <c r="D3" s="8" t="s">
        <v>2</v>
      </c>
      <c r="E3" s="9" t="s">
        <v>18</v>
      </c>
      <c r="F3" s="9" t="s">
        <v>19</v>
      </c>
      <c r="G3" s="9" t="s">
        <v>39</v>
      </c>
      <c r="H3" s="9" t="s">
        <v>20</v>
      </c>
      <c r="I3" s="9" t="s">
        <v>60</v>
      </c>
      <c r="J3" s="9" t="s">
        <v>70</v>
      </c>
      <c r="K3" s="9" t="s">
        <v>61</v>
      </c>
      <c r="L3" s="10" t="s">
        <v>21</v>
      </c>
    </row>
    <row r="4" spans="1:12" ht="15" customHeight="1" x14ac:dyDescent="0.15">
      <c r="A4" s="11" t="s">
        <v>32</v>
      </c>
      <c r="B4" s="11" t="s">
        <v>64</v>
      </c>
      <c r="C4" s="12" t="s">
        <v>9</v>
      </c>
      <c r="D4" s="12" t="s">
        <v>14</v>
      </c>
      <c r="E4" s="13">
        <v>20000</v>
      </c>
      <c r="F4" s="13">
        <v>5000</v>
      </c>
      <c r="G4" s="13">
        <f>SUM(E4:F4)*0.85</f>
        <v>21250</v>
      </c>
      <c r="H4" s="13">
        <f>SUM(E4:G4)</f>
        <v>46250</v>
      </c>
      <c r="I4" s="13">
        <f>H4*0.18</f>
        <v>8325</v>
      </c>
      <c r="J4" s="13">
        <f>H4-I4-5000</f>
        <v>32925</v>
      </c>
      <c r="K4" s="13">
        <f>IF(J4&gt;=25000,J4*0.25-2660,IF(J4&gt;=12000,J4*0.2-1410,IF(J4&gt;=3000,J4*0.1-210,J4*0.03-0)))</f>
        <v>5571.25</v>
      </c>
      <c r="L4" s="14">
        <f>H4-I4-K4</f>
        <v>32353.75</v>
      </c>
    </row>
    <row r="5" spans="1:12" ht="15" customHeight="1" x14ac:dyDescent="0.15">
      <c r="A5" s="15" t="s">
        <v>55</v>
      </c>
      <c r="B5" s="15" t="s">
        <v>28</v>
      </c>
      <c r="C5" s="16" t="s">
        <v>10</v>
      </c>
      <c r="D5" s="16" t="s">
        <v>15</v>
      </c>
      <c r="E5" s="17">
        <v>15000</v>
      </c>
      <c r="F5" s="17">
        <v>4000</v>
      </c>
      <c r="G5" s="17">
        <f t="shared" ref="G5:G22" si="0">SUM(E5:F5)*0.85</f>
        <v>16150</v>
      </c>
      <c r="H5" s="17">
        <f t="shared" ref="H5:H22" si="1">SUM(E5:G5)</f>
        <v>35150</v>
      </c>
      <c r="I5" s="17">
        <f t="shared" ref="I5:I22" si="2">H5*0.18</f>
        <v>6327</v>
      </c>
      <c r="J5" s="17">
        <f t="shared" ref="J5:J22" si="3">H5-I5-5000</f>
        <v>23823</v>
      </c>
      <c r="K5" s="17">
        <f t="shared" ref="K5:K22" si="4">IF(J5&gt;=25000,J5*0.25-2660,IF(J5&gt;=12000,J5*0.2-1410,IF(J5&gt;=3000,J5*0.1-210,J5*0.03-0)))</f>
        <v>3354.6000000000004</v>
      </c>
      <c r="L5" s="18">
        <f t="shared" ref="L5:L22" si="5">H5-I5-K5</f>
        <v>25468.400000000001</v>
      </c>
    </row>
    <row r="6" spans="1:12" ht="15" customHeight="1" x14ac:dyDescent="0.15">
      <c r="A6" s="11" t="s">
        <v>56</v>
      </c>
      <c r="B6" s="11" t="s">
        <v>4</v>
      </c>
      <c r="C6" s="12" t="s">
        <v>10</v>
      </c>
      <c r="D6" s="12" t="s">
        <v>16</v>
      </c>
      <c r="E6" s="13">
        <v>6500</v>
      </c>
      <c r="F6" s="13">
        <v>2000</v>
      </c>
      <c r="G6" s="13">
        <f t="shared" si="0"/>
        <v>7225</v>
      </c>
      <c r="H6" s="13">
        <f t="shared" si="1"/>
        <v>15725</v>
      </c>
      <c r="I6" s="13">
        <f t="shared" si="2"/>
        <v>2830.5</v>
      </c>
      <c r="J6" s="13">
        <f t="shared" si="3"/>
        <v>7894.5</v>
      </c>
      <c r="K6" s="13">
        <f t="shared" si="4"/>
        <v>579.45000000000005</v>
      </c>
      <c r="L6" s="14">
        <f t="shared" si="5"/>
        <v>12315.05</v>
      </c>
    </row>
    <row r="7" spans="1:12" ht="15" customHeight="1" x14ac:dyDescent="0.15">
      <c r="A7" s="15" t="s">
        <v>52</v>
      </c>
      <c r="B7" s="15" t="s">
        <v>26</v>
      </c>
      <c r="C7" s="16" t="s">
        <v>11</v>
      </c>
      <c r="D7" s="16" t="s">
        <v>16</v>
      </c>
      <c r="E7" s="17">
        <v>8500</v>
      </c>
      <c r="F7" s="17">
        <v>2500</v>
      </c>
      <c r="G7" s="17">
        <f t="shared" si="0"/>
        <v>9350</v>
      </c>
      <c r="H7" s="17">
        <f t="shared" si="1"/>
        <v>20350</v>
      </c>
      <c r="I7" s="17">
        <f t="shared" si="2"/>
        <v>3663</v>
      </c>
      <c r="J7" s="17">
        <f t="shared" si="3"/>
        <v>11687</v>
      </c>
      <c r="K7" s="17">
        <f t="shared" si="4"/>
        <v>958.7</v>
      </c>
      <c r="L7" s="18">
        <f t="shared" si="5"/>
        <v>15728.3</v>
      </c>
    </row>
    <row r="8" spans="1:12" ht="15" customHeight="1" x14ac:dyDescent="0.15">
      <c r="A8" s="11" t="s">
        <v>47</v>
      </c>
      <c r="B8" s="11" t="s">
        <v>22</v>
      </c>
      <c r="C8" s="12" t="s">
        <v>9</v>
      </c>
      <c r="D8" s="12" t="s">
        <v>16</v>
      </c>
      <c r="E8" s="13">
        <v>6000</v>
      </c>
      <c r="F8" s="13">
        <v>2000</v>
      </c>
      <c r="G8" s="13">
        <f t="shared" si="0"/>
        <v>6800</v>
      </c>
      <c r="H8" s="13">
        <f t="shared" si="1"/>
        <v>14800</v>
      </c>
      <c r="I8" s="13">
        <f t="shared" si="2"/>
        <v>2664</v>
      </c>
      <c r="J8" s="13">
        <f t="shared" si="3"/>
        <v>7136</v>
      </c>
      <c r="K8" s="13">
        <f t="shared" si="4"/>
        <v>503.6</v>
      </c>
      <c r="L8" s="14">
        <f t="shared" si="5"/>
        <v>11632.4</v>
      </c>
    </row>
    <row r="9" spans="1:12" ht="15" customHeight="1" x14ac:dyDescent="0.15">
      <c r="A9" s="15" t="s">
        <v>40</v>
      </c>
      <c r="B9" s="15" t="s">
        <v>33</v>
      </c>
      <c r="C9" s="15" t="s">
        <v>35</v>
      </c>
      <c r="D9" s="15" t="s">
        <v>34</v>
      </c>
      <c r="E9" s="17">
        <v>12500</v>
      </c>
      <c r="F9" s="17">
        <v>4000</v>
      </c>
      <c r="G9" s="17">
        <f t="shared" si="0"/>
        <v>14025</v>
      </c>
      <c r="H9" s="17">
        <f t="shared" si="1"/>
        <v>30525</v>
      </c>
      <c r="I9" s="17">
        <f t="shared" si="2"/>
        <v>5494.5</v>
      </c>
      <c r="J9" s="17">
        <f t="shared" si="3"/>
        <v>20030.5</v>
      </c>
      <c r="K9" s="17">
        <f t="shared" si="4"/>
        <v>2596.1000000000004</v>
      </c>
      <c r="L9" s="18">
        <f t="shared" si="5"/>
        <v>22434.400000000001</v>
      </c>
    </row>
    <row r="10" spans="1:12" ht="15" customHeight="1" x14ac:dyDescent="0.15">
      <c r="A10" s="11" t="s">
        <v>57</v>
      </c>
      <c r="B10" s="11" t="s">
        <v>29</v>
      </c>
      <c r="C10" s="12" t="s">
        <v>10</v>
      </c>
      <c r="D10" s="12" t="s">
        <v>16</v>
      </c>
      <c r="E10" s="13">
        <v>5500</v>
      </c>
      <c r="F10" s="13">
        <v>2000</v>
      </c>
      <c r="G10" s="13">
        <f t="shared" si="0"/>
        <v>6375</v>
      </c>
      <c r="H10" s="13">
        <f t="shared" si="1"/>
        <v>13875</v>
      </c>
      <c r="I10" s="13">
        <f t="shared" si="2"/>
        <v>2497.5</v>
      </c>
      <c r="J10" s="13">
        <f t="shared" si="3"/>
        <v>6377.5</v>
      </c>
      <c r="K10" s="13">
        <f t="shared" si="4"/>
        <v>427.75</v>
      </c>
      <c r="L10" s="14">
        <f t="shared" si="5"/>
        <v>10949.75</v>
      </c>
    </row>
    <row r="11" spans="1:12" ht="15" customHeight="1" x14ac:dyDescent="0.15">
      <c r="A11" s="15" t="s">
        <v>54</v>
      </c>
      <c r="B11" s="15" t="s">
        <v>27</v>
      </c>
      <c r="C11" s="16" t="s">
        <v>10</v>
      </c>
      <c r="D11" s="16" t="s">
        <v>17</v>
      </c>
      <c r="E11" s="17">
        <v>8500</v>
      </c>
      <c r="F11" s="17">
        <v>3000</v>
      </c>
      <c r="G11" s="17">
        <f t="shared" si="0"/>
        <v>9775</v>
      </c>
      <c r="H11" s="17">
        <f t="shared" si="1"/>
        <v>21275</v>
      </c>
      <c r="I11" s="17">
        <f t="shared" si="2"/>
        <v>3829.5</v>
      </c>
      <c r="J11" s="17">
        <f t="shared" si="3"/>
        <v>12445.5</v>
      </c>
      <c r="K11" s="17">
        <f t="shared" si="4"/>
        <v>1079.1000000000004</v>
      </c>
      <c r="L11" s="18">
        <f t="shared" si="5"/>
        <v>16366.4</v>
      </c>
    </row>
    <row r="12" spans="1:12" ht="15" customHeight="1" x14ac:dyDescent="0.15">
      <c r="A12" s="11" t="s">
        <v>45</v>
      </c>
      <c r="B12" s="11" t="s">
        <v>6</v>
      </c>
      <c r="C12" s="12" t="s">
        <v>13</v>
      </c>
      <c r="D12" s="12" t="s">
        <v>16</v>
      </c>
      <c r="E12" s="13">
        <v>8000</v>
      </c>
      <c r="F12" s="13">
        <v>2000</v>
      </c>
      <c r="G12" s="13">
        <f t="shared" si="0"/>
        <v>8500</v>
      </c>
      <c r="H12" s="13">
        <f t="shared" si="1"/>
        <v>18500</v>
      </c>
      <c r="I12" s="13">
        <f t="shared" si="2"/>
        <v>3330</v>
      </c>
      <c r="J12" s="13">
        <f t="shared" si="3"/>
        <v>10170</v>
      </c>
      <c r="K12" s="13">
        <f t="shared" si="4"/>
        <v>807</v>
      </c>
      <c r="L12" s="14">
        <f t="shared" si="5"/>
        <v>14363</v>
      </c>
    </row>
    <row r="13" spans="1:12" ht="15" customHeight="1" x14ac:dyDescent="0.15">
      <c r="A13" s="15" t="s">
        <v>53</v>
      </c>
      <c r="B13" s="15" t="s">
        <v>5</v>
      </c>
      <c r="C13" s="16" t="s">
        <v>11</v>
      </c>
      <c r="D13" s="16" t="s">
        <v>16</v>
      </c>
      <c r="E13" s="17">
        <v>4500</v>
      </c>
      <c r="F13" s="17">
        <v>1500</v>
      </c>
      <c r="G13" s="17">
        <f t="shared" si="0"/>
        <v>5100</v>
      </c>
      <c r="H13" s="17">
        <f t="shared" si="1"/>
        <v>11100</v>
      </c>
      <c r="I13" s="17">
        <f t="shared" si="2"/>
        <v>1998</v>
      </c>
      <c r="J13" s="17">
        <f t="shared" si="3"/>
        <v>4102</v>
      </c>
      <c r="K13" s="17">
        <f t="shared" si="4"/>
        <v>200.20000000000005</v>
      </c>
      <c r="L13" s="18">
        <f t="shared" si="5"/>
        <v>8901.7999999999993</v>
      </c>
    </row>
    <row r="14" spans="1:12" ht="15" customHeight="1" x14ac:dyDescent="0.15">
      <c r="A14" s="11" t="s">
        <v>49</v>
      </c>
      <c r="B14" s="11" t="s">
        <v>8</v>
      </c>
      <c r="C14" s="12" t="s">
        <v>12</v>
      </c>
      <c r="D14" s="12" t="s">
        <v>15</v>
      </c>
      <c r="E14" s="13">
        <v>11000</v>
      </c>
      <c r="F14" s="13">
        <v>4000</v>
      </c>
      <c r="G14" s="13">
        <f t="shared" si="0"/>
        <v>12750</v>
      </c>
      <c r="H14" s="13">
        <f t="shared" si="1"/>
        <v>27750</v>
      </c>
      <c r="I14" s="13">
        <f t="shared" si="2"/>
        <v>4995</v>
      </c>
      <c r="J14" s="13">
        <f t="shared" si="3"/>
        <v>17755</v>
      </c>
      <c r="K14" s="13">
        <f t="shared" si="4"/>
        <v>2141</v>
      </c>
      <c r="L14" s="14">
        <f t="shared" si="5"/>
        <v>20614</v>
      </c>
    </row>
    <row r="15" spans="1:12" ht="15" customHeight="1" x14ac:dyDescent="0.15">
      <c r="A15" s="15" t="s">
        <v>58</v>
      </c>
      <c r="B15" s="15" t="s">
        <v>31</v>
      </c>
      <c r="C15" s="16" t="s">
        <v>10</v>
      </c>
      <c r="D15" s="16" t="s">
        <v>16</v>
      </c>
      <c r="E15" s="17">
        <v>5000</v>
      </c>
      <c r="F15" s="17">
        <v>1800</v>
      </c>
      <c r="G15" s="17">
        <f t="shared" si="0"/>
        <v>5780</v>
      </c>
      <c r="H15" s="17">
        <f t="shared" si="1"/>
        <v>12580</v>
      </c>
      <c r="I15" s="17">
        <f t="shared" si="2"/>
        <v>2264.4</v>
      </c>
      <c r="J15" s="17">
        <f t="shared" si="3"/>
        <v>5315.6</v>
      </c>
      <c r="K15" s="17">
        <f t="shared" si="4"/>
        <v>321.56000000000006</v>
      </c>
      <c r="L15" s="18">
        <f t="shared" si="5"/>
        <v>9994.0400000000009</v>
      </c>
    </row>
    <row r="16" spans="1:12" ht="15" customHeight="1" x14ac:dyDescent="0.15">
      <c r="A16" s="11" t="s">
        <v>50</v>
      </c>
      <c r="B16" s="11" t="s">
        <v>25</v>
      </c>
      <c r="C16" s="12" t="s">
        <v>12</v>
      </c>
      <c r="D16" s="12" t="s">
        <v>16</v>
      </c>
      <c r="E16" s="13">
        <v>5000</v>
      </c>
      <c r="F16" s="13">
        <v>2000</v>
      </c>
      <c r="G16" s="13">
        <f t="shared" si="0"/>
        <v>5950</v>
      </c>
      <c r="H16" s="13">
        <f t="shared" si="1"/>
        <v>12950</v>
      </c>
      <c r="I16" s="13">
        <f t="shared" si="2"/>
        <v>2331</v>
      </c>
      <c r="J16" s="13">
        <f t="shared" si="3"/>
        <v>5619</v>
      </c>
      <c r="K16" s="13">
        <f t="shared" si="4"/>
        <v>351.9</v>
      </c>
      <c r="L16" s="14">
        <f t="shared" si="5"/>
        <v>10267.1</v>
      </c>
    </row>
    <row r="17" spans="1:12" ht="15" customHeight="1" x14ac:dyDescent="0.15">
      <c r="A17" s="15" t="s">
        <v>44</v>
      </c>
      <c r="B17" s="15" t="s">
        <v>7</v>
      </c>
      <c r="C17" s="16" t="s">
        <v>13</v>
      </c>
      <c r="D17" s="16" t="s">
        <v>17</v>
      </c>
      <c r="E17" s="17">
        <v>10500</v>
      </c>
      <c r="F17" s="17">
        <v>3000</v>
      </c>
      <c r="G17" s="17">
        <f t="shared" si="0"/>
        <v>11475</v>
      </c>
      <c r="H17" s="17">
        <f t="shared" si="1"/>
        <v>24975</v>
      </c>
      <c r="I17" s="17">
        <f t="shared" si="2"/>
        <v>4495.5</v>
      </c>
      <c r="J17" s="17">
        <f t="shared" si="3"/>
        <v>15479.5</v>
      </c>
      <c r="K17" s="17">
        <f t="shared" si="4"/>
        <v>1685.9</v>
      </c>
      <c r="L17" s="18">
        <f t="shared" si="5"/>
        <v>18793.599999999999</v>
      </c>
    </row>
    <row r="18" spans="1:12" ht="15" customHeight="1" x14ac:dyDescent="0.15">
      <c r="A18" s="11" t="s">
        <v>48</v>
      </c>
      <c r="B18" s="11" t="s">
        <v>23</v>
      </c>
      <c r="C18" s="12" t="s">
        <v>9</v>
      </c>
      <c r="D18" s="12" t="s">
        <v>16</v>
      </c>
      <c r="E18" s="13">
        <v>7500</v>
      </c>
      <c r="F18" s="13">
        <v>2000</v>
      </c>
      <c r="G18" s="13">
        <f t="shared" si="0"/>
        <v>8075</v>
      </c>
      <c r="H18" s="13">
        <f t="shared" si="1"/>
        <v>17575</v>
      </c>
      <c r="I18" s="13">
        <f t="shared" si="2"/>
        <v>3163.5</v>
      </c>
      <c r="J18" s="13">
        <f t="shared" si="3"/>
        <v>9411.5</v>
      </c>
      <c r="K18" s="13">
        <f t="shared" si="4"/>
        <v>731.15000000000009</v>
      </c>
      <c r="L18" s="14">
        <f t="shared" si="5"/>
        <v>13680.35</v>
      </c>
    </row>
    <row r="19" spans="1:12" ht="15" customHeight="1" x14ac:dyDescent="0.15">
      <c r="A19" s="15" t="s">
        <v>46</v>
      </c>
      <c r="B19" s="15" t="s">
        <v>24</v>
      </c>
      <c r="C19" s="16" t="s">
        <v>9</v>
      </c>
      <c r="D19" s="16" t="s">
        <v>17</v>
      </c>
      <c r="E19" s="17">
        <v>9600</v>
      </c>
      <c r="F19" s="17">
        <v>3000</v>
      </c>
      <c r="G19" s="17">
        <f t="shared" si="0"/>
        <v>10710</v>
      </c>
      <c r="H19" s="17">
        <f t="shared" si="1"/>
        <v>23310</v>
      </c>
      <c r="I19" s="17">
        <f t="shared" si="2"/>
        <v>4195.8</v>
      </c>
      <c r="J19" s="17">
        <f t="shared" si="3"/>
        <v>14114.2</v>
      </c>
      <c r="K19" s="17">
        <f t="shared" si="4"/>
        <v>1412.8400000000001</v>
      </c>
      <c r="L19" s="18">
        <f t="shared" si="5"/>
        <v>17701.36</v>
      </c>
    </row>
    <row r="20" spans="1:12" ht="15" customHeight="1" x14ac:dyDescent="0.15">
      <c r="A20" s="11" t="s">
        <v>51</v>
      </c>
      <c r="B20" s="11" t="s">
        <v>42</v>
      </c>
      <c r="C20" s="12" t="s">
        <v>43</v>
      </c>
      <c r="D20" s="12" t="s">
        <v>34</v>
      </c>
      <c r="E20" s="13">
        <v>13500</v>
      </c>
      <c r="F20" s="13">
        <v>4000</v>
      </c>
      <c r="G20" s="13">
        <f t="shared" si="0"/>
        <v>14875</v>
      </c>
      <c r="H20" s="13">
        <f t="shared" si="1"/>
        <v>32375</v>
      </c>
      <c r="I20" s="13">
        <f t="shared" si="2"/>
        <v>5827.5</v>
      </c>
      <c r="J20" s="13">
        <f t="shared" si="3"/>
        <v>21547.5</v>
      </c>
      <c r="K20" s="13">
        <f t="shared" si="4"/>
        <v>2899.5</v>
      </c>
      <c r="L20" s="14">
        <f t="shared" si="5"/>
        <v>23648</v>
      </c>
    </row>
    <row r="21" spans="1:12" ht="15" customHeight="1" x14ac:dyDescent="0.15">
      <c r="A21" s="15" t="s">
        <v>41</v>
      </c>
      <c r="B21" s="15" t="s">
        <v>36</v>
      </c>
      <c r="C21" s="15" t="s">
        <v>37</v>
      </c>
      <c r="D21" s="15" t="s">
        <v>38</v>
      </c>
      <c r="E21" s="17">
        <v>7200</v>
      </c>
      <c r="F21" s="17">
        <v>1800</v>
      </c>
      <c r="G21" s="17">
        <f t="shared" si="0"/>
        <v>7650</v>
      </c>
      <c r="H21" s="17">
        <f t="shared" si="1"/>
        <v>16650</v>
      </c>
      <c r="I21" s="17">
        <f t="shared" si="2"/>
        <v>2997</v>
      </c>
      <c r="J21" s="17">
        <f t="shared" si="3"/>
        <v>8653</v>
      </c>
      <c r="K21" s="17">
        <f t="shared" si="4"/>
        <v>655.30000000000007</v>
      </c>
      <c r="L21" s="18">
        <f t="shared" si="5"/>
        <v>12997.7</v>
      </c>
    </row>
    <row r="22" spans="1:12" ht="15" customHeight="1" x14ac:dyDescent="0.15">
      <c r="A22" s="11" t="s">
        <v>59</v>
      </c>
      <c r="B22" s="11" t="s">
        <v>30</v>
      </c>
      <c r="C22" s="12" t="s">
        <v>12</v>
      </c>
      <c r="D22" s="12" t="s">
        <v>16</v>
      </c>
      <c r="E22" s="13">
        <v>5500</v>
      </c>
      <c r="F22" s="13">
        <v>1800</v>
      </c>
      <c r="G22" s="13">
        <f t="shared" si="0"/>
        <v>6205</v>
      </c>
      <c r="H22" s="13">
        <f t="shared" si="1"/>
        <v>13505</v>
      </c>
      <c r="I22" s="13">
        <f t="shared" si="2"/>
        <v>2430.9</v>
      </c>
      <c r="J22" s="13">
        <f t="shared" si="3"/>
        <v>6074.1</v>
      </c>
      <c r="K22" s="13">
        <f t="shared" si="4"/>
        <v>397.41000000000008</v>
      </c>
      <c r="L22" s="14">
        <f t="shared" si="5"/>
        <v>10676.69</v>
      </c>
    </row>
    <row r="23" spans="1:12" x14ac:dyDescent="0.15">
      <c r="A23" s="19" t="s">
        <v>68</v>
      </c>
      <c r="B23" s="20"/>
      <c r="C23" s="20"/>
      <c r="D23" s="20"/>
      <c r="E23" s="21">
        <f>SUM(E4:E22)</f>
        <v>169800</v>
      </c>
      <c r="F23" s="21">
        <f t="shared" ref="F23:L23" si="6">SUM(F4:F22)</f>
        <v>51400</v>
      </c>
      <c r="G23" s="21">
        <f t="shared" si="6"/>
        <v>188020</v>
      </c>
      <c r="H23" s="21">
        <f t="shared" si="6"/>
        <v>409220</v>
      </c>
      <c r="I23" s="21">
        <f t="shared" si="6"/>
        <v>73659.600000000006</v>
      </c>
      <c r="J23" s="21">
        <f t="shared" si="6"/>
        <v>240560.40000000002</v>
      </c>
      <c r="K23" s="21">
        <f t="shared" si="6"/>
        <v>26674.310000000009</v>
      </c>
      <c r="L23" s="22">
        <f t="shared" si="6"/>
        <v>308886.09000000003</v>
      </c>
    </row>
    <row r="24" spans="1:12" x14ac:dyDescent="0.15">
      <c r="I24" s="7" t="s">
        <v>65</v>
      </c>
      <c r="J24" s="6" t="s">
        <v>69</v>
      </c>
      <c r="K24" s="5" t="s">
        <v>66</v>
      </c>
      <c r="L24" s="4" t="s">
        <v>67</v>
      </c>
    </row>
  </sheetData>
  <sortState xmlns:xlrd2="http://schemas.microsoft.com/office/spreadsheetml/2017/richdata2" ref="A4:L22">
    <sortCondition ref="A4:A22"/>
  </sortState>
  <mergeCells count="1">
    <mergeCell ref="A1:L1"/>
  </mergeCells>
  <phoneticPr fontId="1" type="noConversion"/>
  <conditionalFormatting sqref="L4:L2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{A0FAAEF8-FC20-4422-BAAE-40FAD94A5336}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fitToWidth="0" orientation="landscape" horizontalDpi="1200" verticalDpi="12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FAAEF8-FC20-4422-BAAE-40FAD94A533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L4:L22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经理实发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lenovo</cp:lastModifiedBy>
  <cp:lastPrinted>2012-04-14T04:50:26Z</cp:lastPrinted>
  <dcterms:created xsi:type="dcterms:W3CDTF">2010-04-01T04:31:58Z</dcterms:created>
  <dcterms:modified xsi:type="dcterms:W3CDTF">2023-11-28T07:22:32Z</dcterms:modified>
</cp:coreProperties>
</file>