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ndicekou/Desktop/Data - Final version/"/>
    </mc:Choice>
  </mc:AlternateContent>
  <xr:revisionPtr revIDLastSave="0" documentId="13_ncr:1_{37E7BF76-E50C-734C-AF0A-68BAF4FA4770}" xr6:coauthVersionLast="47" xr6:coauthVersionMax="47" xr10:uidLastSave="{00000000-0000-0000-0000-000000000000}"/>
  <bookViews>
    <workbookView xWindow="0" yWindow="760" windowWidth="34560" windowHeight="20380" xr2:uid="{82EC7192-5D64-6247-BE60-712718657C1E}"/>
  </bookViews>
  <sheets>
    <sheet name="Sheet1" sheetId="1" r:id="rId1"/>
  </sheets>
  <definedNames>
    <definedName name="_xlnm._FilterDatabase" localSheetId="0" hidden="1">Sheet1!$A$1:$N$49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1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6" i="1"/>
  <c r="K3" i="1"/>
  <c r="K4" i="1"/>
  <c r="K5" i="1"/>
  <c r="K2" i="1"/>
  <c r="F33" i="1" l="1"/>
  <c r="I33" i="1" s="1"/>
  <c r="L33" i="1" s="1"/>
  <c r="F34" i="1"/>
  <c r="I34" i="1" s="1"/>
  <c r="L34" i="1" s="1"/>
  <c r="F35" i="1"/>
  <c r="I35" i="1" s="1"/>
  <c r="L35" i="1" s="1"/>
  <c r="F36" i="1"/>
  <c r="I36" i="1" s="1"/>
  <c r="L36" i="1" s="1"/>
  <c r="F37" i="1"/>
  <c r="I37" i="1" s="1"/>
  <c r="L37" i="1" s="1"/>
  <c r="F38" i="1"/>
  <c r="I38" i="1" s="1"/>
  <c r="L38" i="1" s="1"/>
  <c r="F39" i="1"/>
  <c r="I39" i="1" s="1"/>
  <c r="L39" i="1" s="1"/>
  <c r="F40" i="1"/>
  <c r="I40" i="1" s="1"/>
  <c r="L40" i="1" s="1"/>
  <c r="F41" i="1"/>
  <c r="I41" i="1" s="1"/>
  <c r="L41" i="1" s="1"/>
  <c r="F42" i="1"/>
  <c r="I42" i="1" s="1"/>
  <c r="L42" i="1" s="1"/>
  <c r="F43" i="1"/>
  <c r="I43" i="1" s="1"/>
  <c r="L43" i="1" s="1"/>
  <c r="F44" i="1"/>
  <c r="I44" i="1" s="1"/>
  <c r="L44" i="1" s="1"/>
  <c r="F45" i="1"/>
  <c r="I45" i="1" s="1"/>
  <c r="L45" i="1" s="1"/>
  <c r="F46" i="1"/>
  <c r="I46" i="1" s="1"/>
  <c r="L46" i="1" s="1"/>
  <c r="F47" i="1"/>
  <c r="I47" i="1" s="1"/>
  <c r="L47" i="1" s="1"/>
  <c r="F48" i="1"/>
  <c r="I48" i="1" s="1"/>
  <c r="L48" i="1" s="1"/>
  <c r="F49" i="1"/>
  <c r="I49" i="1" s="1"/>
  <c r="L49" i="1" s="1"/>
  <c r="F3" i="1"/>
  <c r="I3" i="1" s="1"/>
  <c r="L3" i="1" s="1"/>
  <c r="F4" i="1"/>
  <c r="I4" i="1" s="1"/>
  <c r="L4" i="1" s="1"/>
  <c r="F5" i="1"/>
  <c r="I5" i="1" s="1"/>
  <c r="L5" i="1" s="1"/>
  <c r="F6" i="1"/>
  <c r="I6" i="1" s="1"/>
  <c r="L6" i="1" s="1"/>
  <c r="F7" i="1"/>
  <c r="I7" i="1" s="1"/>
  <c r="L7" i="1" s="1"/>
  <c r="F8" i="1"/>
  <c r="I8" i="1" s="1"/>
  <c r="L8" i="1" s="1"/>
  <c r="F9" i="1"/>
  <c r="I9" i="1" s="1"/>
  <c r="L9" i="1" s="1"/>
  <c r="F10" i="1"/>
  <c r="I10" i="1" s="1"/>
  <c r="L10" i="1" s="1"/>
  <c r="F11" i="1"/>
  <c r="I11" i="1" s="1"/>
  <c r="L11" i="1" s="1"/>
  <c r="F12" i="1"/>
  <c r="I12" i="1" s="1"/>
  <c r="L12" i="1" s="1"/>
  <c r="F13" i="1"/>
  <c r="I13" i="1" s="1"/>
  <c r="L13" i="1" s="1"/>
  <c r="F14" i="1"/>
  <c r="I14" i="1" s="1"/>
  <c r="L14" i="1" s="1"/>
  <c r="F15" i="1"/>
  <c r="I15" i="1" s="1"/>
  <c r="L15" i="1" s="1"/>
  <c r="F16" i="1"/>
  <c r="I16" i="1" s="1"/>
  <c r="L16" i="1" s="1"/>
  <c r="F17" i="1"/>
  <c r="I17" i="1" s="1"/>
  <c r="L17" i="1" s="1"/>
  <c r="F18" i="1"/>
  <c r="I18" i="1" s="1"/>
  <c r="L18" i="1" s="1"/>
  <c r="F19" i="1"/>
  <c r="I19" i="1" s="1"/>
  <c r="L19" i="1" s="1"/>
  <c r="F20" i="1"/>
  <c r="I20" i="1" s="1"/>
  <c r="L20" i="1" s="1"/>
  <c r="F21" i="1"/>
  <c r="I21" i="1" s="1"/>
  <c r="L21" i="1" s="1"/>
  <c r="F22" i="1"/>
  <c r="I22" i="1" s="1"/>
  <c r="L22" i="1" s="1"/>
  <c r="F23" i="1"/>
  <c r="I23" i="1" s="1"/>
  <c r="L23" i="1" s="1"/>
  <c r="F24" i="1"/>
  <c r="I24" i="1" s="1"/>
  <c r="L24" i="1" s="1"/>
  <c r="F25" i="1"/>
  <c r="I25" i="1" s="1"/>
  <c r="L25" i="1" s="1"/>
  <c r="F26" i="1"/>
  <c r="I26" i="1" s="1"/>
  <c r="L26" i="1" s="1"/>
  <c r="F27" i="1"/>
  <c r="I27" i="1" s="1"/>
  <c r="L27" i="1" s="1"/>
  <c r="F28" i="1"/>
  <c r="I28" i="1" s="1"/>
  <c r="L28" i="1" s="1"/>
  <c r="F29" i="1"/>
  <c r="I29" i="1" s="1"/>
  <c r="L29" i="1" s="1"/>
  <c r="F30" i="1"/>
  <c r="I30" i="1" s="1"/>
  <c r="L30" i="1" s="1"/>
  <c r="F31" i="1"/>
  <c r="I31" i="1" s="1"/>
  <c r="L31" i="1" s="1"/>
  <c r="F32" i="1"/>
  <c r="I32" i="1" s="1"/>
  <c r="L32" i="1" s="1"/>
  <c r="F2" i="1"/>
  <c r="I2" i="1" s="1"/>
  <c r="L2" i="1" s="1"/>
</calcChain>
</file>

<file path=xl/sharedStrings.xml><?xml version="1.0" encoding="utf-8"?>
<sst xmlns="http://schemas.openxmlformats.org/spreadsheetml/2006/main" count="251" uniqueCount="147">
  <si>
    <t>Country</t>
  </si>
  <si>
    <t>Angola</t>
  </si>
  <si>
    <t>Benin</t>
  </si>
  <si>
    <t>Botswana</t>
  </si>
  <si>
    <t>Burkina Faso</t>
  </si>
  <si>
    <t>Burundi</t>
  </si>
  <si>
    <t>Central African Republic</t>
  </si>
  <si>
    <t>Cabo Verde</t>
  </si>
  <si>
    <t>Cameroon</t>
  </si>
  <si>
    <t>Chad</t>
  </si>
  <si>
    <t>Comoros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</si>
  <si>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</si>
  <si>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</si>
  <si>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</si>
  <si>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</si>
  <si>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</si>
  <si>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</si>
  <si>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</si>
  <si>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</si>
  <si>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</si>
  <si>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</si>
  <si>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</si>
  <si>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</si>
  <si>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</si>
  <si>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</si>
  <si>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</si>
  <si>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</si>
  <si>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</si>
  <si>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</si>
  <si>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</si>
  <si>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</si>
  <si>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</si>
  <si>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</si>
  <si>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</si>
  <si>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Republic of the Congo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</si>
  <si>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</si>
  <si>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</si>
  <si>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</si>
  <si>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</si>
  <si>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</si>
  <si>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</si>
  <si>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</si>
  <si>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</si>
  <si>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São Tomé and Príncipe</t>
  </si>
  <si>
    <t>Tanzania</t>
  </si>
  <si>
    <t>Togo</t>
  </si>
  <si>
    <t>Uganda</t>
  </si>
  <si>
    <t>Zambia</t>
  </si>
  <si>
    <t>Zimbabwe</t>
  </si>
  <si>
    <t>Index mundi</t>
  </si>
  <si>
    <t>Source</t>
  </si>
  <si>
    <t>Year</t>
  </si>
  <si>
    <t>Tier</t>
  </si>
  <si>
    <t>Tier 3</t>
  </si>
  <si>
    <t>Tier 2</t>
  </si>
  <si>
    <t>Tier 4</t>
  </si>
  <si>
    <t>Tier 1</t>
  </si>
  <si>
    <t>Tier 5</t>
  </si>
  <si>
    <t>ISO3</t>
  </si>
  <si>
    <t>AGO</t>
  </si>
  <si>
    <t>BEN</t>
  </si>
  <si>
    <t>BWA</t>
  </si>
  <si>
    <t>BFA</t>
  </si>
  <si>
    <t>BDI</t>
  </si>
  <si>
    <t>CAF</t>
  </si>
  <si>
    <t>CPV</t>
  </si>
  <si>
    <t>CMR</t>
  </si>
  <si>
    <t>TCD</t>
  </si>
  <si>
    <t>COM</t>
  </si>
  <si>
    <t>CIV</t>
  </si>
  <si>
    <t>COD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</si>
  <si>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</si>
  <si>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</si>
  <si>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</si>
  <si>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</si>
  <si>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</si>
  <si>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</si>
  <si>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</si>
  <si>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</si>
  <si>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</si>
  <si>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</si>
  <si>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</si>
  <si>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</si>
  <si>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</si>
  <si>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</si>
  <si>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</si>
  <si>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</si>
  <si>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</si>
  <si>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</si>
  <si>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</si>
  <si>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</si>
  <si>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</si>
  <si>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COG</t>
  </si>
  <si>
    <t>RWA</t>
  </si>
  <si>
    <t>SEN</t>
  </si>
  <si>
    <t>SYC</t>
  </si>
  <si>
    <t>SLE</t>
  </si>
  <si>
    <t>SOM</t>
  </si>
  <si>
    <t>ZAF</t>
  </si>
  <si>
    <t>SSD</t>
  </si>
  <si>
    <t>SDN</t>
  </si>
  <si>
    <t>STP</t>
  </si>
  <si>
    <t>TZA</t>
  </si>
  <si>
    <t>TGO</t>
  </si>
  <si>
    <t>UGA</t>
  </si>
  <si>
    <t>ZMB</t>
  </si>
  <si>
    <t>ZWE</t>
  </si>
  <si>
    <t>Yearly residential electricity consumption (TJ)</t>
  </si>
  <si>
    <t>https://www.iea.org/countries/angola/electricity</t>
  </si>
  <si>
    <t>https://www.iea.org/countries/benin/electricity</t>
  </si>
  <si>
    <t>Yearly residential electricity consumption (kWh)</t>
  </si>
  <si>
    <t>https://www.iea.org/countries/botswana/electricity</t>
  </si>
  <si>
    <t>https://www.iea.org/countries/burkina-faso/electricity</t>
  </si>
  <si>
    <t>https://www.iea.org/countries/chad/electricity</t>
  </si>
  <si>
    <t>https://www.iea.org/countries/cameroon/electricity</t>
  </si>
  <si>
    <t>https://www.iea.org/countries/cote-divoire/electricity</t>
  </si>
  <si>
    <t>https://www.iea.org/countries/congo/electricity</t>
  </si>
  <si>
    <t>https://www.iea.org/countries/democratic-republic-of-the-congo/electricity</t>
  </si>
  <si>
    <t>https://www.iea.org/countries/eritrea/electricity</t>
  </si>
  <si>
    <t>https://www.iea.org/countries/ethiopia/electricity</t>
  </si>
  <si>
    <t>/</t>
  </si>
  <si>
    <t>https://www.iea.org/countries/gabon/electricity</t>
  </si>
  <si>
    <t>https://www.iea.org/countries/ghana/electricity</t>
  </si>
  <si>
    <t>https://www.iea.org/countries/kenya/electricity</t>
  </si>
  <si>
    <t>https://www.iea.org/countries/madagascar/electricity</t>
  </si>
  <si>
    <t>https://www.iea.org/countries/mauritius/electricity</t>
  </si>
  <si>
    <t>https://www.iea.org/countries/mozambique/electricity</t>
  </si>
  <si>
    <t>https://www.iea.org/countries/namibia/electricity</t>
  </si>
  <si>
    <t>https://www.iea.org/countries/nigeria/electricity</t>
  </si>
  <si>
    <t>https://www.iea.org/countries/niger/electricity</t>
  </si>
  <si>
    <t>https://www.iea.org/countries/rwanda/electricity</t>
  </si>
  <si>
    <t>https://www.iea.org/countries/south-sudan/electricity</t>
  </si>
  <si>
    <t>https://www.iea.org/countries/senegal/electricity</t>
  </si>
  <si>
    <t>https://www.iea.org/countries/south-africa/electricity</t>
  </si>
  <si>
    <t>https://www.iea.org/countries/sudan/electricity</t>
  </si>
  <si>
    <t>https://www.iea.org/countries/tanzania/electricity</t>
  </si>
  <si>
    <t>https://www.iea.org/countries/togo/electricity</t>
  </si>
  <si>
    <t>https://www.iea.org/countries/uganda/electricity</t>
  </si>
  <si>
    <t>https://www.iea.org/countries/zambia/electricity</t>
  </si>
  <si>
    <t>https://www.iea.org/countries/zimbabwe/electricity</t>
  </si>
  <si>
    <t>Population, total - 2024</t>
  </si>
  <si>
    <t>Average household size</t>
  </si>
  <si>
    <t>Tier4</t>
  </si>
  <si>
    <t>Monthly electricity consumption per capita (kWh)</t>
  </si>
  <si>
    <t>Yearly electricity consumption per capita (kWh)</t>
  </si>
  <si>
    <t>https://www.statehouse.gov.sc/uploads/downloads/filepath_13.pdf</t>
  </si>
  <si>
    <t>Monthly electricity consumption per HH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</si>
</sst>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exmundi.com/g/r.aspx?v=81000" TargetMode="External"/><Relationship Id="rId18" Type="http://schemas.openxmlformats.org/officeDocument/2006/relationships/hyperlink" Target="https://www.iea.org/countries/benin/electricity" TargetMode="External"/><Relationship Id="rId26" Type="http://schemas.openxmlformats.org/officeDocument/2006/relationships/hyperlink" Target="https://www.iea.org/countries/ethiopia/electricity" TargetMode="External"/><Relationship Id="rId39" Type="http://schemas.openxmlformats.org/officeDocument/2006/relationships/hyperlink" Target="https://www.iea.org/countries/south-africa/electricity" TargetMode="External"/><Relationship Id="rId21" Type="http://schemas.openxmlformats.org/officeDocument/2006/relationships/hyperlink" Target="https://www.iea.org/countries/cameroon/electricity" TargetMode="External"/><Relationship Id="rId34" Type="http://schemas.openxmlformats.org/officeDocument/2006/relationships/hyperlink" Target="https://www.iea.org/countries/nigeria/electricity" TargetMode="External"/><Relationship Id="rId42" Type="http://schemas.openxmlformats.org/officeDocument/2006/relationships/hyperlink" Target="https://www.iea.org/countries/zambia/electricity" TargetMode="External"/><Relationship Id="rId7" Type="http://schemas.openxmlformats.org/officeDocument/2006/relationships/hyperlink" Target="https://www.indexmundi.com/g/r.aspx?v=81000" TargetMode="External"/><Relationship Id="rId2" Type="http://schemas.openxmlformats.org/officeDocument/2006/relationships/hyperlink" Target="https://www.indexmundi.com/g/r.aspx?v=81000" TargetMode="External"/><Relationship Id="rId16" Type="http://schemas.openxmlformats.org/officeDocument/2006/relationships/hyperlink" Target="https://www.iea.org/countries/angola/electricity" TargetMode="External"/><Relationship Id="rId20" Type="http://schemas.openxmlformats.org/officeDocument/2006/relationships/hyperlink" Target="https://www.iea.org/countries/chad/electricity" TargetMode="External"/><Relationship Id="rId29" Type="http://schemas.openxmlformats.org/officeDocument/2006/relationships/hyperlink" Target="https://www.iea.org/countries/kenya/electricity" TargetMode="External"/><Relationship Id="rId41" Type="http://schemas.openxmlformats.org/officeDocument/2006/relationships/hyperlink" Target="https://www.iea.org/countries/uganda/electricity" TargetMode="External"/><Relationship Id="rId1" Type="http://schemas.openxmlformats.org/officeDocument/2006/relationships/hyperlink" Target="https://www.indexmundi.com/g/r.aspx?v=81000" TargetMode="External"/><Relationship Id="rId6" Type="http://schemas.openxmlformats.org/officeDocument/2006/relationships/hyperlink" Target="https://www.indexmundi.com/g/r.aspx?v=81000" TargetMode="External"/><Relationship Id="rId11" Type="http://schemas.openxmlformats.org/officeDocument/2006/relationships/hyperlink" Target="https://www.indexmundi.com/g/r.aspx?v=81000" TargetMode="External"/><Relationship Id="rId24" Type="http://schemas.openxmlformats.org/officeDocument/2006/relationships/hyperlink" Target="https://www.iea.org/countries/democratic-republic-of-the-congo/electricity" TargetMode="External"/><Relationship Id="rId32" Type="http://schemas.openxmlformats.org/officeDocument/2006/relationships/hyperlink" Target="https://www.iea.org/countries/mozambique/electricity" TargetMode="External"/><Relationship Id="rId37" Type="http://schemas.openxmlformats.org/officeDocument/2006/relationships/hyperlink" Target="https://www.iea.org/countries/south-sudan/electricity" TargetMode="External"/><Relationship Id="rId40" Type="http://schemas.openxmlformats.org/officeDocument/2006/relationships/hyperlink" Target="https://www.iea.org/countries/sudan/electricity" TargetMode="External"/><Relationship Id="rId5" Type="http://schemas.openxmlformats.org/officeDocument/2006/relationships/hyperlink" Target="https://www.indexmundi.com/g/r.aspx?v=81000" TargetMode="External"/><Relationship Id="rId15" Type="http://schemas.openxmlformats.org/officeDocument/2006/relationships/hyperlink" Target="https://www.indexmundi.com/g/r.aspx?v=81000" TargetMode="External"/><Relationship Id="rId23" Type="http://schemas.openxmlformats.org/officeDocument/2006/relationships/hyperlink" Target="https://www.iea.org/countries/congo/electricity" TargetMode="External"/><Relationship Id="rId28" Type="http://schemas.openxmlformats.org/officeDocument/2006/relationships/hyperlink" Target="https://www.iea.org/countries/ghana/electricity" TargetMode="External"/><Relationship Id="rId36" Type="http://schemas.openxmlformats.org/officeDocument/2006/relationships/hyperlink" Target="https://www.iea.org/countries/rwanda/electricity" TargetMode="External"/><Relationship Id="rId10" Type="http://schemas.openxmlformats.org/officeDocument/2006/relationships/hyperlink" Target="https://www.indexmundi.com/g/r.aspx?v=81000" TargetMode="External"/><Relationship Id="rId19" Type="http://schemas.openxmlformats.org/officeDocument/2006/relationships/hyperlink" Target="https://www.iea.org/countries/burkina-faso/electricity" TargetMode="External"/><Relationship Id="rId31" Type="http://schemas.openxmlformats.org/officeDocument/2006/relationships/hyperlink" Target="https://www.iea.org/countries/mauritius/electricity" TargetMode="External"/><Relationship Id="rId44" Type="http://schemas.openxmlformats.org/officeDocument/2006/relationships/hyperlink" Target="https://www.statehouse.gov.sc/uploads/downloads/filepath_13.pdf" TargetMode="External"/><Relationship Id="rId4" Type="http://schemas.openxmlformats.org/officeDocument/2006/relationships/hyperlink" Target="https://www.indexmundi.com/g/r.aspx?v=81000" TargetMode="External"/><Relationship Id="rId9" Type="http://schemas.openxmlformats.org/officeDocument/2006/relationships/hyperlink" Target="https://www.indexmundi.com/g/r.aspx?v=81000" TargetMode="External"/><Relationship Id="rId14" Type="http://schemas.openxmlformats.org/officeDocument/2006/relationships/hyperlink" Target="https://www.indexmundi.com/g/r.aspx?v=81000" TargetMode="External"/><Relationship Id="rId22" Type="http://schemas.openxmlformats.org/officeDocument/2006/relationships/hyperlink" Target="https://www.iea.org/countries/cote-divoire/electricity" TargetMode="External"/><Relationship Id="rId27" Type="http://schemas.openxmlformats.org/officeDocument/2006/relationships/hyperlink" Target="https://www.iea.org/countries/gabon/electricity" TargetMode="External"/><Relationship Id="rId30" Type="http://schemas.openxmlformats.org/officeDocument/2006/relationships/hyperlink" Target="https://www.iea.org/countries/madagascar/electricity" TargetMode="External"/><Relationship Id="rId35" Type="http://schemas.openxmlformats.org/officeDocument/2006/relationships/hyperlink" Target="https://www.iea.org/countries/niger/electricity" TargetMode="External"/><Relationship Id="rId43" Type="http://schemas.openxmlformats.org/officeDocument/2006/relationships/hyperlink" Target="https://www.iea.org/countries/zimbabwe/electricity" TargetMode="External"/><Relationship Id="rId8" Type="http://schemas.openxmlformats.org/officeDocument/2006/relationships/hyperlink" Target="https://www.indexmundi.com/g/r.aspx?v=81000" TargetMode="External"/><Relationship Id="rId3" Type="http://schemas.openxmlformats.org/officeDocument/2006/relationships/hyperlink" Target="https://www.indexmundi.com/g/r.aspx?v=81000" TargetMode="External"/><Relationship Id="rId12" Type="http://schemas.openxmlformats.org/officeDocument/2006/relationships/hyperlink" Target="https://www.indexmundi.com/g/r.aspx?v=81000" TargetMode="External"/><Relationship Id="rId17" Type="http://schemas.openxmlformats.org/officeDocument/2006/relationships/hyperlink" Target="https://www.iea.org/countries/botswana/electricity" TargetMode="External"/><Relationship Id="rId25" Type="http://schemas.openxmlformats.org/officeDocument/2006/relationships/hyperlink" Target="https://www.iea.org/countries/eritrea/electricity" TargetMode="External"/><Relationship Id="rId33" Type="http://schemas.openxmlformats.org/officeDocument/2006/relationships/hyperlink" Target="https://www.iea.org/countries/namibia/electricity" TargetMode="External"/><Relationship Id="rId38" Type="http://schemas.openxmlformats.org/officeDocument/2006/relationships/hyperlink" Target="https://www.iea.org/countries/senegal/elec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8D0B-7AC1-AF41-91A8-0BA51189D789}">
  <dimension ref="A1:N49"/>
  <sheetViews>
    <sheetView tabSelected="1" topLeftCell="H1" zoomScale="110" workbookViewId="0">
      <selection activeCell="K12" sqref="K12"/>
    </sheetView>
  </sheetViews>
  <sheetFormatPr baseColWidth="10" defaultRowHeight="16" x14ac:dyDescent="0.2"/>
  <cols>
    <col min="1" max="1" width="10.83203125" style="11"/>
    <col min="2" max="2" width="30.5" style="11" customWidth="1"/>
    <col min="3" max="3" width="16.5" customWidth="1"/>
    <col min="4" max="4" width="30.5" style="11" customWidth="1"/>
    <col min="5" max="7" width="29.83203125" style="1" customWidth="1"/>
    <col min="8" max="8" width="27.6640625" style="1" customWidth="1"/>
    <col min="9" max="13" width="22" style="1" customWidth="1"/>
    <col min="14" max="14" width="97.1640625" style="1" customWidth="1"/>
  </cols>
  <sheetData>
    <row r="1" spans="1:14" s="5" customFormat="1" ht="51" x14ac:dyDescent="0.2">
      <c r="A1" s="2"/>
      <c r="B1" s="2" t="s">
        <v>0</v>
      </c>
      <c r="C1" s="2" t="s">
        <v>58</v>
      </c>
      <c r="D1" s="2" t="s">
        <v>51</v>
      </c>
      <c r="E1" s="6" t="s">
        <v>107</v>
      </c>
      <c r="F1" s="6" t="s">
        <v>110</v>
      </c>
      <c r="G1" s="6" t="s">
        <v>140</v>
      </c>
      <c r="H1" s="6" t="s">
        <v>141</v>
      </c>
      <c r="I1" s="6" t="s">
        <v>143</v>
      </c>
      <c r="J1" s="6" t="s">
        <v>144</v>
      </c>
      <c r="K1" s="6" t="s">
        <v>146</v>
      </c>
      <c r="L1" s="6" t="s">
        <v>146</v>
      </c>
      <c r="M1" s="6" t="s">
        <v>52</v>
      </c>
      <c r="N1" s="2" t="s">
        <v>50</v>
      </c>
    </row>
    <row r="2" spans="1:14" x14ac:dyDescent="0.2">
      <c r="A2" s="1">
        <v>1</v>
      </c>
      <c r="B2" s="1" t="s">
        <v>1</v>
      </c>
      <c r="C2" s="1" t="s">
        <v>59</v>
      </c>
      <c r="D2" s="1">
        <v>2022</v>
      </c>
      <c r="E2" s="1">
        <v>32427</v>
      </c>
      <c r="F2" s="1">
        <f>E2*277777.778</f>
        <v>9007500007.2059994</v>
      </c>
      <c r="G2" s="1">
        <v>37885800</v>
      </c>
      <c r="H2" s="1">
        <v>6.45</v>
      </c>
      <c r="I2" s="1">
        <f>(F2/12)/G2</f>
        <v>19.812832264344426</v>
      </c>
      <c r="J2" s="1" t="s">
        <v>120</v>
      </c>
      <c r="K2" s="1" t="e">
        <f>(J2/12)*H2</f>
        <v>#VALUE!</v>
      </c>
      <c r="L2" s="1">
        <f>I2*H2</f>
        <v>127.79276810502155</v>
      </c>
      <c r="M2" s="1" t="s">
        <v>55</v>
      </c>
      <c r="N2" s="7" t="s">
        <v>108</v>
      </c>
    </row>
    <row r="3" spans="1:14" x14ac:dyDescent="0.2">
      <c r="A3" s="1">
        <v>2</v>
      </c>
      <c r="B3" s="1" t="s">
        <v>2</v>
      </c>
      <c r="C3" s="1" t="s">
        <v>60</v>
      </c>
      <c r="D3" s="1">
        <v>2022</v>
      </c>
      <c r="E3" s="1">
        <v>1203</v>
      </c>
      <c r="F3" s="1">
        <f t="shared" ref="F3:F49" si="0">E3*277777.778</f>
        <v>334166666.93400002</v>
      </c>
      <c r="G3" s="1">
        <v>14462700</v>
      </c>
      <c r="H3" s="1">
        <v>2.99</v>
      </c>
      <c r="I3" s="1">
        <f t="shared" ref="I3:I49" si="1">(F3/12)/G3</f>
        <v>1.9254511429055432</v>
      </c>
      <c r="J3" s="1" t="s">
        <v>120</v>
      </c>
      <c r="K3" s="1" t="e">
        <f t="shared" ref="K3:K5" si="2">(J3/12)*H3</f>
        <v>#VALUE!</v>
      </c>
      <c r="L3" s="1">
        <f t="shared" ref="L3:L49" si="3">I3*H3</f>
        <v>5.7570989172875748</v>
      </c>
      <c r="M3" s="1" t="s">
        <v>56</v>
      </c>
      <c r="N3" s="7" t="s">
        <v>109</v>
      </c>
    </row>
    <row r="4" spans="1:14" x14ac:dyDescent="0.2">
      <c r="A4" s="1">
        <v>3</v>
      </c>
      <c r="B4" s="1" t="s">
        <v>3</v>
      </c>
      <c r="C4" s="1" t="s">
        <v>61</v>
      </c>
      <c r="D4" s="1">
        <v>2022</v>
      </c>
      <c r="E4" s="1">
        <v>4521</v>
      </c>
      <c r="F4" s="1">
        <f t="shared" si="0"/>
        <v>1255833334.3380001</v>
      </c>
      <c r="G4" s="1">
        <v>2521140</v>
      </c>
      <c r="H4" s="1">
        <v>6.15</v>
      </c>
      <c r="I4" s="1">
        <f t="shared" si="1"/>
        <v>41.51010172441832</v>
      </c>
      <c r="J4" s="1" t="s">
        <v>120</v>
      </c>
      <c r="K4" s="1" t="e">
        <f t="shared" si="2"/>
        <v>#VALUE!</v>
      </c>
      <c r="L4" s="1">
        <f t="shared" si="3"/>
        <v>255.28712560517269</v>
      </c>
      <c r="M4" s="1" t="s">
        <v>57</v>
      </c>
      <c r="N4" s="7" t="s">
        <v>111</v>
      </c>
    </row>
    <row r="5" spans="1:14" x14ac:dyDescent="0.2">
      <c r="A5" s="1">
        <v>4</v>
      </c>
      <c r="B5" s="4" t="s">
        <v>4</v>
      </c>
      <c r="C5" s="4" t="s">
        <v>62</v>
      </c>
      <c r="D5" s="1">
        <v>2022</v>
      </c>
      <c r="E5" s="8">
        <v>1619</v>
      </c>
      <c r="F5" s="1">
        <f t="shared" si="0"/>
        <v>449722222.58199996</v>
      </c>
      <c r="G5" s="1">
        <v>23548800</v>
      </c>
      <c r="H5" s="1">
        <v>5.99</v>
      </c>
      <c r="I5" s="1">
        <f t="shared" si="1"/>
        <v>1.5914548461846603</v>
      </c>
      <c r="J5" s="1" t="s">
        <v>120</v>
      </c>
      <c r="K5" s="1" t="e">
        <f t="shared" si="2"/>
        <v>#VALUE!</v>
      </c>
      <c r="L5" s="1">
        <f t="shared" si="3"/>
        <v>9.5328145286461154</v>
      </c>
      <c r="M5" s="1" t="s">
        <v>54</v>
      </c>
      <c r="N5" s="7" t="s">
        <v>112</v>
      </c>
    </row>
    <row r="6" spans="1:14" x14ac:dyDescent="0.2">
      <c r="A6" s="1">
        <v>5</v>
      </c>
      <c r="B6" s="1" t="s">
        <v>5</v>
      </c>
      <c r="C6" s="1" t="s">
        <v>63</v>
      </c>
      <c r="D6" s="1">
        <v>2020</v>
      </c>
      <c r="E6" s="1" t="s">
        <v>120</v>
      </c>
      <c r="F6" s="1" t="e">
        <f t="shared" si="0"/>
        <v>#VALUE!</v>
      </c>
      <c r="G6" s="1">
        <v>14047800</v>
      </c>
      <c r="H6" s="1">
        <v>5.96</v>
      </c>
      <c r="I6" s="1" t="e">
        <f t="shared" si="1"/>
        <v>#VALUE!</v>
      </c>
      <c r="J6" s="1">
        <v>32.25</v>
      </c>
      <c r="K6" s="1">
        <f>(J6/12)*H6</f>
        <v>16.017499999999998</v>
      </c>
      <c r="L6" s="1" t="e">
        <f t="shared" si="3"/>
        <v>#VALUE!</v>
      </c>
      <c r="M6" s="1" t="s">
        <v>54</v>
      </c>
      <c r="N6" s="9" t="s">
        <v>49</v>
      </c>
    </row>
    <row r="7" spans="1:14" x14ac:dyDescent="0.2">
      <c r="A7" s="1">
        <v>6</v>
      </c>
      <c r="B7" s="1" t="s">
        <v>6</v>
      </c>
      <c r="C7" s="1" t="s">
        <v>64</v>
      </c>
      <c r="D7" s="1">
        <v>2020</v>
      </c>
      <c r="E7" s="1" t="s">
        <v>120</v>
      </c>
      <c r="F7" s="1" t="e">
        <f t="shared" si="0"/>
        <v>#VALUE!</v>
      </c>
      <c r="G7" s="1">
        <v>5330690</v>
      </c>
      <c r="H7" s="1">
        <v>5.86</v>
      </c>
      <c r="I7" s="1" t="e">
        <f t="shared" si="1"/>
        <v>#VALUE!</v>
      </c>
      <c r="J7" s="1">
        <v>26.61</v>
      </c>
      <c r="K7" s="1">
        <f t="shared" ref="K7:K49" si="4">(J7/12)*H7</f>
        <v>12.99455</v>
      </c>
      <c r="L7" s="1" t="e">
        <f t="shared" si="3"/>
        <v>#VALUE!</v>
      </c>
      <c r="M7" s="1" t="s">
        <v>54</v>
      </c>
      <c r="N7" s="9" t="s">
        <v>49</v>
      </c>
    </row>
    <row r="8" spans="1:14" x14ac:dyDescent="0.2">
      <c r="A8" s="1">
        <v>7</v>
      </c>
      <c r="B8" s="1" t="s">
        <v>7</v>
      </c>
      <c r="C8" s="1" t="s">
        <v>65</v>
      </c>
      <c r="D8" s="1">
        <v>2020</v>
      </c>
      <c r="E8" s="1" t="s">
        <v>120</v>
      </c>
      <c r="F8" s="1" t="e">
        <f t="shared" si="0"/>
        <v>#VALUE!</v>
      </c>
      <c r="G8" s="1">
        <v>524877</v>
      </c>
      <c r="H8" s="1">
        <v>4.9800000000000004</v>
      </c>
      <c r="I8" s="1" t="e">
        <f t="shared" si="1"/>
        <v>#VALUE!</v>
      </c>
      <c r="J8" s="1">
        <v>629.91</v>
      </c>
      <c r="K8" s="1">
        <f t="shared" si="4"/>
        <v>261.41265000000004</v>
      </c>
      <c r="L8" s="1" t="e">
        <f t="shared" si="3"/>
        <v>#VALUE!</v>
      </c>
      <c r="M8" s="1" t="s">
        <v>57</v>
      </c>
      <c r="N8" s="9" t="s">
        <v>49</v>
      </c>
    </row>
    <row r="9" spans="1:14" x14ac:dyDescent="0.2">
      <c r="A9" s="1">
        <v>8</v>
      </c>
      <c r="B9" s="1" t="s">
        <v>8</v>
      </c>
      <c r="C9" s="1" t="s">
        <v>66</v>
      </c>
      <c r="D9" s="1">
        <v>2022</v>
      </c>
      <c r="E9" s="1">
        <v>5861</v>
      </c>
      <c r="F9" s="1">
        <f t="shared" si="0"/>
        <v>1628055556.858</v>
      </c>
      <c r="G9" s="1">
        <v>29123700</v>
      </c>
      <c r="H9" s="1">
        <v>7.77</v>
      </c>
      <c r="I9" s="1">
        <f t="shared" si="1"/>
        <v>4.6584498674561727</v>
      </c>
      <c r="J9" s="1" t="s">
        <v>120</v>
      </c>
      <c r="K9" s="1" t="e">
        <f t="shared" si="4"/>
        <v>#VALUE!</v>
      </c>
      <c r="L9" s="1">
        <f t="shared" si="3"/>
        <v>36.196155470134457</v>
      </c>
      <c r="M9" s="1" t="s">
        <v>53</v>
      </c>
      <c r="N9" s="7" t="s">
        <v>114</v>
      </c>
    </row>
    <row r="10" spans="1:14" x14ac:dyDescent="0.2">
      <c r="A10" s="1">
        <v>9</v>
      </c>
      <c r="B10" s="3" t="s">
        <v>9</v>
      </c>
      <c r="C10" s="3" t="s">
        <v>67</v>
      </c>
      <c r="D10" s="3">
        <v>2022</v>
      </c>
      <c r="E10" s="1">
        <v>335</v>
      </c>
      <c r="F10" s="1">
        <f t="shared" si="0"/>
        <v>93055555.629999995</v>
      </c>
      <c r="G10" s="1">
        <v>20299100</v>
      </c>
      <c r="H10" s="1">
        <v>4.54</v>
      </c>
      <c r="I10" s="1">
        <f t="shared" si="1"/>
        <v>0.38201839666947468</v>
      </c>
      <c r="J10" s="1" t="s">
        <v>120</v>
      </c>
      <c r="K10" s="1" t="e">
        <f t="shared" si="4"/>
        <v>#VALUE!</v>
      </c>
      <c r="L10" s="1">
        <f t="shared" si="3"/>
        <v>1.734363520879415</v>
      </c>
      <c r="M10" s="1" t="s">
        <v>56</v>
      </c>
      <c r="N10" s="7" t="s">
        <v>113</v>
      </c>
    </row>
    <row r="11" spans="1:14" x14ac:dyDescent="0.2">
      <c r="A11" s="1">
        <v>10</v>
      </c>
      <c r="B11" s="1" t="s">
        <v>10</v>
      </c>
      <c r="C11" s="1" t="s">
        <v>68</v>
      </c>
      <c r="D11" s="1">
        <v>2020</v>
      </c>
      <c r="E11" s="1" t="s">
        <v>120</v>
      </c>
      <c r="F11" s="1" t="e">
        <f t="shared" si="0"/>
        <v>#VALUE!</v>
      </c>
      <c r="G11" s="1">
        <v>866628</v>
      </c>
      <c r="H11" s="1">
        <v>5.05</v>
      </c>
      <c r="I11" s="1" t="e">
        <f t="shared" si="1"/>
        <v>#VALUE!</v>
      </c>
      <c r="J11" s="1">
        <v>46.15</v>
      </c>
      <c r="K11" s="1">
        <f t="shared" si="4"/>
        <v>19.421458333333334</v>
      </c>
      <c r="L11" s="1" t="e">
        <f t="shared" si="3"/>
        <v>#VALUE!</v>
      </c>
      <c r="M11" s="1" t="s">
        <v>54</v>
      </c>
      <c r="N11" s="9" t="s">
        <v>49</v>
      </c>
    </row>
    <row r="12" spans="1:14" x14ac:dyDescent="0.2">
      <c r="A12" s="1">
        <v>11</v>
      </c>
      <c r="B12" s="1" t="s">
        <v>11</v>
      </c>
      <c r="C12" s="1" t="s">
        <v>69</v>
      </c>
      <c r="D12" s="1">
        <v>2022</v>
      </c>
      <c r="E12" s="1">
        <v>18506</v>
      </c>
      <c r="F12" s="1">
        <f t="shared" si="0"/>
        <v>5140555559.6680002</v>
      </c>
      <c r="G12" s="1">
        <v>31934200</v>
      </c>
      <c r="H12" s="1">
        <v>4.28</v>
      </c>
      <c r="I12" s="1">
        <f t="shared" si="1"/>
        <v>13.414446893059271</v>
      </c>
      <c r="J12" s="1" t="s">
        <v>120</v>
      </c>
      <c r="K12" s="1" t="e">
        <f t="shared" si="4"/>
        <v>#VALUE!</v>
      </c>
      <c r="L12" s="1">
        <f t="shared" si="3"/>
        <v>57.413832702293682</v>
      </c>
      <c r="M12" s="1" t="s">
        <v>53</v>
      </c>
      <c r="N12" s="7" t="s">
        <v>115</v>
      </c>
    </row>
    <row r="13" spans="1:14" x14ac:dyDescent="0.2">
      <c r="A13" s="1">
        <v>12</v>
      </c>
      <c r="B13" s="1" t="s">
        <v>12</v>
      </c>
      <c r="C13" s="1" t="s">
        <v>70</v>
      </c>
      <c r="D13" s="1">
        <v>2022</v>
      </c>
      <c r="E13" s="1">
        <v>6317</v>
      </c>
      <c r="F13" s="1">
        <f t="shared" si="0"/>
        <v>1754722223.6259999</v>
      </c>
      <c r="G13" s="1">
        <v>109276000</v>
      </c>
      <c r="H13" s="1">
        <v>4.13</v>
      </c>
      <c r="I13" s="1">
        <f t="shared" si="1"/>
        <v>1.3381424280613614</v>
      </c>
      <c r="J13" s="1" t="s">
        <v>120</v>
      </c>
      <c r="K13" s="1" t="e">
        <f t="shared" si="4"/>
        <v>#VALUE!</v>
      </c>
      <c r="L13" s="1">
        <f t="shared" si="3"/>
        <v>5.5265282278934222</v>
      </c>
      <c r="M13" s="1" t="s">
        <v>56</v>
      </c>
      <c r="N13" s="7" t="s">
        <v>117</v>
      </c>
    </row>
    <row r="14" spans="1:14" x14ac:dyDescent="0.2">
      <c r="A14" s="1">
        <v>13</v>
      </c>
      <c r="B14" s="3" t="s">
        <v>13</v>
      </c>
      <c r="C14" s="3" t="s">
        <v>71</v>
      </c>
      <c r="D14" s="1">
        <v>2020</v>
      </c>
      <c r="E14" s="1" t="s">
        <v>120</v>
      </c>
      <c r="F14" s="1" t="e">
        <f t="shared" si="0"/>
        <v>#VALUE!</v>
      </c>
      <c r="G14" s="1">
        <v>1892520</v>
      </c>
      <c r="H14" s="1">
        <v>5.61</v>
      </c>
      <c r="I14" s="1" t="e">
        <f t="shared" si="1"/>
        <v>#VALUE!</v>
      </c>
      <c r="J14" s="1">
        <v>556.1</v>
      </c>
      <c r="K14" s="1">
        <f t="shared" si="4"/>
        <v>259.97675000000004</v>
      </c>
      <c r="L14" s="1" t="e">
        <f t="shared" si="3"/>
        <v>#VALUE!</v>
      </c>
      <c r="M14" s="1" t="s">
        <v>57</v>
      </c>
      <c r="N14" s="7"/>
    </row>
    <row r="15" spans="1:14" x14ac:dyDescent="0.2">
      <c r="A15" s="3">
        <v>14</v>
      </c>
      <c r="B15" s="3" t="s">
        <v>14</v>
      </c>
      <c r="C15" s="3" t="s">
        <v>72</v>
      </c>
      <c r="D15" s="3">
        <v>2022</v>
      </c>
      <c r="E15" s="1">
        <v>672</v>
      </c>
      <c r="F15" s="1">
        <f t="shared" si="0"/>
        <v>186666666.81599998</v>
      </c>
      <c r="G15" s="1">
        <v>3535600</v>
      </c>
      <c r="H15" s="1">
        <v>6.32</v>
      </c>
      <c r="I15" s="1">
        <f t="shared" si="1"/>
        <v>4.3996932820454795</v>
      </c>
      <c r="J15" s="1" t="s">
        <v>120</v>
      </c>
      <c r="K15" s="1" t="e">
        <f t="shared" si="4"/>
        <v>#VALUE!</v>
      </c>
      <c r="L15" s="1">
        <f t="shared" si="3"/>
        <v>27.806061542527431</v>
      </c>
      <c r="M15" s="1" t="s">
        <v>54</v>
      </c>
      <c r="N15" s="7" t="s">
        <v>118</v>
      </c>
    </row>
    <row r="16" spans="1:14" x14ac:dyDescent="0.2">
      <c r="A16" s="3">
        <v>15</v>
      </c>
      <c r="B16" s="3" t="s">
        <v>15</v>
      </c>
      <c r="C16" s="3" t="s">
        <v>73</v>
      </c>
      <c r="D16" s="1">
        <v>2020</v>
      </c>
      <c r="E16" s="1" t="s">
        <v>120</v>
      </c>
      <c r="F16" s="1" t="e">
        <f t="shared" si="0"/>
        <v>#VALUE!</v>
      </c>
      <c r="G16" s="1">
        <v>1242820</v>
      </c>
      <c r="H16" s="1">
        <v>3.61</v>
      </c>
      <c r="I16" s="1" t="e">
        <f t="shared" si="1"/>
        <v>#VALUE!</v>
      </c>
      <c r="J16" s="10">
        <v>1295.6300000000001</v>
      </c>
      <c r="K16" s="1">
        <f>(J16/12)*H16</f>
        <v>389.76869166666671</v>
      </c>
      <c r="L16" s="1" t="e">
        <f t="shared" si="3"/>
        <v>#VALUE!</v>
      </c>
      <c r="M16" s="1" t="s">
        <v>57</v>
      </c>
      <c r="N16" s="7"/>
    </row>
    <row r="17" spans="1:14" x14ac:dyDescent="0.2">
      <c r="A17" s="1">
        <v>16</v>
      </c>
      <c r="B17" s="1" t="s">
        <v>16</v>
      </c>
      <c r="C17" s="1" t="s">
        <v>74</v>
      </c>
      <c r="D17" s="1">
        <v>2022</v>
      </c>
      <c r="E17" s="1">
        <v>20453</v>
      </c>
      <c r="F17" s="1">
        <f t="shared" si="0"/>
        <v>5681388893.434</v>
      </c>
      <c r="G17" s="1">
        <v>132060000</v>
      </c>
      <c r="H17" s="1">
        <v>5.76</v>
      </c>
      <c r="I17" s="1">
        <f t="shared" si="1"/>
        <v>3.5851058189673886</v>
      </c>
      <c r="J17" s="1" t="s">
        <v>120</v>
      </c>
      <c r="K17" s="1" t="e">
        <f t="shared" si="4"/>
        <v>#VALUE!</v>
      </c>
      <c r="L17" s="1">
        <f t="shared" si="3"/>
        <v>20.650209517252158</v>
      </c>
      <c r="M17" s="1" t="s">
        <v>54</v>
      </c>
      <c r="N17" s="7" t="s">
        <v>119</v>
      </c>
    </row>
    <row r="18" spans="1:14" x14ac:dyDescent="0.2">
      <c r="A18" s="1">
        <v>17</v>
      </c>
      <c r="B18" s="1" t="s">
        <v>17</v>
      </c>
      <c r="C18" s="1" t="s">
        <v>75</v>
      </c>
      <c r="D18" s="1">
        <v>2022</v>
      </c>
      <c r="E18" s="8">
        <v>4618</v>
      </c>
      <c r="F18" s="1">
        <f t="shared" si="0"/>
        <v>1282777778.8039999</v>
      </c>
      <c r="G18" s="1">
        <v>2538950</v>
      </c>
      <c r="H18" s="1">
        <v>3.45</v>
      </c>
      <c r="I18" s="1">
        <f t="shared" si="1"/>
        <v>42.103290034725639</v>
      </c>
      <c r="J18" s="1" t="s">
        <v>120</v>
      </c>
      <c r="K18" s="1" t="e">
        <f t="shared" si="4"/>
        <v>#VALUE!</v>
      </c>
      <c r="L18" s="1">
        <f t="shared" si="3"/>
        <v>145.25635061980347</v>
      </c>
      <c r="M18" s="1" t="s">
        <v>55</v>
      </c>
      <c r="N18" s="7" t="s">
        <v>121</v>
      </c>
    </row>
    <row r="19" spans="1:14" x14ac:dyDescent="0.2">
      <c r="A19" s="1">
        <v>18</v>
      </c>
      <c r="B19" s="1" t="s">
        <v>18</v>
      </c>
      <c r="C19" s="1" t="s">
        <v>76</v>
      </c>
      <c r="D19" s="1">
        <v>2020</v>
      </c>
      <c r="E19" s="1" t="s">
        <v>120</v>
      </c>
      <c r="F19" s="1" t="e">
        <f t="shared" si="0"/>
        <v>#VALUE!</v>
      </c>
      <c r="G19" s="1">
        <v>2759990</v>
      </c>
      <c r="H19" s="1">
        <v>8.6999999999999993</v>
      </c>
      <c r="I19" s="1" t="e">
        <f t="shared" si="1"/>
        <v>#VALUE!</v>
      </c>
      <c r="J19" s="1">
        <v>130.08000000000001</v>
      </c>
      <c r="K19" s="1">
        <f t="shared" si="4"/>
        <v>94.308000000000007</v>
      </c>
      <c r="L19" s="1" t="e">
        <f t="shared" si="3"/>
        <v>#VALUE!</v>
      </c>
      <c r="M19" s="1" t="s">
        <v>53</v>
      </c>
      <c r="N19" s="9" t="s">
        <v>49</v>
      </c>
    </row>
    <row r="20" spans="1:14" x14ac:dyDescent="0.2">
      <c r="A20" s="1">
        <v>19</v>
      </c>
      <c r="B20" s="1" t="s">
        <v>19</v>
      </c>
      <c r="C20" s="1" t="s">
        <v>77</v>
      </c>
      <c r="D20" s="1">
        <v>2022</v>
      </c>
      <c r="E20" s="1">
        <v>25565</v>
      </c>
      <c r="F20" s="1">
        <f t="shared" si="0"/>
        <v>7101388894.5699997</v>
      </c>
      <c r="G20" s="1">
        <v>34427400</v>
      </c>
      <c r="H20" s="1">
        <v>3.37</v>
      </c>
      <c r="I20" s="1">
        <f t="shared" si="1"/>
        <v>17.189285507497903</v>
      </c>
      <c r="J20" s="1" t="s">
        <v>120</v>
      </c>
      <c r="K20" s="1" t="e">
        <f t="shared" si="4"/>
        <v>#VALUE!</v>
      </c>
      <c r="L20" s="1">
        <f t="shared" si="3"/>
        <v>57.927892160267938</v>
      </c>
      <c r="M20" s="1" t="s">
        <v>53</v>
      </c>
      <c r="N20" s="7" t="s">
        <v>122</v>
      </c>
    </row>
    <row r="21" spans="1:14" x14ac:dyDescent="0.2">
      <c r="A21" s="1">
        <v>20</v>
      </c>
      <c r="B21" s="1" t="s">
        <v>20</v>
      </c>
      <c r="C21" s="1" t="s">
        <v>78</v>
      </c>
      <c r="D21" s="1">
        <v>2020</v>
      </c>
      <c r="E21" s="1" t="s">
        <v>120</v>
      </c>
      <c r="F21" s="1" t="e">
        <f t="shared" si="0"/>
        <v>#VALUE!</v>
      </c>
      <c r="G21" s="1">
        <v>14754800</v>
      </c>
      <c r="H21" s="1">
        <v>7.97</v>
      </c>
      <c r="I21" s="1" t="e">
        <f t="shared" si="1"/>
        <v>#VALUE!</v>
      </c>
      <c r="J21" s="1">
        <v>44.39</v>
      </c>
      <c r="K21" s="1">
        <f t="shared" si="4"/>
        <v>29.482358333333334</v>
      </c>
      <c r="L21" s="1" t="e">
        <f t="shared" si="3"/>
        <v>#VALUE!</v>
      </c>
      <c r="M21" s="1" t="s">
        <v>54</v>
      </c>
      <c r="N21" s="9" t="s">
        <v>49</v>
      </c>
    </row>
    <row r="22" spans="1:14" x14ac:dyDescent="0.2">
      <c r="A22" s="1">
        <v>21</v>
      </c>
      <c r="B22" s="1" t="s">
        <v>21</v>
      </c>
      <c r="C22" s="1" t="s">
        <v>79</v>
      </c>
      <c r="D22" s="1">
        <v>2020</v>
      </c>
      <c r="E22" s="1" t="s">
        <v>120</v>
      </c>
      <c r="F22" s="1" t="e">
        <f t="shared" si="0"/>
        <v>#VALUE!</v>
      </c>
      <c r="G22" s="1">
        <v>2201350</v>
      </c>
      <c r="H22" s="1">
        <v>6.54</v>
      </c>
      <c r="I22" s="1" t="e">
        <f t="shared" si="1"/>
        <v>#VALUE!</v>
      </c>
      <c r="J22" s="1">
        <v>18.82</v>
      </c>
      <c r="K22" s="1">
        <f t="shared" si="4"/>
        <v>10.2569</v>
      </c>
      <c r="L22" s="1" t="e">
        <f t="shared" si="3"/>
        <v>#VALUE!</v>
      </c>
      <c r="M22" s="1" t="s">
        <v>54</v>
      </c>
      <c r="N22" s="9" t="s">
        <v>49</v>
      </c>
    </row>
    <row r="23" spans="1:14" x14ac:dyDescent="0.2">
      <c r="A23" s="1">
        <v>22</v>
      </c>
      <c r="B23" s="1" t="s">
        <v>22</v>
      </c>
      <c r="C23" s="1" t="s">
        <v>80</v>
      </c>
      <c r="D23" s="1">
        <v>2022</v>
      </c>
      <c r="E23" s="1">
        <v>12840</v>
      </c>
      <c r="F23" s="1">
        <f t="shared" si="0"/>
        <v>3566666669.52</v>
      </c>
      <c r="G23" s="1">
        <v>56432900</v>
      </c>
      <c r="H23" s="1">
        <v>3.65</v>
      </c>
      <c r="I23" s="1">
        <f t="shared" si="1"/>
        <v>5.2668252466203223</v>
      </c>
      <c r="J23" s="1" t="s">
        <v>120</v>
      </c>
      <c r="K23" s="1" t="e">
        <f t="shared" si="4"/>
        <v>#VALUE!</v>
      </c>
      <c r="L23" s="1">
        <f t="shared" si="3"/>
        <v>19.223912150164175</v>
      </c>
      <c r="M23" s="1" t="s">
        <v>54</v>
      </c>
      <c r="N23" s="7" t="s">
        <v>123</v>
      </c>
    </row>
    <row r="24" spans="1:14" x14ac:dyDescent="0.2">
      <c r="A24" s="1">
        <v>23</v>
      </c>
      <c r="B24" s="1" t="s">
        <v>23</v>
      </c>
      <c r="C24" s="1" t="s">
        <v>81</v>
      </c>
      <c r="D24" s="1">
        <v>2020</v>
      </c>
      <c r="E24" s="1" t="s">
        <v>120</v>
      </c>
      <c r="F24" s="1" t="e">
        <f t="shared" si="0"/>
        <v>#VALUE!</v>
      </c>
      <c r="G24" s="1">
        <v>2337420</v>
      </c>
      <c r="H24" s="1">
        <v>2.33</v>
      </c>
      <c r="I24" s="1" t="e">
        <f t="shared" si="1"/>
        <v>#VALUE!</v>
      </c>
      <c r="J24" s="1">
        <v>430.25</v>
      </c>
      <c r="K24" s="1">
        <f t="shared" si="4"/>
        <v>83.540208333333325</v>
      </c>
      <c r="L24" s="1" t="e">
        <f t="shared" si="3"/>
        <v>#VALUE!</v>
      </c>
      <c r="M24" s="1" t="s">
        <v>53</v>
      </c>
      <c r="N24" s="9" t="s">
        <v>49</v>
      </c>
    </row>
    <row r="25" spans="1:14" x14ac:dyDescent="0.2">
      <c r="A25" s="1">
        <v>24</v>
      </c>
      <c r="B25" s="1" t="s">
        <v>24</v>
      </c>
      <c r="C25" s="1" t="s">
        <v>82</v>
      </c>
      <c r="D25" s="1">
        <v>2020</v>
      </c>
      <c r="E25" s="1" t="s">
        <v>120</v>
      </c>
      <c r="F25" s="1" t="e">
        <f t="shared" si="0"/>
        <v>#VALUE!</v>
      </c>
      <c r="G25" s="1">
        <v>5612820</v>
      </c>
      <c r="H25" s="1">
        <v>3.72</v>
      </c>
      <c r="I25" s="1" t="e">
        <f t="shared" si="1"/>
        <v>#VALUE!</v>
      </c>
      <c r="J25" s="1">
        <v>54.99</v>
      </c>
      <c r="K25" s="1">
        <f t="shared" si="4"/>
        <v>17.046900000000004</v>
      </c>
      <c r="L25" s="1" t="e">
        <f t="shared" si="3"/>
        <v>#VALUE!</v>
      </c>
      <c r="M25" s="1" t="s">
        <v>54</v>
      </c>
      <c r="N25" s="9" t="s">
        <v>49</v>
      </c>
    </row>
    <row r="26" spans="1:14" x14ac:dyDescent="0.2">
      <c r="A26" s="1">
        <v>25</v>
      </c>
      <c r="B26" s="1" t="s">
        <v>25</v>
      </c>
      <c r="C26" s="1" t="s">
        <v>83</v>
      </c>
      <c r="D26" s="1">
        <v>2022</v>
      </c>
      <c r="E26" s="1">
        <v>2658</v>
      </c>
      <c r="F26" s="1">
        <f t="shared" si="0"/>
        <v>738333333.92400002</v>
      </c>
      <c r="G26" s="1">
        <v>31965000</v>
      </c>
      <c r="H26" s="1">
        <v>4.2699999999999996</v>
      </c>
      <c r="I26" s="1">
        <f t="shared" si="1"/>
        <v>1.9248483599874864</v>
      </c>
      <c r="J26" s="1" t="s">
        <v>120</v>
      </c>
      <c r="K26" s="1" t="e">
        <f t="shared" si="4"/>
        <v>#VALUE!</v>
      </c>
      <c r="L26" s="1">
        <f t="shared" si="3"/>
        <v>8.2191024971465652</v>
      </c>
      <c r="M26" s="1" t="s">
        <v>54</v>
      </c>
      <c r="N26" s="7" t="s">
        <v>124</v>
      </c>
    </row>
    <row r="27" spans="1:14" x14ac:dyDescent="0.2">
      <c r="A27" s="1">
        <v>26</v>
      </c>
      <c r="B27" s="1" t="s">
        <v>26</v>
      </c>
      <c r="C27" s="1" t="s">
        <v>84</v>
      </c>
      <c r="D27" s="1">
        <v>2020</v>
      </c>
      <c r="E27" s="1" t="s">
        <v>120</v>
      </c>
      <c r="F27" s="1" t="e">
        <f t="shared" si="0"/>
        <v>#VALUE!</v>
      </c>
      <c r="G27" s="1">
        <v>21655300</v>
      </c>
      <c r="H27" s="1">
        <v>3.32</v>
      </c>
      <c r="I27" s="1" t="e">
        <f t="shared" si="1"/>
        <v>#VALUE!</v>
      </c>
      <c r="J27" s="1">
        <v>62.32</v>
      </c>
      <c r="K27" s="1">
        <f t="shared" si="4"/>
        <v>17.241866666666667</v>
      </c>
      <c r="L27" s="1" t="e">
        <f t="shared" si="3"/>
        <v>#VALUE!</v>
      </c>
      <c r="M27" s="1" t="s">
        <v>54</v>
      </c>
      <c r="N27" s="9" t="s">
        <v>49</v>
      </c>
    </row>
    <row r="28" spans="1:14" x14ac:dyDescent="0.2">
      <c r="A28" s="1">
        <v>27</v>
      </c>
      <c r="B28" s="1" t="s">
        <v>27</v>
      </c>
      <c r="C28" s="1" t="s">
        <v>85</v>
      </c>
      <c r="D28" s="1">
        <v>2020</v>
      </c>
      <c r="E28" s="1" t="s">
        <v>120</v>
      </c>
      <c r="F28" s="1" t="e">
        <f t="shared" si="0"/>
        <v>#VALUE!</v>
      </c>
      <c r="G28" s="1">
        <v>24478600</v>
      </c>
      <c r="H28" s="1">
        <v>7.96</v>
      </c>
      <c r="I28" s="1" t="e">
        <f t="shared" si="1"/>
        <v>#VALUE!</v>
      </c>
      <c r="J28" s="1">
        <v>152.51</v>
      </c>
      <c r="K28" s="1">
        <f t="shared" si="4"/>
        <v>101.16496666666667</v>
      </c>
      <c r="L28" s="1" t="e">
        <f t="shared" si="3"/>
        <v>#VALUE!</v>
      </c>
      <c r="M28" s="1" t="s">
        <v>53</v>
      </c>
      <c r="N28" s="9" t="s">
        <v>49</v>
      </c>
    </row>
    <row r="29" spans="1:14" x14ac:dyDescent="0.2">
      <c r="A29" s="1">
        <v>28</v>
      </c>
      <c r="B29" s="1" t="s">
        <v>28</v>
      </c>
      <c r="C29" s="1" t="s">
        <v>86</v>
      </c>
      <c r="D29" s="1">
        <v>2020</v>
      </c>
      <c r="E29" s="1" t="s">
        <v>120</v>
      </c>
      <c r="F29" s="1" t="e">
        <f t="shared" si="0"/>
        <v>#VALUE!</v>
      </c>
      <c r="G29" s="1">
        <v>5169400</v>
      </c>
      <c r="H29" s="1">
        <v>6.6</v>
      </c>
      <c r="I29" s="1" t="e">
        <f t="shared" si="1"/>
        <v>#VALUE!</v>
      </c>
      <c r="J29" s="1">
        <v>264.39</v>
      </c>
      <c r="K29" s="1">
        <f t="shared" si="4"/>
        <v>145.41449999999998</v>
      </c>
      <c r="L29" s="1" t="e">
        <f t="shared" si="3"/>
        <v>#VALUE!</v>
      </c>
      <c r="M29" s="1" t="s">
        <v>55</v>
      </c>
      <c r="N29" s="9" t="s">
        <v>49</v>
      </c>
    </row>
    <row r="30" spans="1:14" x14ac:dyDescent="0.2">
      <c r="A30" s="1">
        <v>29</v>
      </c>
      <c r="B30" s="1" t="s">
        <v>29</v>
      </c>
      <c r="C30" s="1" t="s">
        <v>87</v>
      </c>
      <c r="D30" s="1">
        <v>2022</v>
      </c>
      <c r="E30" s="1">
        <v>3555</v>
      </c>
      <c r="F30" s="1">
        <f t="shared" si="0"/>
        <v>987500000.78999996</v>
      </c>
      <c r="G30" s="1">
        <v>1271170</v>
      </c>
      <c r="H30" s="1">
        <v>5.38</v>
      </c>
      <c r="I30" s="1">
        <f t="shared" si="1"/>
        <v>64.736948427432992</v>
      </c>
      <c r="J30" s="1" t="s">
        <v>120</v>
      </c>
      <c r="K30" s="1" t="e">
        <f t="shared" si="4"/>
        <v>#VALUE!</v>
      </c>
      <c r="L30" s="1">
        <f t="shared" si="3"/>
        <v>348.28478253958951</v>
      </c>
      <c r="M30" s="1" t="s">
        <v>57</v>
      </c>
      <c r="N30" s="7" t="s">
        <v>125</v>
      </c>
    </row>
    <row r="31" spans="1:14" x14ac:dyDescent="0.2">
      <c r="A31" s="1">
        <v>30</v>
      </c>
      <c r="B31" s="1" t="s">
        <v>30</v>
      </c>
      <c r="C31" s="1" t="s">
        <v>88</v>
      </c>
      <c r="D31" s="1">
        <v>2022</v>
      </c>
      <c r="E31" s="1">
        <v>6050</v>
      </c>
      <c r="F31" s="1">
        <f t="shared" si="0"/>
        <v>1680555556.8999999</v>
      </c>
      <c r="G31" s="1">
        <v>34631800</v>
      </c>
      <c r="H31" s="1">
        <v>4.59</v>
      </c>
      <c r="I31" s="1">
        <f t="shared" si="1"/>
        <v>4.0438642059706202</v>
      </c>
      <c r="J31" s="1" t="s">
        <v>120</v>
      </c>
      <c r="K31" s="1" t="e">
        <f t="shared" si="4"/>
        <v>#VALUE!</v>
      </c>
      <c r="L31" s="1">
        <f t="shared" si="3"/>
        <v>18.561336705405147</v>
      </c>
      <c r="M31" s="1" t="s">
        <v>54</v>
      </c>
      <c r="N31" s="7" t="s">
        <v>126</v>
      </c>
    </row>
    <row r="32" spans="1:14" x14ac:dyDescent="0.2">
      <c r="A32" s="1">
        <v>31</v>
      </c>
      <c r="B32" s="1" t="s">
        <v>31</v>
      </c>
      <c r="C32" s="1" t="s">
        <v>89</v>
      </c>
      <c r="D32" s="1">
        <v>2022</v>
      </c>
      <c r="E32" s="1">
        <v>3656</v>
      </c>
      <c r="F32" s="1">
        <f t="shared" si="0"/>
        <v>1015555556.3679999</v>
      </c>
      <c r="G32" s="1">
        <v>3030130</v>
      </c>
      <c r="H32" s="1">
        <v>6.24</v>
      </c>
      <c r="I32" s="1">
        <f t="shared" si="1"/>
        <v>27.929372567293587</v>
      </c>
      <c r="J32" s="1" t="s">
        <v>120</v>
      </c>
      <c r="K32" s="1" t="e">
        <f t="shared" si="4"/>
        <v>#VALUE!</v>
      </c>
      <c r="L32" s="1">
        <f t="shared" si="3"/>
        <v>174.27928481991199</v>
      </c>
      <c r="M32" s="1" t="s">
        <v>142</v>
      </c>
      <c r="N32" s="7" t="s">
        <v>127</v>
      </c>
    </row>
    <row r="33" spans="1:14" x14ac:dyDescent="0.2">
      <c r="A33" s="1">
        <v>32</v>
      </c>
      <c r="B33" s="1" t="s">
        <v>32</v>
      </c>
      <c r="C33" s="1" t="s">
        <v>90</v>
      </c>
      <c r="D33" s="1">
        <v>2022</v>
      </c>
      <c r="E33" s="1">
        <v>2972</v>
      </c>
      <c r="F33" s="1">
        <f>E33*277777.778</f>
        <v>825555556.21599996</v>
      </c>
      <c r="G33" s="1">
        <v>27032400</v>
      </c>
      <c r="H33" s="1">
        <v>7.45</v>
      </c>
      <c r="I33" s="1">
        <f t="shared" si="1"/>
        <v>2.5449570275422579</v>
      </c>
      <c r="J33" s="1" t="s">
        <v>120</v>
      </c>
      <c r="K33" s="1" t="e">
        <f t="shared" si="4"/>
        <v>#VALUE!</v>
      </c>
      <c r="L33" s="1">
        <f t="shared" si="3"/>
        <v>18.959929855189824</v>
      </c>
      <c r="M33" s="1" t="s">
        <v>54</v>
      </c>
      <c r="N33" s="7" t="s">
        <v>129</v>
      </c>
    </row>
    <row r="34" spans="1:14" x14ac:dyDescent="0.2">
      <c r="A34" s="1">
        <v>33</v>
      </c>
      <c r="B34" s="1" t="s">
        <v>33</v>
      </c>
      <c r="C34" s="1" t="s">
        <v>91</v>
      </c>
      <c r="D34" s="1">
        <v>2022</v>
      </c>
      <c r="E34" s="1">
        <v>61416</v>
      </c>
      <c r="F34" s="1">
        <f t="shared" si="0"/>
        <v>17060000013.647999</v>
      </c>
      <c r="G34" s="1">
        <v>232679000</v>
      </c>
      <c r="H34" s="1">
        <v>3.96</v>
      </c>
      <c r="I34" s="1">
        <f t="shared" si="1"/>
        <v>6.109991309073874</v>
      </c>
      <c r="J34" s="1" t="s">
        <v>120</v>
      </c>
      <c r="K34" s="1" t="e">
        <f t="shared" si="4"/>
        <v>#VALUE!</v>
      </c>
      <c r="L34" s="1">
        <f t="shared" si="3"/>
        <v>24.195565583932542</v>
      </c>
      <c r="M34" s="1" t="s">
        <v>54</v>
      </c>
      <c r="N34" s="7" t="s">
        <v>128</v>
      </c>
    </row>
    <row r="35" spans="1:14" x14ac:dyDescent="0.2">
      <c r="A35" s="1">
        <v>34</v>
      </c>
      <c r="B35" s="1" t="s">
        <v>34</v>
      </c>
      <c r="C35" s="1" t="s">
        <v>92</v>
      </c>
      <c r="D35" s="1">
        <v>2022</v>
      </c>
      <c r="E35" s="1">
        <v>3264</v>
      </c>
      <c r="F35" s="1">
        <f t="shared" si="0"/>
        <v>906666667.39199996</v>
      </c>
      <c r="G35" s="1">
        <v>6332960</v>
      </c>
      <c r="H35" s="1">
        <v>4.22</v>
      </c>
      <c r="I35" s="1">
        <f t="shared" si="1"/>
        <v>11.930527844167656</v>
      </c>
      <c r="J35" s="1" t="s">
        <v>120</v>
      </c>
      <c r="K35" s="1" t="e">
        <f t="shared" si="4"/>
        <v>#VALUE!</v>
      </c>
      <c r="L35" s="1">
        <f t="shared" si="3"/>
        <v>50.346827502387505</v>
      </c>
      <c r="M35" s="1" t="s">
        <v>53</v>
      </c>
      <c r="N35" s="7" t="s">
        <v>116</v>
      </c>
    </row>
    <row r="36" spans="1:14" x14ac:dyDescent="0.2">
      <c r="A36" s="1">
        <v>35</v>
      </c>
      <c r="B36" s="1" t="s">
        <v>35</v>
      </c>
      <c r="C36" s="1" t="s">
        <v>93</v>
      </c>
      <c r="D36" s="1">
        <v>2022</v>
      </c>
      <c r="E36" s="1">
        <v>644</v>
      </c>
      <c r="F36" s="1">
        <f t="shared" si="0"/>
        <v>178888889.03200001</v>
      </c>
      <c r="G36" s="1">
        <v>14256600</v>
      </c>
      <c r="H36" s="1">
        <v>3.74</v>
      </c>
      <c r="I36" s="1">
        <f t="shared" si="1"/>
        <v>1.045649553142638</v>
      </c>
      <c r="J36" s="1" t="s">
        <v>120</v>
      </c>
      <c r="K36" s="1" t="e">
        <f t="shared" si="4"/>
        <v>#VALUE!</v>
      </c>
      <c r="L36" s="1">
        <f t="shared" si="3"/>
        <v>3.9107293287534661</v>
      </c>
      <c r="M36" s="1" t="s">
        <v>56</v>
      </c>
      <c r="N36" s="7" t="s">
        <v>130</v>
      </c>
    </row>
    <row r="37" spans="1:14" x14ac:dyDescent="0.2">
      <c r="A37" s="1">
        <v>36</v>
      </c>
      <c r="B37" s="1" t="s">
        <v>36</v>
      </c>
      <c r="C37" s="1" t="s">
        <v>94</v>
      </c>
      <c r="D37" s="1">
        <v>2022</v>
      </c>
      <c r="E37" s="1">
        <v>10603</v>
      </c>
      <c r="F37" s="1">
        <f t="shared" si="0"/>
        <v>2945277780.1339998</v>
      </c>
      <c r="G37" s="1">
        <v>18502000</v>
      </c>
      <c r="H37" s="1">
        <v>9.9700000000000006</v>
      </c>
      <c r="I37" s="1">
        <f t="shared" si="1"/>
        <v>13.265582910559219</v>
      </c>
      <c r="J37" s="1" t="s">
        <v>120</v>
      </c>
      <c r="K37" s="1" t="e">
        <f t="shared" si="4"/>
        <v>#VALUE!</v>
      </c>
      <c r="L37" s="1">
        <f t="shared" si="3"/>
        <v>132.25786161827543</v>
      </c>
      <c r="M37" s="1" t="s">
        <v>55</v>
      </c>
      <c r="N37" s="7" t="s">
        <v>132</v>
      </c>
    </row>
    <row r="38" spans="1:14" x14ac:dyDescent="0.2">
      <c r="A38" s="1">
        <v>37</v>
      </c>
      <c r="B38" s="1" t="s">
        <v>37</v>
      </c>
      <c r="C38" s="1" t="s">
        <v>95</v>
      </c>
      <c r="D38" s="1">
        <v>2012</v>
      </c>
      <c r="E38" s="1" t="s">
        <v>120</v>
      </c>
      <c r="F38" s="1" t="e">
        <f t="shared" si="0"/>
        <v>#VALUE!</v>
      </c>
      <c r="G38" s="1">
        <v>130418</v>
      </c>
      <c r="H38" s="1">
        <v>3.7</v>
      </c>
      <c r="I38" s="1" t="e">
        <f t="shared" si="1"/>
        <v>#VALUE!</v>
      </c>
      <c r="J38" s="10">
        <v>3391.3</v>
      </c>
      <c r="K38" s="1">
        <f>(J38/12)*H38</f>
        <v>1045.6508333333334</v>
      </c>
      <c r="L38" s="1" t="e">
        <f t="shared" si="3"/>
        <v>#VALUE!</v>
      </c>
      <c r="M38" s="1" t="s">
        <v>57</v>
      </c>
      <c r="N38" s="9" t="s">
        <v>145</v>
      </c>
    </row>
    <row r="39" spans="1:14" x14ac:dyDescent="0.2">
      <c r="A39" s="1">
        <v>38</v>
      </c>
      <c r="B39" s="1" t="s">
        <v>38</v>
      </c>
      <c r="C39" s="1" t="s">
        <v>96</v>
      </c>
      <c r="D39" s="1">
        <v>2020</v>
      </c>
      <c r="E39" s="1" t="s">
        <v>120</v>
      </c>
      <c r="F39" s="1" t="e">
        <f t="shared" si="0"/>
        <v>#VALUE!</v>
      </c>
      <c r="G39" s="1">
        <v>8642020</v>
      </c>
      <c r="H39" s="1">
        <v>10</v>
      </c>
      <c r="I39" s="1" t="e">
        <f t="shared" si="1"/>
        <v>#VALUE!</v>
      </c>
      <c r="J39" s="1">
        <v>42.11</v>
      </c>
      <c r="K39" s="1">
        <f t="shared" si="4"/>
        <v>35.091666666666669</v>
      </c>
      <c r="L39" s="1" t="e">
        <f t="shared" si="3"/>
        <v>#VALUE!</v>
      </c>
      <c r="M39" s="1" t="s">
        <v>53</v>
      </c>
      <c r="N39" s="9" t="s">
        <v>49</v>
      </c>
    </row>
    <row r="40" spans="1:14" x14ac:dyDescent="0.2">
      <c r="A40" s="1">
        <v>39</v>
      </c>
      <c r="B40" s="3" t="s">
        <v>39</v>
      </c>
      <c r="C40" s="3" t="s">
        <v>97</v>
      </c>
      <c r="D40" s="3">
        <v>2020</v>
      </c>
      <c r="E40" s="1" t="s">
        <v>120</v>
      </c>
      <c r="F40" s="1" t="e">
        <f t="shared" si="0"/>
        <v>#VALUE!</v>
      </c>
      <c r="G40" s="1">
        <v>19009200</v>
      </c>
      <c r="H40" s="1">
        <v>6.44</v>
      </c>
      <c r="I40" s="1" t="e">
        <f t="shared" si="1"/>
        <v>#VALUE!</v>
      </c>
      <c r="J40" s="1">
        <v>26.82</v>
      </c>
      <c r="K40" s="1">
        <f t="shared" si="4"/>
        <v>14.3934</v>
      </c>
      <c r="L40" s="1" t="e">
        <f t="shared" si="3"/>
        <v>#VALUE!</v>
      </c>
      <c r="M40" s="1" t="s">
        <v>54</v>
      </c>
      <c r="N40" s="9" t="s">
        <v>49</v>
      </c>
    </row>
    <row r="41" spans="1:14" x14ac:dyDescent="0.2">
      <c r="A41" s="1">
        <v>40</v>
      </c>
      <c r="B41" s="1" t="s">
        <v>40</v>
      </c>
      <c r="C41" s="1" t="s">
        <v>98</v>
      </c>
      <c r="D41" s="1">
        <v>2022</v>
      </c>
      <c r="E41" s="1">
        <v>165188</v>
      </c>
      <c r="F41" s="1">
        <f t="shared" si="0"/>
        <v>45885555592.264</v>
      </c>
      <c r="G41" s="1">
        <v>64007200</v>
      </c>
      <c r="H41" s="1">
        <v>5.25</v>
      </c>
      <c r="I41" s="1">
        <f t="shared" si="1"/>
        <v>59.740096416580215</v>
      </c>
      <c r="J41" s="1" t="s">
        <v>120</v>
      </c>
      <c r="K41" s="1" t="e">
        <f t="shared" si="4"/>
        <v>#VALUE!</v>
      </c>
      <c r="L41" s="1">
        <f t="shared" si="3"/>
        <v>313.63550618704613</v>
      </c>
      <c r="M41" s="1" t="s">
        <v>57</v>
      </c>
      <c r="N41" s="7" t="s">
        <v>133</v>
      </c>
    </row>
    <row r="42" spans="1:14" x14ac:dyDescent="0.2">
      <c r="A42" s="1">
        <v>41</v>
      </c>
      <c r="B42" s="3" t="s">
        <v>41</v>
      </c>
      <c r="C42" s="3" t="s">
        <v>99</v>
      </c>
      <c r="D42" s="1">
        <v>2022</v>
      </c>
      <c r="E42" s="1">
        <v>871</v>
      </c>
      <c r="F42" s="1">
        <f t="shared" si="0"/>
        <v>241944444.63799998</v>
      </c>
      <c r="G42" s="1">
        <v>11943400</v>
      </c>
      <c r="H42" s="1">
        <v>3.55</v>
      </c>
      <c r="I42" s="1">
        <f t="shared" si="1"/>
        <v>1.6881321108869054</v>
      </c>
      <c r="J42" s="1" t="s">
        <v>120</v>
      </c>
      <c r="K42" s="1" t="e">
        <f t="shared" si="4"/>
        <v>#VALUE!</v>
      </c>
      <c r="L42" s="1">
        <f t="shared" si="3"/>
        <v>5.9928689936485142</v>
      </c>
      <c r="M42" s="1" t="s">
        <v>56</v>
      </c>
      <c r="N42" s="7" t="s">
        <v>131</v>
      </c>
    </row>
    <row r="43" spans="1:14" x14ac:dyDescent="0.2">
      <c r="A43" s="1">
        <v>42</v>
      </c>
      <c r="B43" s="1" t="s">
        <v>42</v>
      </c>
      <c r="C43" s="1" t="s">
        <v>100</v>
      </c>
      <c r="D43" s="1">
        <v>2022</v>
      </c>
      <c r="E43" s="1">
        <v>30327</v>
      </c>
      <c r="F43" s="1">
        <f t="shared" si="0"/>
        <v>8424166673.4060001</v>
      </c>
      <c r="G43" s="1">
        <v>50449000</v>
      </c>
      <c r="H43" s="1">
        <v>6.02</v>
      </c>
      <c r="I43" s="1">
        <f t="shared" si="1"/>
        <v>13.915318231292989</v>
      </c>
      <c r="J43" s="1" t="s">
        <v>120</v>
      </c>
      <c r="K43" s="1" t="e">
        <f t="shared" si="4"/>
        <v>#VALUE!</v>
      </c>
      <c r="L43" s="1">
        <f t="shared" si="3"/>
        <v>83.770215752383791</v>
      </c>
      <c r="M43" s="1" t="s">
        <v>53</v>
      </c>
      <c r="N43" s="7" t="s">
        <v>134</v>
      </c>
    </row>
    <row r="44" spans="1:14" x14ac:dyDescent="0.2">
      <c r="A44" s="1">
        <v>43</v>
      </c>
      <c r="B44" s="1" t="s">
        <v>43</v>
      </c>
      <c r="C44" s="1" t="s">
        <v>101</v>
      </c>
      <c r="D44" s="1">
        <v>2020</v>
      </c>
      <c r="E44" s="1" t="s">
        <v>120</v>
      </c>
      <c r="F44" s="1" t="e">
        <f t="shared" si="0"/>
        <v>#VALUE!</v>
      </c>
      <c r="G44" s="1">
        <v>235536</v>
      </c>
      <c r="H44" s="1">
        <v>4.1900000000000004</v>
      </c>
      <c r="I44" s="1" t="e">
        <f t="shared" si="1"/>
        <v>#VALUE!</v>
      </c>
      <c r="J44" s="1">
        <v>290.73</v>
      </c>
      <c r="K44" s="1">
        <f t="shared" si="4"/>
        <v>101.51322500000002</v>
      </c>
      <c r="L44" s="1" t="e">
        <f t="shared" si="3"/>
        <v>#VALUE!</v>
      </c>
      <c r="M44" s="1" t="s">
        <v>55</v>
      </c>
      <c r="N44" s="9" t="s">
        <v>49</v>
      </c>
    </row>
    <row r="45" spans="1:14" x14ac:dyDescent="0.2">
      <c r="A45" s="1">
        <v>44</v>
      </c>
      <c r="B45" s="1" t="s">
        <v>44</v>
      </c>
      <c r="C45" s="1" t="s">
        <v>102</v>
      </c>
      <c r="D45" s="1">
        <v>2022</v>
      </c>
      <c r="E45" s="1">
        <v>12192</v>
      </c>
      <c r="F45" s="1">
        <f t="shared" si="0"/>
        <v>3386666669.3759999</v>
      </c>
      <c r="G45" s="1">
        <v>68560200</v>
      </c>
      <c r="H45" s="1">
        <v>4.2699999999999996</v>
      </c>
      <c r="I45" s="1">
        <f t="shared" si="1"/>
        <v>4.1164148069579731</v>
      </c>
      <c r="J45" s="1" t="s">
        <v>120</v>
      </c>
      <c r="K45" s="1" t="e">
        <f t="shared" si="4"/>
        <v>#VALUE!</v>
      </c>
      <c r="L45" s="1">
        <f t="shared" si="3"/>
        <v>17.577091225710543</v>
      </c>
      <c r="M45" s="1" t="s">
        <v>54</v>
      </c>
      <c r="N45" s="7" t="s">
        <v>135</v>
      </c>
    </row>
    <row r="46" spans="1:14" x14ac:dyDescent="0.2">
      <c r="A46" s="1">
        <v>45</v>
      </c>
      <c r="B46" s="1" t="s">
        <v>45</v>
      </c>
      <c r="C46" s="1" t="s">
        <v>103</v>
      </c>
      <c r="D46" s="1">
        <v>2022</v>
      </c>
      <c r="E46" s="1">
        <v>3704</v>
      </c>
      <c r="F46" s="1">
        <f t="shared" si="0"/>
        <v>1028888889.712</v>
      </c>
      <c r="G46" s="1">
        <v>9515240</v>
      </c>
      <c r="H46" s="1">
        <v>1.88</v>
      </c>
      <c r="I46" s="1">
        <f t="shared" si="1"/>
        <v>9.0108857800048483</v>
      </c>
      <c r="J46" s="1" t="s">
        <v>120</v>
      </c>
      <c r="K46" s="1" t="e">
        <f t="shared" si="4"/>
        <v>#VALUE!</v>
      </c>
      <c r="L46" s="1">
        <f t="shared" si="3"/>
        <v>16.940465266409113</v>
      </c>
      <c r="M46" s="1" t="s">
        <v>54</v>
      </c>
      <c r="N46" s="7" t="s">
        <v>136</v>
      </c>
    </row>
    <row r="47" spans="1:14" x14ac:dyDescent="0.2">
      <c r="A47" s="1">
        <v>46</v>
      </c>
      <c r="B47" s="1" t="s">
        <v>46</v>
      </c>
      <c r="C47" s="1" t="s">
        <v>104</v>
      </c>
      <c r="D47" s="1">
        <v>2022</v>
      </c>
      <c r="E47" s="1">
        <v>3140</v>
      </c>
      <c r="F47" s="1">
        <f t="shared" si="0"/>
        <v>872222222.91999996</v>
      </c>
      <c r="G47" s="1">
        <v>50015100</v>
      </c>
      <c r="H47" s="1">
        <v>6.06</v>
      </c>
      <c r="I47" s="1">
        <f t="shared" si="1"/>
        <v>1.4532648188913613</v>
      </c>
      <c r="J47" s="1" t="s">
        <v>120</v>
      </c>
      <c r="K47" s="1" t="e">
        <f t="shared" si="4"/>
        <v>#VALUE!</v>
      </c>
      <c r="L47" s="1">
        <f t="shared" si="3"/>
        <v>8.8067848024816495</v>
      </c>
      <c r="M47" s="1" t="s">
        <v>54</v>
      </c>
      <c r="N47" s="7" t="s">
        <v>137</v>
      </c>
    </row>
    <row r="48" spans="1:14" x14ac:dyDescent="0.2">
      <c r="A48" s="1">
        <v>47</v>
      </c>
      <c r="B48" s="3" t="s">
        <v>47</v>
      </c>
      <c r="C48" s="3" t="s">
        <v>105</v>
      </c>
      <c r="D48" s="1">
        <v>2022</v>
      </c>
      <c r="E48" s="1">
        <v>16374</v>
      </c>
      <c r="F48" s="1">
        <f t="shared" si="0"/>
        <v>4548333336.9720001</v>
      </c>
      <c r="G48" s="1">
        <v>21315000</v>
      </c>
      <c r="H48" s="1">
        <v>6.42</v>
      </c>
      <c r="I48" s="1">
        <f t="shared" si="1"/>
        <v>17.782208683133945</v>
      </c>
      <c r="J48" s="1" t="s">
        <v>120</v>
      </c>
      <c r="K48" s="1" t="e">
        <f t="shared" si="4"/>
        <v>#VALUE!</v>
      </c>
      <c r="L48" s="1">
        <f t="shared" si="3"/>
        <v>114.16177974571993</v>
      </c>
      <c r="M48" s="1" t="s">
        <v>55</v>
      </c>
      <c r="N48" s="7" t="s">
        <v>138</v>
      </c>
    </row>
    <row r="49" spans="1:14" x14ac:dyDescent="0.2">
      <c r="A49" s="1">
        <v>48</v>
      </c>
      <c r="B49" s="1" t="s">
        <v>48</v>
      </c>
      <c r="C49" s="1" t="s">
        <v>106</v>
      </c>
      <c r="D49" s="1">
        <v>2022</v>
      </c>
      <c r="E49" s="1">
        <v>9346</v>
      </c>
      <c r="F49" s="1">
        <f t="shared" si="0"/>
        <v>2596111113.1879997</v>
      </c>
      <c r="G49" s="1">
        <v>16634400</v>
      </c>
      <c r="H49" s="1">
        <v>2.89</v>
      </c>
      <c r="I49" s="1">
        <f t="shared" si="1"/>
        <v>13.005734668257745</v>
      </c>
      <c r="J49" s="1" t="s">
        <v>120</v>
      </c>
      <c r="K49" s="1" t="e">
        <f t="shared" si="4"/>
        <v>#VALUE!</v>
      </c>
      <c r="L49" s="1">
        <f t="shared" si="3"/>
        <v>37.586573191264883</v>
      </c>
      <c r="M49" s="1" t="s">
        <v>53</v>
      </c>
      <c r="N49" s="7" t="s">
        <v>139</v>
      </c>
    </row>
  </sheetData>
  <autoFilter ref="A1:N49" xr:uid="{43108D0B-7AC1-AF41-91A8-0BA51189D789}"/>
  <hyperlinks>
    <hyperlink ref="N6" r:id="rId1" xr:uid="{EEE1C1FA-00B7-C945-B8C1-27B6D5A893CD}"/>
    <hyperlink ref="N44" r:id="rId2" xr:uid="{C8E3DC61-0211-DD4C-B517-5EAF91E9C7C1}"/>
    <hyperlink ref="N39" r:id="rId3" xr:uid="{C28EA771-1590-4142-9B84-15A698308070}"/>
    <hyperlink ref="N40" r:id="rId4" xr:uid="{E362F624-319E-004A-B8B8-7EE6429673AA}"/>
    <hyperlink ref="N29" r:id="rId5" xr:uid="{985E578A-E56B-8241-9892-C5ED3F148A26}"/>
    <hyperlink ref="N28" r:id="rId6" xr:uid="{7F4D9031-63F2-3E4A-ADEF-DDF89A005E21}"/>
    <hyperlink ref="N27" r:id="rId7" xr:uid="{54DE4068-0EBC-8D42-BF21-CF7EB7E0924C}"/>
    <hyperlink ref="N25" r:id="rId8" xr:uid="{21F58E4A-8410-914E-9A98-EAB2A78693A8}"/>
    <hyperlink ref="N24" r:id="rId9" xr:uid="{79ED71F5-5D71-AF45-B7B9-AE11A4EAE70C}"/>
    <hyperlink ref="N21" r:id="rId10" xr:uid="{0AFA2FEF-D9EF-0548-93ED-EB2D53708F48}"/>
    <hyperlink ref="N19" r:id="rId11" xr:uid="{505F3A07-A3F0-D649-A90D-75C976653256}"/>
    <hyperlink ref="N7" r:id="rId12" xr:uid="{C82DBB04-7F89-5F45-87E0-2D3599928E9A}"/>
    <hyperlink ref="N8" r:id="rId13" xr:uid="{828A5C5A-C48F-924E-9A95-4842DF3F6934}"/>
    <hyperlink ref="N22" r:id="rId14" xr:uid="{65C87EAC-5EAE-6E49-86CE-E970E7AB5054}"/>
    <hyperlink ref="N11" r:id="rId15" xr:uid="{784A5A70-DE89-7C44-8984-9E642736F699}"/>
    <hyperlink ref="N2" r:id="rId16" xr:uid="{641F4AD0-E2CA-2E40-8417-ECD8DD32410A}"/>
    <hyperlink ref="N4" r:id="rId17" xr:uid="{CBCFD511-76C3-0C4B-8AF3-DB1B76A2C5C8}"/>
    <hyperlink ref="N3" r:id="rId18" xr:uid="{A047B229-BCEC-D145-BFF4-CD4CAE2D3C1B}"/>
    <hyperlink ref="N5" r:id="rId19" xr:uid="{78A0CAA4-BE76-9F4E-8042-8D56ED3CAB15}"/>
    <hyperlink ref="N10" r:id="rId20" xr:uid="{5FAB2BFE-E90E-A540-8673-820EB9E23F88}"/>
    <hyperlink ref="N9" r:id="rId21" xr:uid="{5616C7D4-BBA7-9042-ADB5-DCAB18305F2D}"/>
    <hyperlink ref="N12" r:id="rId22" xr:uid="{734E978B-9FBE-B043-982D-25F1FDBF1634}"/>
    <hyperlink ref="N35" r:id="rId23" xr:uid="{7562D3B5-E944-FF4F-B43A-1D3ACE82FF28}"/>
    <hyperlink ref="N13" r:id="rId24" xr:uid="{70AC698A-1D01-9242-8280-5215A49923C2}"/>
    <hyperlink ref="N15" r:id="rId25" xr:uid="{2233E52A-E811-0A49-842F-A66E4AEF2E41}"/>
    <hyperlink ref="N17" r:id="rId26" xr:uid="{B7713DB6-B566-954B-B73F-A1E40A72A357}"/>
    <hyperlink ref="N18" r:id="rId27" xr:uid="{96CC4E53-9272-CC4C-B7F5-D4FEC8B8D3D8}"/>
    <hyperlink ref="N20" r:id="rId28" xr:uid="{677BCD13-B0C1-4F45-8E29-9880AFAA1CA4}"/>
    <hyperlink ref="N23" r:id="rId29" xr:uid="{0879B12D-4A2C-6A49-B647-4BBA5D83284A}"/>
    <hyperlink ref="N26" r:id="rId30" xr:uid="{358967C0-3991-064A-AD05-3040CA23126C}"/>
    <hyperlink ref="N30" r:id="rId31" xr:uid="{68AE1610-836F-0048-82C9-BC3BDD246069}"/>
    <hyperlink ref="N31" r:id="rId32" xr:uid="{2EFAE416-235D-AC4D-86AE-28A6CD212B07}"/>
    <hyperlink ref="N32" r:id="rId33" xr:uid="{FAF572F1-DFDF-3940-A0B9-61B115179782}"/>
    <hyperlink ref="N34" r:id="rId34" xr:uid="{5EB7EFE2-F795-AD45-BD84-E0BC741E7014}"/>
    <hyperlink ref="N33" r:id="rId35" xr:uid="{468B550A-0A12-AA44-B61C-F033F63B85E8}"/>
    <hyperlink ref="N36" r:id="rId36" xr:uid="{FB87C31D-C96A-EF45-A6DB-AE2F94F4DB45}"/>
    <hyperlink ref="N42" r:id="rId37" xr:uid="{95492578-939B-5F48-92F1-5197D86F16BC}"/>
    <hyperlink ref="N37" r:id="rId38" xr:uid="{891C1C1E-4858-2D44-84BA-355C27E6649C}"/>
    <hyperlink ref="N41" r:id="rId39" xr:uid="{89F53874-2364-5D46-A5A6-432DDE823DDC}"/>
    <hyperlink ref="N43" r:id="rId40" xr:uid="{219AE782-93F2-EC4F-B58D-BCCBEFDF7BCF}"/>
    <hyperlink ref="N47" r:id="rId41" xr:uid="{62D56D7E-50E5-0C44-B791-5D206203B168}"/>
    <hyperlink ref="N48" r:id="rId42" xr:uid="{F4F381F4-DDB5-4241-A587-30755FE1DD47}"/>
    <hyperlink ref="N49" r:id="rId43" xr:uid="{CE9FD887-44C9-6340-8931-CB59ADA25294}"/>
    <hyperlink ref="N38" r:id="rId44" xr:uid="{9E96902A-BFD2-9549-9BD7-E342B7657B4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Yidan</dc:creator>
  <cp:lastModifiedBy>Kou, Yidan</cp:lastModifiedBy>
  <dcterms:created xsi:type="dcterms:W3CDTF">2024-11-24T16:14:51Z</dcterms:created>
  <dcterms:modified xsi:type="dcterms:W3CDTF">2025-02-03T00:44:55Z</dcterms:modified>
</cp:coreProperties>
</file>