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aming\Table Games Product\TG Analytics\Adhoc\Jeremy\R Blackjack Simulator\"/>
    </mc:Choice>
  </mc:AlternateContent>
  <bookViews>
    <workbookView xWindow="0" yWindow="0" windowWidth="28800" windowHeight="12720"/>
  </bookViews>
  <sheets>
    <sheet name="Page1_1" sheetId="1" r:id="rId1"/>
  </sheets>
  <calcPr calcId="152511"/>
  <webPublishing codePage="1252"/>
</workbook>
</file>

<file path=xl/calcChain.xml><?xml version="1.0" encoding="utf-8"?>
<calcChain xmlns="http://schemas.openxmlformats.org/spreadsheetml/2006/main">
  <c r="L30" i="1" l="1"/>
  <c r="J37" i="1"/>
  <c r="I37" i="1"/>
  <c r="H38" i="1"/>
  <c r="G38" i="1"/>
  <c r="F38" i="1"/>
  <c r="F37" i="1"/>
  <c r="F36" i="1"/>
  <c r="J34" i="1"/>
  <c r="I34" i="1"/>
  <c r="H34" i="1"/>
  <c r="G34" i="1"/>
  <c r="F34" i="1"/>
  <c r="K38" i="1"/>
  <c r="I36" i="1"/>
  <c r="K36" i="1"/>
  <c r="J35" i="1"/>
  <c r="I35" i="1"/>
  <c r="H35" i="1"/>
  <c r="G35" i="1"/>
  <c r="F35" i="1"/>
  <c r="K30" i="1"/>
  <c r="K31" i="1"/>
  <c r="K32" i="1"/>
  <c r="K29" i="1"/>
  <c r="J32" i="1"/>
  <c r="I30" i="1"/>
  <c r="I29" i="1"/>
  <c r="H32" i="1"/>
  <c r="H31" i="1"/>
  <c r="G28" i="1"/>
  <c r="G31" i="1"/>
  <c r="G30" i="1"/>
  <c r="G27" i="1"/>
  <c r="D5" i="1"/>
  <c r="D6" i="1"/>
  <c r="D7" i="1"/>
  <c r="F30" i="1" s="1"/>
  <c r="D8" i="1"/>
  <c r="F29" i="1" s="1"/>
  <c r="D9" i="1"/>
  <c r="J24" i="1" s="1"/>
  <c r="D10" i="1"/>
  <c r="J27" i="1" s="1"/>
  <c r="J28" i="1" s="1"/>
  <c r="D11" i="1"/>
  <c r="D12" i="1"/>
  <c r="D13" i="1"/>
  <c r="D14" i="1"/>
  <c r="H27" i="1" s="1"/>
  <c r="D15" i="1"/>
  <c r="D16" i="1"/>
  <c r="D17" i="1"/>
  <c r="D18" i="1"/>
  <c r="I27" i="1" s="1"/>
  <c r="D19" i="1"/>
  <c r="D4" i="1"/>
  <c r="F24" i="1" s="1"/>
  <c r="K37" i="1" l="1"/>
  <c r="K34" i="1"/>
  <c r="K35" i="1" s="1"/>
  <c r="H28" i="1"/>
  <c r="G24" i="1"/>
  <c r="I24" i="1"/>
  <c r="H24" i="1"/>
  <c r="F27" i="1"/>
  <c r="F28" i="1" l="1"/>
  <c r="K27" i="1"/>
  <c r="K24" i="1"/>
  <c r="G25" i="1"/>
  <c r="I28" i="1"/>
  <c r="K25" i="1" l="1"/>
  <c r="F25" i="1"/>
  <c r="J25" i="1"/>
  <c r="K28" i="1"/>
  <c r="H25" i="1"/>
  <c r="I25" i="1"/>
</calcChain>
</file>

<file path=xl/sharedStrings.xml><?xml version="1.0" encoding="utf-8"?>
<sst xmlns="http://schemas.openxmlformats.org/spreadsheetml/2006/main" count="57" uniqueCount="38">
  <si>
    <t>Suppress Items - Total is Null or Zero (Rows and columns)</t>
  </si>
  <si>
    <t>Win Base</t>
  </si>
  <si>
    <t>10/09/2017</t>
  </si>
  <si>
    <t>17/09/2017</t>
  </si>
  <si>
    <t>24/09/2017</t>
  </si>
  <si>
    <t>01/10/2017</t>
  </si>
  <si>
    <t>08/10/2017</t>
  </si>
  <si>
    <t>15/10/2017</t>
  </si>
  <si>
    <t>22/10/2017</t>
  </si>
  <si>
    <t>29/10/2017</t>
  </si>
  <si>
    <t>05/11/2017</t>
  </si>
  <si>
    <t>12/11/2017</t>
  </si>
  <si>
    <t>19/11/2017</t>
  </si>
  <si>
    <t>26/11/2017</t>
  </si>
  <si>
    <t>03/12/2017</t>
  </si>
  <si>
    <t>CENTRAL</t>
  </si>
  <si>
    <t>BLACKJACK PERFECT PAIRS</t>
  </si>
  <si>
    <t>25</t>
  </si>
  <si>
    <t>50</t>
  </si>
  <si>
    <t>100</t>
  </si>
  <si>
    <t>BLACKJACK PLUS</t>
  </si>
  <si>
    <t>15</t>
  </si>
  <si>
    <t>20</t>
  </si>
  <si>
    <t>EAST</t>
  </si>
  <si>
    <t>LEVEL 1</t>
  </si>
  <si>
    <t>BJ PLUS WITH PP AND BLACKPOT</t>
  </si>
  <si>
    <t>10</t>
  </si>
  <si>
    <t>POKER</t>
  </si>
  <si>
    <t>BJ PLUS WITH PP AND BUSTER</t>
  </si>
  <si>
    <t>5</t>
  </si>
  <si>
    <t>CROWN BJ - PP - BUSTER</t>
  </si>
  <si>
    <t>WEST</t>
  </si>
  <si>
    <t>Average Weekly</t>
  </si>
  <si>
    <t>TOTAL</t>
  </si>
  <si>
    <t>Blackjack Plus</t>
  </si>
  <si>
    <t>% of Mainstream</t>
  </si>
  <si>
    <t>% of Area</t>
  </si>
  <si>
    <t>Crown Blackjack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</si>
</sst>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[$$-C09]#,##0.00"/>
    <numFmt numFmtId="170" formatCode="&quot;$&quot;#,##0"/>
  </numFmts>
  <fonts count="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332B04"/>
      <name val="Calibri"/>
      <family val="2"/>
      <scheme val="minor"/>
    </font>
    <font>
      <sz val="11"/>
      <color rgb="FF332B04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DD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332B04"/>
      </top>
      <bottom style="medium">
        <color rgb="FF332B04"/>
      </bottom>
      <diagonal/>
    </border>
    <border>
      <left style="medium">
        <color rgb="FF332B04"/>
      </left>
      <right style="medium">
        <color rgb="FF332B04"/>
      </right>
      <top style="medium">
        <color rgb="FF332B04"/>
      </top>
      <bottom style="medium">
        <color rgb="FF332B04"/>
      </bottom>
      <diagonal/>
    </border>
    <border>
      <left style="medium">
        <color rgb="FF332B04"/>
      </left>
      <right style="medium">
        <color rgb="FF332B0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70" fontId="3" fillId="4" borderId="6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6" fontId="4" fillId="0" borderId="0" xfId="0" applyNumberFormat="1" applyFont="1" applyBorder="1" applyAlignment="1">
      <alignment horizontal="center" vertical="center"/>
    </xf>
    <xf numFmtId="170" fontId="4" fillId="0" borderId="0" xfId="0" applyNumberFormat="1" applyFont="1" applyBorder="1" applyAlignment="1">
      <alignment horizontal="center" vertical="center"/>
    </xf>
    <xf numFmtId="6" fontId="4" fillId="0" borderId="4" xfId="0" applyNumberFormat="1" applyFont="1" applyBorder="1" applyAlignment="1">
      <alignment horizontal="center" vertical="center"/>
    </xf>
    <xf numFmtId="170" fontId="4" fillId="0" borderId="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" cy="114300"/>
    <xdr:pic>
      <xdr:nvPicPr>
        <xdr:cNvPr id="2" name="sparsity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300" cy="114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L29" sqref="L29"/>
    </sheetView>
  </sheetViews>
  <sheetFormatPr defaultRowHeight="12.75" customHeight="1" x14ac:dyDescent="0.2"/>
  <cols>
    <col min="1" max="1" width="49.140625" style="2" bestFit="1" customWidth="1"/>
    <col min="2" max="2" width="34" style="2" bestFit="1" customWidth="1"/>
    <col min="3" max="3" width="13.7109375" style="2" bestFit="1" customWidth="1"/>
    <col min="4" max="4" width="13.7109375" style="2" customWidth="1"/>
    <col min="5" max="5" width="16.7109375" style="2" customWidth="1"/>
    <col min="6" max="11" width="10.7109375" style="2" customWidth="1"/>
    <col min="12" max="15" width="15" style="2" bestFit="1" customWidth="1"/>
    <col min="16" max="17" width="13.7109375" style="2" bestFit="1" customWidth="1"/>
    <col min="18" max="16384" width="9.140625" style="2"/>
  </cols>
  <sheetData>
    <row r="1" spans="1:17" ht="12.75" customHeight="1" thickBot="1" x14ac:dyDescent="0.25">
      <c r="A1" s="1" t="s">
        <v>0</v>
      </c>
    </row>
    <row r="2" spans="1:17" ht="12.75" customHeight="1" thickBot="1" x14ac:dyDescent="0.25">
      <c r="A2" s="3"/>
      <c r="B2" s="3"/>
      <c r="C2" s="3"/>
      <c r="E2" s="4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2.75" customHeight="1" thickBot="1" x14ac:dyDescent="0.25">
      <c r="A3" s="3"/>
      <c r="B3" s="3"/>
      <c r="C3" s="3"/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</row>
    <row r="4" spans="1:17" ht="12.75" customHeight="1" thickBot="1" x14ac:dyDescent="0.25">
      <c r="A4" s="4" t="s">
        <v>15</v>
      </c>
      <c r="B4" s="4" t="s">
        <v>16</v>
      </c>
      <c r="C4" s="6" t="s">
        <v>17</v>
      </c>
      <c r="D4" s="6">
        <f>AVERAGEIFS(E4:Q4,E4:Q4,"&gt;0")</f>
        <v>64308.273076923084</v>
      </c>
      <c r="E4" s="7">
        <v>72145</v>
      </c>
      <c r="F4" s="7">
        <v>61393.5</v>
      </c>
      <c r="G4" s="7">
        <v>46298.5</v>
      </c>
      <c r="H4" s="7">
        <v>89565</v>
      </c>
      <c r="I4" s="7">
        <v>57920</v>
      </c>
      <c r="J4" s="7">
        <v>52023.05</v>
      </c>
      <c r="K4" s="7">
        <v>69968.5</v>
      </c>
      <c r="L4" s="7">
        <v>55396.5</v>
      </c>
      <c r="M4" s="7">
        <v>82841.5</v>
      </c>
      <c r="N4" s="7">
        <v>80042</v>
      </c>
      <c r="O4" s="7">
        <v>53130</v>
      </c>
      <c r="P4" s="7">
        <v>73800</v>
      </c>
      <c r="Q4" s="7">
        <v>41484</v>
      </c>
    </row>
    <row r="5" spans="1:17" ht="12.75" customHeight="1" thickBot="1" x14ac:dyDescent="0.25">
      <c r="A5" s="8"/>
      <c r="B5" s="8"/>
      <c r="C5" s="6" t="s">
        <v>18</v>
      </c>
      <c r="D5" s="6">
        <f t="shared" ref="D5:D19" si="0">AVERAGEIFS(E5:Q5,E5:Q5,"&gt;0")</f>
        <v>169076.54230769229</v>
      </c>
      <c r="E5" s="7">
        <v>161905</v>
      </c>
      <c r="F5" s="7">
        <v>140614</v>
      </c>
      <c r="G5" s="7">
        <v>121793</v>
      </c>
      <c r="H5" s="7">
        <v>259128.5</v>
      </c>
      <c r="I5" s="7">
        <v>232160.05</v>
      </c>
      <c r="J5" s="7">
        <v>136457.5</v>
      </c>
      <c r="K5" s="7">
        <v>221732.5</v>
      </c>
      <c r="L5" s="7">
        <v>189442</v>
      </c>
      <c r="M5" s="7">
        <v>198243.5</v>
      </c>
      <c r="N5" s="7">
        <v>82596</v>
      </c>
      <c r="O5" s="7">
        <v>225638.5</v>
      </c>
      <c r="P5" s="7">
        <v>83628.5</v>
      </c>
      <c r="Q5" s="7">
        <v>144656</v>
      </c>
    </row>
    <row r="6" spans="1:17" ht="12.75" customHeight="1" thickBot="1" x14ac:dyDescent="0.25">
      <c r="A6" s="8"/>
      <c r="B6" s="8"/>
      <c r="C6" s="6" t="s">
        <v>19</v>
      </c>
      <c r="D6" s="6">
        <f t="shared" si="0"/>
        <v>98670.625</v>
      </c>
      <c r="E6" s="7">
        <v>215210</v>
      </c>
      <c r="F6" s="7">
        <v>92475</v>
      </c>
      <c r="G6" s="7">
        <v>114460</v>
      </c>
      <c r="H6" s="7">
        <v>-55725</v>
      </c>
      <c r="I6" s="7">
        <v>57325</v>
      </c>
      <c r="J6" s="7">
        <v>81905</v>
      </c>
      <c r="K6" s="7">
        <v>67260</v>
      </c>
      <c r="L6" s="7">
        <v>207480</v>
      </c>
      <c r="M6" s="7">
        <v>42185</v>
      </c>
      <c r="N6" s="7">
        <v>76412.5</v>
      </c>
      <c r="O6" s="7">
        <v>102705</v>
      </c>
      <c r="P6" s="7">
        <v>20845</v>
      </c>
      <c r="Q6" s="7">
        <v>105785</v>
      </c>
    </row>
    <row r="7" spans="1:17" ht="12.75" customHeight="1" thickBot="1" x14ac:dyDescent="0.25">
      <c r="A7" s="8"/>
      <c r="B7" s="4" t="s">
        <v>20</v>
      </c>
      <c r="C7" s="6" t="s">
        <v>21</v>
      </c>
      <c r="D7" s="6">
        <f t="shared" si="0"/>
        <v>209932.42692307691</v>
      </c>
      <c r="E7" s="7">
        <v>221374</v>
      </c>
      <c r="F7" s="7">
        <v>168235</v>
      </c>
      <c r="G7" s="7">
        <v>215141.05</v>
      </c>
      <c r="H7" s="7">
        <v>175823.5</v>
      </c>
      <c r="I7" s="7">
        <v>173127</v>
      </c>
      <c r="J7" s="7">
        <v>144022</v>
      </c>
      <c r="K7" s="7">
        <v>240150</v>
      </c>
      <c r="L7" s="7">
        <v>240498.5</v>
      </c>
      <c r="M7" s="7">
        <v>277745.5</v>
      </c>
      <c r="N7" s="7">
        <v>279099</v>
      </c>
      <c r="O7" s="7">
        <v>190430</v>
      </c>
      <c r="P7" s="7">
        <v>225565</v>
      </c>
      <c r="Q7" s="7">
        <v>177911</v>
      </c>
    </row>
    <row r="8" spans="1:17" ht="12.75" customHeight="1" thickBot="1" x14ac:dyDescent="0.25">
      <c r="A8" s="8"/>
      <c r="B8" s="8"/>
      <c r="C8" s="6" t="s">
        <v>22</v>
      </c>
      <c r="D8" s="6">
        <f t="shared" si="0"/>
        <v>136973.76923076922</v>
      </c>
      <c r="E8" s="7">
        <v>118677.5</v>
      </c>
      <c r="F8" s="7">
        <v>88185</v>
      </c>
      <c r="G8" s="7">
        <v>163630</v>
      </c>
      <c r="H8" s="7">
        <v>222955</v>
      </c>
      <c r="I8" s="7">
        <v>159256</v>
      </c>
      <c r="J8" s="7">
        <v>184667.5</v>
      </c>
      <c r="K8" s="7">
        <v>76553</v>
      </c>
      <c r="L8" s="7">
        <v>198762.5</v>
      </c>
      <c r="M8" s="7">
        <v>136890</v>
      </c>
      <c r="N8" s="7">
        <v>137432.5</v>
      </c>
      <c r="O8" s="7">
        <v>112172.5</v>
      </c>
      <c r="P8" s="7">
        <v>80740</v>
      </c>
      <c r="Q8" s="7">
        <v>100737.5</v>
      </c>
    </row>
    <row r="9" spans="1:17" ht="12.75" customHeight="1" thickBot="1" x14ac:dyDescent="0.25">
      <c r="A9" s="4" t="s">
        <v>23</v>
      </c>
      <c r="B9" s="6" t="s">
        <v>16</v>
      </c>
      <c r="C9" s="6" t="s">
        <v>18</v>
      </c>
      <c r="D9" s="6">
        <f t="shared" si="0"/>
        <v>11182.727272727272</v>
      </c>
      <c r="E9" s="7">
        <v>13725</v>
      </c>
      <c r="F9" s="7">
        <v>20900</v>
      </c>
      <c r="G9" s="7">
        <v>35985</v>
      </c>
      <c r="H9" s="7">
        <v>6610</v>
      </c>
      <c r="I9" s="7">
        <v>9665</v>
      </c>
      <c r="J9" s="7">
        <v>2210</v>
      </c>
      <c r="K9" s="7">
        <v>1340</v>
      </c>
      <c r="L9" s="7">
        <v>2800</v>
      </c>
      <c r="M9" s="7">
        <v>8800</v>
      </c>
      <c r="N9" s="7">
        <v>11305</v>
      </c>
      <c r="O9" s="7">
        <v>9670</v>
      </c>
      <c r="P9" s="7">
        <v>-380</v>
      </c>
      <c r="Q9" s="7">
        <v>-855</v>
      </c>
    </row>
    <row r="10" spans="1:17" ht="12.75" customHeight="1" thickBot="1" x14ac:dyDescent="0.25">
      <c r="A10" s="8"/>
      <c r="B10" s="6" t="s">
        <v>20</v>
      </c>
      <c r="C10" s="6" t="s">
        <v>21</v>
      </c>
      <c r="D10" s="6">
        <f t="shared" si="0"/>
        <v>6390.1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2765</v>
      </c>
      <c r="Q10" s="7">
        <v>10015.200000000001</v>
      </c>
    </row>
    <row r="11" spans="1:17" ht="12.75" customHeight="1" thickBot="1" x14ac:dyDescent="0.25">
      <c r="A11" s="4" t="s">
        <v>24</v>
      </c>
      <c r="B11" s="4" t="s">
        <v>25</v>
      </c>
      <c r="C11" s="6" t="s">
        <v>26</v>
      </c>
      <c r="D11" s="6">
        <f t="shared" si="0"/>
        <v>105573.25</v>
      </c>
      <c r="E11" s="7">
        <v>109901.5</v>
      </c>
      <c r="F11" s="7">
        <v>115544</v>
      </c>
      <c r="G11" s="7">
        <v>89336.4</v>
      </c>
      <c r="H11" s="7">
        <v>124534.1</v>
      </c>
      <c r="I11" s="7">
        <v>124017.5</v>
      </c>
      <c r="J11" s="7">
        <v>108618</v>
      </c>
      <c r="K11" s="7">
        <v>59987.6</v>
      </c>
      <c r="L11" s="7">
        <v>118677.5</v>
      </c>
      <c r="M11" s="7">
        <v>117506</v>
      </c>
      <c r="N11" s="7">
        <v>135417</v>
      </c>
      <c r="O11" s="7">
        <v>88287.15</v>
      </c>
      <c r="P11" s="7">
        <v>99630.5</v>
      </c>
      <c r="Q11" s="7">
        <v>80995</v>
      </c>
    </row>
    <row r="12" spans="1:17" ht="12.75" customHeight="1" thickBot="1" x14ac:dyDescent="0.25">
      <c r="A12" s="8"/>
      <c r="B12" s="8"/>
      <c r="C12" s="6" t="s">
        <v>21</v>
      </c>
      <c r="D12" s="6">
        <f t="shared" si="0"/>
        <v>25712.615384615383</v>
      </c>
      <c r="E12" s="7">
        <v>14101</v>
      </c>
      <c r="F12" s="7">
        <v>17500</v>
      </c>
      <c r="G12" s="7">
        <v>19065</v>
      </c>
      <c r="H12" s="7">
        <v>34662.5</v>
      </c>
      <c r="I12" s="7">
        <v>16270</v>
      </c>
      <c r="J12" s="7">
        <v>8965</v>
      </c>
      <c r="K12" s="7">
        <v>18080</v>
      </c>
      <c r="L12" s="7">
        <v>36455</v>
      </c>
      <c r="M12" s="7">
        <v>42420</v>
      </c>
      <c r="N12" s="7">
        <v>50122</v>
      </c>
      <c r="O12" s="7">
        <v>33598.5</v>
      </c>
      <c r="P12" s="7">
        <v>21495</v>
      </c>
      <c r="Q12" s="7">
        <v>21530</v>
      </c>
    </row>
    <row r="13" spans="1:17" ht="12.75" customHeight="1" thickBot="1" x14ac:dyDescent="0.25">
      <c r="A13" s="8"/>
      <c r="B13" s="9"/>
      <c r="C13" s="6" t="s">
        <v>17</v>
      </c>
      <c r="D13" s="6">
        <f t="shared" si="0"/>
        <v>9643.75</v>
      </c>
      <c r="E13" s="7">
        <v>-12035</v>
      </c>
      <c r="F13" s="7">
        <v>10350</v>
      </c>
      <c r="G13" s="7">
        <v>4725</v>
      </c>
      <c r="H13" s="7">
        <v>15445</v>
      </c>
      <c r="I13" s="7">
        <v>7155</v>
      </c>
      <c r="J13" s="7">
        <v>1140</v>
      </c>
      <c r="K13" s="7">
        <v>7815</v>
      </c>
      <c r="L13" s="7">
        <v>2285</v>
      </c>
      <c r="M13" s="7">
        <v>21320</v>
      </c>
      <c r="N13" s="7">
        <v>19570</v>
      </c>
      <c r="O13" s="7">
        <v>7100</v>
      </c>
      <c r="P13" s="7">
        <v>2665</v>
      </c>
      <c r="Q13" s="7">
        <v>16155</v>
      </c>
    </row>
    <row r="14" spans="1:17" ht="12.75" customHeight="1" thickBot="1" x14ac:dyDescent="0.25">
      <c r="A14" s="4" t="s">
        <v>27</v>
      </c>
      <c r="B14" s="4" t="s">
        <v>28</v>
      </c>
      <c r="C14" s="6" t="s">
        <v>29</v>
      </c>
      <c r="D14" s="6">
        <f t="shared" si="0"/>
        <v>51952.384615384617</v>
      </c>
      <c r="E14" s="7">
        <v>57030</v>
      </c>
      <c r="F14" s="7">
        <v>68378</v>
      </c>
      <c r="G14" s="7">
        <v>52068</v>
      </c>
      <c r="H14" s="7">
        <v>47523.5</v>
      </c>
      <c r="I14" s="7">
        <v>31800</v>
      </c>
      <c r="J14" s="7">
        <v>45114.5</v>
      </c>
      <c r="K14" s="7">
        <v>43387.5</v>
      </c>
      <c r="L14" s="7">
        <v>56632</v>
      </c>
      <c r="M14" s="7">
        <v>46270</v>
      </c>
      <c r="N14" s="7">
        <v>54354.5</v>
      </c>
      <c r="O14" s="7">
        <v>45940</v>
      </c>
      <c r="P14" s="7">
        <v>66863</v>
      </c>
      <c r="Q14" s="7">
        <v>60020</v>
      </c>
    </row>
    <row r="15" spans="1:17" ht="12.75" customHeight="1" thickBot="1" x14ac:dyDescent="0.25">
      <c r="A15" s="8"/>
      <c r="B15" s="8"/>
      <c r="C15" s="6" t="s">
        <v>26</v>
      </c>
      <c r="D15" s="6">
        <f t="shared" si="0"/>
        <v>59244.884615384617</v>
      </c>
      <c r="E15" s="7">
        <v>44040</v>
      </c>
      <c r="F15" s="7">
        <v>35395</v>
      </c>
      <c r="G15" s="7">
        <v>63853.5</v>
      </c>
      <c r="H15" s="7">
        <v>79825.5</v>
      </c>
      <c r="I15" s="7">
        <v>68480</v>
      </c>
      <c r="J15" s="7">
        <v>49635</v>
      </c>
      <c r="K15" s="7">
        <v>81245</v>
      </c>
      <c r="L15" s="7">
        <v>64551.5</v>
      </c>
      <c r="M15" s="7">
        <v>56618.5</v>
      </c>
      <c r="N15" s="7">
        <v>80747.5</v>
      </c>
      <c r="O15" s="7">
        <v>54703</v>
      </c>
      <c r="P15" s="7">
        <v>31302.5</v>
      </c>
      <c r="Q15" s="7">
        <v>59786.5</v>
      </c>
    </row>
    <row r="16" spans="1:17" ht="12.75" customHeight="1" thickBot="1" x14ac:dyDescent="0.25">
      <c r="A16" s="8"/>
      <c r="B16" s="6" t="s">
        <v>30</v>
      </c>
      <c r="C16" s="6" t="s">
        <v>17</v>
      </c>
      <c r="D16" s="6">
        <f t="shared" si="0"/>
        <v>7485.5</v>
      </c>
      <c r="E16" s="7">
        <v>5005</v>
      </c>
      <c r="F16" s="7">
        <v>13092.5</v>
      </c>
      <c r="G16" s="7">
        <v>2812.5</v>
      </c>
      <c r="H16" s="7">
        <v>9205</v>
      </c>
      <c r="I16" s="7">
        <v>3065</v>
      </c>
      <c r="J16" s="7">
        <v>150</v>
      </c>
      <c r="K16" s="7">
        <v>11165</v>
      </c>
      <c r="L16" s="7">
        <v>3840</v>
      </c>
      <c r="M16" s="7">
        <v>3631</v>
      </c>
      <c r="N16" s="7">
        <v>21250</v>
      </c>
      <c r="O16" s="7">
        <v>5205</v>
      </c>
      <c r="P16" s="7">
        <v>11405</v>
      </c>
      <c r="Q16" s="7">
        <v>-11524</v>
      </c>
    </row>
    <row r="17" spans="1:17" ht="12.75" customHeight="1" thickBot="1" x14ac:dyDescent="0.25">
      <c r="A17" s="4" t="s">
        <v>31</v>
      </c>
      <c r="B17" s="4" t="s">
        <v>25</v>
      </c>
      <c r="C17" s="6" t="s">
        <v>21</v>
      </c>
      <c r="D17" s="6">
        <f t="shared" si="0"/>
        <v>68773.684615384613</v>
      </c>
      <c r="E17" s="7">
        <v>25952.5</v>
      </c>
      <c r="F17" s="7">
        <v>82065.2</v>
      </c>
      <c r="G17" s="7">
        <v>67304</v>
      </c>
      <c r="H17" s="7">
        <v>81650.5</v>
      </c>
      <c r="I17" s="7">
        <v>50195.1</v>
      </c>
      <c r="J17" s="7">
        <v>71430.5</v>
      </c>
      <c r="K17" s="7">
        <v>82140</v>
      </c>
      <c r="L17" s="7">
        <v>87331</v>
      </c>
      <c r="M17" s="7">
        <v>94416</v>
      </c>
      <c r="N17" s="7">
        <v>62895</v>
      </c>
      <c r="O17" s="7">
        <v>56128.1</v>
      </c>
      <c r="P17" s="7">
        <v>82825</v>
      </c>
      <c r="Q17" s="7">
        <v>49725</v>
      </c>
    </row>
    <row r="18" spans="1:17" ht="12.75" customHeight="1" thickBot="1" x14ac:dyDescent="0.25">
      <c r="A18" s="8"/>
      <c r="B18" s="8"/>
      <c r="C18" s="6" t="s">
        <v>22</v>
      </c>
      <c r="D18" s="6">
        <f t="shared" si="0"/>
        <v>23299.615384615383</v>
      </c>
      <c r="E18" s="7">
        <v>16485</v>
      </c>
      <c r="F18" s="7">
        <v>16120</v>
      </c>
      <c r="G18" s="7">
        <v>3727.5</v>
      </c>
      <c r="H18" s="7">
        <v>44602</v>
      </c>
      <c r="I18" s="7">
        <v>40855</v>
      </c>
      <c r="J18" s="7">
        <v>17537.5</v>
      </c>
      <c r="K18" s="7">
        <v>15945</v>
      </c>
      <c r="L18" s="7">
        <v>28410</v>
      </c>
      <c r="M18" s="7">
        <v>39875</v>
      </c>
      <c r="N18" s="7">
        <v>31179</v>
      </c>
      <c r="O18" s="7">
        <v>20529</v>
      </c>
      <c r="P18" s="7">
        <v>5190</v>
      </c>
      <c r="Q18" s="7">
        <v>22440</v>
      </c>
    </row>
    <row r="19" spans="1:17" ht="15.75" thickBot="1" x14ac:dyDescent="0.25">
      <c r="A19" s="8"/>
      <c r="B19" s="6" t="s">
        <v>16</v>
      </c>
      <c r="C19" s="6" t="s">
        <v>18</v>
      </c>
      <c r="D19" s="6">
        <f t="shared" si="0"/>
        <v>11757.5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-24319</v>
      </c>
      <c r="O19" s="7">
        <v>16887.5</v>
      </c>
      <c r="P19" s="7">
        <v>8555</v>
      </c>
      <c r="Q19" s="7">
        <v>9830</v>
      </c>
    </row>
    <row r="20" spans="1:17" ht="12.75" customHeight="1" x14ac:dyDescent="0.2"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2.75" customHeight="1" x14ac:dyDescent="0.2"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2.75" customHeight="1" x14ac:dyDescent="0.2">
      <c r="E22" s="13"/>
      <c r="F22" s="14" t="s">
        <v>15</v>
      </c>
      <c r="G22" s="14" t="s">
        <v>24</v>
      </c>
      <c r="H22" s="14" t="s">
        <v>27</v>
      </c>
      <c r="I22" s="14" t="s">
        <v>31</v>
      </c>
      <c r="J22" s="14" t="s">
        <v>23</v>
      </c>
      <c r="K22" s="14" t="s">
        <v>33</v>
      </c>
    </row>
    <row r="24" spans="1:17" ht="12.75" customHeight="1" x14ac:dyDescent="0.2">
      <c r="E24" s="11" t="s">
        <v>32</v>
      </c>
      <c r="F24" s="12">
        <f>SUM(D4:D8)</f>
        <v>678961.63653846155</v>
      </c>
      <c r="G24" s="12">
        <f>SUM(D11:D13)</f>
        <v>140929.61538461538</v>
      </c>
      <c r="H24" s="12">
        <f>SUM(D14:D16)</f>
        <v>118682.76923076923</v>
      </c>
      <c r="I24" s="12">
        <f>SUM(D17:D19)</f>
        <v>103830.79999999999</v>
      </c>
      <c r="J24" s="12">
        <f>SUM(D9:D10)</f>
        <v>17572.827272727271</v>
      </c>
      <c r="K24" s="12">
        <f>SUM(F24:J24)</f>
        <v>1059977.6484265733</v>
      </c>
    </row>
    <row r="25" spans="1:17" ht="12.75" customHeight="1" x14ac:dyDescent="0.2">
      <c r="E25" s="15" t="s">
        <v>35</v>
      </c>
      <c r="F25" s="16">
        <f>F24/$K$24</f>
        <v>0.64054335253796113</v>
      </c>
      <c r="G25" s="16">
        <f>G24/$K$24</f>
        <v>0.13295527089067469</v>
      </c>
      <c r="H25" s="16">
        <f>H24/$K$24</f>
        <v>0.11196723761764361</v>
      </c>
      <c r="I25" s="16">
        <f>I24/$K$24</f>
        <v>9.7955650436710645E-2</v>
      </c>
      <c r="J25" s="16">
        <f>J24/$K$24</f>
        <v>1.6578488517010059E-2</v>
      </c>
      <c r="K25" s="16">
        <f>K24/$K$24</f>
        <v>1</v>
      </c>
    </row>
    <row r="27" spans="1:17" ht="12.75" customHeight="1" x14ac:dyDescent="0.2">
      <c r="E27" s="11" t="s">
        <v>34</v>
      </c>
      <c r="F27" s="12">
        <f>SUM(D7:D8)</f>
        <v>346906.1961538461</v>
      </c>
      <c r="G27" s="12">
        <f>SUM(D11:D12)</f>
        <v>131285.86538461538</v>
      </c>
      <c r="H27" s="12">
        <f>SUM(D14:D15)</f>
        <v>111197.26923076923</v>
      </c>
      <c r="I27" s="12">
        <f>SUM(D17:D18)</f>
        <v>92073.299999999988</v>
      </c>
      <c r="J27" s="12">
        <f>SUM(D10)</f>
        <v>6390.1</v>
      </c>
      <c r="K27" s="12">
        <f>SUM(F27:J27)</f>
        <v>687852.73076923063</v>
      </c>
    </row>
    <row r="28" spans="1:17" ht="12.75" customHeight="1" thickBot="1" x14ac:dyDescent="0.25">
      <c r="E28" s="21" t="s">
        <v>36</v>
      </c>
      <c r="F28" s="22">
        <f>F27/F$24</f>
        <v>0.51093637325736396</v>
      </c>
      <c r="G28" s="22">
        <f>G27/G$24</f>
        <v>0.93157045115264847</v>
      </c>
      <c r="H28" s="22">
        <f t="shared" ref="G28:K28" si="1">H27/H$24</f>
        <v>0.93692850235534153</v>
      </c>
      <c r="I28" s="22">
        <f t="shared" si="1"/>
        <v>0.88676288731282049</v>
      </c>
      <c r="J28" s="22">
        <f t="shared" si="1"/>
        <v>0.3636352819513185</v>
      </c>
      <c r="K28" s="22">
        <f t="shared" si="1"/>
        <v>0.64893135415664338</v>
      </c>
    </row>
    <row r="29" spans="1:17" ht="12.75" customHeight="1" thickTop="1" x14ac:dyDescent="0.2">
      <c r="E29" s="17">
        <v>20</v>
      </c>
      <c r="F29" s="18">
        <f>D8</f>
        <v>136973.76923076922</v>
      </c>
      <c r="G29" s="18">
        <v>0</v>
      </c>
      <c r="H29" s="18">
        <v>0</v>
      </c>
      <c r="I29" s="18">
        <f>D18</f>
        <v>23299.615384615383</v>
      </c>
      <c r="J29" s="18">
        <v>0</v>
      </c>
      <c r="K29" s="18">
        <f>SUM(F29:J29)</f>
        <v>160273.3846153846</v>
      </c>
    </row>
    <row r="30" spans="1:17" ht="12.75" customHeight="1" x14ac:dyDescent="0.2">
      <c r="E30" s="17">
        <v>15</v>
      </c>
      <c r="F30" s="18">
        <f>D7</f>
        <v>209932.42692307691</v>
      </c>
      <c r="G30" s="18">
        <f>D12</f>
        <v>25712.615384615383</v>
      </c>
      <c r="H30" s="18">
        <v>0</v>
      </c>
      <c r="I30" s="18">
        <f>D17</f>
        <v>68773.684615384613</v>
      </c>
      <c r="J30" s="18">
        <v>0</v>
      </c>
      <c r="K30" s="18">
        <f t="shared" ref="K30:K32" si="2">SUM(F30:J30)</f>
        <v>304418.7269230769</v>
      </c>
      <c r="L30" s="2">
        <f>K30/K24</f>
        <v>0.28719353410419068</v>
      </c>
    </row>
    <row r="31" spans="1:17" ht="12.75" customHeight="1" x14ac:dyDescent="0.2">
      <c r="E31" s="17">
        <v>10</v>
      </c>
      <c r="F31" s="18">
        <v>0</v>
      </c>
      <c r="G31" s="18">
        <f>D11</f>
        <v>105573.25</v>
      </c>
      <c r="H31" s="18">
        <f>D15</f>
        <v>59244.884615384617</v>
      </c>
      <c r="I31" s="18">
        <v>0</v>
      </c>
      <c r="J31" s="18">
        <v>0</v>
      </c>
      <c r="K31" s="18">
        <f t="shared" si="2"/>
        <v>164818.13461538462</v>
      </c>
    </row>
    <row r="32" spans="1:17" ht="12.75" customHeight="1" x14ac:dyDescent="0.2">
      <c r="E32" s="19">
        <v>5</v>
      </c>
      <c r="F32" s="20">
        <v>0</v>
      </c>
      <c r="G32" s="20">
        <v>0</v>
      </c>
      <c r="H32" s="20">
        <f>D14</f>
        <v>51952.384615384617</v>
      </c>
      <c r="I32" s="20">
        <v>0</v>
      </c>
      <c r="J32" s="20">
        <f>D10</f>
        <v>6390.1</v>
      </c>
      <c r="K32" s="20">
        <f t="shared" si="2"/>
        <v>58342.484615384616</v>
      </c>
    </row>
    <row r="34" spans="5:11" ht="12.75" customHeight="1" x14ac:dyDescent="0.2">
      <c r="E34" s="11" t="s">
        <v>37</v>
      </c>
      <c r="F34" s="12">
        <f>D4+D5+D6</f>
        <v>332055.44038461539</v>
      </c>
      <c r="G34" s="12">
        <f>D13</f>
        <v>9643.75</v>
      </c>
      <c r="H34" s="12">
        <f>D16</f>
        <v>7485.5</v>
      </c>
      <c r="I34" s="12">
        <f>D19</f>
        <v>11757.5</v>
      </c>
      <c r="J34" s="12">
        <f>D9</f>
        <v>11182.727272727272</v>
      </c>
      <c r="K34" s="12">
        <f>SUM(F34:J34)</f>
        <v>372124.91765734268</v>
      </c>
    </row>
    <row r="35" spans="5:11" ht="12.75" customHeight="1" thickBot="1" x14ac:dyDescent="0.25">
      <c r="E35" s="21" t="s">
        <v>36</v>
      </c>
      <c r="F35" s="22">
        <f>F34/F$24</f>
        <v>0.48906362674263593</v>
      </c>
      <c r="G35" s="22">
        <f>G34/G$24</f>
        <v>6.8429548847351515E-2</v>
      </c>
      <c r="H35" s="22">
        <f t="shared" ref="H35" si="3">H34/H$24</f>
        <v>6.3071497644658414E-2</v>
      </c>
      <c r="I35" s="22">
        <f t="shared" ref="I35" si="4">I34/I$24</f>
        <v>0.11323711268717954</v>
      </c>
      <c r="J35" s="22">
        <f t="shared" ref="J35" si="5">J34/J$24</f>
        <v>0.63636471804868155</v>
      </c>
      <c r="K35" s="22">
        <f t="shared" ref="K35" si="6">K34/K$24</f>
        <v>0.35106864584335667</v>
      </c>
    </row>
    <row r="36" spans="5:11" ht="12.75" customHeight="1" thickTop="1" x14ac:dyDescent="0.2">
      <c r="E36" s="17">
        <v>100</v>
      </c>
      <c r="F36" s="18">
        <f>D6</f>
        <v>98670.625</v>
      </c>
      <c r="G36" s="18">
        <v>0</v>
      </c>
      <c r="H36" s="18">
        <v>0</v>
      </c>
      <c r="I36" s="18">
        <f>D25</f>
        <v>0</v>
      </c>
      <c r="J36" s="18">
        <v>0</v>
      </c>
      <c r="K36" s="18">
        <f>SUM(F36:J36)</f>
        <v>98670.625</v>
      </c>
    </row>
    <row r="37" spans="5:11" ht="12.75" customHeight="1" x14ac:dyDescent="0.2">
      <c r="E37" s="17">
        <v>50</v>
      </c>
      <c r="F37" s="18">
        <f>D5</f>
        <v>169076.54230769229</v>
      </c>
      <c r="G37" s="18">
        <v>0</v>
      </c>
      <c r="H37" s="18">
        <v>0</v>
      </c>
      <c r="I37" s="18">
        <f>D19</f>
        <v>11757.5</v>
      </c>
      <c r="J37" s="18">
        <f>D9</f>
        <v>11182.727272727272</v>
      </c>
      <c r="K37" s="18">
        <f t="shared" ref="K37:K38" si="7">SUM(F37:J37)</f>
        <v>192016.76958041955</v>
      </c>
    </row>
    <row r="38" spans="5:11" ht="12.75" customHeight="1" x14ac:dyDescent="0.2">
      <c r="E38" s="19">
        <v>25</v>
      </c>
      <c r="F38" s="20">
        <f>D4</f>
        <v>64308.273076923084</v>
      </c>
      <c r="G38" s="20">
        <f>D13</f>
        <v>9643.75</v>
      </c>
      <c r="H38" s="20">
        <f>D16</f>
        <v>7485.5</v>
      </c>
      <c r="I38" s="20">
        <v>0</v>
      </c>
      <c r="J38" s="20">
        <v>0</v>
      </c>
      <c r="K38" s="20">
        <f t="shared" si="7"/>
        <v>81437.523076923084</v>
      </c>
    </row>
  </sheetData>
  <mergeCells count="12">
    <mergeCell ref="A14:A16"/>
    <mergeCell ref="B14:B15"/>
    <mergeCell ref="A17:A19"/>
    <mergeCell ref="B17:B18"/>
    <mergeCell ref="A9:A10"/>
    <mergeCell ref="A11:A13"/>
    <mergeCell ref="B11:B12"/>
    <mergeCell ref="A2:C3"/>
    <mergeCell ref="E2:Q2"/>
    <mergeCell ref="A4:A8"/>
    <mergeCell ref="B4:B6"/>
    <mergeCell ref="B7:B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Hirst</dc:creator>
  <cp:lastModifiedBy>Jeremy Hirst</cp:lastModifiedBy>
  <dcterms:created xsi:type="dcterms:W3CDTF">2017-12-11T04:06:38Z</dcterms:created>
  <dcterms:modified xsi:type="dcterms:W3CDTF">2017-12-11T04:06:38Z</dcterms:modified>
</cp:coreProperties>
</file>