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7b2a4ae00353fa/Escritorio/"/>
    </mc:Choice>
  </mc:AlternateContent>
  <xr:revisionPtr revIDLastSave="1" documentId="8_{44BC2733-D22A-4B6C-8481-4CBF021F40A8}" xr6:coauthVersionLast="47" xr6:coauthVersionMax="47" xr10:uidLastSave="{732F7C6A-2324-4140-8D36-2DEEB479E6F0}"/>
  <bookViews>
    <workbookView xWindow="-108" yWindow="-108" windowWidth="23256" windowHeight="12576" xr2:uid="{5E0C61D0-187A-4826-B6D7-F50A8A5D5BAF}"/>
  </bookViews>
  <sheets>
    <sheet name="EJERCICIO 0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2" l="1"/>
  <c r="F48" i="2"/>
  <c r="F49" i="2"/>
  <c r="F46" i="2"/>
  <c r="E50" i="2"/>
  <c r="C49" i="2"/>
  <c r="H9" i="2"/>
  <c r="I9" i="2"/>
  <c r="J9" i="2"/>
  <c r="H10" i="2"/>
  <c r="I10" i="2"/>
  <c r="J10" i="2"/>
  <c r="H11" i="2"/>
  <c r="I11" i="2"/>
  <c r="J11" i="2"/>
  <c r="I8" i="2"/>
  <c r="J8" i="2"/>
  <c r="H8" i="2"/>
  <c r="E9" i="2"/>
  <c r="E10" i="2"/>
  <c r="E11" i="2"/>
  <c r="E8" i="2"/>
  <c r="C12" i="2"/>
  <c r="D12" i="2"/>
  <c r="B12" i="2"/>
  <c r="B42" i="2" l="1"/>
  <c r="J12" i="2"/>
  <c r="I12" i="2"/>
  <c r="B40" i="2"/>
  <c r="B26" i="2"/>
  <c r="H12" i="2"/>
  <c r="B13" i="2"/>
  <c r="C15" i="2" s="1"/>
  <c r="B28" i="2"/>
  <c r="E12" i="2"/>
  <c r="B41" i="2"/>
  <c r="B27" i="2"/>
  <c r="I13" i="2" l="1"/>
  <c r="B15" i="2" s="1"/>
  <c r="D15" i="2" s="1"/>
</calcChain>
</file>

<file path=xl/sharedStrings.xml><?xml version="1.0" encoding="utf-8"?>
<sst xmlns="http://schemas.openxmlformats.org/spreadsheetml/2006/main" count="68" uniqueCount="53">
  <si>
    <t>A</t>
  </si>
  <si>
    <t>B</t>
  </si>
  <si>
    <t>TOTAL</t>
  </si>
  <si>
    <t>A: Conc. Reactivo</t>
  </si>
  <si>
    <t>B: Catalizador</t>
  </si>
  <si>
    <t>X1</t>
  </si>
  <si>
    <t>X2</t>
  </si>
  <si>
    <t xml:space="preserve">Tiempo de reaccion </t>
  </si>
  <si>
    <t>-</t>
  </si>
  <si>
    <t>+</t>
  </si>
  <si>
    <t>suma</t>
  </si>
  <si>
    <t>suma^2</t>
  </si>
  <si>
    <t>total</t>
  </si>
  <si>
    <t>AB</t>
  </si>
  <si>
    <t>EFECTOS ESTIMADOS</t>
  </si>
  <si>
    <t xml:space="preserve">ANALISIS DE VARIANZA </t>
  </si>
  <si>
    <t>SCA</t>
  </si>
  <si>
    <t>SCB</t>
  </si>
  <si>
    <t>SCAB</t>
  </si>
  <si>
    <t>FV</t>
  </si>
  <si>
    <t>SC</t>
  </si>
  <si>
    <t>GL</t>
  </si>
  <si>
    <t>CM</t>
  </si>
  <si>
    <t>FT</t>
  </si>
  <si>
    <t>ERROR</t>
  </si>
  <si>
    <t>B:Catalizador</t>
  </si>
  <si>
    <t>A:Reactivo</t>
  </si>
  <si>
    <t>Formulacion de Hipotesis:</t>
  </si>
  <si>
    <t>H0: La concentracion del reactivo influye significativamente sobre el tiempo de reaccion</t>
  </si>
  <si>
    <t>del proceso quimico</t>
  </si>
  <si>
    <t>H1: La concentracion del reactivo no influye significativamente sobre el tiempo de reaccion</t>
  </si>
  <si>
    <t>H0:El catalizador del reactivo influye significativamente sobre el tiempo de reaccion</t>
  </si>
  <si>
    <t>H1:El catalizador del reactivo no influye significativamente sobre el tiempo de reaccion</t>
  </si>
  <si>
    <t>H0:la interacion del factor A y B influyen significativamente sobre el tiempo de reaccion</t>
  </si>
  <si>
    <t>H1:la interacion del factor A y B no influyen significativamente sobre el tiempo de reaccion</t>
  </si>
  <si>
    <t>FC</t>
  </si>
  <si>
    <t>(a)</t>
  </si>
  <si>
    <t>(b)</t>
  </si>
  <si>
    <t>(ab)</t>
  </si>
  <si>
    <t>5. Conclusion:</t>
  </si>
  <si>
    <t>para el efecto A:</t>
  </si>
  <si>
    <t xml:space="preserve">como la F calculada es 53.18 es mayor que la F tabla = 5.32, el efecto de la concentracion si influye  </t>
  </si>
  <si>
    <t>significativamente en el tiempo de reaccion de un proceso quimico</t>
  </si>
  <si>
    <t>para el efecto B:</t>
  </si>
  <si>
    <t>como el F calculado es 19.14 es mayor que la F de tabla =5.32, el efecto del catalizador influye</t>
  </si>
  <si>
    <t>significativamente en el tiempo de reaccion del proceso</t>
  </si>
  <si>
    <t>para el efecto de interaccion AB:</t>
  </si>
  <si>
    <t>como el F calculado es 2.13 es menor que la F tabla =5.32 , el efecto de la interaccion</t>
  </si>
  <si>
    <t>concentracion y catalizador no influyen significativamente en el tiempo de reaccion del proceso</t>
  </si>
  <si>
    <t>6. Recomendación:</t>
  </si>
  <si>
    <t>las recomendaciones para la concentracion es el nivel alto</t>
  </si>
  <si>
    <t>las recomendaciones para el catalizador  es el nivel bajo</t>
  </si>
  <si>
    <t>TOTAL DE SUMA DE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</si>
</sst>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/>
    <xf numFmtId="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2" borderId="1" xfId="0" applyFill="1" applyBorder="1"/>
    <xf numFmtId="2" fontId="0" fillId="1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16</xdr:row>
      <xdr:rowOff>121920</xdr:rowOff>
    </xdr:from>
    <xdr:to>
      <xdr:col>2</xdr:col>
      <xdr:colOff>213360</xdr:colOff>
      <xdr:row>24</xdr:row>
      <xdr:rowOff>99938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C305EDB-02DD-4837-9806-68929AF7AE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8353"/>
        <a:stretch/>
      </xdr:blipFill>
      <xdr:spPr>
        <a:xfrm>
          <a:off x="144780" y="3048000"/>
          <a:ext cx="2247900" cy="1441058"/>
        </a:xfrm>
        <a:prstGeom prst="rect">
          <a:avLst/>
        </a:prstGeom>
        <a:ln w="38100" cap="sq">
          <a:solidFill>
            <a:schemeClr val="accent1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0</xdr:col>
      <xdr:colOff>72038</xdr:colOff>
      <xdr:row>32</xdr:row>
      <xdr:rowOff>0</xdr:rowOff>
    </xdr:from>
    <xdr:ext cx="2145382" cy="1116330"/>
    <xdr:pic>
      <xdr:nvPicPr>
        <xdr:cNvPr id="5" name="Imagen 4">
          <a:extLst>
            <a:ext uri="{FF2B5EF4-FFF2-40B4-BE49-F238E27FC236}">
              <a16:creationId xmlns:a16="http://schemas.microsoft.com/office/drawing/2014/main" id="{D0F1C286-6881-4A86-B00E-2DF0B9ED5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8" y="4206240"/>
          <a:ext cx="2145382" cy="1116330"/>
        </a:xfrm>
        <a:prstGeom prst="rect">
          <a:avLst/>
        </a:prstGeom>
        <a:noFill/>
        <a:ln w="38103" cap="sq">
          <a:solidFill>
            <a:schemeClr val="accent1"/>
          </a:solidFill>
          <a:prstDash val="solid"/>
          <a:miter/>
        </a:ln>
        <a:effectLst>
          <a:outerShdw dist="38096" dir="2700000" algn="tl">
            <a:srgbClr val="000000">
              <a:alpha val="43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CCC2-DC16-41C6-A2FB-EF977497D7B6}">
  <dimension ref="A1:O69"/>
  <sheetViews>
    <sheetView tabSelected="1" topLeftCell="A32" workbookViewId="0">
      <selection activeCell="C40" sqref="C40"/>
    </sheetView>
  </sheetViews>
  <sheetFormatPr baseColWidth="10" defaultRowHeight="14.4" x14ac:dyDescent="0.3"/>
  <cols>
    <col min="2" max="2" width="20.21875" customWidth="1"/>
    <col min="9" max="9" width="18.5546875" customWidth="1"/>
  </cols>
  <sheetData>
    <row r="1" spans="1:11" x14ac:dyDescent="0.3">
      <c r="B1" s="8" t="s">
        <v>3</v>
      </c>
      <c r="C1" s="8" t="s">
        <v>4</v>
      </c>
      <c r="D1" s="8" t="s">
        <v>0</v>
      </c>
      <c r="E1" s="8" t="s">
        <v>1</v>
      </c>
      <c r="F1" s="8" t="s">
        <v>5</v>
      </c>
      <c r="G1" s="8" t="s">
        <v>6</v>
      </c>
      <c r="H1" s="21" t="s">
        <v>7</v>
      </c>
      <c r="I1" s="21"/>
      <c r="J1" s="21"/>
    </row>
    <row r="2" spans="1:11" x14ac:dyDescent="0.3">
      <c r="B2" s="9">
        <v>0.15</v>
      </c>
      <c r="C2" s="10">
        <v>1</v>
      </c>
      <c r="D2" s="10" t="s">
        <v>8</v>
      </c>
      <c r="E2" s="10" t="s">
        <v>8</v>
      </c>
      <c r="F2" s="10">
        <v>-1</v>
      </c>
      <c r="G2" s="10">
        <v>-1</v>
      </c>
      <c r="H2" s="10">
        <v>28</v>
      </c>
      <c r="I2" s="10">
        <v>25</v>
      </c>
      <c r="J2" s="10">
        <v>27</v>
      </c>
    </row>
    <row r="3" spans="1:11" x14ac:dyDescent="0.3">
      <c r="B3" s="9">
        <v>0.2</v>
      </c>
      <c r="C3" s="10">
        <v>1</v>
      </c>
      <c r="D3" s="10" t="s">
        <v>9</v>
      </c>
      <c r="E3" s="10" t="s">
        <v>8</v>
      </c>
      <c r="F3" s="10">
        <v>1</v>
      </c>
      <c r="G3" s="10">
        <v>-1</v>
      </c>
      <c r="H3" s="10">
        <v>36</v>
      </c>
      <c r="I3" s="10">
        <v>32</v>
      </c>
      <c r="J3" s="10">
        <v>32</v>
      </c>
    </row>
    <row r="4" spans="1:11" x14ac:dyDescent="0.3">
      <c r="B4" s="9">
        <v>0.15</v>
      </c>
      <c r="C4" s="10">
        <v>2</v>
      </c>
      <c r="D4" s="10" t="s">
        <v>8</v>
      </c>
      <c r="E4" s="10" t="s">
        <v>9</v>
      </c>
      <c r="F4" s="10">
        <v>-1</v>
      </c>
      <c r="G4" s="10">
        <v>1</v>
      </c>
      <c r="H4" s="10">
        <v>18</v>
      </c>
      <c r="I4" s="10">
        <v>19</v>
      </c>
      <c r="J4" s="10">
        <v>23</v>
      </c>
    </row>
    <row r="5" spans="1:11" x14ac:dyDescent="0.3">
      <c r="B5" s="9">
        <v>0.2</v>
      </c>
      <c r="C5" s="10">
        <v>2</v>
      </c>
      <c r="D5" s="10" t="s">
        <v>9</v>
      </c>
      <c r="E5" s="10" t="s">
        <v>9</v>
      </c>
      <c r="F5" s="10">
        <v>1</v>
      </c>
      <c r="G5" s="10">
        <v>1</v>
      </c>
      <c r="H5" s="10">
        <v>31</v>
      </c>
      <c r="I5" s="10">
        <v>30</v>
      </c>
      <c r="J5" s="10">
        <v>29</v>
      </c>
    </row>
    <row r="7" spans="1:11" x14ac:dyDescent="0.3">
      <c r="B7" s="22" t="s">
        <v>7</v>
      </c>
      <c r="C7" s="22"/>
      <c r="D7" s="22"/>
      <c r="E7" s="6" t="s">
        <v>12</v>
      </c>
    </row>
    <row r="8" spans="1:11" x14ac:dyDescent="0.3">
      <c r="B8" s="3">
        <v>28</v>
      </c>
      <c r="C8" s="3">
        <v>25</v>
      </c>
      <c r="D8" s="3">
        <v>27</v>
      </c>
      <c r="E8" s="1">
        <f>SUM(B8:D8)</f>
        <v>80</v>
      </c>
      <c r="F8" s="5">
        <v>1</v>
      </c>
      <c r="H8" s="2">
        <f t="shared" ref="H8:J11" si="0">B8^2</f>
        <v>784</v>
      </c>
      <c r="I8" s="2">
        <f t="shared" si="0"/>
        <v>625</v>
      </c>
      <c r="J8" s="2">
        <f t="shared" si="0"/>
        <v>729</v>
      </c>
    </row>
    <row r="9" spans="1:11" x14ac:dyDescent="0.3">
      <c r="B9" s="3">
        <v>36</v>
      </c>
      <c r="C9" s="3">
        <v>32</v>
      </c>
      <c r="D9" s="3">
        <v>32</v>
      </c>
      <c r="E9" s="1">
        <f t="shared" ref="E9:E11" si="1">SUM(B9:D9)</f>
        <v>100</v>
      </c>
      <c r="F9" s="5" t="s">
        <v>36</v>
      </c>
      <c r="H9" s="2">
        <f t="shared" si="0"/>
        <v>1296</v>
      </c>
      <c r="I9" s="2">
        <f t="shared" si="0"/>
        <v>1024</v>
      </c>
      <c r="J9" s="2">
        <f t="shared" si="0"/>
        <v>1024</v>
      </c>
    </row>
    <row r="10" spans="1:11" x14ac:dyDescent="0.3">
      <c r="B10" s="3">
        <v>18</v>
      </c>
      <c r="C10" s="3">
        <v>19</v>
      </c>
      <c r="D10" s="3">
        <v>23</v>
      </c>
      <c r="E10" s="1">
        <f t="shared" si="1"/>
        <v>60</v>
      </c>
      <c r="F10" s="5" t="s">
        <v>37</v>
      </c>
      <c r="H10" s="2">
        <f t="shared" si="0"/>
        <v>324</v>
      </c>
      <c r="I10" s="2">
        <f t="shared" si="0"/>
        <v>361</v>
      </c>
      <c r="J10" s="2">
        <f t="shared" si="0"/>
        <v>529</v>
      </c>
    </row>
    <row r="11" spans="1:11" x14ac:dyDescent="0.3">
      <c r="B11" s="3">
        <v>31</v>
      </c>
      <c r="C11" s="3">
        <v>30</v>
      </c>
      <c r="D11" s="3">
        <v>29</v>
      </c>
      <c r="E11" s="1">
        <f t="shared" si="1"/>
        <v>90</v>
      </c>
      <c r="F11" s="5" t="s">
        <v>38</v>
      </c>
      <c r="H11" s="2">
        <f t="shared" si="0"/>
        <v>961</v>
      </c>
      <c r="I11" s="2">
        <f t="shared" si="0"/>
        <v>900</v>
      </c>
      <c r="J11" s="2">
        <f t="shared" si="0"/>
        <v>841</v>
      </c>
    </row>
    <row r="12" spans="1:11" x14ac:dyDescent="0.3">
      <c r="A12" t="s">
        <v>10</v>
      </c>
      <c r="B12" s="1">
        <f>SUM(B8:B11)</f>
        <v>113</v>
      </c>
      <c r="C12" s="1">
        <f t="shared" ref="C12:D12" si="2">SUM(C8:C11)</f>
        <v>106</v>
      </c>
      <c r="D12" s="1">
        <f t="shared" si="2"/>
        <v>111</v>
      </c>
      <c r="E12" s="1">
        <f>SUM(E8:E11)</f>
        <v>330</v>
      </c>
      <c r="G12" s="2" t="s">
        <v>11</v>
      </c>
      <c r="H12" s="2">
        <f>SUM(H8:H11)</f>
        <v>3365</v>
      </c>
      <c r="I12" s="2">
        <f t="shared" ref="I12:J12" si="3">SUM(I8:I11)</f>
        <v>2910</v>
      </c>
      <c r="J12" s="2">
        <f t="shared" si="3"/>
        <v>3123</v>
      </c>
    </row>
    <row r="13" spans="1:11" x14ac:dyDescent="0.3">
      <c r="B13" s="24">
        <f>SUM(B12:D12)</f>
        <v>330</v>
      </c>
      <c r="C13" s="24"/>
      <c r="D13" s="24"/>
      <c r="I13" s="23">
        <f>SUM(H12:J12)</f>
        <v>9398</v>
      </c>
      <c r="J13" s="23"/>
      <c r="K13" s="23"/>
    </row>
    <row r="15" spans="1:11" x14ac:dyDescent="0.3">
      <c r="B15">
        <f>I13</f>
        <v>9398</v>
      </c>
      <c r="C15">
        <f>B13^2/12</f>
        <v>9075</v>
      </c>
      <c r="D15" s="4">
        <f>B15-C15</f>
        <v>323</v>
      </c>
      <c r="E15" t="s">
        <v>52</v>
      </c>
    </row>
    <row r="16" spans="1:11" x14ac:dyDescent="0.3">
      <c r="A16" s="25" t="s">
        <v>14</v>
      </c>
      <c r="B16" s="25"/>
    </row>
    <row r="17" spans="1:11" x14ac:dyDescent="0.3">
      <c r="A17" s="7"/>
      <c r="B17" s="7"/>
    </row>
    <row r="18" spans="1:11" x14ac:dyDescent="0.3">
      <c r="A18" s="7"/>
      <c r="B18" s="7"/>
      <c r="F18" s="17" t="s">
        <v>27</v>
      </c>
      <c r="G18" s="17"/>
      <c r="H18" s="17"/>
      <c r="I18" s="17"/>
      <c r="J18" s="11"/>
      <c r="K18" s="11"/>
    </row>
    <row r="19" spans="1:11" x14ac:dyDescent="0.3">
      <c r="A19" s="7"/>
      <c r="B19" s="7"/>
      <c r="F19" s="11"/>
      <c r="G19" s="11"/>
      <c r="H19" s="11"/>
      <c r="I19" s="11"/>
      <c r="J19" s="11"/>
      <c r="K19" s="11"/>
    </row>
    <row r="20" spans="1:11" x14ac:dyDescent="0.3">
      <c r="A20" s="7"/>
      <c r="B20" s="7"/>
      <c r="F20" s="11" t="s">
        <v>28</v>
      </c>
      <c r="G20" s="11"/>
      <c r="H20" s="11"/>
      <c r="I20" s="11"/>
      <c r="J20" s="11"/>
      <c r="K20" s="11"/>
    </row>
    <row r="21" spans="1:11" x14ac:dyDescent="0.3">
      <c r="A21" s="7"/>
      <c r="B21" s="7"/>
      <c r="F21" s="11" t="s">
        <v>29</v>
      </c>
      <c r="G21" s="11"/>
      <c r="H21" s="11"/>
      <c r="I21" s="11"/>
      <c r="J21" s="11"/>
      <c r="K21" s="11"/>
    </row>
    <row r="22" spans="1:11" x14ac:dyDescent="0.3">
      <c r="A22" s="7"/>
      <c r="B22" s="7"/>
      <c r="F22" s="11"/>
      <c r="G22" s="11"/>
      <c r="H22" s="11"/>
      <c r="I22" s="11"/>
      <c r="J22" s="11"/>
      <c r="K22" s="11"/>
    </row>
    <row r="23" spans="1:11" x14ac:dyDescent="0.3">
      <c r="A23" s="7"/>
      <c r="B23" s="7"/>
      <c r="F23" s="11" t="s">
        <v>30</v>
      </c>
      <c r="G23" s="11"/>
      <c r="H23" s="11"/>
      <c r="I23" s="11"/>
      <c r="J23" s="11"/>
      <c r="K23" s="11"/>
    </row>
    <row r="24" spans="1:11" x14ac:dyDescent="0.3">
      <c r="A24" s="7"/>
      <c r="B24" s="7"/>
      <c r="F24" s="11" t="s">
        <v>29</v>
      </c>
      <c r="G24" s="11"/>
      <c r="H24" s="11"/>
      <c r="I24" s="11"/>
      <c r="J24" s="11"/>
      <c r="K24" s="11"/>
    </row>
    <row r="25" spans="1:11" x14ac:dyDescent="0.3">
      <c r="A25" s="7"/>
      <c r="B25" s="7"/>
      <c r="F25" s="11"/>
      <c r="G25" s="11"/>
      <c r="H25" s="11"/>
      <c r="I25" s="11"/>
      <c r="J25" s="11"/>
      <c r="K25" s="11"/>
    </row>
    <row r="26" spans="1:11" x14ac:dyDescent="0.3">
      <c r="A26" t="s">
        <v>0</v>
      </c>
      <c r="B26">
        <f>1/6*(E9+E11-E10-E8)</f>
        <v>8.3333333333333321</v>
      </c>
      <c r="F26" s="11" t="s">
        <v>31</v>
      </c>
      <c r="G26" s="11"/>
      <c r="H26" s="11"/>
      <c r="I26" s="11"/>
      <c r="J26" s="11"/>
      <c r="K26" s="11"/>
    </row>
    <row r="27" spans="1:11" x14ac:dyDescent="0.3">
      <c r="A27" t="s">
        <v>1</v>
      </c>
      <c r="B27">
        <f>1/6*(E10+E11-E9-E8)</f>
        <v>-5</v>
      </c>
      <c r="F27" s="11" t="s">
        <v>29</v>
      </c>
      <c r="G27" s="11"/>
      <c r="H27" s="11"/>
      <c r="I27" s="11"/>
      <c r="J27" s="11"/>
      <c r="K27" s="11"/>
    </row>
    <row r="28" spans="1:11" x14ac:dyDescent="0.3">
      <c r="A28" t="s">
        <v>13</v>
      </c>
      <c r="B28">
        <f>1/6*(E11+E8-E9-E10)</f>
        <v>1.6666666666666665</v>
      </c>
      <c r="F28" s="11"/>
      <c r="G28" s="11"/>
      <c r="H28" s="11"/>
      <c r="I28" s="11"/>
      <c r="J28" s="11"/>
      <c r="K28" s="11"/>
    </row>
    <row r="29" spans="1:11" x14ac:dyDescent="0.3">
      <c r="F29" s="11" t="s">
        <v>32</v>
      </c>
      <c r="G29" s="11"/>
      <c r="H29" s="11"/>
      <c r="I29" s="11"/>
      <c r="J29" s="11"/>
      <c r="K29" s="11"/>
    </row>
    <row r="30" spans="1:11" x14ac:dyDescent="0.3">
      <c r="F30" s="11" t="s">
        <v>29</v>
      </c>
      <c r="G30" s="11"/>
      <c r="H30" s="11"/>
      <c r="I30" s="11"/>
      <c r="J30" s="11"/>
      <c r="K30" s="11"/>
    </row>
    <row r="31" spans="1:11" x14ac:dyDescent="0.3">
      <c r="A31" s="20" t="s">
        <v>15</v>
      </c>
      <c r="B31" s="20"/>
      <c r="F31" s="11"/>
      <c r="G31" s="11"/>
      <c r="H31" s="11"/>
      <c r="I31" s="11"/>
      <c r="J31" s="11"/>
      <c r="K31" s="11"/>
    </row>
    <row r="32" spans="1:11" x14ac:dyDescent="0.3">
      <c r="A32" s="13"/>
      <c r="B32" s="13"/>
      <c r="F32" s="11" t="s">
        <v>33</v>
      </c>
      <c r="G32" s="11"/>
      <c r="H32" s="11"/>
      <c r="I32" s="11"/>
      <c r="J32" s="11"/>
      <c r="K32" s="11"/>
    </row>
    <row r="33" spans="1:15" x14ac:dyDescent="0.3">
      <c r="A33" s="13"/>
      <c r="B33" s="13"/>
      <c r="F33" s="11" t="s">
        <v>29</v>
      </c>
      <c r="G33" s="11"/>
      <c r="H33" s="11"/>
      <c r="I33" s="11"/>
      <c r="J33" s="11"/>
      <c r="K33" s="11"/>
    </row>
    <row r="34" spans="1:15" x14ac:dyDescent="0.3">
      <c r="A34" s="13"/>
      <c r="B34" s="13"/>
      <c r="F34" s="11"/>
      <c r="G34" s="11"/>
      <c r="H34" s="11"/>
      <c r="I34" s="11"/>
      <c r="J34" s="11"/>
      <c r="K34" s="11"/>
    </row>
    <row r="35" spans="1:15" x14ac:dyDescent="0.3">
      <c r="F35" s="11" t="s">
        <v>34</v>
      </c>
      <c r="G35" s="11"/>
      <c r="H35" s="11"/>
      <c r="I35" s="11"/>
      <c r="J35" s="11"/>
      <c r="K35" s="11"/>
    </row>
    <row r="36" spans="1:15" x14ac:dyDescent="0.3">
      <c r="F36" s="11" t="s">
        <v>29</v>
      </c>
      <c r="G36" s="11"/>
      <c r="H36" s="11"/>
      <c r="I36" s="11"/>
      <c r="J36" s="11"/>
      <c r="K36" s="11"/>
    </row>
    <row r="37" spans="1:15" x14ac:dyDescent="0.3">
      <c r="F37" s="11"/>
      <c r="G37" s="11"/>
      <c r="H37" s="11"/>
      <c r="I37" s="11"/>
      <c r="J37" s="11"/>
      <c r="K37" s="11"/>
    </row>
    <row r="40" spans="1:15" x14ac:dyDescent="0.3">
      <c r="A40" s="26" t="s">
        <v>16</v>
      </c>
      <c r="B40" s="27">
        <f>(E9+E11-E10-E8)^2/12</f>
        <v>208.33333333333334</v>
      </c>
    </row>
    <row r="41" spans="1:15" x14ac:dyDescent="0.3">
      <c r="A41" s="26" t="s">
        <v>17</v>
      </c>
      <c r="B41" s="26">
        <f>(E10+E11-E9-E8)^2/12</f>
        <v>75</v>
      </c>
      <c r="O41" s="11"/>
    </row>
    <row r="42" spans="1:15" x14ac:dyDescent="0.3">
      <c r="A42" s="26" t="s">
        <v>18</v>
      </c>
      <c r="B42" s="27">
        <f>(E11+E8-E9-E10)^2/12</f>
        <v>8.3333333333333339</v>
      </c>
      <c r="O42" s="11"/>
    </row>
    <row r="43" spans="1:15" x14ac:dyDescent="0.3">
      <c r="O43" s="11"/>
    </row>
    <row r="44" spans="1:15" x14ac:dyDescent="0.3">
      <c r="O44" s="11"/>
    </row>
    <row r="45" spans="1:15" x14ac:dyDescent="0.3">
      <c r="B45" s="14" t="s">
        <v>19</v>
      </c>
      <c r="C45" s="14" t="s">
        <v>20</v>
      </c>
      <c r="D45" s="14" t="s">
        <v>21</v>
      </c>
      <c r="E45" s="14" t="s">
        <v>22</v>
      </c>
      <c r="F45" s="14" t="s">
        <v>35</v>
      </c>
      <c r="G45" s="14" t="s">
        <v>23</v>
      </c>
      <c r="O45" s="11"/>
    </row>
    <row r="46" spans="1:15" x14ac:dyDescent="0.3">
      <c r="B46" s="15" t="s">
        <v>26</v>
      </c>
      <c r="C46" s="15">
        <v>208.33</v>
      </c>
      <c r="D46" s="15">
        <v>1</v>
      </c>
      <c r="E46" s="15">
        <v>208.33</v>
      </c>
      <c r="F46" s="16">
        <f>E46/$E$49</f>
        <v>53.179323548181245</v>
      </c>
      <c r="G46" s="15">
        <v>5.32</v>
      </c>
      <c r="O46" s="11"/>
    </row>
    <row r="47" spans="1:15" x14ac:dyDescent="0.3">
      <c r="B47" s="15" t="s">
        <v>25</v>
      </c>
      <c r="C47" s="15">
        <v>75</v>
      </c>
      <c r="D47" s="15">
        <v>1</v>
      </c>
      <c r="E47" s="15">
        <v>75</v>
      </c>
      <c r="F47" s="16">
        <f t="shared" ref="F47:F49" si="4">E47/$E$49</f>
        <v>19.144862795149969</v>
      </c>
      <c r="G47" s="15">
        <v>5.32</v>
      </c>
      <c r="O47" s="11"/>
    </row>
    <row r="48" spans="1:15" x14ac:dyDescent="0.3">
      <c r="B48" s="15" t="s">
        <v>13</v>
      </c>
      <c r="C48" s="15">
        <v>8.33</v>
      </c>
      <c r="D48" s="15">
        <v>1</v>
      </c>
      <c r="E48" s="15">
        <v>8.33</v>
      </c>
      <c r="F48" s="16">
        <f t="shared" si="4"/>
        <v>2.1263560944479898</v>
      </c>
      <c r="G48" s="15">
        <v>5.32</v>
      </c>
      <c r="O48" s="11"/>
    </row>
    <row r="49" spans="1:15" x14ac:dyDescent="0.3">
      <c r="B49" s="15" t="s">
        <v>24</v>
      </c>
      <c r="C49" s="15">
        <f>C50-(C46+C47+C48)</f>
        <v>31.339999999999975</v>
      </c>
      <c r="D49" s="15">
        <v>8</v>
      </c>
      <c r="E49" s="15">
        <v>3.9175</v>
      </c>
      <c r="F49" s="16">
        <f t="shared" si="4"/>
        <v>1</v>
      </c>
      <c r="G49" s="15"/>
      <c r="O49" s="11"/>
    </row>
    <row r="50" spans="1:15" x14ac:dyDescent="0.3">
      <c r="B50" s="15" t="s">
        <v>2</v>
      </c>
      <c r="C50" s="15">
        <v>323</v>
      </c>
      <c r="D50" s="15">
        <v>11</v>
      </c>
      <c r="E50" s="15">
        <f>SUM(E46:E49)</f>
        <v>295.57750000000004</v>
      </c>
      <c r="F50" s="15"/>
      <c r="G50" s="15"/>
      <c r="O50" s="11"/>
    </row>
    <row r="51" spans="1:15" x14ac:dyDescent="0.3">
      <c r="O51" s="11"/>
    </row>
    <row r="52" spans="1:15" x14ac:dyDescent="0.3">
      <c r="O52" s="11"/>
    </row>
    <row r="53" spans="1:15" ht="15.6" x14ac:dyDescent="0.3">
      <c r="A53" s="18" t="s">
        <v>39</v>
      </c>
      <c r="B53" s="18"/>
      <c r="C53" s="18"/>
      <c r="D53" s="18"/>
      <c r="E53" s="18"/>
      <c r="F53" s="18"/>
      <c r="G53" s="18"/>
      <c r="O53" s="11"/>
    </row>
    <row r="54" spans="1:15" x14ac:dyDescent="0.3">
      <c r="A54" t="s">
        <v>40</v>
      </c>
      <c r="O54" s="11"/>
    </row>
    <row r="55" spans="1:15" x14ac:dyDescent="0.3">
      <c r="A55" t="s">
        <v>41</v>
      </c>
      <c r="O55" s="11"/>
    </row>
    <row r="56" spans="1:15" x14ac:dyDescent="0.3">
      <c r="A56" t="s">
        <v>42</v>
      </c>
      <c r="O56" s="11"/>
    </row>
    <row r="57" spans="1:15" x14ac:dyDescent="0.3">
      <c r="O57" s="11"/>
    </row>
    <row r="58" spans="1:15" x14ac:dyDescent="0.3">
      <c r="A58" t="s">
        <v>43</v>
      </c>
      <c r="O58" s="11"/>
    </row>
    <row r="59" spans="1:15" x14ac:dyDescent="0.3">
      <c r="A59" t="s">
        <v>44</v>
      </c>
      <c r="O59" s="11"/>
    </row>
    <row r="60" spans="1:15" x14ac:dyDescent="0.3">
      <c r="A60" t="s">
        <v>45</v>
      </c>
      <c r="O60" s="11"/>
    </row>
    <row r="62" spans="1:15" x14ac:dyDescent="0.3">
      <c r="A62" t="s">
        <v>46</v>
      </c>
    </row>
    <row r="63" spans="1:15" x14ac:dyDescent="0.3">
      <c r="A63" t="s">
        <v>47</v>
      </c>
    </row>
    <row r="64" spans="1:15" x14ac:dyDescent="0.3">
      <c r="A64" t="s">
        <v>48</v>
      </c>
    </row>
    <row r="66" spans="1:7" ht="15.6" x14ac:dyDescent="0.3">
      <c r="A66" s="19" t="s">
        <v>49</v>
      </c>
      <c r="B66" s="19"/>
      <c r="C66" s="19"/>
      <c r="D66" s="19"/>
      <c r="E66" s="19"/>
      <c r="F66" s="19"/>
      <c r="G66" s="19"/>
    </row>
    <row r="68" spans="1:7" x14ac:dyDescent="0.3">
      <c r="B68" s="12" t="s">
        <v>50</v>
      </c>
      <c r="C68" s="12"/>
      <c r="D68" s="12"/>
      <c r="E68" s="12"/>
      <c r="F68" s="12"/>
    </row>
    <row r="69" spans="1:7" x14ac:dyDescent="0.3">
      <c r="B69" s="12" t="s">
        <v>51</v>
      </c>
      <c r="C69" s="12"/>
      <c r="D69" s="12"/>
      <c r="E69" s="12"/>
      <c r="F69" s="12"/>
    </row>
  </sheetData>
  <mergeCells count="9">
    <mergeCell ref="F18:I18"/>
    <mergeCell ref="A53:G53"/>
    <mergeCell ref="A66:G66"/>
    <mergeCell ref="A31:B31"/>
    <mergeCell ref="H1:J1"/>
    <mergeCell ref="B7:D7"/>
    <mergeCell ref="I13:K13"/>
    <mergeCell ref="B13:D13"/>
    <mergeCell ref="A16: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Candy Blanco Napurí</dc:creator>
  <cp:lastModifiedBy>Candy Blanco Napurí</cp:lastModifiedBy>
  <dcterms:created xsi:type="dcterms:W3CDTF">2021-08-25T00:05:53Z</dcterms:created>
  <dcterms:modified xsi:type="dcterms:W3CDTF">2021-08-27T04:08:09Z</dcterms:modified>
</cp:coreProperties>
</file>