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lmeshka\Git\ITMO_Software_engineering\4_term_Software_engineering\Mathematical_statistics\lab8\"/>
    </mc:Choice>
  </mc:AlternateContent>
  <xr:revisionPtr revIDLastSave="0" documentId="13_ncr:1_{F6DD9AD7-E825-46F7-8711-96CA54135A55}" xr6:coauthVersionLast="47" xr6:coauthVersionMax="47" xr10:uidLastSave="{00000000-0000-0000-0000-000000000000}"/>
  <bookViews>
    <workbookView xWindow="-108" yWindow="-108" windowWidth="23256" windowHeight="12576" xr2:uid="{F653D20A-1A8D-4AF6-9585-9B6D6D65BED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C53" i="1" s="1"/>
  <c r="D52" i="1"/>
  <c r="D53" i="1" s="1"/>
  <c r="E52" i="1"/>
  <c r="F52" i="1"/>
  <c r="F53" i="1" s="1"/>
  <c r="G52" i="1"/>
  <c r="G53" i="1" s="1"/>
  <c r="H52" i="1"/>
  <c r="H53" i="1" s="1"/>
  <c r="I52" i="1"/>
  <c r="B52" i="1"/>
  <c r="B53" i="1" s="1"/>
  <c r="B73" i="1"/>
  <c r="C66" i="1"/>
  <c r="D66" i="1"/>
  <c r="E66" i="1"/>
  <c r="F66" i="1"/>
  <c r="G66" i="1"/>
  <c r="H66" i="1"/>
  <c r="I66" i="1"/>
  <c r="C110" i="1"/>
  <c r="D110" i="1"/>
  <c r="E110" i="1"/>
  <c r="F110" i="1"/>
  <c r="G110" i="1"/>
  <c r="G111" i="1" s="1"/>
  <c r="H110" i="1"/>
  <c r="H111" i="1" s="1"/>
  <c r="I110" i="1"/>
  <c r="B110" i="1"/>
  <c r="C104" i="1"/>
  <c r="D104" i="1"/>
  <c r="E104" i="1"/>
  <c r="F104" i="1"/>
  <c r="G104" i="1"/>
  <c r="H104" i="1"/>
  <c r="I104" i="1"/>
  <c r="B104" i="1"/>
  <c r="B101" i="1"/>
  <c r="C93" i="1"/>
  <c r="D93" i="1"/>
  <c r="E93" i="1"/>
  <c r="F93" i="1"/>
  <c r="G93" i="1"/>
  <c r="G94" i="1" s="1"/>
  <c r="H93" i="1"/>
  <c r="I93" i="1"/>
  <c r="B93" i="1"/>
  <c r="C82" i="1"/>
  <c r="D82" i="1"/>
  <c r="E82" i="1"/>
  <c r="F82" i="1"/>
  <c r="G82" i="1"/>
  <c r="H82" i="1"/>
  <c r="I82" i="1"/>
  <c r="B82" i="1"/>
  <c r="C76" i="1"/>
  <c r="D76" i="1"/>
  <c r="E76" i="1"/>
  <c r="F76" i="1"/>
  <c r="G76" i="1"/>
  <c r="H76" i="1"/>
  <c r="I76" i="1"/>
  <c r="B76" i="1"/>
  <c r="B64" i="1"/>
  <c r="C64" i="1"/>
  <c r="D64" i="1"/>
  <c r="E64" i="1"/>
  <c r="F64" i="1"/>
  <c r="G64" i="1"/>
  <c r="H64" i="1"/>
  <c r="I64" i="1"/>
  <c r="C63" i="1"/>
  <c r="D63" i="1"/>
  <c r="E63" i="1"/>
  <c r="F63" i="1"/>
  <c r="G63" i="1"/>
  <c r="H63" i="1"/>
  <c r="I63" i="1"/>
  <c r="B63" i="1"/>
  <c r="B66" i="1" s="1"/>
  <c r="I111" i="1"/>
  <c r="E53" i="1"/>
  <c r="I53" i="1"/>
  <c r="C33" i="1"/>
  <c r="C36" i="1" s="1"/>
  <c r="D33" i="1"/>
  <c r="D36" i="1" s="1"/>
  <c r="E33" i="1"/>
  <c r="E36" i="1" s="1"/>
  <c r="F33" i="1"/>
  <c r="F36" i="1" s="1"/>
  <c r="G33" i="1"/>
  <c r="G36" i="1" s="1"/>
  <c r="H33" i="1"/>
  <c r="H36" i="1" s="1"/>
  <c r="I33" i="1"/>
  <c r="I36" i="1" s="1"/>
  <c r="B33" i="1"/>
  <c r="B96" i="1"/>
  <c r="I94" i="1"/>
  <c r="H94" i="1"/>
  <c r="F94" i="1"/>
  <c r="E94" i="1"/>
  <c r="D94" i="1"/>
  <c r="C94" i="1"/>
  <c r="I91" i="1"/>
  <c r="H91" i="1"/>
  <c r="G91" i="1"/>
  <c r="F91" i="1"/>
  <c r="E91" i="1"/>
  <c r="D91" i="1"/>
  <c r="C91" i="1"/>
  <c r="B91" i="1"/>
  <c r="I34" i="1"/>
  <c r="H34" i="1"/>
  <c r="G34" i="1"/>
  <c r="F34" i="1"/>
  <c r="F46" i="1" s="1"/>
  <c r="E34" i="1"/>
  <c r="D34" i="1"/>
  <c r="C34" i="1"/>
  <c r="C46" i="1" s="1"/>
  <c r="B34" i="1"/>
  <c r="B46" i="1" s="1"/>
  <c r="I5" i="1"/>
  <c r="I6" i="1" s="1"/>
  <c r="H5" i="1"/>
  <c r="H6" i="1" s="1"/>
  <c r="G5" i="1"/>
  <c r="G6" i="1" s="1"/>
  <c r="F5" i="1"/>
  <c r="F6" i="1" s="1"/>
  <c r="E5" i="1"/>
  <c r="E6" i="1" s="1"/>
  <c r="D5" i="1"/>
  <c r="D6" i="1" s="1"/>
  <c r="C5" i="1"/>
  <c r="C6" i="1" s="1"/>
  <c r="B5" i="1"/>
  <c r="B6" i="1" s="1"/>
  <c r="C22" i="1"/>
  <c r="C23" i="1" s="1"/>
  <c r="D22" i="1"/>
  <c r="D23" i="1" s="1"/>
  <c r="E22" i="1"/>
  <c r="E23" i="1" s="1"/>
  <c r="F22" i="1"/>
  <c r="F23" i="1" s="1"/>
  <c r="G22" i="1"/>
  <c r="G23" i="1" s="1"/>
  <c r="H22" i="1"/>
  <c r="H23" i="1" s="1"/>
  <c r="I22" i="1"/>
  <c r="I23" i="1" s="1"/>
  <c r="B22" i="1"/>
  <c r="B23" i="1" s="1"/>
  <c r="B8" i="1"/>
  <c r="C3" i="1"/>
  <c r="D3" i="1"/>
  <c r="E3" i="1"/>
  <c r="F3" i="1"/>
  <c r="G3" i="1"/>
  <c r="H3" i="1"/>
  <c r="I3" i="1"/>
  <c r="B3" i="1"/>
  <c r="B111" i="1" l="1"/>
  <c r="E111" i="1"/>
  <c r="D111" i="1"/>
  <c r="C111" i="1"/>
  <c r="F111" i="1"/>
  <c r="D83" i="1"/>
  <c r="I83" i="1"/>
  <c r="B77" i="1"/>
  <c r="G83" i="1"/>
  <c r="B83" i="1"/>
  <c r="H83" i="1"/>
  <c r="F83" i="1"/>
  <c r="C83" i="1"/>
  <c r="E83" i="1"/>
  <c r="E46" i="1"/>
  <c r="I65" i="1"/>
  <c r="G65" i="1"/>
  <c r="F65" i="1"/>
  <c r="E65" i="1"/>
  <c r="C65" i="1"/>
  <c r="H65" i="1"/>
  <c r="D46" i="1"/>
  <c r="I16" i="1"/>
  <c r="D65" i="1"/>
  <c r="H16" i="1"/>
  <c r="G46" i="1"/>
  <c r="B68" i="1"/>
  <c r="I46" i="1"/>
  <c r="H46" i="1"/>
  <c r="G16" i="1"/>
  <c r="F16" i="1"/>
  <c r="D16" i="1"/>
  <c r="C16" i="1"/>
  <c r="E16" i="1"/>
  <c r="B16" i="1"/>
  <c r="B65" i="1"/>
  <c r="B38" i="1"/>
  <c r="B35" i="1"/>
  <c r="B36" i="1"/>
  <c r="B40" i="1" s="1"/>
  <c r="I35" i="1"/>
  <c r="B39" i="1"/>
  <c r="H35" i="1"/>
  <c r="G35" i="1"/>
  <c r="B70" i="1"/>
  <c r="F35" i="1"/>
  <c r="E35" i="1"/>
  <c r="B98" i="1"/>
  <c r="B97" i="1"/>
  <c r="D35" i="1"/>
  <c r="B9" i="1"/>
  <c r="C35" i="1"/>
  <c r="B94" i="1"/>
  <c r="B99" i="1" s="1"/>
  <c r="B69" i="1"/>
  <c r="B10" i="1"/>
  <c r="B11" i="1"/>
  <c r="B105" i="1" l="1"/>
  <c r="B71" i="1"/>
  <c r="B17" i="1"/>
  <c r="B47" i="1"/>
  <c r="B41" i="1"/>
</calcChain>
</file>

<file path=xl/sharedStrings.xml><?xml version="1.0" encoding="utf-8"?>
<sst xmlns="http://schemas.openxmlformats.org/spreadsheetml/2006/main" count="69" uniqueCount="18">
  <si>
    <t>x</t>
  </si>
  <si>
    <t>y</t>
  </si>
  <si>
    <t>x^2</t>
  </si>
  <si>
    <t>xy</t>
  </si>
  <si>
    <t>sum(x)</t>
  </si>
  <si>
    <t>sum(y)</t>
  </si>
  <si>
    <t>sum(x^2)</t>
  </si>
  <si>
    <t>sum(xy)</t>
  </si>
  <si>
    <t>a</t>
  </si>
  <si>
    <t>b</t>
  </si>
  <si>
    <t>S</t>
  </si>
  <si>
    <t>z</t>
  </si>
  <si>
    <t>e</t>
  </si>
  <si>
    <t>#2</t>
  </si>
  <si>
    <t>#3</t>
  </si>
  <si>
    <t>#4</t>
  </si>
  <si>
    <t>y'</t>
  </si>
  <si>
    <t>x'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</si>
</sst>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278450</xdr:colOff>
      <xdr:row>1</xdr:row>
      <xdr:rowOff>99060</xdr:rowOff>
    </xdr:from>
    <xdr:to>
      <xdr:col>19</xdr:col>
      <xdr:colOff>17837</xdr:colOff>
      <xdr:row>8</xdr:row>
      <xdr:rowOff>95471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B6397B4-DC22-EB93-3BA7-EF3F64DEC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3650" y="281940"/>
          <a:ext cx="4006587" cy="127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13</xdr:col>
      <xdr:colOff>38361</xdr:colOff>
      <xdr:row>32</xdr:row>
      <xdr:rowOff>61045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F7432B93-BDB7-03A9-FDFC-D8317F04F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4754880"/>
          <a:ext cx="1867161" cy="609685"/>
        </a:xfrm>
        <a:prstGeom prst="rect">
          <a:avLst/>
        </a:prstGeom>
      </xdr:spPr>
    </xdr:pic>
    <xdr:clientData/>
  </xdr:twoCellAnchor>
  <xdr:twoCellAnchor editAs="oneCell">
    <xdr:from>
      <xdr:col>9</xdr:col>
      <xdr:colOff>243840</xdr:colOff>
      <xdr:row>1</xdr:row>
      <xdr:rowOff>99060</xdr:rowOff>
    </xdr:from>
    <xdr:to>
      <xdr:col>12</xdr:col>
      <xdr:colOff>91674</xdr:colOff>
      <xdr:row>5</xdr:row>
      <xdr:rowOff>72488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7608FB21-FF19-8460-6029-66806DA30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30240" y="281940"/>
          <a:ext cx="1676634" cy="70494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33</xdr:row>
      <xdr:rowOff>0</xdr:rowOff>
    </xdr:from>
    <xdr:to>
      <xdr:col>19</xdr:col>
      <xdr:colOff>67450</xdr:colOff>
      <xdr:row>37</xdr:row>
      <xdr:rowOff>106797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899D25A4-6375-638A-7842-2EE4F5175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5486400"/>
          <a:ext cx="5553850" cy="838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67</xdr:row>
      <xdr:rowOff>0</xdr:rowOff>
    </xdr:from>
    <xdr:to>
      <xdr:col>18</xdr:col>
      <xdr:colOff>486523</xdr:colOff>
      <xdr:row>71</xdr:row>
      <xdr:rowOff>21060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D8AEE9BD-7FF9-18A4-8F79-06CBF2F9C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11338560"/>
          <a:ext cx="5363323" cy="75258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64</xdr:row>
      <xdr:rowOff>0</xdr:rowOff>
    </xdr:from>
    <xdr:to>
      <xdr:col>14</xdr:col>
      <xdr:colOff>467130</xdr:colOff>
      <xdr:row>66</xdr:row>
      <xdr:rowOff>167714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6CE141DC-DDBF-0B18-B83E-600750928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0" y="10972800"/>
          <a:ext cx="2905530" cy="53347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89</xdr:row>
      <xdr:rowOff>0</xdr:rowOff>
    </xdr:from>
    <xdr:to>
      <xdr:col>14</xdr:col>
      <xdr:colOff>209920</xdr:colOff>
      <xdr:row>90</xdr:row>
      <xdr:rowOff>169594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A54EF83F-2716-7A10-6DE3-5976D1E3D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0" y="15361920"/>
          <a:ext cx="2648320" cy="35247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92</xdr:row>
      <xdr:rowOff>0</xdr:rowOff>
    </xdr:from>
    <xdr:to>
      <xdr:col>19</xdr:col>
      <xdr:colOff>172240</xdr:colOff>
      <xdr:row>97</xdr:row>
      <xdr:rowOff>133496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6935F562-37A2-4818-ED23-F16BAB9AC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0" y="15910560"/>
          <a:ext cx="5658640" cy="1047896"/>
        </a:xfrm>
        <a:prstGeom prst="rect">
          <a:avLst/>
        </a:prstGeom>
      </xdr:spPr>
    </xdr:pic>
    <xdr:clientData/>
  </xdr:twoCellAnchor>
  <xdr:twoCellAnchor editAs="oneCell">
    <xdr:from>
      <xdr:col>9</xdr:col>
      <xdr:colOff>251460</xdr:colOff>
      <xdr:row>9</xdr:row>
      <xdr:rowOff>45720</xdr:rowOff>
    </xdr:from>
    <xdr:to>
      <xdr:col>18</xdr:col>
      <xdr:colOff>452279</xdr:colOff>
      <xdr:row>14</xdr:row>
      <xdr:rowOff>83953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F50D63B9-429A-61E1-5982-7F6485F2F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737860" y="1691640"/>
          <a:ext cx="5687219" cy="952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27C3-2B4C-4230-9D9F-0556C04ECA23}">
  <dimension ref="A1:I111"/>
  <sheetViews>
    <sheetView tabSelected="1" workbookViewId="0">
      <selection activeCell="B44" sqref="B44"/>
    </sheetView>
  </sheetViews>
  <sheetFormatPr defaultRowHeight="14.4" x14ac:dyDescent="0.3"/>
  <sheetData>
    <row r="1" spans="1:9" x14ac:dyDescent="0.3">
      <c r="A1" t="s">
        <v>0</v>
      </c>
      <c r="B1">
        <v>0.8</v>
      </c>
      <c r="C1">
        <v>1.6</v>
      </c>
      <c r="D1">
        <v>2</v>
      </c>
      <c r="E1">
        <v>2.5</v>
      </c>
      <c r="F1">
        <v>3.2</v>
      </c>
      <c r="G1">
        <v>4</v>
      </c>
      <c r="H1">
        <v>4.7</v>
      </c>
      <c r="I1">
        <v>5.6</v>
      </c>
    </row>
    <row r="2" spans="1:9" x14ac:dyDescent="0.3">
      <c r="A2" t="s">
        <v>1</v>
      </c>
      <c r="B2">
        <v>1.32</v>
      </c>
      <c r="C2">
        <v>0.78</v>
      </c>
      <c r="D2">
        <v>0.69</v>
      </c>
      <c r="E2">
        <v>0.55000000000000004</v>
      </c>
      <c r="F2">
        <v>0.43</v>
      </c>
      <c r="G2">
        <v>0.36</v>
      </c>
      <c r="H2">
        <v>0.31</v>
      </c>
      <c r="I2">
        <v>0.26</v>
      </c>
    </row>
    <row r="3" spans="1:9" x14ac:dyDescent="0.3">
      <c r="A3" t="s">
        <v>2</v>
      </c>
      <c r="B3">
        <f>B1^2</f>
        <v>0.64000000000000012</v>
      </c>
      <c r="C3">
        <f t="shared" ref="C3:I3" si="0">C1^2</f>
        <v>2.5600000000000005</v>
      </c>
      <c r="D3">
        <f t="shared" si="0"/>
        <v>4</v>
      </c>
      <c r="E3">
        <f t="shared" si="0"/>
        <v>6.25</v>
      </c>
      <c r="F3">
        <f t="shared" si="0"/>
        <v>10.240000000000002</v>
      </c>
      <c r="G3">
        <f t="shared" si="0"/>
        <v>16</v>
      </c>
      <c r="H3">
        <f t="shared" si="0"/>
        <v>22.090000000000003</v>
      </c>
      <c r="I3">
        <f t="shared" si="0"/>
        <v>31.359999999999996</v>
      </c>
    </row>
    <row r="5" spans="1:9" x14ac:dyDescent="0.3">
      <c r="A5" t="s">
        <v>16</v>
      </c>
      <c r="B5">
        <f t="shared" ref="B5:I5" si="1">1/B2</f>
        <v>0.75757575757575757</v>
      </c>
      <c r="C5">
        <f t="shared" si="1"/>
        <v>1.2820512820512819</v>
      </c>
      <c r="D5">
        <f t="shared" si="1"/>
        <v>1.4492753623188408</v>
      </c>
      <c r="E5">
        <f t="shared" si="1"/>
        <v>1.8181818181818181</v>
      </c>
      <c r="F5">
        <f t="shared" si="1"/>
        <v>2.3255813953488373</v>
      </c>
      <c r="G5">
        <f t="shared" si="1"/>
        <v>2.7777777777777777</v>
      </c>
      <c r="H5">
        <f t="shared" si="1"/>
        <v>3.2258064516129035</v>
      </c>
      <c r="I5">
        <f t="shared" si="1"/>
        <v>3.8461538461538458</v>
      </c>
    </row>
    <row r="6" spans="1:9" x14ac:dyDescent="0.3">
      <c r="A6" t="s">
        <v>3</v>
      </c>
      <c r="B6">
        <f t="shared" ref="B6:I6" si="2">B1*B5</f>
        <v>0.60606060606060608</v>
      </c>
      <c r="C6">
        <f t="shared" si="2"/>
        <v>2.0512820512820511</v>
      </c>
      <c r="D6">
        <f t="shared" si="2"/>
        <v>2.8985507246376816</v>
      </c>
      <c r="E6">
        <f t="shared" si="2"/>
        <v>4.545454545454545</v>
      </c>
      <c r="F6">
        <f t="shared" si="2"/>
        <v>7.4418604651162799</v>
      </c>
      <c r="G6">
        <f t="shared" si="2"/>
        <v>11.111111111111111</v>
      </c>
      <c r="H6">
        <f t="shared" si="2"/>
        <v>15.161290322580648</v>
      </c>
      <c r="I6">
        <f t="shared" si="2"/>
        <v>21.538461538461537</v>
      </c>
    </row>
    <row r="8" spans="1:9" x14ac:dyDescent="0.3">
      <c r="A8" t="s">
        <v>4</v>
      </c>
      <c r="B8">
        <f>SUM(B1:I1)</f>
        <v>24.4</v>
      </c>
    </row>
    <row r="9" spans="1:9" x14ac:dyDescent="0.3">
      <c r="A9" t="s">
        <v>5</v>
      </c>
      <c r="B9">
        <f>SUM(B5:I5)</f>
        <v>17.482403691021066</v>
      </c>
    </row>
    <row r="10" spans="1:9" x14ac:dyDescent="0.3">
      <c r="A10" t="s">
        <v>6</v>
      </c>
      <c r="B10">
        <f>SUM(B3:I3)</f>
        <v>93.14</v>
      </c>
    </row>
    <row r="11" spans="1:9" x14ac:dyDescent="0.3">
      <c r="A11" t="s">
        <v>7</v>
      </c>
      <c r="B11">
        <f>SUM(B6:I6)</f>
        <v>65.354071364704453</v>
      </c>
    </row>
    <row r="13" spans="1:9" x14ac:dyDescent="0.3">
      <c r="A13" t="s">
        <v>8</v>
      </c>
      <c r="B13">
        <v>0.22483600000000001</v>
      </c>
    </row>
    <row r="14" spans="1:9" x14ac:dyDescent="0.3">
      <c r="A14" t="s">
        <v>9</v>
      </c>
      <c r="B14">
        <v>0.64277499999999999</v>
      </c>
    </row>
    <row r="16" spans="1:9" x14ac:dyDescent="0.3">
      <c r="B16">
        <f>(B5-$B$13-$B$14*B1)^2</f>
        <v>3.4298142066482818E-4</v>
      </c>
      <c r="C16">
        <f t="shared" ref="C16:I16" si="3">(C5-$B$13-$B$14*C1)^2</f>
        <v>8.2801685713082519E-4</v>
      </c>
      <c r="D16">
        <f t="shared" si="3"/>
        <v>3.7345100377979158E-3</v>
      </c>
      <c r="E16">
        <f t="shared" si="3"/>
        <v>1.8473381464669434E-4</v>
      </c>
      <c r="F16">
        <f t="shared" si="3"/>
        <v>1.9241729091098135E-3</v>
      </c>
      <c r="G16">
        <f t="shared" si="3"/>
        <v>3.2972103427159961E-4</v>
      </c>
      <c r="H16">
        <f t="shared" si="3"/>
        <v>4.0288712645393998E-4</v>
      </c>
      <c r="I16">
        <f t="shared" si="3"/>
        <v>4.742745831005963E-4</v>
      </c>
    </row>
    <row r="17" spans="1:9" x14ac:dyDescent="0.3">
      <c r="A17" t="s">
        <v>10</v>
      </c>
      <c r="B17">
        <f>SUM(B16:I16)</f>
        <v>8.2212977831762121E-3</v>
      </c>
    </row>
    <row r="20" spans="1:9" x14ac:dyDescent="0.3">
      <c r="A20" t="s">
        <v>0</v>
      </c>
      <c r="B20">
        <v>0.8</v>
      </c>
      <c r="C20">
        <v>1.6</v>
      </c>
      <c r="D20">
        <v>2</v>
      </c>
      <c r="E20">
        <v>2.5</v>
      </c>
      <c r="F20">
        <v>3.2</v>
      </c>
      <c r="G20">
        <v>4</v>
      </c>
      <c r="H20">
        <v>4.7</v>
      </c>
      <c r="I20">
        <v>5.6</v>
      </c>
    </row>
    <row r="21" spans="1:9" x14ac:dyDescent="0.3">
      <c r="A21" t="s">
        <v>1</v>
      </c>
      <c r="B21">
        <v>1.32</v>
      </c>
      <c r="C21">
        <v>0.78</v>
      </c>
      <c r="D21">
        <v>0.69</v>
      </c>
      <c r="E21">
        <v>0.55000000000000004</v>
      </c>
      <c r="F21">
        <v>0.43</v>
      </c>
      <c r="G21">
        <v>0.36</v>
      </c>
      <c r="H21">
        <v>0.31</v>
      </c>
      <c r="I21">
        <v>0.26</v>
      </c>
    </row>
    <row r="22" spans="1:9" x14ac:dyDescent="0.3">
      <c r="A22" t="s">
        <v>11</v>
      </c>
      <c r="B22">
        <f t="shared" ref="B22:I22" si="4">1/($B$13+$B$14*B20)</f>
        <v>1.3530774393280076</v>
      </c>
      <c r="C22">
        <f t="shared" si="4"/>
        <v>0.79790884051078925</v>
      </c>
      <c r="D22">
        <f t="shared" si="4"/>
        <v>0.66208240807316809</v>
      </c>
      <c r="E22">
        <f t="shared" si="4"/>
        <v>0.54591902328535713</v>
      </c>
      <c r="F22">
        <f t="shared" si="4"/>
        <v>0.43826663791637527</v>
      </c>
      <c r="G22">
        <f t="shared" si="4"/>
        <v>0.357661977956577</v>
      </c>
      <c r="H22">
        <f t="shared" si="4"/>
        <v>0.30808300433919511</v>
      </c>
      <c r="I22">
        <f t="shared" si="4"/>
        <v>0.26148056571843359</v>
      </c>
    </row>
    <row r="23" spans="1:9" x14ac:dyDescent="0.3">
      <c r="A23" t="s">
        <v>12</v>
      </c>
      <c r="B23">
        <f>B21-B22</f>
        <v>-3.3077439328007552E-2</v>
      </c>
      <c r="C23">
        <f t="shared" ref="C23:I23" si="5">C21-C22</f>
        <v>-1.7908840510789226E-2</v>
      </c>
      <c r="D23">
        <f t="shared" si="5"/>
        <v>2.7917591926831853E-2</v>
      </c>
      <c r="E23">
        <f t="shared" si="5"/>
        <v>4.0809767146429143E-3</v>
      </c>
      <c r="F23">
        <f t="shared" si="5"/>
        <v>-8.2666379163752746E-3</v>
      </c>
      <c r="G23">
        <f t="shared" si="5"/>
        <v>2.3380220434229826E-3</v>
      </c>
      <c r="H23">
        <f t="shared" si="5"/>
        <v>1.9169956608048877E-3</v>
      </c>
      <c r="I23">
        <f t="shared" si="5"/>
        <v>-1.4805657184335796E-3</v>
      </c>
    </row>
    <row r="29" spans="1:9" x14ac:dyDescent="0.3">
      <c r="A29" t="s">
        <v>13</v>
      </c>
    </row>
    <row r="30" spans="1:9" x14ac:dyDescent="0.3">
      <c r="A30" t="s">
        <v>0</v>
      </c>
      <c r="B30">
        <v>0.8</v>
      </c>
      <c r="C30">
        <v>1.6</v>
      </c>
      <c r="D30">
        <v>2</v>
      </c>
      <c r="E30">
        <v>2.5</v>
      </c>
      <c r="F30">
        <v>3.2</v>
      </c>
      <c r="G30">
        <v>4</v>
      </c>
      <c r="H30">
        <v>4.7</v>
      </c>
      <c r="I30">
        <v>5.6</v>
      </c>
    </row>
    <row r="31" spans="1:9" x14ac:dyDescent="0.3">
      <c r="A31" t="s">
        <v>1</v>
      </c>
      <c r="B31">
        <v>1.32</v>
      </c>
      <c r="C31">
        <v>0.78</v>
      </c>
      <c r="D31">
        <v>0.69</v>
      </c>
      <c r="E31">
        <v>0.55000000000000004</v>
      </c>
      <c r="F31">
        <v>0.43</v>
      </c>
      <c r="G31">
        <v>0.36</v>
      </c>
      <c r="H31">
        <v>0.31</v>
      </c>
      <c r="I31">
        <v>0.26</v>
      </c>
    </row>
    <row r="33" spans="1:9" x14ac:dyDescent="0.3">
      <c r="A33" t="s">
        <v>17</v>
      </c>
      <c r="B33">
        <f>1/B30</f>
        <v>1.25</v>
      </c>
      <c r="C33">
        <f t="shared" ref="C33:I33" si="6">1/C30</f>
        <v>0.625</v>
      </c>
      <c r="D33">
        <f t="shared" si="6"/>
        <v>0.5</v>
      </c>
      <c r="E33">
        <f t="shared" si="6"/>
        <v>0.4</v>
      </c>
      <c r="F33">
        <f t="shared" si="6"/>
        <v>0.3125</v>
      </c>
      <c r="G33">
        <f t="shared" si="6"/>
        <v>0.25</v>
      </c>
      <c r="H33">
        <f t="shared" si="6"/>
        <v>0.21276595744680851</v>
      </c>
      <c r="I33">
        <f t="shared" si="6"/>
        <v>0.17857142857142858</v>
      </c>
    </row>
    <row r="34" spans="1:9" x14ac:dyDescent="0.3">
      <c r="A34" t="s">
        <v>16</v>
      </c>
      <c r="B34">
        <f>1/B31</f>
        <v>0.75757575757575757</v>
      </c>
      <c r="C34">
        <f t="shared" ref="C34:I34" si="7">1/C31</f>
        <v>1.2820512820512819</v>
      </c>
      <c r="D34">
        <f t="shared" si="7"/>
        <v>1.4492753623188408</v>
      </c>
      <c r="E34">
        <f t="shared" si="7"/>
        <v>1.8181818181818181</v>
      </c>
      <c r="F34">
        <f t="shared" si="7"/>
        <v>2.3255813953488373</v>
      </c>
      <c r="G34">
        <f t="shared" si="7"/>
        <v>2.7777777777777777</v>
      </c>
      <c r="H34">
        <f t="shared" si="7"/>
        <v>3.2258064516129035</v>
      </c>
      <c r="I34">
        <f t="shared" si="7"/>
        <v>3.8461538461538458</v>
      </c>
    </row>
    <row r="35" spans="1:9" x14ac:dyDescent="0.3">
      <c r="A35" t="s">
        <v>3</v>
      </c>
      <c r="B35">
        <f>B33*B34</f>
        <v>0.94696969696969702</v>
      </c>
      <c r="C35">
        <f t="shared" ref="C35:I35" si="8">C33*C34</f>
        <v>0.80128205128205121</v>
      </c>
      <c r="D35">
        <f t="shared" si="8"/>
        <v>0.7246376811594204</v>
      </c>
      <c r="E35">
        <f t="shared" si="8"/>
        <v>0.72727272727272729</v>
      </c>
      <c r="F35">
        <f t="shared" si="8"/>
        <v>0.7267441860465117</v>
      </c>
      <c r="G35">
        <f t="shared" si="8"/>
        <v>0.69444444444444442</v>
      </c>
      <c r="H35">
        <f t="shared" si="8"/>
        <v>0.68634179821551133</v>
      </c>
      <c r="I35">
        <f t="shared" si="8"/>
        <v>0.68681318681318682</v>
      </c>
    </row>
    <row r="36" spans="1:9" x14ac:dyDescent="0.3">
      <c r="A36" t="s">
        <v>2</v>
      </c>
      <c r="B36">
        <f>B33^2</f>
        <v>1.5625</v>
      </c>
      <c r="C36">
        <f t="shared" ref="C36:I36" si="9">C33^2</f>
        <v>0.390625</v>
      </c>
      <c r="D36">
        <f t="shared" si="9"/>
        <v>0.25</v>
      </c>
      <c r="E36">
        <f t="shared" si="9"/>
        <v>0.16000000000000003</v>
      </c>
      <c r="F36">
        <f t="shared" si="9"/>
        <v>9.765625E-2</v>
      </c>
      <c r="G36">
        <f t="shared" si="9"/>
        <v>6.25E-2</v>
      </c>
      <c r="H36">
        <f t="shared" si="9"/>
        <v>4.5269352648257127E-2</v>
      </c>
      <c r="I36">
        <f t="shared" si="9"/>
        <v>3.1887755102040817E-2</v>
      </c>
    </row>
    <row r="38" spans="1:9" x14ac:dyDescent="0.3">
      <c r="A38" t="s">
        <v>4</v>
      </c>
      <c r="B38">
        <f>SUM(B33:I33)</f>
        <v>3.7288373860182369</v>
      </c>
    </row>
    <row r="39" spans="1:9" x14ac:dyDescent="0.3">
      <c r="A39" t="s">
        <v>5</v>
      </c>
      <c r="B39">
        <f>SUM(B34:I34)</f>
        <v>17.482403691021066</v>
      </c>
    </row>
    <row r="40" spans="1:9" x14ac:dyDescent="0.3">
      <c r="A40" t="s">
        <v>6</v>
      </c>
      <c r="B40">
        <f>SUM(B36:I36)</f>
        <v>2.6004383577502979</v>
      </c>
    </row>
    <row r="41" spans="1:9" x14ac:dyDescent="0.3">
      <c r="A41" t="s">
        <v>7</v>
      </c>
      <c r="B41">
        <f>SUM(B35:I35)</f>
        <v>5.9945057722035502</v>
      </c>
    </row>
    <row r="43" spans="1:9" x14ac:dyDescent="0.3">
      <c r="A43" t="s">
        <v>8</v>
      </c>
      <c r="B43">
        <v>-2.4977900000000002</v>
      </c>
    </row>
    <row r="44" spans="1:9" x14ac:dyDescent="0.3">
      <c r="A44" t="s">
        <v>9</v>
      </c>
      <c r="B44">
        <v>3.3495300000000001</v>
      </c>
    </row>
    <row r="46" spans="1:9" x14ac:dyDescent="0.3">
      <c r="B46">
        <f>(B34-$B$44-$B$43*B33)^2</f>
        <v>0.28120033326515714</v>
      </c>
      <c r="C46">
        <f t="shared" ref="C46:I46" si="10">(C34-$B$44-$B$43*C33)^2</f>
        <v>0.25640041714102679</v>
      </c>
      <c r="D46">
        <f t="shared" si="10"/>
        <v>0.424269377600131</v>
      </c>
      <c r="E46">
        <f t="shared" si="10"/>
        <v>0.2832710953629422</v>
      </c>
      <c r="F46">
        <f t="shared" si="10"/>
        <v>5.9238317110186428E-2</v>
      </c>
      <c r="G46">
        <f t="shared" si="10"/>
        <v>2.7767923000771421E-3</v>
      </c>
      <c r="H46">
        <f t="shared" si="10"/>
        <v>0.16623652185769991</v>
      </c>
      <c r="I46">
        <f t="shared" si="10"/>
        <v>0.88860368025000591</v>
      </c>
    </row>
    <row r="47" spans="1:9" x14ac:dyDescent="0.3">
      <c r="A47" t="s">
        <v>10</v>
      </c>
      <c r="B47">
        <f>SUM(B46:I46)</f>
        <v>2.3619965348872265</v>
      </c>
    </row>
    <row r="50" spans="1:9" x14ac:dyDescent="0.3">
      <c r="A50" t="s">
        <v>0</v>
      </c>
      <c r="B50">
        <v>0.8</v>
      </c>
      <c r="C50">
        <v>1.6</v>
      </c>
      <c r="D50">
        <v>2</v>
      </c>
      <c r="E50">
        <v>2.5</v>
      </c>
      <c r="F50">
        <v>3.2</v>
      </c>
      <c r="G50">
        <v>4</v>
      </c>
      <c r="H50">
        <v>4.7</v>
      </c>
      <c r="I50">
        <v>5.6</v>
      </c>
    </row>
    <row r="51" spans="1:9" x14ac:dyDescent="0.3">
      <c r="A51" t="s">
        <v>1</v>
      </c>
      <c r="B51">
        <v>1.32</v>
      </c>
      <c r="C51">
        <v>0.78</v>
      </c>
      <c r="D51">
        <v>0.69</v>
      </c>
      <c r="E51">
        <v>0.55000000000000004</v>
      </c>
      <c r="F51">
        <v>0.43</v>
      </c>
      <c r="G51">
        <v>0.36</v>
      </c>
      <c r="H51">
        <v>0.31</v>
      </c>
      <c r="I51">
        <v>0.26</v>
      </c>
    </row>
    <row r="52" spans="1:9" x14ac:dyDescent="0.3">
      <c r="A52" t="s">
        <v>11</v>
      </c>
      <c r="B52">
        <f>B50/($B$43+$B$44*B50)</f>
        <v>4.3996172333006962</v>
      </c>
      <c r="C52">
        <f t="shared" ref="C52:I52" si="11">C50/($B$43+$B$44*C50)</f>
        <v>0.55915550743711762</v>
      </c>
      <c r="D52">
        <f t="shared" si="11"/>
        <v>0.47604652878772369</v>
      </c>
      <c r="E52">
        <f t="shared" si="11"/>
        <v>0.42545696205008993</v>
      </c>
      <c r="F52">
        <f t="shared" si="11"/>
        <v>0.38926097101635793</v>
      </c>
      <c r="G52">
        <f t="shared" si="11"/>
        <v>0.36696136722466199</v>
      </c>
      <c r="H52">
        <f t="shared" si="11"/>
        <v>0.3548508603359109</v>
      </c>
      <c r="I52">
        <f t="shared" si="11"/>
        <v>0.34441238265839375</v>
      </c>
    </row>
    <row r="53" spans="1:9" x14ac:dyDescent="0.3">
      <c r="A53" t="s">
        <v>12</v>
      </c>
      <c r="B53">
        <f>B51-B52</f>
        <v>-3.0796172333006959</v>
      </c>
      <c r="C53">
        <f t="shared" ref="C53" si="12">C51-C52</f>
        <v>0.22084449256288241</v>
      </c>
      <c r="D53">
        <f t="shared" ref="D53" si="13">D51-D52</f>
        <v>0.21395347121227626</v>
      </c>
      <c r="E53">
        <f t="shared" ref="E53" si="14">E51-E52</f>
        <v>0.12454303794991012</v>
      </c>
      <c r="F53">
        <f t="shared" ref="F53" si="15">F51-F52</f>
        <v>4.0739028983642067E-2</v>
      </c>
      <c r="G53">
        <f t="shared" ref="G53" si="16">G51-G52</f>
        <v>-6.9613672246620073E-3</v>
      </c>
      <c r="H53">
        <f t="shared" ref="H53" si="17">H51-H52</f>
        <v>-4.4850860335910903E-2</v>
      </c>
      <c r="I53">
        <f t="shared" ref="I53" si="18">I51-I52</f>
        <v>-8.4412382658393736E-2</v>
      </c>
    </row>
    <row r="59" spans="1:9" x14ac:dyDescent="0.3">
      <c r="A59" t="s">
        <v>14</v>
      </c>
    </row>
    <row r="60" spans="1:9" x14ac:dyDescent="0.3">
      <c r="A60" t="s">
        <v>0</v>
      </c>
      <c r="B60">
        <v>0.8</v>
      </c>
      <c r="C60">
        <v>1.6</v>
      </c>
      <c r="D60">
        <v>2</v>
      </c>
      <c r="E60">
        <v>2.5</v>
      </c>
      <c r="F60">
        <v>3.2</v>
      </c>
      <c r="G60">
        <v>4</v>
      </c>
      <c r="H60">
        <v>4.7</v>
      </c>
      <c r="I60">
        <v>5.6</v>
      </c>
    </row>
    <row r="61" spans="1:9" x14ac:dyDescent="0.3">
      <c r="A61" t="s">
        <v>1</v>
      </c>
      <c r="B61">
        <v>1.32</v>
      </c>
      <c r="C61">
        <v>0.78</v>
      </c>
      <c r="D61">
        <v>0.69</v>
      </c>
      <c r="E61">
        <v>0.55000000000000004</v>
      </c>
      <c r="F61">
        <v>0.43</v>
      </c>
      <c r="G61">
        <v>0.36</v>
      </c>
      <c r="H61">
        <v>0.31</v>
      </c>
      <c r="I61">
        <v>0.26</v>
      </c>
    </row>
    <row r="63" spans="1:9" x14ac:dyDescent="0.3">
      <c r="A63" t="s">
        <v>17</v>
      </c>
      <c r="B63">
        <f>LN(B60)</f>
        <v>-0.22314355131420971</v>
      </c>
      <c r="C63">
        <f t="shared" ref="C63:I64" si="19">LN(C60)</f>
        <v>0.47000362924573563</v>
      </c>
      <c r="D63">
        <f t="shared" si="19"/>
        <v>0.69314718055994529</v>
      </c>
      <c r="E63">
        <f t="shared" si="19"/>
        <v>0.91629073187415511</v>
      </c>
      <c r="F63">
        <f t="shared" si="19"/>
        <v>1.1631508098056809</v>
      </c>
      <c r="G63">
        <f t="shared" si="19"/>
        <v>1.3862943611198906</v>
      </c>
      <c r="H63">
        <f t="shared" si="19"/>
        <v>1.547562508716013</v>
      </c>
      <c r="I63">
        <f t="shared" si="19"/>
        <v>1.7227665977411035</v>
      </c>
    </row>
    <row r="64" spans="1:9" x14ac:dyDescent="0.3">
      <c r="A64" t="s">
        <v>16</v>
      </c>
      <c r="B64">
        <f>LN(B61)</f>
        <v>0.27763173659827955</v>
      </c>
      <c r="C64">
        <f t="shared" si="19"/>
        <v>-0.24846135929849961</v>
      </c>
      <c r="D64">
        <f t="shared" si="19"/>
        <v>-0.37106368139083207</v>
      </c>
      <c r="E64">
        <f t="shared" si="19"/>
        <v>-0.59783700075562041</v>
      </c>
      <c r="F64">
        <f t="shared" si="19"/>
        <v>-0.84397007029452897</v>
      </c>
      <c r="G64">
        <f t="shared" si="19"/>
        <v>-1.0216512475319814</v>
      </c>
      <c r="H64">
        <f t="shared" si="19"/>
        <v>-1.1711829815029451</v>
      </c>
      <c r="I64">
        <f t="shared" si="19"/>
        <v>-1.3470736479666092</v>
      </c>
    </row>
    <row r="65" spans="1:9" x14ac:dyDescent="0.3">
      <c r="A65" t="s">
        <v>3</v>
      </c>
      <c r="B65">
        <f>B63*B64</f>
        <v>-6.1951731662071345E-2</v>
      </c>
      <c r="C65">
        <f t="shared" ref="C65:I65" si="20">C63*C64</f>
        <v>-0.11677774059762352</v>
      </c>
      <c r="D65">
        <f t="shared" si="20"/>
        <v>-0.2572017445642491</v>
      </c>
      <c r="E65">
        <f t="shared" si="20"/>
        <v>-0.54779250296381721</v>
      </c>
      <c r="F65">
        <f t="shared" si="20"/>
        <v>-0.98166447071483875</v>
      </c>
      <c r="G65">
        <f t="shared" si="20"/>
        <v>-1.4163093634846875</v>
      </c>
      <c r="H65">
        <f t="shared" si="20"/>
        <v>-1.8124788730201975</v>
      </c>
      <c r="I65">
        <f t="shared" si="20"/>
        <v>-2.3206934854141323</v>
      </c>
    </row>
    <row r="66" spans="1:9" x14ac:dyDescent="0.3">
      <c r="A66" t="s">
        <v>2</v>
      </c>
      <c r="B66">
        <f>B63^2</f>
        <v>4.979304449311734E-2</v>
      </c>
      <c r="C66">
        <f t="shared" ref="C66:I66" si="21">C63^2</f>
        <v>0.22090341150416293</v>
      </c>
      <c r="D66">
        <f t="shared" si="21"/>
        <v>0.48045301391820139</v>
      </c>
      <c r="E66">
        <f t="shared" si="21"/>
        <v>0.83958870531847485</v>
      </c>
      <c r="F66">
        <f t="shared" si="21"/>
        <v>1.3529198063516112</v>
      </c>
      <c r="G66">
        <f t="shared" si="21"/>
        <v>1.9218120556728056</v>
      </c>
      <c r="H66">
        <f t="shared" si="21"/>
        <v>2.3949497183833999</v>
      </c>
      <c r="I66">
        <f t="shared" si="21"/>
        <v>2.9679247502924571</v>
      </c>
    </row>
    <row r="68" spans="1:9" x14ac:dyDescent="0.3">
      <c r="A68" t="s">
        <v>4</v>
      </c>
      <c r="B68">
        <f>SUM(B63:I63)</f>
        <v>7.6760722677483146</v>
      </c>
    </row>
    <row r="69" spans="1:9" x14ac:dyDescent="0.3">
      <c r="A69" t="s">
        <v>5</v>
      </c>
      <c r="B69">
        <f>SUM(B64:I64)</f>
        <v>-5.323608252142737</v>
      </c>
    </row>
    <row r="70" spans="1:9" x14ac:dyDescent="0.3">
      <c r="A70" t="s">
        <v>6</v>
      </c>
      <c r="B70">
        <f>SUM(B66:I66)</f>
        <v>10.228344505934231</v>
      </c>
    </row>
    <row r="71" spans="1:9" x14ac:dyDescent="0.3">
      <c r="A71" t="s">
        <v>7</v>
      </c>
      <c r="B71">
        <f>SUM(B65:I65)</f>
        <v>-7.5148699124216165</v>
      </c>
    </row>
    <row r="73" spans="1:9" x14ac:dyDescent="0.3">
      <c r="A73" t="s">
        <v>8</v>
      </c>
      <c r="B73">
        <f>EXP(134707920135/954359943784)</f>
        <v>1.1515973916138271</v>
      </c>
    </row>
    <row r="74" spans="1:9" x14ac:dyDescent="0.3">
      <c r="A74" t="s">
        <v>9</v>
      </c>
      <c r="B74">
        <v>-0.84064000000000005</v>
      </c>
    </row>
    <row r="76" spans="1:9" x14ac:dyDescent="0.3">
      <c r="B76">
        <f>(B61-LN($B$73)-$B$74*B60)^2</f>
        <v>3.4275412004556736</v>
      </c>
      <c r="C76">
        <f t="shared" ref="C76:I76" si="22">(C61-LN($B$73)-$B$74*C60)^2</f>
        <v>3.9357559893804912</v>
      </c>
      <c r="D76">
        <f t="shared" si="22"/>
        <v>4.9734797511435094</v>
      </c>
      <c r="E76">
        <f t="shared" si="22"/>
        <v>6.3023591284781375</v>
      </c>
      <c r="F76">
        <f t="shared" si="22"/>
        <v>8.8738332065697154</v>
      </c>
      <c r="G76">
        <f t="shared" si="22"/>
        <v>12.826497482500351</v>
      </c>
      <c r="H76">
        <f t="shared" si="22"/>
        <v>16.973229818687948</v>
      </c>
      <c r="I76">
        <f t="shared" si="22"/>
        <v>23.294465014046196</v>
      </c>
    </row>
    <row r="77" spans="1:9" x14ac:dyDescent="0.3">
      <c r="A77" t="s">
        <v>10</v>
      </c>
      <c r="B77">
        <f>SUM(B76:I76)</f>
        <v>80.607161591262013</v>
      </c>
    </row>
    <row r="80" spans="1:9" x14ac:dyDescent="0.3">
      <c r="A80" t="s">
        <v>0</v>
      </c>
      <c r="B80">
        <v>0.8</v>
      </c>
      <c r="C80">
        <v>1.6</v>
      </c>
      <c r="D80">
        <v>2</v>
      </c>
      <c r="E80">
        <v>2.5</v>
      </c>
      <c r="F80">
        <v>3.2</v>
      </c>
      <c r="G80">
        <v>4</v>
      </c>
      <c r="H80">
        <v>4.7</v>
      </c>
      <c r="I80">
        <v>5.6</v>
      </c>
    </row>
    <row r="81" spans="1:9" x14ac:dyDescent="0.3">
      <c r="A81" t="s">
        <v>1</v>
      </c>
      <c r="B81">
        <v>1.32</v>
      </c>
      <c r="C81">
        <v>0.78</v>
      </c>
      <c r="D81">
        <v>0.69</v>
      </c>
      <c r="E81">
        <v>0.55000000000000004</v>
      </c>
      <c r="F81">
        <v>0.43</v>
      </c>
      <c r="G81">
        <v>0.36</v>
      </c>
      <c r="H81">
        <v>0.31</v>
      </c>
      <c r="I81">
        <v>0.26</v>
      </c>
    </row>
    <row r="82" spans="1:9" x14ac:dyDescent="0.3">
      <c r="A82" t="s">
        <v>11</v>
      </c>
      <c r="B82">
        <f>($B$73*B80^($B$74))</f>
        <v>1.3892074570118722</v>
      </c>
      <c r="C82">
        <f t="shared" ref="C82:I82" si="23">($B$73*C80^($B$74))</f>
        <v>0.77572761179582606</v>
      </c>
      <c r="D82">
        <f t="shared" si="23"/>
        <v>0.64304714881707004</v>
      </c>
      <c r="E82">
        <f t="shared" si="23"/>
        <v>0.53306035432267174</v>
      </c>
      <c r="F82">
        <f t="shared" si="23"/>
        <v>0.43316304175101578</v>
      </c>
      <c r="G82">
        <f t="shared" si="23"/>
        <v>0.35907482824555409</v>
      </c>
      <c r="H82">
        <f t="shared" si="23"/>
        <v>0.31355110037706824</v>
      </c>
      <c r="I82">
        <f t="shared" si="23"/>
        <v>0.27061003004608131</v>
      </c>
    </row>
    <row r="83" spans="1:9" x14ac:dyDescent="0.3">
      <c r="A83" t="s">
        <v>12</v>
      </c>
      <c r="B83">
        <f>B81-B82</f>
        <v>-6.9207457011872142E-2</v>
      </c>
      <c r="C83">
        <f t="shared" ref="C83" si="24">C81-C82</f>
        <v>4.2723882041739714E-3</v>
      </c>
      <c r="D83">
        <f t="shared" ref="D83" si="25">D81-D82</f>
        <v>4.6952851182929911E-2</v>
      </c>
      <c r="E83">
        <f t="shared" ref="E83" si="26">E81-E82</f>
        <v>1.6939645677328308E-2</v>
      </c>
      <c r="F83">
        <f t="shared" ref="F83" si="27">F81-F82</f>
        <v>-3.1630417510157827E-3</v>
      </c>
      <c r="G83">
        <f t="shared" ref="G83" si="28">G81-G82</f>
        <v>9.2517175444589705E-4</v>
      </c>
      <c r="H83">
        <f t="shared" ref="H83" si="29">H81-H82</f>
        <v>-3.5511003770682392E-3</v>
      </c>
      <c r="I83">
        <f t="shared" ref="I83" si="30">I81-I82</f>
        <v>-1.0610030046081298E-2</v>
      </c>
    </row>
    <row r="88" spans="1:9" x14ac:dyDescent="0.3">
      <c r="A88" t="s">
        <v>15</v>
      </c>
    </row>
    <row r="89" spans="1:9" x14ac:dyDescent="0.3">
      <c r="A89" t="s">
        <v>0</v>
      </c>
      <c r="B89">
        <v>0.8</v>
      </c>
      <c r="C89">
        <v>1.6</v>
      </c>
      <c r="D89">
        <v>2</v>
      </c>
      <c r="E89">
        <v>2.5</v>
      </c>
      <c r="F89">
        <v>3.2</v>
      </c>
      <c r="G89">
        <v>4</v>
      </c>
      <c r="H89">
        <v>4.7</v>
      </c>
      <c r="I89">
        <v>5.6</v>
      </c>
    </row>
    <row r="90" spans="1:9" x14ac:dyDescent="0.3">
      <c r="A90" t="s">
        <v>1</v>
      </c>
      <c r="B90">
        <v>1.32</v>
      </c>
      <c r="C90">
        <v>0.78</v>
      </c>
      <c r="D90">
        <v>0.69</v>
      </c>
      <c r="E90">
        <v>0.55000000000000004</v>
      </c>
      <c r="F90">
        <v>0.43</v>
      </c>
      <c r="G90">
        <v>0.36</v>
      </c>
      <c r="H90">
        <v>0.31</v>
      </c>
      <c r="I90">
        <v>0.26</v>
      </c>
    </row>
    <row r="91" spans="1:9" x14ac:dyDescent="0.3">
      <c r="A91" t="s">
        <v>2</v>
      </c>
      <c r="B91">
        <f>B89^2</f>
        <v>0.64000000000000012</v>
      </c>
      <c r="C91">
        <f t="shared" ref="C91:I91" si="31">C89^2</f>
        <v>2.5600000000000005</v>
      </c>
      <c r="D91">
        <f t="shared" si="31"/>
        <v>4</v>
      </c>
      <c r="E91">
        <f t="shared" si="31"/>
        <v>6.25</v>
      </c>
      <c r="F91">
        <f t="shared" si="31"/>
        <v>10.240000000000002</v>
      </c>
      <c r="G91">
        <f t="shared" si="31"/>
        <v>16</v>
      </c>
      <c r="H91">
        <f t="shared" si="31"/>
        <v>22.090000000000003</v>
      </c>
      <c r="I91">
        <f t="shared" si="31"/>
        <v>31.359999999999996</v>
      </c>
    </row>
    <row r="93" spans="1:9" x14ac:dyDescent="0.3">
      <c r="A93" t="s">
        <v>16</v>
      </c>
      <c r="B93">
        <f>LN(B90)</f>
        <v>0.27763173659827955</v>
      </c>
      <c r="C93">
        <f t="shared" ref="C93:I93" si="32">LN(C90)</f>
        <v>-0.24846135929849961</v>
      </c>
      <c r="D93">
        <f t="shared" si="32"/>
        <v>-0.37106368139083207</v>
      </c>
      <c r="E93">
        <f t="shared" si="32"/>
        <v>-0.59783700075562041</v>
      </c>
      <c r="F93">
        <f t="shared" si="32"/>
        <v>-0.84397007029452897</v>
      </c>
      <c r="G93">
        <f t="shared" si="32"/>
        <v>-1.0216512475319814</v>
      </c>
      <c r="H93">
        <f t="shared" si="32"/>
        <v>-1.1711829815029451</v>
      </c>
      <c r="I93">
        <f t="shared" si="32"/>
        <v>-1.3470736479666092</v>
      </c>
    </row>
    <row r="94" spans="1:9" x14ac:dyDescent="0.3">
      <c r="A94" t="s">
        <v>3</v>
      </c>
      <c r="B94">
        <f t="shared" ref="B94:I94" si="33">B89*B93</f>
        <v>0.22210538927862367</v>
      </c>
      <c r="C94">
        <f t="shared" si="33"/>
        <v>-0.3975381748775994</v>
      </c>
      <c r="D94">
        <f t="shared" si="33"/>
        <v>-0.74212736278166413</v>
      </c>
      <c r="E94">
        <f t="shared" si="33"/>
        <v>-1.4945925018890511</v>
      </c>
      <c r="F94">
        <f t="shared" si="33"/>
        <v>-2.7007042249424931</v>
      </c>
      <c r="G94">
        <f t="shared" si="33"/>
        <v>-4.0866049901279258</v>
      </c>
      <c r="H94">
        <f t="shared" si="33"/>
        <v>-5.5045600130638421</v>
      </c>
      <c r="I94">
        <f t="shared" si="33"/>
        <v>-7.5436124286130113</v>
      </c>
    </row>
    <row r="96" spans="1:9" x14ac:dyDescent="0.3">
      <c r="A96" t="s">
        <v>4</v>
      </c>
      <c r="B96">
        <f>SUM(B89:I89)</f>
        <v>24.4</v>
      </c>
    </row>
    <row r="97" spans="1:9" x14ac:dyDescent="0.3">
      <c r="A97" t="s">
        <v>5</v>
      </c>
      <c r="B97">
        <f>SUM(B93:I93)</f>
        <v>-5.323608252142737</v>
      </c>
    </row>
    <row r="98" spans="1:9" x14ac:dyDescent="0.3">
      <c r="A98" t="s">
        <v>6</v>
      </c>
      <c r="B98">
        <f>SUM(B91:I91)</f>
        <v>93.14</v>
      </c>
    </row>
    <row r="99" spans="1:9" x14ac:dyDescent="0.3">
      <c r="A99" t="s">
        <v>7</v>
      </c>
      <c r="B99">
        <f>SUM(B94:I94)</f>
        <v>-22.247634307016966</v>
      </c>
    </row>
    <row r="101" spans="1:9" x14ac:dyDescent="0.3">
      <c r="A101" t="s">
        <v>8</v>
      </c>
      <c r="B101">
        <f>EXP(235002023/748800000)</f>
        <v>1.3686682294287063</v>
      </c>
    </row>
    <row r="102" spans="1:9" x14ac:dyDescent="0.3">
      <c r="A102" t="s">
        <v>9</v>
      </c>
      <c r="B102">
        <v>-0.32107799999999997</v>
      </c>
    </row>
    <row r="104" spans="1:9" x14ac:dyDescent="0.3">
      <c r="B104">
        <f>(B90-LN($B$101)-$B$102*B89)^2</f>
        <v>1.5952302011680985</v>
      </c>
      <c r="C104">
        <f t="shared" ref="C104:I104" si="34">(C90-LN($B$101)-$B$102*C89)^2</f>
        <v>0.96017780423990384</v>
      </c>
      <c r="D104">
        <f t="shared" si="34"/>
        <v>1.0369711993492037</v>
      </c>
      <c r="E104">
        <f t="shared" si="34"/>
        <v>1.0792235096194085</v>
      </c>
      <c r="F104">
        <f t="shared" si="34"/>
        <v>1.3078470988435538</v>
      </c>
      <c r="G104">
        <f t="shared" si="34"/>
        <v>1.7701606076809533</v>
      </c>
      <c r="H104">
        <f t="shared" si="34"/>
        <v>2.2657126212376961</v>
      </c>
      <c r="I104">
        <f t="shared" si="34"/>
        <v>3.0422288548189966</v>
      </c>
    </row>
    <row r="105" spans="1:9" x14ac:dyDescent="0.3">
      <c r="A105" t="s">
        <v>10</v>
      </c>
      <c r="B105">
        <f>SUM(B104:I104)</f>
        <v>13.057551896957815</v>
      </c>
    </row>
    <row r="108" spans="1:9" x14ac:dyDescent="0.3">
      <c r="A108" t="s">
        <v>0</v>
      </c>
      <c r="B108">
        <v>0.8</v>
      </c>
      <c r="C108">
        <v>1.6</v>
      </c>
      <c r="D108">
        <v>2</v>
      </c>
      <c r="E108">
        <v>2.5</v>
      </c>
      <c r="F108">
        <v>3.2</v>
      </c>
      <c r="G108">
        <v>4</v>
      </c>
      <c r="H108">
        <v>4.7</v>
      </c>
      <c r="I108">
        <v>5.6</v>
      </c>
    </row>
    <row r="109" spans="1:9" x14ac:dyDescent="0.3">
      <c r="A109" t="s">
        <v>1</v>
      </c>
      <c r="B109">
        <v>1.32</v>
      </c>
      <c r="C109">
        <v>0.78</v>
      </c>
      <c r="D109">
        <v>0.69</v>
      </c>
      <c r="E109">
        <v>0.55000000000000004</v>
      </c>
      <c r="F109">
        <v>0.43</v>
      </c>
      <c r="G109">
        <v>0.36</v>
      </c>
      <c r="H109">
        <v>0.31</v>
      </c>
      <c r="I109">
        <v>0.26</v>
      </c>
    </row>
    <row r="110" spans="1:9" x14ac:dyDescent="0.3">
      <c r="A110" t="s">
        <v>11</v>
      </c>
      <c r="B110">
        <f>($B$101*EXP($B$108*$B$102))</f>
        <v>1.058630161319531</v>
      </c>
      <c r="C110">
        <f t="shared" ref="C110:I110" si="35">($B$101*EXP($B$108*$B$102))</f>
        <v>1.058630161319531</v>
      </c>
      <c r="D110">
        <f t="shared" si="35"/>
        <v>1.058630161319531</v>
      </c>
      <c r="E110">
        <f t="shared" si="35"/>
        <v>1.058630161319531</v>
      </c>
      <c r="F110">
        <f t="shared" si="35"/>
        <v>1.058630161319531</v>
      </c>
      <c r="G110">
        <f t="shared" si="35"/>
        <v>1.058630161319531</v>
      </c>
      <c r="H110">
        <f t="shared" si="35"/>
        <v>1.058630161319531</v>
      </c>
      <c r="I110">
        <f t="shared" si="35"/>
        <v>1.058630161319531</v>
      </c>
    </row>
    <row r="111" spans="1:9" x14ac:dyDescent="0.3">
      <c r="A111" t="s">
        <v>12</v>
      </c>
      <c r="B111">
        <f>B109-B110</f>
        <v>0.26136983868046904</v>
      </c>
      <c r="C111">
        <f t="shared" ref="C111" si="36">C109-C110</f>
        <v>-0.278630161319531</v>
      </c>
      <c r="D111">
        <f t="shared" ref="D111" si="37">D109-D110</f>
        <v>-0.36863016131953108</v>
      </c>
      <c r="E111">
        <f t="shared" ref="E111" si="38">E109-E110</f>
        <v>-0.50863016131953098</v>
      </c>
      <c r="F111">
        <f t="shared" ref="F111" si="39">F109-F110</f>
        <v>-0.62863016131953109</v>
      </c>
      <c r="G111">
        <f t="shared" ref="G111" si="40">G109-G110</f>
        <v>-0.69863016131953104</v>
      </c>
      <c r="H111">
        <f t="shared" ref="H111" si="41">H109-H110</f>
        <v>-0.74863016131953097</v>
      </c>
      <c r="I111">
        <f t="shared" ref="I111" si="42">I109-I110</f>
        <v>-0.79863016131953102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Касьяненко Вера Михайловна</dc:creator>
  <cp:lastModifiedBy>Касьяненко Вера Михайловна</cp:lastModifiedBy>
  <dcterms:created xsi:type="dcterms:W3CDTF">2024-05-13T21:44:03Z</dcterms:created>
  <dcterms:modified xsi:type="dcterms:W3CDTF">2024-05-16T08:42:04Z</dcterms:modified>
</cp:coreProperties>
</file>