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ner/Desktop/SMU_Class/Statistics_5520/Case4_Hospitals/"/>
    </mc:Choice>
  </mc:AlternateContent>
  <bookViews>
    <workbookView xWindow="0" yWindow="460" windowWidth="28800" windowHeight="16460" tabRatio="500" activeTab="3"/>
  </bookViews>
  <sheets>
    <sheet name="Sheet2" sheetId="2" r:id="rId1"/>
    <sheet name="df1new" sheetId="3" r:id="rId2"/>
    <sheet name="dfold" sheetId="4" r:id="rId3"/>
    <sheet name="Sheet1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0" i="2" l="1"/>
  <c r="C141" i="2"/>
  <c r="F131" i="2"/>
  <c r="F128" i="2"/>
  <c r="F142" i="2"/>
  <c r="F114" i="2"/>
  <c r="F58" i="2"/>
  <c r="H114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68" i="2"/>
  <c r="H58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9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6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9" i="2"/>
  <c r="F121" i="2"/>
  <c r="F124" i="2"/>
  <c r="F145" i="2"/>
  <c r="E121" i="2"/>
  <c r="E124" i="2"/>
  <c r="E145" i="2"/>
  <c r="D121" i="2"/>
  <c r="D124" i="2"/>
  <c r="D145" i="2"/>
  <c r="C121" i="2"/>
  <c r="C124" i="2"/>
  <c r="C145" i="2"/>
  <c r="F136" i="2"/>
  <c r="F139" i="2"/>
  <c r="F144" i="2"/>
  <c r="E136" i="2"/>
  <c r="E139" i="2"/>
  <c r="E144" i="2"/>
  <c r="D136" i="2"/>
  <c r="D139" i="2"/>
  <c r="D144" i="2"/>
  <c r="C136" i="2"/>
  <c r="C139" i="2"/>
  <c r="C144" i="2"/>
  <c r="F123" i="2"/>
  <c r="E120" i="2"/>
  <c r="E123" i="2"/>
  <c r="E142" i="2"/>
  <c r="D120" i="2"/>
  <c r="D123" i="2"/>
  <c r="D142" i="2"/>
  <c r="C120" i="2"/>
  <c r="C123" i="2"/>
  <c r="C142" i="2"/>
  <c r="F135" i="2"/>
  <c r="F138" i="2"/>
  <c r="F141" i="2"/>
  <c r="E135" i="2"/>
  <c r="E138" i="2"/>
  <c r="E141" i="2"/>
  <c r="D135" i="2"/>
  <c r="D138" i="2"/>
  <c r="D141" i="2"/>
  <c r="C135" i="2"/>
  <c r="C138" i="2"/>
  <c r="E131" i="2"/>
  <c r="D131" i="2"/>
  <c r="C131" i="2"/>
  <c r="E128" i="2"/>
  <c r="D128" i="2"/>
  <c r="C128" i="2"/>
</calcChain>
</file>

<file path=xl/sharedStrings.xml><?xml version="1.0" encoding="utf-8"?>
<sst xmlns="http://schemas.openxmlformats.org/spreadsheetml/2006/main" count="439" uniqueCount="126">
  <si>
    <t>Nurses Using Old Manual System</t>
  </si>
  <si>
    <t>Direct</t>
  </si>
  <si>
    <t>Non-</t>
  </si>
  <si>
    <t>Indirect</t>
  </si>
  <si>
    <t>Diary</t>
  </si>
  <si>
    <t>Nurse</t>
  </si>
  <si>
    <t>Patient</t>
  </si>
  <si>
    <t>Nursing</t>
  </si>
  <si>
    <t>NURSE'S</t>
  </si>
  <si>
    <t>Number</t>
  </si>
  <si>
    <t>Type</t>
  </si>
  <si>
    <t>Care</t>
  </si>
  <si>
    <t>Tasks</t>
  </si>
  <si>
    <t>ADMIN.</t>
  </si>
  <si>
    <t>1-8B</t>
  </si>
  <si>
    <t>RN</t>
  </si>
  <si>
    <t>2-8B</t>
  </si>
  <si>
    <t>3-8B</t>
  </si>
  <si>
    <t>4-8B</t>
  </si>
  <si>
    <t>5-8B</t>
  </si>
  <si>
    <t>6-8B</t>
  </si>
  <si>
    <t>7-8B</t>
  </si>
  <si>
    <t>8-8B</t>
  </si>
  <si>
    <t>9-8B</t>
  </si>
  <si>
    <t>10-8B</t>
  </si>
  <si>
    <t>11-8B</t>
  </si>
  <si>
    <t>12-8B</t>
  </si>
  <si>
    <t>13-8B</t>
  </si>
  <si>
    <t>14-8B</t>
  </si>
  <si>
    <t>15-8B</t>
  </si>
  <si>
    <t>16-8B</t>
  </si>
  <si>
    <t>17-8B</t>
  </si>
  <si>
    <t>18-8B</t>
  </si>
  <si>
    <t>19-8B</t>
  </si>
  <si>
    <t>20-8B</t>
  </si>
  <si>
    <t>21-8B</t>
  </si>
  <si>
    <t>22-8B</t>
  </si>
  <si>
    <t>23-8B</t>
  </si>
  <si>
    <t>24-8B</t>
  </si>
  <si>
    <t>25-8B</t>
  </si>
  <si>
    <t>26-8B</t>
  </si>
  <si>
    <t>27-8B</t>
  </si>
  <si>
    <t>28-8B</t>
  </si>
  <si>
    <t>29-8B</t>
  </si>
  <si>
    <t>30-8B</t>
  </si>
  <si>
    <t>31-8B</t>
  </si>
  <si>
    <t>32-8B</t>
  </si>
  <si>
    <t>33-8B</t>
  </si>
  <si>
    <t>34-8B</t>
  </si>
  <si>
    <t>35-8B</t>
  </si>
  <si>
    <t>36-8B</t>
  </si>
  <si>
    <t>37-8B</t>
  </si>
  <si>
    <t>NA</t>
  </si>
  <si>
    <t>38-8B</t>
  </si>
  <si>
    <t>39-8B</t>
  </si>
  <si>
    <t>40-8B</t>
  </si>
  <si>
    <t>41-8B</t>
  </si>
  <si>
    <t>42-8B</t>
  </si>
  <si>
    <t>43-8B</t>
  </si>
  <si>
    <t>44-8B</t>
  </si>
  <si>
    <t>45-8B</t>
  </si>
  <si>
    <t>46-8B</t>
  </si>
  <si>
    <t>47-8B</t>
  </si>
  <si>
    <t>48-8B</t>
  </si>
  <si>
    <t>49-8B</t>
  </si>
  <si>
    <t>Nurses Using New Computer System</t>
  </si>
  <si>
    <t>1-10G</t>
  </si>
  <si>
    <t>2-10G</t>
  </si>
  <si>
    <t>3-10G</t>
  </si>
  <si>
    <t>4-10G</t>
  </si>
  <si>
    <t>5-10G</t>
  </si>
  <si>
    <t>6-10G</t>
  </si>
  <si>
    <t>7-10G</t>
  </si>
  <si>
    <t>8-10G</t>
  </si>
  <si>
    <t>9-10G</t>
  </si>
  <si>
    <t>10-10G</t>
  </si>
  <si>
    <t>11-10G</t>
  </si>
  <si>
    <t>12-10G</t>
  </si>
  <si>
    <t>13-10G</t>
  </si>
  <si>
    <t>14-10G</t>
  </si>
  <si>
    <t>15-10G</t>
  </si>
  <si>
    <t>16-10G</t>
  </si>
  <si>
    <t>17-10G</t>
  </si>
  <si>
    <t>18-10G</t>
  </si>
  <si>
    <t>19-10G</t>
  </si>
  <si>
    <t>20-10G</t>
  </si>
  <si>
    <t>21-10G</t>
  </si>
  <si>
    <t>22-10G</t>
  </si>
  <si>
    <t>23-10G</t>
  </si>
  <si>
    <t>24-10G</t>
  </si>
  <si>
    <t>25-10G</t>
  </si>
  <si>
    <t>26-10G</t>
  </si>
  <si>
    <t>27-10G</t>
  </si>
  <si>
    <t>28-10G</t>
  </si>
  <si>
    <t>29-10G</t>
  </si>
  <si>
    <t>30-10G</t>
  </si>
  <si>
    <t>31-10G</t>
  </si>
  <si>
    <t>32-10G</t>
  </si>
  <si>
    <t>33-10G</t>
  </si>
  <si>
    <t>34-10G</t>
  </si>
  <si>
    <t>35-10G</t>
  </si>
  <si>
    <t>36-10G</t>
  </si>
  <si>
    <t>37-10G</t>
  </si>
  <si>
    <t>38-10G</t>
  </si>
  <si>
    <t>39-10G</t>
  </si>
  <si>
    <t>40-10G</t>
  </si>
  <si>
    <t>41-10G</t>
  </si>
  <si>
    <t>42-10G</t>
  </si>
  <si>
    <t>43-10G</t>
  </si>
  <si>
    <t>44-10G</t>
  </si>
  <si>
    <t>45-10G</t>
  </si>
  <si>
    <t>46-10G</t>
  </si>
  <si>
    <t xml:space="preserve">RN </t>
  </si>
  <si>
    <t>RNA</t>
  </si>
  <si>
    <t xml:space="preserve">   CITY CENTER HOSPITAL CORPORATION</t>
  </si>
  <si>
    <t>Results from Nurses' Diaries</t>
  </si>
  <si>
    <t>Diary Number</t>
  </si>
  <si>
    <t>Nurse Type</t>
  </si>
  <si>
    <t>Direct Patient Care</t>
  </si>
  <si>
    <t>Non-Nursin Tasks</t>
  </si>
  <si>
    <t>Indirect Patient Care</t>
  </si>
  <si>
    <t>NURSES_ADMIN</t>
  </si>
  <si>
    <t>Direct Care</t>
  </si>
  <si>
    <t>Non-Nursing</t>
  </si>
  <si>
    <t>Indirect Care</t>
  </si>
  <si>
    <t>Nurse’s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</si>
</sst>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.0_)"/>
    <numFmt numFmtId="166" formatCode="0.0000000000000"/>
    <numFmt numFmtId="167" formatCode="0.0000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10"/>
      <name val="Courier"/>
      <family val="3"/>
    </font>
    <font>
      <b/>
      <sz val="10"/>
      <color indexed="17"/>
      <name val="Courier"/>
      <family val="3"/>
    </font>
    <font>
      <i/>
      <sz val="10"/>
      <name val="Courier"/>
      <family val="3"/>
    </font>
    <font>
      <b/>
      <sz val="15"/>
      <color indexed="17"/>
      <name val="Courier"/>
      <family val="3"/>
    </font>
    <font>
      <sz val="12"/>
      <color rgb="FF222222"/>
      <name val="Arial"/>
    </font>
    <font>
      <b/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2DEEF"/>
        <bgColor indexed="64"/>
      </patternFill>
    </fill>
  </fills>
  <borders count="6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 applyProtection="1">
      <alignment horizontal="left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 applyProtection="1">
      <alignment horizontal="right"/>
    </xf>
    <xf numFmtId="0" fontId="4" fillId="0" borderId="1" xfId="0" applyFont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Protection="1"/>
    <xf numFmtId="164" fontId="0" fillId="0" borderId="1" xfId="0" applyNumberFormat="1" applyBorder="1" applyProtection="1"/>
    <xf numFmtId="165" fontId="0" fillId="0" borderId="1" xfId="0" applyNumberFormat="1" applyBorder="1" applyProtection="1"/>
    <xf numFmtId="166" fontId="0" fillId="0" borderId="1" xfId="0" applyNumberFormat="1" applyBorder="1" applyProtection="1"/>
    <xf numFmtId="0" fontId="5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0" fontId="0" fillId="0" borderId="0" xfId="1" applyNumberFormat="1" applyFont="1"/>
    <xf numFmtId="0" fontId="0" fillId="0" borderId="0" xfId="1" applyNumberFormat="1" applyFont="1"/>
    <xf numFmtId="167" fontId="0" fillId="0" borderId="1" xfId="0" applyNumberFormat="1" applyBorder="1" applyProtection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 readingOrder="1"/>
    </xf>
    <xf numFmtId="0" fontId="7" fillId="3" borderId="5" xfId="0" applyFont="1" applyFill="1" applyBorder="1" applyAlignment="1">
      <alignment horizontal="left" vertical="center" wrapText="1" readingOrder="1"/>
    </xf>
    <xf numFmtId="0" fontId="7" fillId="4" borderId="5" xfId="0" applyFont="1" applyFill="1" applyBorder="1" applyAlignment="1">
      <alignment horizontal="left" vertical="center" wrapText="1" readingOrder="1"/>
    </xf>
    <xf numFmtId="0" fontId="8" fillId="4" borderId="5" xfId="0" applyFont="1" applyFill="1" applyBorder="1" applyAlignment="1">
      <alignment horizontal="left" vertical="center" wrapText="1" readingOrder="1"/>
    </xf>
    <xf numFmtId="0" fontId="8" fillId="3" borderId="5" xfId="0" applyFont="1" applyFill="1" applyBorder="1" applyAlignment="1">
      <alignment horizontal="left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p-values for Rejection 2 weeks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Direct Care</c:v>
                </c:pt>
                <c:pt idx="1">
                  <c:v>Non-Nursing</c:v>
                </c:pt>
                <c:pt idx="2">
                  <c:v>Indirect Care</c:v>
                </c:pt>
                <c:pt idx="3">
                  <c:v>Nurse’s Admin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0.026</c:v>
                </c:pt>
                <c:pt idx="1">
                  <c:v>0.05</c:v>
                </c:pt>
                <c:pt idx="2">
                  <c:v>0.0046</c:v>
                </c:pt>
                <c:pt idx="3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Direct Care</c:v>
                </c:pt>
                <c:pt idx="1">
                  <c:v>Non-Nursing</c:v>
                </c:pt>
                <c:pt idx="2">
                  <c:v>Indirect Care</c:v>
                </c:pt>
                <c:pt idx="3">
                  <c:v>Nurse’s Admin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0.023</c:v>
                </c:pt>
                <c:pt idx="1">
                  <c:v>0.92</c:v>
                </c:pt>
                <c:pt idx="2">
                  <c:v>0.01371</c:v>
                </c:pt>
                <c:pt idx="3">
                  <c:v>5.0E-5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630623440"/>
        <c:axId val="-630621120"/>
      </c:barChart>
      <c:catAx>
        <c:axId val="-63062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0621120"/>
        <c:crosses val="autoZero"/>
        <c:auto val="1"/>
        <c:lblAlgn val="ctr"/>
        <c:lblOffset val="100"/>
        <c:noMultiLvlLbl val="0"/>
      </c:catAx>
      <c:valAx>
        <c:axId val="-6306211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062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5</xdr:row>
      <xdr:rowOff>63500</xdr:rowOff>
    </xdr:from>
    <xdr:to>
      <xdr:col>10</xdr:col>
      <xdr:colOff>406400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A99" workbookViewId="0">
      <selection activeCell="A5" sqref="A5:F57"/>
    </sheetView>
  </sheetViews>
  <sheetFormatPr baseColWidth="10" defaultRowHeight="16" x14ac:dyDescent="0.2"/>
  <cols>
    <col min="6" max="6" width="16.83203125" bestFit="1" customWidth="1"/>
    <col min="8" max="8" width="12.6640625" bestFit="1" customWidth="1"/>
  </cols>
  <sheetData>
    <row r="1" spans="1:8" ht="20" x14ac:dyDescent="0.25">
      <c r="A1" s="3"/>
      <c r="B1" s="3"/>
      <c r="C1" s="12" t="s">
        <v>114</v>
      </c>
      <c r="D1" s="3"/>
      <c r="E1" s="3"/>
      <c r="F1" s="3"/>
    </row>
    <row r="2" spans="1:8" x14ac:dyDescent="0.2">
      <c r="A2" s="3"/>
      <c r="B2" s="3"/>
      <c r="C2" s="13" t="s">
        <v>115</v>
      </c>
      <c r="D2" s="3"/>
      <c r="E2" s="3"/>
      <c r="F2" s="3"/>
    </row>
    <row r="3" spans="1:8" x14ac:dyDescent="0.2">
      <c r="A3" s="3"/>
      <c r="B3" s="3"/>
      <c r="C3" s="13"/>
      <c r="D3" s="3"/>
      <c r="E3" s="3"/>
      <c r="F3" s="3"/>
    </row>
    <row r="4" spans="1:8" x14ac:dyDescent="0.2">
      <c r="A4" s="1" t="s">
        <v>0</v>
      </c>
      <c r="B4" s="2"/>
      <c r="C4" s="3"/>
      <c r="D4" s="3"/>
      <c r="E4" s="3"/>
      <c r="F4" s="3"/>
    </row>
    <row r="5" spans="1:8" x14ac:dyDescent="0.2">
      <c r="A5" s="4"/>
      <c r="B5" s="4"/>
      <c r="C5" s="5" t="s">
        <v>1</v>
      </c>
      <c r="D5" s="5" t="s">
        <v>2</v>
      </c>
      <c r="E5" s="5" t="s">
        <v>3</v>
      </c>
      <c r="F5" s="4"/>
    </row>
    <row r="6" spans="1:8" x14ac:dyDescent="0.2">
      <c r="A6" s="6" t="s">
        <v>4</v>
      </c>
      <c r="B6" s="6" t="s">
        <v>5</v>
      </c>
      <c r="C6" s="5" t="s">
        <v>6</v>
      </c>
      <c r="D6" s="5" t="s">
        <v>7</v>
      </c>
      <c r="E6" s="5" t="s">
        <v>6</v>
      </c>
      <c r="F6" s="5" t="s">
        <v>8</v>
      </c>
    </row>
    <row r="7" spans="1:8" x14ac:dyDescent="0.2">
      <c r="A7" s="6" t="s">
        <v>9</v>
      </c>
      <c r="B7" s="6" t="s">
        <v>10</v>
      </c>
      <c r="C7" s="5" t="s">
        <v>11</v>
      </c>
      <c r="D7" s="5" t="s">
        <v>12</v>
      </c>
      <c r="E7" s="5" t="s">
        <v>11</v>
      </c>
      <c r="F7" s="5" t="s">
        <v>13</v>
      </c>
    </row>
    <row r="8" spans="1:8" x14ac:dyDescent="0.2">
      <c r="A8" s="3"/>
      <c r="B8" s="3"/>
      <c r="C8" s="3"/>
      <c r="D8" s="3"/>
      <c r="E8" s="3"/>
      <c r="F8" s="3"/>
    </row>
    <row r="9" spans="1:8" x14ac:dyDescent="0.2">
      <c r="A9" s="7" t="s">
        <v>14</v>
      </c>
      <c r="B9" s="7" t="s">
        <v>15</v>
      </c>
      <c r="C9" s="8">
        <v>505</v>
      </c>
      <c r="D9" s="8">
        <v>7.5</v>
      </c>
      <c r="E9" s="8">
        <v>207.5</v>
      </c>
      <c r="F9" s="8">
        <v>87.5</v>
      </c>
      <c r="G9">
        <f>SUM(C9:E9)</f>
        <v>720</v>
      </c>
      <c r="H9">
        <f>G9/720</f>
        <v>1</v>
      </c>
    </row>
    <row r="10" spans="1:8" x14ac:dyDescent="0.2">
      <c r="A10" s="7" t="s">
        <v>16</v>
      </c>
      <c r="B10" s="7" t="s">
        <v>15</v>
      </c>
      <c r="C10" s="8">
        <v>355</v>
      </c>
      <c r="D10" s="8">
        <v>10</v>
      </c>
      <c r="E10" s="8">
        <v>320</v>
      </c>
      <c r="F10" s="8">
        <v>30</v>
      </c>
      <c r="G10">
        <f t="shared" ref="G10:G57" si="0">SUM(C10:E10)</f>
        <v>685</v>
      </c>
      <c r="H10">
        <f t="shared" ref="H10:H57" si="1">G10/720</f>
        <v>0.95138888888888884</v>
      </c>
    </row>
    <row r="11" spans="1:8" x14ac:dyDescent="0.2">
      <c r="A11" s="7" t="s">
        <v>17</v>
      </c>
      <c r="B11" s="7" t="s">
        <v>15</v>
      </c>
      <c r="C11" s="8">
        <v>482.5</v>
      </c>
      <c r="D11" s="8">
        <v>0</v>
      </c>
      <c r="E11" s="8">
        <v>237.5</v>
      </c>
      <c r="F11" s="8">
        <v>20</v>
      </c>
      <c r="G11">
        <f t="shared" si="0"/>
        <v>720</v>
      </c>
      <c r="H11">
        <f t="shared" si="1"/>
        <v>1</v>
      </c>
    </row>
    <row r="12" spans="1:8" x14ac:dyDescent="0.2">
      <c r="A12" s="7" t="s">
        <v>18</v>
      </c>
      <c r="B12" s="7" t="s">
        <v>15</v>
      </c>
      <c r="C12" s="8">
        <v>505</v>
      </c>
      <c r="D12" s="8">
        <v>0</v>
      </c>
      <c r="E12" s="8">
        <v>215</v>
      </c>
      <c r="F12" s="8">
        <v>75</v>
      </c>
      <c r="G12">
        <f t="shared" si="0"/>
        <v>720</v>
      </c>
      <c r="H12">
        <f t="shared" si="1"/>
        <v>1</v>
      </c>
    </row>
    <row r="13" spans="1:8" x14ac:dyDescent="0.2">
      <c r="A13" s="7" t="s">
        <v>19</v>
      </c>
      <c r="B13" s="7" t="s">
        <v>15</v>
      </c>
      <c r="C13" s="8">
        <v>181</v>
      </c>
      <c r="D13" s="8">
        <v>0</v>
      </c>
      <c r="E13" s="8">
        <v>529</v>
      </c>
      <c r="F13" s="8">
        <v>84</v>
      </c>
      <c r="G13">
        <f t="shared" si="0"/>
        <v>710</v>
      </c>
      <c r="H13">
        <f t="shared" si="1"/>
        <v>0.98611111111111116</v>
      </c>
    </row>
    <row r="14" spans="1:8" x14ac:dyDescent="0.2">
      <c r="A14" s="7" t="s">
        <v>20</v>
      </c>
      <c r="B14" s="7" t="s">
        <v>15</v>
      </c>
      <c r="C14" s="8">
        <v>345</v>
      </c>
      <c r="D14" s="8">
        <v>30</v>
      </c>
      <c r="E14" s="8">
        <v>320</v>
      </c>
      <c r="F14" s="8">
        <v>10</v>
      </c>
      <c r="G14">
        <f t="shared" si="0"/>
        <v>695</v>
      </c>
      <c r="H14">
        <f t="shared" si="1"/>
        <v>0.96527777777777779</v>
      </c>
    </row>
    <row r="15" spans="1:8" x14ac:dyDescent="0.2">
      <c r="A15" s="7" t="s">
        <v>21</v>
      </c>
      <c r="B15" s="7" t="s">
        <v>15</v>
      </c>
      <c r="C15" s="8">
        <v>440</v>
      </c>
      <c r="D15" s="8">
        <v>40</v>
      </c>
      <c r="E15" s="8">
        <v>240</v>
      </c>
      <c r="F15" s="8">
        <v>30</v>
      </c>
      <c r="G15">
        <f t="shared" si="0"/>
        <v>720</v>
      </c>
      <c r="H15">
        <f t="shared" si="1"/>
        <v>1</v>
      </c>
    </row>
    <row r="16" spans="1:8" x14ac:dyDescent="0.2">
      <c r="A16" s="7" t="s">
        <v>22</v>
      </c>
      <c r="B16" s="7" t="s">
        <v>15</v>
      </c>
      <c r="C16" s="8">
        <v>335</v>
      </c>
      <c r="D16" s="8">
        <v>15</v>
      </c>
      <c r="E16" s="8">
        <v>365</v>
      </c>
      <c r="F16" s="8">
        <v>17.5</v>
      </c>
      <c r="G16">
        <f t="shared" si="0"/>
        <v>715</v>
      </c>
      <c r="H16">
        <f t="shared" si="1"/>
        <v>0.99305555555555558</v>
      </c>
    </row>
    <row r="17" spans="1:8" x14ac:dyDescent="0.2">
      <c r="A17" s="7" t="s">
        <v>23</v>
      </c>
      <c r="B17" s="7" t="s">
        <v>15</v>
      </c>
      <c r="C17" s="8">
        <v>375</v>
      </c>
      <c r="D17" s="8">
        <v>65</v>
      </c>
      <c r="E17" s="8">
        <v>245</v>
      </c>
      <c r="F17" s="8">
        <v>70</v>
      </c>
      <c r="G17">
        <f t="shared" si="0"/>
        <v>685</v>
      </c>
      <c r="H17">
        <f t="shared" si="1"/>
        <v>0.95138888888888884</v>
      </c>
    </row>
    <row r="18" spans="1:8" x14ac:dyDescent="0.2">
      <c r="A18" s="7" t="s">
        <v>24</v>
      </c>
      <c r="B18" s="7" t="s">
        <v>15</v>
      </c>
      <c r="C18" s="8">
        <v>512.5</v>
      </c>
      <c r="D18" s="8">
        <v>0</v>
      </c>
      <c r="E18" s="8">
        <v>207.5</v>
      </c>
      <c r="F18" s="8">
        <v>45</v>
      </c>
      <c r="G18">
        <f t="shared" si="0"/>
        <v>720</v>
      </c>
      <c r="H18">
        <f t="shared" si="1"/>
        <v>1</v>
      </c>
    </row>
    <row r="19" spans="1:8" x14ac:dyDescent="0.2">
      <c r="A19" s="7" t="s">
        <v>25</v>
      </c>
      <c r="B19" s="7" t="s">
        <v>15</v>
      </c>
      <c r="C19" s="8">
        <v>380</v>
      </c>
      <c r="D19" s="8">
        <v>15</v>
      </c>
      <c r="E19" s="8">
        <v>325</v>
      </c>
      <c r="F19" s="8">
        <v>100</v>
      </c>
      <c r="G19">
        <f t="shared" si="0"/>
        <v>720</v>
      </c>
      <c r="H19">
        <f t="shared" si="1"/>
        <v>1</v>
      </c>
    </row>
    <row r="20" spans="1:8" x14ac:dyDescent="0.2">
      <c r="A20" s="7" t="s">
        <v>26</v>
      </c>
      <c r="B20" s="7" t="s">
        <v>15</v>
      </c>
      <c r="C20" s="8">
        <v>440</v>
      </c>
      <c r="D20" s="8">
        <v>45</v>
      </c>
      <c r="E20" s="8">
        <v>225</v>
      </c>
      <c r="F20" s="8">
        <v>85</v>
      </c>
      <c r="G20">
        <f t="shared" si="0"/>
        <v>710</v>
      </c>
      <c r="H20">
        <f t="shared" si="1"/>
        <v>0.98611111111111116</v>
      </c>
    </row>
    <row r="21" spans="1:8" x14ac:dyDescent="0.2">
      <c r="A21" s="7" t="s">
        <v>27</v>
      </c>
      <c r="B21" s="7" t="s">
        <v>15</v>
      </c>
      <c r="C21" s="8">
        <v>350</v>
      </c>
      <c r="D21" s="8">
        <v>0</v>
      </c>
      <c r="E21" s="8">
        <v>360</v>
      </c>
      <c r="F21" s="8">
        <v>50</v>
      </c>
      <c r="G21">
        <f t="shared" si="0"/>
        <v>710</v>
      </c>
      <c r="H21">
        <f t="shared" si="1"/>
        <v>0.98611111111111116</v>
      </c>
    </row>
    <row r="22" spans="1:8" x14ac:dyDescent="0.2">
      <c r="A22" s="7" t="s">
        <v>28</v>
      </c>
      <c r="B22" s="7" t="s">
        <v>15</v>
      </c>
      <c r="C22" s="8">
        <v>439.9</v>
      </c>
      <c r="D22" s="8">
        <v>17.5</v>
      </c>
      <c r="E22" s="8">
        <v>252.6</v>
      </c>
      <c r="F22" s="8">
        <v>39.5</v>
      </c>
      <c r="G22">
        <f t="shared" si="0"/>
        <v>710</v>
      </c>
      <c r="H22">
        <f t="shared" si="1"/>
        <v>0.98611111111111116</v>
      </c>
    </row>
    <row r="23" spans="1:8" x14ac:dyDescent="0.2">
      <c r="A23" s="7" t="s">
        <v>29</v>
      </c>
      <c r="B23" s="7" t="s">
        <v>15</v>
      </c>
      <c r="C23" s="8">
        <v>360</v>
      </c>
      <c r="D23" s="8">
        <v>10</v>
      </c>
      <c r="E23" s="8">
        <v>350</v>
      </c>
      <c r="F23" s="8">
        <v>45</v>
      </c>
      <c r="G23">
        <f t="shared" si="0"/>
        <v>720</v>
      </c>
      <c r="H23">
        <f t="shared" si="1"/>
        <v>1</v>
      </c>
    </row>
    <row r="24" spans="1:8" x14ac:dyDescent="0.2">
      <c r="A24" s="7" t="s">
        <v>30</v>
      </c>
      <c r="B24" s="7" t="s">
        <v>15</v>
      </c>
      <c r="C24" s="8">
        <v>498</v>
      </c>
      <c r="D24" s="8">
        <v>27</v>
      </c>
      <c r="E24" s="8">
        <v>195</v>
      </c>
      <c r="F24" s="8">
        <v>79.900000000000006</v>
      </c>
      <c r="G24">
        <f t="shared" si="0"/>
        <v>720</v>
      </c>
      <c r="H24">
        <f t="shared" si="1"/>
        <v>1</v>
      </c>
    </row>
    <row r="25" spans="1:8" x14ac:dyDescent="0.2">
      <c r="A25" s="7" t="s">
        <v>31</v>
      </c>
      <c r="B25" s="7" t="s">
        <v>15</v>
      </c>
      <c r="C25" s="8">
        <v>360</v>
      </c>
      <c r="D25" s="8">
        <v>15</v>
      </c>
      <c r="E25" s="8">
        <v>340</v>
      </c>
      <c r="F25" s="8">
        <v>20</v>
      </c>
      <c r="G25">
        <f t="shared" si="0"/>
        <v>715</v>
      </c>
      <c r="H25">
        <f t="shared" si="1"/>
        <v>0.99305555555555558</v>
      </c>
    </row>
    <row r="26" spans="1:8" x14ac:dyDescent="0.2">
      <c r="A26" s="7" t="s">
        <v>32</v>
      </c>
      <c r="B26" s="7" t="s">
        <v>15</v>
      </c>
      <c r="C26" s="8">
        <v>330</v>
      </c>
      <c r="D26" s="8">
        <v>45</v>
      </c>
      <c r="E26" s="8">
        <v>340</v>
      </c>
      <c r="F26" s="8">
        <v>32.5</v>
      </c>
      <c r="G26">
        <f t="shared" si="0"/>
        <v>715</v>
      </c>
      <c r="H26">
        <f t="shared" si="1"/>
        <v>0.99305555555555558</v>
      </c>
    </row>
    <row r="27" spans="1:8" x14ac:dyDescent="0.2">
      <c r="A27" s="7" t="s">
        <v>33</v>
      </c>
      <c r="B27" s="7" t="s">
        <v>15</v>
      </c>
      <c r="C27" s="8">
        <v>463.7</v>
      </c>
      <c r="D27" s="8">
        <v>47.5</v>
      </c>
      <c r="E27" s="8">
        <v>208.8</v>
      </c>
      <c r="F27" s="8">
        <v>106.6</v>
      </c>
      <c r="G27">
        <f t="shared" si="0"/>
        <v>720</v>
      </c>
      <c r="H27">
        <f t="shared" si="1"/>
        <v>1</v>
      </c>
    </row>
    <row r="28" spans="1:8" x14ac:dyDescent="0.2">
      <c r="A28" s="7" t="s">
        <v>34</v>
      </c>
      <c r="B28" s="7" t="s">
        <v>15</v>
      </c>
      <c r="C28" s="8">
        <v>442.5</v>
      </c>
      <c r="D28" s="8">
        <v>7.5</v>
      </c>
      <c r="E28" s="8">
        <v>260</v>
      </c>
      <c r="F28" s="8">
        <v>82.5</v>
      </c>
      <c r="G28">
        <f t="shared" si="0"/>
        <v>710</v>
      </c>
      <c r="H28">
        <f t="shared" si="1"/>
        <v>0.98611111111111116</v>
      </c>
    </row>
    <row r="29" spans="1:8" x14ac:dyDescent="0.2">
      <c r="A29" s="7" t="s">
        <v>35</v>
      </c>
      <c r="B29" s="7" t="s">
        <v>15</v>
      </c>
      <c r="C29" s="8">
        <v>395</v>
      </c>
      <c r="D29" s="8">
        <v>70</v>
      </c>
      <c r="E29" s="8">
        <v>255</v>
      </c>
      <c r="F29" s="8">
        <v>20</v>
      </c>
      <c r="G29">
        <f t="shared" si="0"/>
        <v>720</v>
      </c>
      <c r="H29">
        <f t="shared" si="1"/>
        <v>1</v>
      </c>
    </row>
    <row r="30" spans="1:8" x14ac:dyDescent="0.2">
      <c r="A30" s="7" t="s">
        <v>36</v>
      </c>
      <c r="B30" s="7" t="s">
        <v>15</v>
      </c>
      <c r="C30" s="8">
        <v>390</v>
      </c>
      <c r="D30" s="8">
        <v>42.5</v>
      </c>
      <c r="E30" s="8">
        <v>242.5</v>
      </c>
      <c r="F30" s="8">
        <v>17.5</v>
      </c>
      <c r="G30">
        <f t="shared" si="0"/>
        <v>675</v>
      </c>
      <c r="H30">
        <f t="shared" si="1"/>
        <v>0.9375</v>
      </c>
    </row>
    <row r="31" spans="1:8" x14ac:dyDescent="0.2">
      <c r="A31" s="7" t="s">
        <v>37</v>
      </c>
      <c r="B31" s="7" t="s">
        <v>15</v>
      </c>
      <c r="C31" s="8">
        <v>478.5</v>
      </c>
      <c r="D31" s="8">
        <v>26.5</v>
      </c>
      <c r="E31" s="8">
        <v>215</v>
      </c>
      <c r="F31" s="8">
        <v>75</v>
      </c>
      <c r="G31">
        <f t="shared" si="0"/>
        <v>720</v>
      </c>
      <c r="H31">
        <f t="shared" si="1"/>
        <v>1</v>
      </c>
    </row>
    <row r="32" spans="1:8" x14ac:dyDescent="0.2">
      <c r="A32" s="7" t="s">
        <v>38</v>
      </c>
      <c r="B32" s="7" t="s">
        <v>15</v>
      </c>
      <c r="C32" s="8">
        <v>397.5</v>
      </c>
      <c r="D32" s="8">
        <v>15</v>
      </c>
      <c r="E32" s="8">
        <v>277.5</v>
      </c>
      <c r="F32" s="8">
        <v>25</v>
      </c>
      <c r="G32">
        <f t="shared" si="0"/>
        <v>690</v>
      </c>
      <c r="H32">
        <f t="shared" si="1"/>
        <v>0.95833333333333337</v>
      </c>
    </row>
    <row r="33" spans="1:8" x14ac:dyDescent="0.2">
      <c r="A33" s="7" t="s">
        <v>39</v>
      </c>
      <c r="B33" s="7" t="s">
        <v>15</v>
      </c>
      <c r="C33" s="8">
        <v>340</v>
      </c>
      <c r="D33" s="8">
        <v>40</v>
      </c>
      <c r="E33" s="8">
        <v>335</v>
      </c>
      <c r="F33" s="8">
        <v>35</v>
      </c>
      <c r="G33">
        <f t="shared" si="0"/>
        <v>715</v>
      </c>
      <c r="H33">
        <f t="shared" si="1"/>
        <v>0.99305555555555558</v>
      </c>
    </row>
    <row r="34" spans="1:8" x14ac:dyDescent="0.2">
      <c r="A34" s="7" t="s">
        <v>40</v>
      </c>
      <c r="B34" s="7" t="s">
        <v>15</v>
      </c>
      <c r="C34" s="8">
        <v>434</v>
      </c>
      <c r="D34" s="8">
        <v>0</v>
      </c>
      <c r="E34" s="8">
        <v>286</v>
      </c>
      <c r="F34" s="8">
        <v>5</v>
      </c>
      <c r="G34">
        <f t="shared" si="0"/>
        <v>720</v>
      </c>
      <c r="H34">
        <f t="shared" si="1"/>
        <v>1</v>
      </c>
    </row>
    <row r="35" spans="1:8" x14ac:dyDescent="0.2">
      <c r="A35" s="7" t="s">
        <v>41</v>
      </c>
      <c r="B35" s="7" t="s">
        <v>15</v>
      </c>
      <c r="C35" s="8">
        <v>370</v>
      </c>
      <c r="D35" s="8">
        <v>50</v>
      </c>
      <c r="E35" s="8">
        <v>285</v>
      </c>
      <c r="F35" s="8">
        <v>45</v>
      </c>
      <c r="G35">
        <f t="shared" si="0"/>
        <v>705</v>
      </c>
      <c r="H35">
        <f t="shared" si="1"/>
        <v>0.97916666666666663</v>
      </c>
    </row>
    <row r="36" spans="1:8" x14ac:dyDescent="0.2">
      <c r="A36" s="7" t="s">
        <v>42</v>
      </c>
      <c r="B36" s="7" t="s">
        <v>15</v>
      </c>
      <c r="C36" s="8">
        <v>525</v>
      </c>
      <c r="D36" s="8">
        <v>5</v>
      </c>
      <c r="E36" s="8">
        <v>190</v>
      </c>
      <c r="F36" s="8">
        <v>60</v>
      </c>
      <c r="G36">
        <f t="shared" si="0"/>
        <v>720</v>
      </c>
      <c r="H36">
        <f t="shared" si="1"/>
        <v>1</v>
      </c>
    </row>
    <row r="37" spans="1:8" x14ac:dyDescent="0.2">
      <c r="A37" s="7" t="s">
        <v>43</v>
      </c>
      <c r="B37" s="7" t="s">
        <v>15</v>
      </c>
      <c r="C37" s="8">
        <v>345</v>
      </c>
      <c r="D37" s="8">
        <v>80</v>
      </c>
      <c r="E37" s="8">
        <v>290</v>
      </c>
      <c r="F37" s="8">
        <v>70</v>
      </c>
      <c r="G37">
        <f t="shared" si="0"/>
        <v>715</v>
      </c>
      <c r="H37">
        <f t="shared" si="1"/>
        <v>0.99305555555555558</v>
      </c>
    </row>
    <row r="38" spans="1:8" x14ac:dyDescent="0.2">
      <c r="A38" s="7" t="s">
        <v>44</v>
      </c>
      <c r="B38" s="7" t="s">
        <v>15</v>
      </c>
      <c r="C38" s="8">
        <v>355</v>
      </c>
      <c r="D38" s="8">
        <v>50</v>
      </c>
      <c r="E38" s="8">
        <v>300</v>
      </c>
      <c r="F38" s="8">
        <v>42.5</v>
      </c>
      <c r="G38">
        <f t="shared" si="0"/>
        <v>705</v>
      </c>
      <c r="H38">
        <f t="shared" si="1"/>
        <v>0.97916666666666663</v>
      </c>
    </row>
    <row r="39" spans="1:8" x14ac:dyDescent="0.2">
      <c r="A39" s="7" t="s">
        <v>45</v>
      </c>
      <c r="B39" s="7" t="s">
        <v>15</v>
      </c>
      <c r="C39" s="8">
        <v>325</v>
      </c>
      <c r="D39" s="8">
        <v>110</v>
      </c>
      <c r="E39" s="8">
        <v>250</v>
      </c>
      <c r="F39" s="8">
        <v>50</v>
      </c>
      <c r="G39">
        <f t="shared" si="0"/>
        <v>685</v>
      </c>
      <c r="H39">
        <f t="shared" si="1"/>
        <v>0.95138888888888884</v>
      </c>
    </row>
    <row r="40" spans="1:8" x14ac:dyDescent="0.2">
      <c r="A40" s="7" t="s">
        <v>46</v>
      </c>
      <c r="B40" s="7" t="s">
        <v>15</v>
      </c>
      <c r="C40" s="8">
        <v>385.5</v>
      </c>
      <c r="D40" s="8">
        <v>2.5</v>
      </c>
      <c r="E40" s="8">
        <v>332</v>
      </c>
      <c r="F40" s="8">
        <v>46.1</v>
      </c>
      <c r="G40">
        <f t="shared" si="0"/>
        <v>720</v>
      </c>
      <c r="H40">
        <f t="shared" si="1"/>
        <v>1</v>
      </c>
    </row>
    <row r="41" spans="1:8" x14ac:dyDescent="0.2">
      <c r="A41" s="7" t="s">
        <v>47</v>
      </c>
      <c r="B41" s="7" t="s">
        <v>15</v>
      </c>
      <c r="C41" s="8">
        <v>381</v>
      </c>
      <c r="D41" s="8">
        <v>0</v>
      </c>
      <c r="E41" s="8">
        <v>339</v>
      </c>
      <c r="F41" s="8">
        <v>110</v>
      </c>
      <c r="G41">
        <f t="shared" si="0"/>
        <v>720</v>
      </c>
      <c r="H41">
        <f t="shared" si="1"/>
        <v>1</v>
      </c>
    </row>
    <row r="42" spans="1:8" x14ac:dyDescent="0.2">
      <c r="A42" s="7" t="s">
        <v>48</v>
      </c>
      <c r="B42" s="7" t="s">
        <v>15</v>
      </c>
      <c r="C42" s="8">
        <v>433</v>
      </c>
      <c r="D42" s="8">
        <v>42.5</v>
      </c>
      <c r="E42" s="8">
        <v>244.5</v>
      </c>
      <c r="F42" s="8">
        <v>116</v>
      </c>
      <c r="G42">
        <f t="shared" si="0"/>
        <v>720</v>
      </c>
      <c r="H42">
        <f t="shared" si="1"/>
        <v>1</v>
      </c>
    </row>
    <row r="43" spans="1:8" x14ac:dyDescent="0.2">
      <c r="A43" s="7" t="s">
        <v>49</v>
      </c>
      <c r="B43" s="7" t="s">
        <v>15</v>
      </c>
      <c r="C43" s="8">
        <v>310</v>
      </c>
      <c r="D43" s="8">
        <v>40</v>
      </c>
      <c r="E43" s="8">
        <v>360</v>
      </c>
      <c r="F43" s="8">
        <v>70</v>
      </c>
      <c r="G43">
        <f t="shared" si="0"/>
        <v>710</v>
      </c>
      <c r="H43">
        <f t="shared" si="1"/>
        <v>0.98611111111111116</v>
      </c>
    </row>
    <row r="44" spans="1:8" x14ac:dyDescent="0.2">
      <c r="A44" s="7" t="s">
        <v>50</v>
      </c>
      <c r="B44" s="7" t="s">
        <v>15</v>
      </c>
      <c r="C44" s="8">
        <v>275</v>
      </c>
      <c r="D44" s="8">
        <v>0</v>
      </c>
      <c r="E44" s="8">
        <v>440</v>
      </c>
      <c r="F44" s="8">
        <v>40</v>
      </c>
      <c r="G44">
        <f t="shared" si="0"/>
        <v>715</v>
      </c>
      <c r="H44">
        <f t="shared" si="1"/>
        <v>0.99305555555555558</v>
      </c>
    </row>
    <row r="45" spans="1:8" x14ac:dyDescent="0.2">
      <c r="A45" s="7" t="s">
        <v>51</v>
      </c>
      <c r="B45" s="7" t="s">
        <v>52</v>
      </c>
      <c r="C45" s="8">
        <v>487.5</v>
      </c>
      <c r="D45" s="8">
        <v>10</v>
      </c>
      <c r="E45" s="8">
        <v>222.5</v>
      </c>
      <c r="F45" s="8">
        <v>46.6</v>
      </c>
      <c r="G45">
        <f t="shared" si="0"/>
        <v>720</v>
      </c>
      <c r="H45">
        <f t="shared" si="1"/>
        <v>1</v>
      </c>
    </row>
    <row r="46" spans="1:8" x14ac:dyDescent="0.2">
      <c r="A46" s="7" t="s">
        <v>53</v>
      </c>
      <c r="B46" s="7" t="s">
        <v>52</v>
      </c>
      <c r="C46" s="8">
        <v>425</v>
      </c>
      <c r="D46" s="8">
        <v>50</v>
      </c>
      <c r="E46" s="8">
        <v>220</v>
      </c>
      <c r="F46" s="8">
        <v>20</v>
      </c>
      <c r="G46">
        <f t="shared" si="0"/>
        <v>695</v>
      </c>
      <c r="H46">
        <f t="shared" si="1"/>
        <v>0.96527777777777779</v>
      </c>
    </row>
    <row r="47" spans="1:8" x14ac:dyDescent="0.2">
      <c r="A47" s="7" t="s">
        <v>54</v>
      </c>
      <c r="B47" s="7" t="s">
        <v>52</v>
      </c>
      <c r="C47" s="8">
        <v>324</v>
      </c>
      <c r="D47" s="8">
        <v>40</v>
      </c>
      <c r="E47" s="8">
        <v>356</v>
      </c>
      <c r="F47" s="8">
        <v>37</v>
      </c>
      <c r="G47">
        <f t="shared" si="0"/>
        <v>720</v>
      </c>
      <c r="H47">
        <f t="shared" si="1"/>
        <v>1</v>
      </c>
    </row>
    <row r="48" spans="1:8" x14ac:dyDescent="0.2">
      <c r="A48" s="7" t="s">
        <v>55</v>
      </c>
      <c r="B48" s="7" t="s">
        <v>52</v>
      </c>
      <c r="C48" s="8">
        <v>410</v>
      </c>
      <c r="D48" s="8">
        <v>5</v>
      </c>
      <c r="E48" s="8">
        <v>275</v>
      </c>
      <c r="F48" s="8">
        <v>55</v>
      </c>
      <c r="G48">
        <f t="shared" si="0"/>
        <v>690</v>
      </c>
      <c r="H48">
        <f t="shared" si="1"/>
        <v>0.95833333333333337</v>
      </c>
    </row>
    <row r="49" spans="1:8" x14ac:dyDescent="0.2">
      <c r="A49" s="7" t="s">
        <v>56</v>
      </c>
      <c r="B49" s="7" t="s">
        <v>52</v>
      </c>
      <c r="C49" s="8">
        <v>210</v>
      </c>
      <c r="D49" s="8">
        <v>285</v>
      </c>
      <c r="E49" s="8">
        <v>225</v>
      </c>
      <c r="F49" s="8">
        <v>75</v>
      </c>
      <c r="G49">
        <f t="shared" si="0"/>
        <v>720</v>
      </c>
      <c r="H49">
        <f t="shared" si="1"/>
        <v>1</v>
      </c>
    </row>
    <row r="50" spans="1:8" x14ac:dyDescent="0.2">
      <c r="A50" s="7" t="s">
        <v>57</v>
      </c>
      <c r="B50" s="7" t="s">
        <v>52</v>
      </c>
      <c r="C50" s="8">
        <v>371.5</v>
      </c>
      <c r="D50" s="8">
        <v>98.5</v>
      </c>
      <c r="E50" s="8">
        <v>250</v>
      </c>
      <c r="F50" s="8">
        <v>100</v>
      </c>
      <c r="G50">
        <f t="shared" si="0"/>
        <v>720</v>
      </c>
      <c r="H50">
        <f t="shared" si="1"/>
        <v>1</v>
      </c>
    </row>
    <row r="51" spans="1:8" x14ac:dyDescent="0.2">
      <c r="A51" s="7" t="s">
        <v>58</v>
      </c>
      <c r="B51" s="7" t="s">
        <v>52</v>
      </c>
      <c r="C51" s="8">
        <v>495</v>
      </c>
      <c r="D51" s="8">
        <v>45</v>
      </c>
      <c r="E51" s="8">
        <v>180</v>
      </c>
      <c r="F51" s="8">
        <v>20</v>
      </c>
      <c r="G51">
        <f t="shared" si="0"/>
        <v>720</v>
      </c>
      <c r="H51">
        <f t="shared" si="1"/>
        <v>1</v>
      </c>
    </row>
    <row r="52" spans="1:8" x14ac:dyDescent="0.2">
      <c r="A52" s="7" t="s">
        <v>59</v>
      </c>
      <c r="B52" s="7" t="s">
        <v>52</v>
      </c>
      <c r="C52" s="8">
        <v>430</v>
      </c>
      <c r="D52" s="8">
        <v>18</v>
      </c>
      <c r="E52" s="8">
        <v>272</v>
      </c>
      <c r="F52" s="8">
        <v>35.6</v>
      </c>
      <c r="G52">
        <f t="shared" si="0"/>
        <v>720</v>
      </c>
      <c r="H52">
        <f t="shared" si="1"/>
        <v>1</v>
      </c>
    </row>
    <row r="53" spans="1:8" x14ac:dyDescent="0.2">
      <c r="A53" s="7" t="s">
        <v>60</v>
      </c>
      <c r="B53" s="7" t="s">
        <v>52</v>
      </c>
      <c r="C53" s="8">
        <v>223.2</v>
      </c>
      <c r="D53" s="8">
        <v>65</v>
      </c>
      <c r="E53" s="8">
        <v>416.8</v>
      </c>
      <c r="F53" s="8">
        <v>56.7</v>
      </c>
      <c r="G53">
        <f t="shared" si="0"/>
        <v>705</v>
      </c>
      <c r="H53">
        <f t="shared" si="1"/>
        <v>0.97916666666666663</v>
      </c>
    </row>
    <row r="54" spans="1:8" x14ac:dyDescent="0.2">
      <c r="A54" s="7" t="s">
        <v>61</v>
      </c>
      <c r="B54" s="7" t="s">
        <v>52</v>
      </c>
      <c r="C54" s="8">
        <v>337.5</v>
      </c>
      <c r="D54" s="8">
        <v>95</v>
      </c>
      <c r="E54" s="8">
        <v>252.5</v>
      </c>
      <c r="F54" s="8">
        <v>52.5</v>
      </c>
      <c r="G54">
        <f t="shared" si="0"/>
        <v>685</v>
      </c>
      <c r="H54">
        <f t="shared" si="1"/>
        <v>0.95138888888888884</v>
      </c>
    </row>
    <row r="55" spans="1:8" x14ac:dyDescent="0.2">
      <c r="A55" s="7" t="s">
        <v>62</v>
      </c>
      <c r="B55" s="7" t="s">
        <v>52</v>
      </c>
      <c r="C55" s="8">
        <v>226</v>
      </c>
      <c r="D55" s="8">
        <v>135</v>
      </c>
      <c r="E55" s="8">
        <v>359</v>
      </c>
      <c r="F55" s="8">
        <v>50</v>
      </c>
      <c r="G55">
        <f t="shared" si="0"/>
        <v>720</v>
      </c>
      <c r="H55">
        <f t="shared" si="1"/>
        <v>1</v>
      </c>
    </row>
    <row r="56" spans="1:8" x14ac:dyDescent="0.2">
      <c r="A56" s="7" t="s">
        <v>63</v>
      </c>
      <c r="B56" s="7" t="s">
        <v>52</v>
      </c>
      <c r="C56" s="8">
        <v>371</v>
      </c>
      <c r="D56" s="8">
        <v>60</v>
      </c>
      <c r="E56" s="8">
        <v>289</v>
      </c>
      <c r="F56" s="8">
        <v>15.4</v>
      </c>
      <c r="G56">
        <f t="shared" si="0"/>
        <v>720</v>
      </c>
      <c r="H56">
        <f t="shared" si="1"/>
        <v>1</v>
      </c>
    </row>
    <row r="57" spans="1:8" x14ac:dyDescent="0.2">
      <c r="A57" s="7" t="s">
        <v>64</v>
      </c>
      <c r="B57" s="7" t="s">
        <v>52</v>
      </c>
      <c r="C57" s="8">
        <v>420</v>
      </c>
      <c r="D57" s="8">
        <v>75</v>
      </c>
      <c r="E57" s="8">
        <v>220</v>
      </c>
      <c r="F57" s="8">
        <v>20</v>
      </c>
      <c r="G57">
        <f t="shared" si="0"/>
        <v>715</v>
      </c>
      <c r="H57">
        <f t="shared" si="1"/>
        <v>0.99305555555555558</v>
      </c>
    </row>
    <row r="58" spans="1:8" x14ac:dyDescent="0.2">
      <c r="A58" s="3"/>
      <c r="B58" s="3"/>
      <c r="C58" s="3"/>
      <c r="D58" s="3"/>
      <c r="E58" s="3"/>
      <c r="F58" s="15">
        <f>SUM(F9:F57)</f>
        <v>2520.8999999999996</v>
      </c>
      <c r="H58" s="14">
        <f>AVERAGE(H9:H57)</f>
        <v>0.98767006802721102</v>
      </c>
    </row>
    <row r="59" spans="1:8" x14ac:dyDescent="0.2">
      <c r="A59" s="3"/>
      <c r="B59" s="3"/>
      <c r="C59" s="3"/>
      <c r="D59" s="3"/>
      <c r="E59" s="3"/>
      <c r="F59" s="3"/>
    </row>
    <row r="60" spans="1:8" x14ac:dyDescent="0.2">
      <c r="A60" s="3"/>
      <c r="B60" s="3"/>
      <c r="C60" s="3"/>
      <c r="D60" s="3"/>
      <c r="E60" s="3"/>
      <c r="F60" s="3"/>
    </row>
    <row r="61" spans="1:8" x14ac:dyDescent="0.2">
      <c r="A61" s="3"/>
      <c r="B61" s="3"/>
      <c r="C61" s="3"/>
      <c r="D61" s="3"/>
      <c r="E61" s="3"/>
      <c r="F61" s="3"/>
    </row>
    <row r="62" spans="1:8" x14ac:dyDescent="0.2">
      <c r="A62" s="3"/>
      <c r="B62" s="3"/>
      <c r="C62" s="3"/>
      <c r="D62" s="3"/>
      <c r="E62" s="3"/>
      <c r="F62" s="3"/>
    </row>
    <row r="63" spans="1:8" x14ac:dyDescent="0.2">
      <c r="A63" s="1" t="s">
        <v>65</v>
      </c>
      <c r="B63" s="3"/>
      <c r="C63" s="3"/>
      <c r="D63" s="3"/>
      <c r="E63" s="3"/>
      <c r="F63" s="3"/>
    </row>
    <row r="64" spans="1:8" x14ac:dyDescent="0.2">
      <c r="A64" s="4"/>
      <c r="B64" s="4"/>
      <c r="C64" s="5" t="s">
        <v>1</v>
      </c>
      <c r="D64" s="5" t="s">
        <v>2</v>
      </c>
      <c r="E64" s="5" t="s">
        <v>3</v>
      </c>
      <c r="F64" s="4"/>
    </row>
    <row r="65" spans="1:8" x14ac:dyDescent="0.2">
      <c r="A65" s="6" t="s">
        <v>4</v>
      </c>
      <c r="B65" s="6" t="s">
        <v>5</v>
      </c>
      <c r="C65" s="5" t="s">
        <v>6</v>
      </c>
      <c r="D65" s="5" t="s">
        <v>7</v>
      </c>
      <c r="E65" s="5" t="s">
        <v>6</v>
      </c>
      <c r="F65" s="5" t="s">
        <v>8</v>
      </c>
    </row>
    <row r="66" spans="1:8" x14ac:dyDescent="0.2">
      <c r="A66" s="6" t="s">
        <v>9</v>
      </c>
      <c r="B66" s="6" t="s">
        <v>10</v>
      </c>
      <c r="C66" s="5" t="s">
        <v>11</v>
      </c>
      <c r="D66" s="5" t="s">
        <v>12</v>
      </c>
      <c r="E66" s="5" t="s">
        <v>11</v>
      </c>
      <c r="F66" s="5" t="s">
        <v>13</v>
      </c>
    </row>
    <row r="67" spans="1:8" x14ac:dyDescent="0.2">
      <c r="A67" s="3"/>
      <c r="B67" s="3"/>
      <c r="C67" s="3"/>
      <c r="D67" s="3"/>
      <c r="E67" s="3"/>
      <c r="F67" s="3"/>
    </row>
    <row r="68" spans="1:8" x14ac:dyDescent="0.2">
      <c r="A68" s="7" t="s">
        <v>66</v>
      </c>
      <c r="B68" s="7" t="s">
        <v>15</v>
      </c>
      <c r="C68" s="8">
        <v>334</v>
      </c>
      <c r="D68" s="8">
        <v>8.5</v>
      </c>
      <c r="E68" s="8">
        <v>377.5</v>
      </c>
      <c r="F68" s="8">
        <v>22.5</v>
      </c>
      <c r="G68">
        <f t="shared" ref="G68:G113" si="2">SUM(C68:E68)</f>
        <v>720</v>
      </c>
      <c r="H68">
        <f t="shared" ref="H68:H113" si="3">G68/720</f>
        <v>1</v>
      </c>
    </row>
    <row r="69" spans="1:8" x14ac:dyDescent="0.2">
      <c r="A69" s="7" t="s">
        <v>67</v>
      </c>
      <c r="B69" s="7" t="s">
        <v>15</v>
      </c>
      <c r="C69" s="8">
        <v>275</v>
      </c>
      <c r="D69" s="8">
        <v>65</v>
      </c>
      <c r="E69" s="8">
        <v>380</v>
      </c>
      <c r="F69" s="8">
        <v>40</v>
      </c>
      <c r="G69">
        <f t="shared" si="2"/>
        <v>720</v>
      </c>
      <c r="H69">
        <f t="shared" si="3"/>
        <v>1</v>
      </c>
    </row>
    <row r="70" spans="1:8" x14ac:dyDescent="0.2">
      <c r="A70" s="7" t="s">
        <v>68</v>
      </c>
      <c r="B70" s="7" t="s">
        <v>15</v>
      </c>
      <c r="C70" s="8">
        <v>373</v>
      </c>
      <c r="D70" s="8">
        <v>59</v>
      </c>
      <c r="E70" s="8">
        <v>258</v>
      </c>
      <c r="F70" s="8">
        <v>83.4</v>
      </c>
      <c r="G70">
        <f t="shared" si="2"/>
        <v>690</v>
      </c>
      <c r="H70">
        <f t="shared" si="3"/>
        <v>0.95833333333333337</v>
      </c>
    </row>
    <row r="71" spans="1:8" x14ac:dyDescent="0.2">
      <c r="A71" s="7" t="s">
        <v>69</v>
      </c>
      <c r="B71" s="7" t="s">
        <v>15</v>
      </c>
      <c r="C71" s="8">
        <v>552.5</v>
      </c>
      <c r="D71" s="8">
        <v>0</v>
      </c>
      <c r="E71" s="8">
        <v>162.5</v>
      </c>
      <c r="F71" s="8">
        <v>20</v>
      </c>
      <c r="G71">
        <f t="shared" si="2"/>
        <v>715</v>
      </c>
      <c r="H71">
        <f t="shared" si="3"/>
        <v>0.99305555555555558</v>
      </c>
    </row>
    <row r="72" spans="1:8" x14ac:dyDescent="0.2">
      <c r="A72" s="7" t="s">
        <v>70</v>
      </c>
      <c r="B72" s="7" t="s">
        <v>15</v>
      </c>
      <c r="C72" s="8">
        <v>416</v>
      </c>
      <c r="D72" s="8">
        <v>45</v>
      </c>
      <c r="E72" s="8">
        <v>259</v>
      </c>
      <c r="F72" s="8">
        <v>34.4</v>
      </c>
      <c r="G72">
        <f t="shared" si="2"/>
        <v>720</v>
      </c>
      <c r="H72">
        <f t="shared" si="3"/>
        <v>1</v>
      </c>
    </row>
    <row r="73" spans="1:8" x14ac:dyDescent="0.2">
      <c r="A73" s="7" t="s">
        <v>71</v>
      </c>
      <c r="B73" s="7" t="s">
        <v>15</v>
      </c>
      <c r="C73" s="8">
        <v>508.5</v>
      </c>
      <c r="D73" s="8">
        <v>18.5</v>
      </c>
      <c r="E73" s="8">
        <v>193</v>
      </c>
      <c r="F73" s="8">
        <v>41.5</v>
      </c>
      <c r="G73">
        <f t="shared" si="2"/>
        <v>720</v>
      </c>
      <c r="H73">
        <f t="shared" si="3"/>
        <v>1</v>
      </c>
    </row>
    <row r="74" spans="1:8" x14ac:dyDescent="0.2">
      <c r="A74" s="7" t="s">
        <v>72</v>
      </c>
      <c r="B74" s="7" t="s">
        <v>15</v>
      </c>
      <c r="C74" s="8">
        <v>577</v>
      </c>
      <c r="D74" s="8">
        <v>60</v>
      </c>
      <c r="E74" s="8">
        <v>53</v>
      </c>
      <c r="F74" s="8">
        <v>15</v>
      </c>
      <c r="G74">
        <f t="shared" si="2"/>
        <v>690</v>
      </c>
      <c r="H74">
        <f t="shared" si="3"/>
        <v>0.95833333333333337</v>
      </c>
    </row>
    <row r="75" spans="1:8" x14ac:dyDescent="0.2">
      <c r="A75" s="7" t="s">
        <v>73</v>
      </c>
      <c r="B75" s="7" t="s">
        <v>15</v>
      </c>
      <c r="C75" s="8">
        <v>425</v>
      </c>
      <c r="D75" s="8">
        <v>72.5</v>
      </c>
      <c r="E75" s="8">
        <v>197.5</v>
      </c>
      <c r="F75" s="8">
        <v>57.5</v>
      </c>
      <c r="G75">
        <f t="shared" si="2"/>
        <v>695</v>
      </c>
      <c r="H75">
        <f t="shared" si="3"/>
        <v>0.96527777777777779</v>
      </c>
    </row>
    <row r="76" spans="1:8" x14ac:dyDescent="0.2">
      <c r="A76" s="7" t="s">
        <v>74</v>
      </c>
      <c r="B76" s="7" t="s">
        <v>15</v>
      </c>
      <c r="C76" s="8">
        <v>350</v>
      </c>
      <c r="D76" s="8">
        <v>41</v>
      </c>
      <c r="E76" s="8">
        <v>329</v>
      </c>
      <c r="F76" s="8">
        <v>49.1</v>
      </c>
      <c r="G76">
        <f t="shared" si="2"/>
        <v>720</v>
      </c>
      <c r="H76">
        <f t="shared" si="3"/>
        <v>1</v>
      </c>
    </row>
    <row r="77" spans="1:8" x14ac:dyDescent="0.2">
      <c r="A77" s="7" t="s">
        <v>75</v>
      </c>
      <c r="B77" s="7" t="s">
        <v>15</v>
      </c>
      <c r="C77" s="8">
        <v>367</v>
      </c>
      <c r="D77" s="8">
        <v>25</v>
      </c>
      <c r="E77" s="8">
        <v>328</v>
      </c>
      <c r="F77" s="8">
        <v>15</v>
      </c>
      <c r="G77">
        <f t="shared" si="2"/>
        <v>720</v>
      </c>
      <c r="H77">
        <f t="shared" si="3"/>
        <v>1</v>
      </c>
    </row>
    <row r="78" spans="1:8" x14ac:dyDescent="0.2">
      <c r="A78" s="7" t="s">
        <v>76</v>
      </c>
      <c r="B78" s="7" t="s">
        <v>15</v>
      </c>
      <c r="C78" s="8">
        <v>420</v>
      </c>
      <c r="D78" s="8">
        <v>5</v>
      </c>
      <c r="E78" s="8">
        <v>295</v>
      </c>
      <c r="F78" s="8">
        <v>60</v>
      </c>
      <c r="G78">
        <f t="shared" si="2"/>
        <v>720</v>
      </c>
      <c r="H78">
        <f t="shared" si="3"/>
        <v>1</v>
      </c>
    </row>
    <row r="79" spans="1:8" x14ac:dyDescent="0.2">
      <c r="A79" s="7" t="s">
        <v>77</v>
      </c>
      <c r="B79" s="7" t="s">
        <v>15</v>
      </c>
      <c r="C79" s="8">
        <v>419</v>
      </c>
      <c r="D79" s="8">
        <v>30</v>
      </c>
      <c r="E79" s="8">
        <v>256</v>
      </c>
      <c r="F79" s="8">
        <v>42.5</v>
      </c>
      <c r="G79">
        <f t="shared" si="2"/>
        <v>705</v>
      </c>
      <c r="H79">
        <f t="shared" si="3"/>
        <v>0.97916666666666663</v>
      </c>
    </row>
    <row r="80" spans="1:8" x14ac:dyDescent="0.2">
      <c r="A80" s="7" t="s">
        <v>78</v>
      </c>
      <c r="B80" s="7" t="s">
        <v>15</v>
      </c>
      <c r="C80" s="8">
        <v>555</v>
      </c>
      <c r="D80" s="8">
        <v>10</v>
      </c>
      <c r="E80" s="8">
        <v>140</v>
      </c>
      <c r="F80" s="8">
        <v>72.5</v>
      </c>
      <c r="G80">
        <f t="shared" si="2"/>
        <v>705</v>
      </c>
      <c r="H80">
        <f t="shared" si="3"/>
        <v>0.97916666666666663</v>
      </c>
    </row>
    <row r="81" spans="1:8" x14ac:dyDescent="0.2">
      <c r="A81" s="7" t="s">
        <v>79</v>
      </c>
      <c r="B81" s="7" t="s">
        <v>15</v>
      </c>
      <c r="C81" s="8">
        <v>357</v>
      </c>
      <c r="D81" s="8">
        <v>80</v>
      </c>
      <c r="E81" s="8">
        <v>258</v>
      </c>
      <c r="F81" s="8">
        <v>32.1</v>
      </c>
      <c r="G81">
        <f t="shared" si="2"/>
        <v>695</v>
      </c>
      <c r="H81">
        <f t="shared" si="3"/>
        <v>0.96527777777777779</v>
      </c>
    </row>
    <row r="82" spans="1:8" x14ac:dyDescent="0.2">
      <c r="A82" s="7" t="s">
        <v>80</v>
      </c>
      <c r="B82" s="7" t="s">
        <v>15</v>
      </c>
      <c r="C82" s="8">
        <v>385</v>
      </c>
      <c r="D82" s="8">
        <v>40</v>
      </c>
      <c r="E82" s="8">
        <v>295</v>
      </c>
      <c r="F82" s="8">
        <v>50</v>
      </c>
      <c r="G82">
        <f t="shared" si="2"/>
        <v>720</v>
      </c>
      <c r="H82">
        <f t="shared" si="3"/>
        <v>1</v>
      </c>
    </row>
    <row r="83" spans="1:8" x14ac:dyDescent="0.2">
      <c r="A83" s="7" t="s">
        <v>81</v>
      </c>
      <c r="B83" s="7" t="s">
        <v>15</v>
      </c>
      <c r="C83" s="8">
        <v>488</v>
      </c>
      <c r="D83" s="8">
        <v>35</v>
      </c>
      <c r="E83" s="8">
        <v>182</v>
      </c>
      <c r="F83" s="8">
        <v>65</v>
      </c>
      <c r="G83">
        <f t="shared" si="2"/>
        <v>705</v>
      </c>
      <c r="H83">
        <f t="shared" si="3"/>
        <v>0.97916666666666663</v>
      </c>
    </row>
    <row r="84" spans="1:8" x14ac:dyDescent="0.2">
      <c r="A84" s="7" t="s">
        <v>82</v>
      </c>
      <c r="B84" s="7" t="s">
        <v>15</v>
      </c>
      <c r="C84" s="8">
        <v>440</v>
      </c>
      <c r="D84" s="8">
        <v>51</v>
      </c>
      <c r="E84" s="8">
        <v>229</v>
      </c>
      <c r="F84" s="8">
        <v>52</v>
      </c>
      <c r="G84">
        <f t="shared" si="2"/>
        <v>720</v>
      </c>
      <c r="H84">
        <f t="shared" si="3"/>
        <v>1</v>
      </c>
    </row>
    <row r="85" spans="1:8" x14ac:dyDescent="0.2">
      <c r="A85" s="7" t="s">
        <v>83</v>
      </c>
      <c r="B85" s="7" t="s">
        <v>15</v>
      </c>
      <c r="C85" s="8">
        <v>390</v>
      </c>
      <c r="D85" s="8">
        <v>7.5</v>
      </c>
      <c r="E85" s="8">
        <v>302.5</v>
      </c>
      <c r="F85" s="8">
        <v>17.5</v>
      </c>
      <c r="G85">
        <f t="shared" si="2"/>
        <v>700</v>
      </c>
      <c r="H85">
        <f t="shared" si="3"/>
        <v>0.97222222222222221</v>
      </c>
    </row>
    <row r="86" spans="1:8" x14ac:dyDescent="0.2">
      <c r="A86" s="7" t="s">
        <v>84</v>
      </c>
      <c r="B86" s="7" t="s">
        <v>15</v>
      </c>
      <c r="C86" s="8">
        <v>438</v>
      </c>
      <c r="D86" s="8">
        <v>45</v>
      </c>
      <c r="E86" s="8">
        <v>237</v>
      </c>
      <c r="F86" s="8">
        <v>49</v>
      </c>
      <c r="G86">
        <f t="shared" si="2"/>
        <v>720</v>
      </c>
      <c r="H86">
        <f t="shared" si="3"/>
        <v>1</v>
      </c>
    </row>
    <row r="87" spans="1:8" x14ac:dyDescent="0.2">
      <c r="A87" s="7" t="s">
        <v>85</v>
      </c>
      <c r="B87" s="7" t="s">
        <v>15</v>
      </c>
      <c r="C87" s="8">
        <v>362.5</v>
      </c>
      <c r="D87" s="8">
        <v>40</v>
      </c>
      <c r="E87" s="8">
        <v>302.5</v>
      </c>
      <c r="F87" s="8">
        <v>40</v>
      </c>
      <c r="G87">
        <f t="shared" si="2"/>
        <v>705</v>
      </c>
      <c r="H87">
        <f t="shared" si="3"/>
        <v>0.97916666666666663</v>
      </c>
    </row>
    <row r="88" spans="1:8" x14ac:dyDescent="0.2">
      <c r="A88" s="7" t="s">
        <v>86</v>
      </c>
      <c r="B88" s="7" t="s">
        <v>15</v>
      </c>
      <c r="C88" s="8">
        <v>460</v>
      </c>
      <c r="D88" s="8">
        <v>14</v>
      </c>
      <c r="E88" s="8">
        <v>246</v>
      </c>
      <c r="F88" s="8">
        <v>30</v>
      </c>
      <c r="G88">
        <f t="shared" si="2"/>
        <v>720</v>
      </c>
      <c r="H88">
        <f t="shared" si="3"/>
        <v>1</v>
      </c>
    </row>
    <row r="89" spans="1:8" x14ac:dyDescent="0.2">
      <c r="A89" s="7" t="s">
        <v>87</v>
      </c>
      <c r="B89" s="7" t="s">
        <v>15</v>
      </c>
      <c r="C89" s="8">
        <v>423</v>
      </c>
      <c r="D89" s="8">
        <v>40</v>
      </c>
      <c r="E89" s="8">
        <v>257</v>
      </c>
      <c r="F89" s="8">
        <v>57.5</v>
      </c>
      <c r="G89">
        <f t="shared" si="2"/>
        <v>720</v>
      </c>
      <c r="H89">
        <f t="shared" si="3"/>
        <v>1</v>
      </c>
    </row>
    <row r="90" spans="1:8" x14ac:dyDescent="0.2">
      <c r="A90" s="7" t="s">
        <v>88</v>
      </c>
      <c r="B90" s="7" t="s">
        <v>15</v>
      </c>
      <c r="C90" s="8">
        <v>543</v>
      </c>
      <c r="D90" s="8">
        <v>7.5</v>
      </c>
      <c r="E90" s="8">
        <v>169.5</v>
      </c>
      <c r="F90" s="8">
        <v>17.899999999999999</v>
      </c>
      <c r="G90">
        <f t="shared" si="2"/>
        <v>720</v>
      </c>
      <c r="H90">
        <f t="shared" si="3"/>
        <v>1</v>
      </c>
    </row>
    <row r="91" spans="1:8" x14ac:dyDescent="0.2">
      <c r="A91" s="7" t="s">
        <v>89</v>
      </c>
      <c r="B91" s="7" t="s">
        <v>15</v>
      </c>
      <c r="C91" s="8">
        <v>446</v>
      </c>
      <c r="D91" s="8">
        <v>35</v>
      </c>
      <c r="E91" s="8">
        <v>239</v>
      </c>
      <c r="F91" s="8">
        <v>59.1</v>
      </c>
      <c r="G91">
        <f t="shared" si="2"/>
        <v>720</v>
      </c>
      <c r="H91">
        <f t="shared" si="3"/>
        <v>1</v>
      </c>
    </row>
    <row r="92" spans="1:8" x14ac:dyDescent="0.2">
      <c r="A92" s="7" t="s">
        <v>90</v>
      </c>
      <c r="B92" s="7" t="s">
        <v>15</v>
      </c>
      <c r="C92" s="8">
        <v>480</v>
      </c>
      <c r="D92" s="8">
        <v>56</v>
      </c>
      <c r="E92" s="8">
        <v>184</v>
      </c>
      <c r="F92" s="8">
        <v>25</v>
      </c>
      <c r="G92">
        <f t="shared" si="2"/>
        <v>720</v>
      </c>
      <c r="H92">
        <f t="shared" si="3"/>
        <v>1</v>
      </c>
    </row>
    <row r="93" spans="1:8" x14ac:dyDescent="0.2">
      <c r="A93" s="7" t="s">
        <v>91</v>
      </c>
      <c r="B93" s="7" t="s">
        <v>15</v>
      </c>
      <c r="C93" s="8">
        <v>415</v>
      </c>
      <c r="D93" s="8">
        <v>20</v>
      </c>
      <c r="E93" s="8">
        <v>285</v>
      </c>
      <c r="F93" s="8">
        <v>10</v>
      </c>
      <c r="G93">
        <f t="shared" si="2"/>
        <v>720</v>
      </c>
      <c r="H93">
        <f t="shared" si="3"/>
        <v>1</v>
      </c>
    </row>
    <row r="94" spans="1:8" x14ac:dyDescent="0.2">
      <c r="A94" s="7" t="s">
        <v>92</v>
      </c>
      <c r="B94" s="7" t="s">
        <v>15</v>
      </c>
      <c r="C94" s="8">
        <v>317</v>
      </c>
      <c r="D94" s="8">
        <v>56</v>
      </c>
      <c r="E94" s="8">
        <v>307</v>
      </c>
      <c r="F94" s="8">
        <v>7.5</v>
      </c>
      <c r="G94">
        <f t="shared" si="2"/>
        <v>680</v>
      </c>
      <c r="H94">
        <f t="shared" si="3"/>
        <v>0.94444444444444442</v>
      </c>
    </row>
    <row r="95" spans="1:8" x14ac:dyDescent="0.2">
      <c r="A95" s="7" t="s">
        <v>93</v>
      </c>
      <c r="B95" s="7" t="s">
        <v>15</v>
      </c>
      <c r="C95" s="8">
        <v>345</v>
      </c>
      <c r="D95" s="8">
        <v>5</v>
      </c>
      <c r="E95" s="8">
        <v>370</v>
      </c>
      <c r="F95" s="8">
        <v>115</v>
      </c>
      <c r="G95">
        <f t="shared" si="2"/>
        <v>720</v>
      </c>
      <c r="H95">
        <f t="shared" si="3"/>
        <v>1</v>
      </c>
    </row>
    <row r="96" spans="1:8" x14ac:dyDescent="0.2">
      <c r="A96" s="7" t="s">
        <v>94</v>
      </c>
      <c r="B96" s="7" t="s">
        <v>15</v>
      </c>
      <c r="C96" s="8">
        <v>395</v>
      </c>
      <c r="D96" s="8">
        <v>20</v>
      </c>
      <c r="E96" s="8">
        <v>305</v>
      </c>
      <c r="F96" s="8">
        <v>45</v>
      </c>
      <c r="G96">
        <f t="shared" si="2"/>
        <v>720</v>
      </c>
      <c r="H96">
        <f t="shared" si="3"/>
        <v>1</v>
      </c>
    </row>
    <row r="97" spans="1:8" x14ac:dyDescent="0.2">
      <c r="A97" s="7" t="s">
        <v>95</v>
      </c>
      <c r="B97" s="7" t="s">
        <v>15</v>
      </c>
      <c r="C97" s="8">
        <v>394</v>
      </c>
      <c r="D97" s="8">
        <v>56</v>
      </c>
      <c r="E97" s="8">
        <v>260</v>
      </c>
      <c r="F97" s="8">
        <v>35.200000000000003</v>
      </c>
      <c r="G97">
        <f t="shared" si="2"/>
        <v>710</v>
      </c>
      <c r="H97">
        <f t="shared" si="3"/>
        <v>0.98611111111111116</v>
      </c>
    </row>
    <row r="98" spans="1:8" x14ac:dyDescent="0.2">
      <c r="A98" s="7" t="s">
        <v>96</v>
      </c>
      <c r="B98" s="7" t="s">
        <v>15</v>
      </c>
      <c r="C98" s="8">
        <v>475</v>
      </c>
      <c r="D98" s="8">
        <v>39</v>
      </c>
      <c r="E98" s="8">
        <v>206</v>
      </c>
      <c r="F98" s="8">
        <v>57.9</v>
      </c>
      <c r="G98">
        <f t="shared" si="2"/>
        <v>720</v>
      </c>
      <c r="H98">
        <f t="shared" si="3"/>
        <v>1</v>
      </c>
    </row>
    <row r="99" spans="1:8" x14ac:dyDescent="0.2">
      <c r="A99" s="7" t="s">
        <v>97</v>
      </c>
      <c r="B99" s="7" t="s">
        <v>15</v>
      </c>
      <c r="C99" s="8">
        <v>408.7</v>
      </c>
      <c r="D99" s="8">
        <v>14.7</v>
      </c>
      <c r="E99" s="8">
        <v>291.60000000000002</v>
      </c>
      <c r="F99" s="8">
        <v>94.3</v>
      </c>
      <c r="G99">
        <f t="shared" si="2"/>
        <v>715</v>
      </c>
      <c r="H99">
        <f t="shared" si="3"/>
        <v>0.99305555555555558</v>
      </c>
    </row>
    <row r="100" spans="1:8" x14ac:dyDescent="0.2">
      <c r="A100" s="7" t="s">
        <v>98</v>
      </c>
      <c r="B100" s="7" t="s">
        <v>15</v>
      </c>
      <c r="C100" s="8">
        <v>400</v>
      </c>
      <c r="D100" s="8">
        <v>75</v>
      </c>
      <c r="E100" s="8">
        <v>225</v>
      </c>
      <c r="F100" s="8">
        <v>27.5</v>
      </c>
      <c r="G100">
        <f t="shared" si="2"/>
        <v>700</v>
      </c>
      <c r="H100">
        <f t="shared" si="3"/>
        <v>0.97222222222222221</v>
      </c>
    </row>
    <row r="101" spans="1:8" x14ac:dyDescent="0.2">
      <c r="A101" s="7" t="s">
        <v>99</v>
      </c>
      <c r="B101" s="7" t="s">
        <v>15</v>
      </c>
      <c r="C101" s="8">
        <v>445</v>
      </c>
      <c r="D101" s="8">
        <v>20</v>
      </c>
      <c r="E101" s="8">
        <v>255</v>
      </c>
      <c r="F101" s="8">
        <v>75</v>
      </c>
      <c r="G101">
        <f t="shared" si="2"/>
        <v>720</v>
      </c>
      <c r="H101">
        <f t="shared" si="3"/>
        <v>1</v>
      </c>
    </row>
    <row r="102" spans="1:8" x14ac:dyDescent="0.2">
      <c r="A102" s="7" t="s">
        <v>100</v>
      </c>
      <c r="B102" s="7" t="s">
        <v>52</v>
      </c>
      <c r="C102" s="8">
        <v>414</v>
      </c>
      <c r="D102" s="8">
        <v>63</v>
      </c>
      <c r="E102" s="8">
        <v>243</v>
      </c>
      <c r="F102" s="8">
        <v>20</v>
      </c>
      <c r="G102">
        <f t="shared" si="2"/>
        <v>720</v>
      </c>
      <c r="H102">
        <f t="shared" si="3"/>
        <v>1</v>
      </c>
    </row>
    <row r="103" spans="1:8" x14ac:dyDescent="0.2">
      <c r="A103" s="7" t="s">
        <v>101</v>
      </c>
      <c r="B103" s="7" t="s">
        <v>52</v>
      </c>
      <c r="C103" s="8">
        <v>379</v>
      </c>
      <c r="D103" s="8">
        <v>56</v>
      </c>
      <c r="E103" s="8">
        <v>275</v>
      </c>
      <c r="F103" s="8">
        <v>4.0999999999999996</v>
      </c>
      <c r="G103">
        <f t="shared" si="2"/>
        <v>710</v>
      </c>
      <c r="H103">
        <f t="shared" si="3"/>
        <v>0.98611111111111116</v>
      </c>
    </row>
    <row r="104" spans="1:8" x14ac:dyDescent="0.2">
      <c r="A104" s="7" t="s">
        <v>102</v>
      </c>
      <c r="B104" s="7" t="s">
        <v>52</v>
      </c>
      <c r="C104" s="8">
        <v>565</v>
      </c>
      <c r="D104" s="8">
        <v>50</v>
      </c>
      <c r="E104" s="8">
        <v>85</v>
      </c>
      <c r="F104" s="8">
        <v>5</v>
      </c>
      <c r="G104">
        <f t="shared" si="2"/>
        <v>700</v>
      </c>
      <c r="H104">
        <f t="shared" si="3"/>
        <v>0.97222222222222221</v>
      </c>
    </row>
    <row r="105" spans="1:8" x14ac:dyDescent="0.2">
      <c r="A105" s="7" t="s">
        <v>103</v>
      </c>
      <c r="B105" s="7" t="s">
        <v>52</v>
      </c>
      <c r="C105" s="8">
        <v>323</v>
      </c>
      <c r="D105" s="8">
        <v>37</v>
      </c>
      <c r="E105" s="8">
        <v>360</v>
      </c>
      <c r="F105" s="8">
        <v>18.8</v>
      </c>
      <c r="G105">
        <f t="shared" si="2"/>
        <v>720</v>
      </c>
      <c r="H105">
        <f t="shared" si="3"/>
        <v>1</v>
      </c>
    </row>
    <row r="106" spans="1:8" x14ac:dyDescent="0.2">
      <c r="A106" s="7" t="s">
        <v>104</v>
      </c>
      <c r="B106" s="7" t="s">
        <v>52</v>
      </c>
      <c r="C106" s="8">
        <v>440</v>
      </c>
      <c r="D106" s="8">
        <v>70</v>
      </c>
      <c r="E106" s="8">
        <v>205</v>
      </c>
      <c r="F106" s="8">
        <v>10</v>
      </c>
      <c r="G106">
        <f t="shared" si="2"/>
        <v>715</v>
      </c>
      <c r="H106">
        <f t="shared" si="3"/>
        <v>0.99305555555555558</v>
      </c>
    </row>
    <row r="107" spans="1:8" x14ac:dyDescent="0.2">
      <c r="A107" s="7" t="s">
        <v>105</v>
      </c>
      <c r="B107" s="7" t="s">
        <v>52</v>
      </c>
      <c r="C107" s="8">
        <v>415</v>
      </c>
      <c r="D107" s="8">
        <v>50</v>
      </c>
      <c r="E107" s="8">
        <v>250</v>
      </c>
      <c r="F107" s="8">
        <v>62.5</v>
      </c>
      <c r="G107">
        <f t="shared" si="2"/>
        <v>715</v>
      </c>
      <c r="H107">
        <f t="shared" si="3"/>
        <v>0.99305555555555558</v>
      </c>
    </row>
    <row r="108" spans="1:8" x14ac:dyDescent="0.2">
      <c r="A108" s="7" t="s">
        <v>106</v>
      </c>
      <c r="B108" s="7" t="s">
        <v>52</v>
      </c>
      <c r="C108" s="8">
        <v>425</v>
      </c>
      <c r="D108" s="8">
        <v>43</v>
      </c>
      <c r="E108" s="8">
        <v>252</v>
      </c>
      <c r="F108" s="8">
        <v>12</v>
      </c>
      <c r="G108">
        <f t="shared" si="2"/>
        <v>720</v>
      </c>
      <c r="H108">
        <f t="shared" si="3"/>
        <v>1</v>
      </c>
    </row>
    <row r="109" spans="1:8" x14ac:dyDescent="0.2">
      <c r="A109" s="7" t="s">
        <v>107</v>
      </c>
      <c r="B109" s="7" t="s">
        <v>52</v>
      </c>
      <c r="C109" s="8">
        <v>429</v>
      </c>
      <c r="D109" s="8">
        <v>56</v>
      </c>
      <c r="E109" s="8">
        <v>220</v>
      </c>
      <c r="F109" s="8">
        <v>22.5</v>
      </c>
      <c r="G109">
        <f t="shared" si="2"/>
        <v>705</v>
      </c>
      <c r="H109">
        <f t="shared" si="3"/>
        <v>0.97916666666666663</v>
      </c>
    </row>
    <row r="110" spans="1:8" x14ac:dyDescent="0.2">
      <c r="A110" s="7" t="s">
        <v>108</v>
      </c>
      <c r="B110" s="7" t="s">
        <v>52</v>
      </c>
      <c r="C110" s="8">
        <v>400</v>
      </c>
      <c r="D110" s="8">
        <v>17</v>
      </c>
      <c r="E110" s="8">
        <v>303</v>
      </c>
      <c r="F110" s="8">
        <v>19</v>
      </c>
      <c r="G110">
        <f t="shared" si="2"/>
        <v>720</v>
      </c>
      <c r="H110">
        <f t="shared" si="3"/>
        <v>1</v>
      </c>
    </row>
    <row r="111" spans="1:8" x14ac:dyDescent="0.2">
      <c r="A111" s="7" t="s">
        <v>109</v>
      </c>
      <c r="B111" s="7" t="s">
        <v>52</v>
      </c>
      <c r="C111" s="8">
        <v>315</v>
      </c>
      <c r="D111" s="8">
        <v>215</v>
      </c>
      <c r="E111" s="8">
        <v>185</v>
      </c>
      <c r="F111" s="8">
        <v>35</v>
      </c>
      <c r="G111">
        <f t="shared" si="2"/>
        <v>715</v>
      </c>
      <c r="H111">
        <f t="shared" si="3"/>
        <v>0.99305555555555558</v>
      </c>
    </row>
    <row r="112" spans="1:8" x14ac:dyDescent="0.2">
      <c r="A112" s="7" t="s">
        <v>110</v>
      </c>
      <c r="B112" s="7" t="s">
        <v>52</v>
      </c>
      <c r="C112" s="8">
        <v>422.3</v>
      </c>
      <c r="D112" s="8">
        <v>133.69999999999999</v>
      </c>
      <c r="E112" s="8">
        <v>139</v>
      </c>
      <c r="F112" s="8">
        <v>14</v>
      </c>
      <c r="G112">
        <f t="shared" si="2"/>
        <v>695</v>
      </c>
      <c r="H112">
        <f t="shared" si="3"/>
        <v>0.96527777777777779</v>
      </c>
    </row>
    <row r="113" spans="1:8" x14ac:dyDescent="0.2">
      <c r="A113" s="7" t="s">
        <v>111</v>
      </c>
      <c r="B113" s="7" t="s">
        <v>52</v>
      </c>
      <c r="C113" s="8">
        <v>485</v>
      </c>
      <c r="D113" s="8">
        <v>95</v>
      </c>
      <c r="E113" s="8">
        <v>130</v>
      </c>
      <c r="F113" s="8">
        <v>5.0999999999999996</v>
      </c>
      <c r="G113">
        <f t="shared" si="2"/>
        <v>710</v>
      </c>
      <c r="H113">
        <f t="shared" si="3"/>
        <v>0.98611111111111116</v>
      </c>
    </row>
    <row r="114" spans="1:8" x14ac:dyDescent="0.2">
      <c r="A114" s="3"/>
      <c r="B114" s="3"/>
      <c r="C114" s="3"/>
      <c r="D114" s="3"/>
      <c r="E114" s="3"/>
      <c r="F114" s="15">
        <f>SUM(F68:F113)</f>
        <v>1743.8999999999999</v>
      </c>
      <c r="H114" s="14">
        <f>AVERAGE(H86:H113)</f>
        <v>0.9908234126984129</v>
      </c>
    </row>
    <row r="115" spans="1:8" x14ac:dyDescent="0.2">
      <c r="A115" s="3"/>
      <c r="B115" s="3"/>
      <c r="C115" s="3"/>
      <c r="D115" s="3"/>
      <c r="E115" s="3"/>
      <c r="F115" s="3"/>
    </row>
    <row r="116" spans="1:8" x14ac:dyDescent="0.2">
      <c r="A116" s="3"/>
      <c r="B116" s="3"/>
      <c r="C116" s="3"/>
      <c r="D116" s="3"/>
      <c r="E116" s="3"/>
      <c r="F116" s="3"/>
    </row>
    <row r="117" spans="1:8" x14ac:dyDescent="0.2">
      <c r="A117" s="3"/>
      <c r="B117" s="3"/>
      <c r="C117" s="3"/>
      <c r="D117" s="3"/>
      <c r="E117" s="3"/>
      <c r="F117" s="3"/>
    </row>
    <row r="118" spans="1:8" x14ac:dyDescent="0.2">
      <c r="A118" s="3"/>
      <c r="B118" s="3"/>
      <c r="C118" s="3"/>
      <c r="D118" s="3"/>
      <c r="E118" s="3"/>
      <c r="F118" s="3"/>
    </row>
    <row r="119" spans="1:8" x14ac:dyDescent="0.2">
      <c r="A119" s="3"/>
      <c r="B119" s="3"/>
      <c r="C119" s="3"/>
      <c r="D119" s="9"/>
      <c r="E119" s="9"/>
      <c r="F119" s="9"/>
    </row>
    <row r="120" spans="1:8" x14ac:dyDescent="0.2">
      <c r="A120" s="7" t="s">
        <v>112</v>
      </c>
      <c r="B120" s="8">
        <v>36</v>
      </c>
      <c r="C120" s="9">
        <f>AVERAGE(C9:C44)</f>
        <v>395.54444444444442</v>
      </c>
      <c r="D120" s="9">
        <f>AVERAGE(D9:D44)</f>
        <v>26.972222222222221</v>
      </c>
      <c r="E120" s="9">
        <f>AVERAGE(E9:E44)</f>
        <v>288.45555555555558</v>
      </c>
      <c r="F120" s="9">
        <f>AVERAGE(F9:F44)</f>
        <v>53.80833333333333</v>
      </c>
    </row>
    <row r="121" spans="1:8" x14ac:dyDescent="0.2">
      <c r="A121" s="7" t="s">
        <v>113</v>
      </c>
      <c r="B121" s="8">
        <v>13</v>
      </c>
      <c r="C121" s="10">
        <f>AVERAGE(C45:C57)</f>
        <v>363.9</v>
      </c>
      <c r="D121" s="10">
        <f>AVERAGE(D45:D57)</f>
        <v>75.5</v>
      </c>
      <c r="E121" s="10">
        <f>AVERAGE(E45:E57)</f>
        <v>272.13846153846157</v>
      </c>
      <c r="F121" s="10">
        <f>AVERAGE(F45:F57)</f>
        <v>44.907692307692315</v>
      </c>
    </row>
    <row r="122" spans="1:8" x14ac:dyDescent="0.2">
      <c r="A122" s="3"/>
      <c r="B122" s="3"/>
      <c r="C122" s="10"/>
      <c r="D122" s="10"/>
      <c r="E122" s="10"/>
      <c r="F122" s="10"/>
    </row>
    <row r="123" spans="1:8" x14ac:dyDescent="0.2">
      <c r="A123" s="7" t="s">
        <v>112</v>
      </c>
      <c r="B123" s="8">
        <v>34</v>
      </c>
      <c r="C123" s="10">
        <f>AVERAGE(C68:C101)</f>
        <v>422.91764705882355</v>
      </c>
      <c r="D123" s="10">
        <f>AVERAGE(D68:D101)</f>
        <v>35.182352941176475</v>
      </c>
      <c r="E123" s="10">
        <f>AVERAGE(E68:E101)</f>
        <v>253.95882352941177</v>
      </c>
      <c r="F123" s="10">
        <f>AVERAGE(F68:F101)</f>
        <v>44.585294117647059</v>
      </c>
    </row>
    <row r="124" spans="1:8" x14ac:dyDescent="0.2">
      <c r="A124" s="7" t="s">
        <v>113</v>
      </c>
      <c r="B124" s="8">
        <v>12</v>
      </c>
      <c r="C124" s="10">
        <f>AVERAGE(C102:C113)</f>
        <v>417.69166666666666</v>
      </c>
      <c r="D124" s="10">
        <f>AVERAGE(D102:D113)</f>
        <v>73.808333333333337</v>
      </c>
      <c r="E124" s="10">
        <f>AVERAGE(E102:E113)</f>
        <v>220.58333333333334</v>
      </c>
      <c r="F124" s="10">
        <f>AVERAGE(F102:F113)</f>
        <v>19</v>
      </c>
    </row>
    <row r="125" spans="1:8" x14ac:dyDescent="0.2">
      <c r="A125" s="3"/>
      <c r="B125" s="3"/>
      <c r="C125" s="10"/>
      <c r="D125" s="10"/>
      <c r="E125" s="10"/>
      <c r="F125" s="10"/>
    </row>
    <row r="126" spans="1:8" x14ac:dyDescent="0.2">
      <c r="A126" s="3"/>
      <c r="B126" s="3"/>
      <c r="C126" s="10"/>
      <c r="D126" s="10"/>
      <c r="E126" s="10"/>
      <c r="F126" s="10"/>
    </row>
    <row r="127" spans="1:8" x14ac:dyDescent="0.2">
      <c r="A127" s="3"/>
      <c r="B127" s="3"/>
      <c r="C127" s="10"/>
      <c r="D127" s="10"/>
      <c r="E127" s="10"/>
      <c r="F127" s="10"/>
    </row>
    <row r="128" spans="1:8" x14ac:dyDescent="0.2">
      <c r="A128" s="3"/>
      <c r="B128" s="3"/>
      <c r="C128" s="8">
        <f>C120-C123</f>
        <v>-27.373202614379124</v>
      </c>
      <c r="D128" s="8">
        <f>D120-D123</f>
        <v>-8.2101307189542538</v>
      </c>
      <c r="E128" s="8">
        <f>E120-E123</f>
        <v>34.496732026143803</v>
      </c>
      <c r="F128" s="16">
        <f>F120-F123</f>
        <v>9.2230392156862706</v>
      </c>
    </row>
    <row r="129" spans="1:6" x14ac:dyDescent="0.2">
      <c r="A129" s="3"/>
      <c r="B129" s="3"/>
      <c r="C129" s="10"/>
      <c r="D129" s="10"/>
      <c r="E129" s="10"/>
      <c r="F129" s="10"/>
    </row>
    <row r="130" spans="1:6" x14ac:dyDescent="0.2">
      <c r="A130" s="3"/>
      <c r="B130" s="3"/>
      <c r="C130" s="10"/>
      <c r="D130" s="10"/>
      <c r="E130" s="10"/>
      <c r="F130" s="10"/>
    </row>
    <row r="131" spans="1:6" x14ac:dyDescent="0.2">
      <c r="A131" s="3"/>
      <c r="B131" s="3"/>
      <c r="C131" s="8">
        <f>C121-C124</f>
        <v>-53.791666666666686</v>
      </c>
      <c r="D131" s="8">
        <f>D121-D124</f>
        <v>1.6916666666666629</v>
      </c>
      <c r="E131" s="8">
        <f>E121-E124</f>
        <v>51.555128205128227</v>
      </c>
      <c r="F131" s="11">
        <f>F121-F124</f>
        <v>25.907692307692315</v>
      </c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8">
        <f>VARP(C9:C44)*36/35</f>
        <v>5530.100825396843</v>
      </c>
      <c r="D135" s="8">
        <f>VARP(D9:D44)*36/35</f>
        <v>715.2849206349207</v>
      </c>
      <c r="E135" s="8">
        <f>VARP(E9:E44)*36/35</f>
        <v>5271.7093968253766</v>
      </c>
      <c r="F135" s="8">
        <f>VARP(F9:F44)*36/35</f>
        <v>919.29735714285823</v>
      </c>
    </row>
    <row r="136" spans="1:6" x14ac:dyDescent="0.2">
      <c r="A136" s="3"/>
      <c r="B136" s="3"/>
      <c r="C136" s="8">
        <f>VARP(C45:C57)*13/12</f>
        <v>9227.8550000000159</v>
      </c>
      <c r="D136" s="8">
        <f>VARP(D45:D57)*13/12</f>
        <v>5341.5</v>
      </c>
      <c r="E136" s="8">
        <f>VARP(E45:E57)*13/12</f>
        <v>4607.1075641025473</v>
      </c>
      <c r="F136" s="8">
        <f>VARP(F45:F57)*13/12</f>
        <v>595.75910256410214</v>
      </c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8">
        <f>VARP(C68:C101)*34/33</f>
        <v>4965.2730124777127</v>
      </c>
      <c r="D138" s="8">
        <f>VARP(D68:D101)*34/33</f>
        <v>509.91543672014228</v>
      </c>
      <c r="E138" s="8">
        <f>VARP(E68:E101)*34/33</f>
        <v>4906.0061319073038</v>
      </c>
      <c r="F138" s="8">
        <f>VARP(F68:F101)*34/33</f>
        <v>614.93038324420695</v>
      </c>
    </row>
    <row r="139" spans="1:6" x14ac:dyDescent="0.2">
      <c r="A139" s="3"/>
      <c r="B139" s="3"/>
      <c r="C139" s="9">
        <f>VARP(C102:C113)*12/11</f>
        <v>4388.486287878769</v>
      </c>
      <c r="D139" s="9">
        <f>VARP(D102:D113)*12/11</f>
        <v>2854.6953787878779</v>
      </c>
      <c r="E139" s="9">
        <f>VARP(E102:E113)*12/11</f>
        <v>6027.1742424242429</v>
      </c>
      <c r="F139" s="9">
        <f>VARP(F102:F113)*12/11</f>
        <v>266.15999999999991</v>
      </c>
    </row>
    <row r="140" spans="1:6" x14ac:dyDescent="0.2">
      <c r="A140" s="3"/>
      <c r="B140" s="3"/>
      <c r="C140" s="9"/>
      <c r="D140" s="9"/>
      <c r="E140" s="9"/>
      <c r="F140" s="9"/>
    </row>
    <row r="141" spans="1:6" x14ac:dyDescent="0.2">
      <c r="A141" s="3"/>
      <c r="B141" s="7" t="s">
        <v>15</v>
      </c>
      <c r="C141" s="9">
        <f>(C120-C123)/(SQRT((1/$B$120+1/$B$123)*(($B$120-1)*C135+($B$123-1)*C138)/($B$120+$B$123-2)))</f>
        <v>-1.5788464798954893</v>
      </c>
      <c r="D141" s="9">
        <f>(D120-D123)/(SQRT((1/$B$120+1/$B$123)*(($B$120-1)*D135+($B$123-1)*D138)/($B$120+$B$123-2)))</f>
        <v>-1.3836788041563886</v>
      </c>
      <c r="E141" s="9">
        <f>(E120-E123)/(SQRT((1/$B$120+1/$B$123)*(($B$120-1)*E135+($B$123-1)*E138)/($B$120+$B$123-2)))</f>
        <v>2.0210642692440772</v>
      </c>
      <c r="F141" s="9">
        <f>(F120-F123)/(SQRT((1/$B$120+1/$B$123)*(($B$120-1)*F135+($B$123-1)*F138)/($B$120+$B$123-2)))</f>
        <v>1.3884252068494529</v>
      </c>
    </row>
    <row r="142" spans="1:6" x14ac:dyDescent="0.2">
      <c r="A142" s="3"/>
      <c r="B142" s="3"/>
      <c r="C142" s="8">
        <f>C120-C123</f>
        <v>-27.373202614379124</v>
      </c>
      <c r="D142" s="8">
        <f>D120-D123</f>
        <v>-8.2101307189542538</v>
      </c>
      <c r="E142" s="8">
        <f>E120-E123</f>
        <v>34.496732026143803</v>
      </c>
      <c r="F142" s="16">
        <f>F120-F123</f>
        <v>9.2230392156862706</v>
      </c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7" t="s">
        <v>113</v>
      </c>
      <c r="C144" s="9">
        <f>(C121-C124)/(SQRT((1/$B$121+1/$B$124)*(($B$121-1)*C136+($B$124-1)*C139)/($B$121+$B$124-2)))</f>
        <v>-1.6160777821000567</v>
      </c>
      <c r="D144" s="9">
        <f>(D121-D124)/(SQRT((1/$B$121+1/$B$124)*(($B$121-1)*D136+($B$124-1)*D139)/($B$121+$B$124-2)))</f>
        <v>6.5579804347169854E-2</v>
      </c>
      <c r="E144" s="9">
        <f>(E121-E124)/(SQRT((1/$B$121+1/$B$124)*(($B$121-1)*E136+($B$124-1)*E139)/($B$121+$B$124-2)))</f>
        <v>1.771289303328526</v>
      </c>
      <c r="F144" s="9">
        <f>(F121-F124)/(SQRT((1/$B$121+1/$B$124)*(($B$121-1)*F136+($B$124-1)*F139)/($B$121+$B$124-2)))</f>
        <v>3.0918764546163153</v>
      </c>
    </row>
    <row r="145" spans="1:6" x14ac:dyDescent="0.2">
      <c r="A145" s="3"/>
      <c r="B145" s="3"/>
      <c r="C145" s="8">
        <f>C121-C124</f>
        <v>-53.791666666666686</v>
      </c>
      <c r="D145" s="8">
        <f>D121-D124</f>
        <v>1.6916666666666629</v>
      </c>
      <c r="E145" s="8">
        <f>E121-E124</f>
        <v>51.555128205128227</v>
      </c>
      <c r="F145" s="8">
        <f>F121-F124</f>
        <v>25.907692307692315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XFD1"/>
    </sheetView>
  </sheetViews>
  <sheetFormatPr baseColWidth="10" defaultRowHeight="16" x14ac:dyDescent="0.2"/>
  <cols>
    <col min="1" max="1" width="13.5" bestFit="1" customWidth="1"/>
    <col min="2" max="2" width="11.5" bestFit="1" customWidth="1"/>
    <col min="3" max="3" width="20.5" bestFit="1" customWidth="1"/>
    <col min="4" max="4" width="17.5" bestFit="1" customWidth="1"/>
    <col min="5" max="5" width="22.5" bestFit="1" customWidth="1"/>
  </cols>
  <sheetData>
    <row r="1" spans="1:6" x14ac:dyDescent="0.2">
      <c r="A1" s="4" t="s">
        <v>116</v>
      </c>
      <c r="B1" s="4" t="s">
        <v>117</v>
      </c>
      <c r="C1" s="5" t="s">
        <v>118</v>
      </c>
      <c r="D1" s="5" t="s">
        <v>119</v>
      </c>
      <c r="E1" s="5" t="s">
        <v>120</v>
      </c>
      <c r="F1" s="5" t="s">
        <v>121</v>
      </c>
    </row>
    <row r="2" spans="1:6" x14ac:dyDescent="0.2">
      <c r="A2" s="7" t="s">
        <v>66</v>
      </c>
      <c r="B2" s="7" t="s">
        <v>15</v>
      </c>
      <c r="C2" s="8">
        <v>334</v>
      </c>
      <c r="D2" s="8">
        <v>8.5</v>
      </c>
      <c r="E2" s="8">
        <v>377.5</v>
      </c>
      <c r="F2" s="8">
        <v>22.5</v>
      </c>
    </row>
    <row r="3" spans="1:6" x14ac:dyDescent="0.2">
      <c r="A3" s="7" t="s">
        <v>67</v>
      </c>
      <c r="B3" s="7" t="s">
        <v>15</v>
      </c>
      <c r="C3" s="8">
        <v>275</v>
      </c>
      <c r="D3" s="8">
        <v>65</v>
      </c>
      <c r="E3" s="8">
        <v>380</v>
      </c>
      <c r="F3" s="8">
        <v>40</v>
      </c>
    </row>
    <row r="4" spans="1:6" x14ac:dyDescent="0.2">
      <c r="A4" s="7" t="s">
        <v>68</v>
      </c>
      <c r="B4" s="7" t="s">
        <v>15</v>
      </c>
      <c r="C4" s="8">
        <v>373</v>
      </c>
      <c r="D4" s="8">
        <v>59</v>
      </c>
      <c r="E4" s="8">
        <v>258</v>
      </c>
      <c r="F4" s="8">
        <v>83.4</v>
      </c>
    </row>
    <row r="5" spans="1:6" x14ac:dyDescent="0.2">
      <c r="A5" s="7" t="s">
        <v>69</v>
      </c>
      <c r="B5" s="7" t="s">
        <v>15</v>
      </c>
      <c r="C5" s="8">
        <v>552.5</v>
      </c>
      <c r="D5" s="8">
        <v>0</v>
      </c>
      <c r="E5" s="8">
        <v>162.5</v>
      </c>
      <c r="F5" s="8">
        <v>20</v>
      </c>
    </row>
    <row r="6" spans="1:6" x14ac:dyDescent="0.2">
      <c r="A6" s="7" t="s">
        <v>70</v>
      </c>
      <c r="B6" s="7" t="s">
        <v>15</v>
      </c>
      <c r="C6" s="8">
        <v>416</v>
      </c>
      <c r="D6" s="8">
        <v>45</v>
      </c>
      <c r="E6" s="8">
        <v>259</v>
      </c>
      <c r="F6" s="8">
        <v>34.4</v>
      </c>
    </row>
    <row r="7" spans="1:6" x14ac:dyDescent="0.2">
      <c r="A7" s="7" t="s">
        <v>71</v>
      </c>
      <c r="B7" s="7" t="s">
        <v>15</v>
      </c>
      <c r="C7" s="8">
        <v>508.5</v>
      </c>
      <c r="D7" s="8">
        <v>18.5</v>
      </c>
      <c r="E7" s="8">
        <v>193</v>
      </c>
      <c r="F7" s="8">
        <v>41.5</v>
      </c>
    </row>
    <row r="8" spans="1:6" x14ac:dyDescent="0.2">
      <c r="A8" s="7" t="s">
        <v>72</v>
      </c>
      <c r="B8" s="7" t="s">
        <v>15</v>
      </c>
      <c r="C8" s="8">
        <v>577</v>
      </c>
      <c r="D8" s="8">
        <v>60</v>
      </c>
      <c r="E8" s="8">
        <v>53</v>
      </c>
      <c r="F8" s="8">
        <v>15</v>
      </c>
    </row>
    <row r="9" spans="1:6" x14ac:dyDescent="0.2">
      <c r="A9" s="7" t="s">
        <v>73</v>
      </c>
      <c r="B9" s="7" t="s">
        <v>15</v>
      </c>
      <c r="C9" s="8">
        <v>425</v>
      </c>
      <c r="D9" s="8">
        <v>72.5</v>
      </c>
      <c r="E9" s="8">
        <v>197.5</v>
      </c>
      <c r="F9" s="8">
        <v>57.5</v>
      </c>
    </row>
    <row r="10" spans="1:6" x14ac:dyDescent="0.2">
      <c r="A10" s="7" t="s">
        <v>74</v>
      </c>
      <c r="B10" s="7" t="s">
        <v>15</v>
      </c>
      <c r="C10" s="8">
        <v>350</v>
      </c>
      <c r="D10" s="8">
        <v>41</v>
      </c>
      <c r="E10" s="8">
        <v>329</v>
      </c>
      <c r="F10" s="8">
        <v>49.1</v>
      </c>
    </row>
    <row r="11" spans="1:6" x14ac:dyDescent="0.2">
      <c r="A11" s="7" t="s">
        <v>75</v>
      </c>
      <c r="B11" s="7" t="s">
        <v>15</v>
      </c>
      <c r="C11" s="8">
        <v>367</v>
      </c>
      <c r="D11" s="8">
        <v>25</v>
      </c>
      <c r="E11" s="8">
        <v>328</v>
      </c>
      <c r="F11" s="8">
        <v>15</v>
      </c>
    </row>
    <row r="12" spans="1:6" x14ac:dyDescent="0.2">
      <c r="A12" s="7" t="s">
        <v>76</v>
      </c>
      <c r="B12" s="7" t="s">
        <v>15</v>
      </c>
      <c r="C12" s="8">
        <v>420</v>
      </c>
      <c r="D12" s="8">
        <v>5</v>
      </c>
      <c r="E12" s="8">
        <v>295</v>
      </c>
      <c r="F12" s="8">
        <v>60</v>
      </c>
    </row>
    <row r="13" spans="1:6" x14ac:dyDescent="0.2">
      <c r="A13" s="7" t="s">
        <v>77</v>
      </c>
      <c r="B13" s="7" t="s">
        <v>15</v>
      </c>
      <c r="C13" s="8">
        <v>419</v>
      </c>
      <c r="D13" s="8">
        <v>30</v>
      </c>
      <c r="E13" s="8">
        <v>256</v>
      </c>
      <c r="F13" s="8">
        <v>42.5</v>
      </c>
    </row>
    <row r="14" spans="1:6" x14ac:dyDescent="0.2">
      <c r="A14" s="7" t="s">
        <v>78</v>
      </c>
      <c r="B14" s="7" t="s">
        <v>15</v>
      </c>
      <c r="C14" s="8">
        <v>555</v>
      </c>
      <c r="D14" s="8">
        <v>10</v>
      </c>
      <c r="E14" s="8">
        <v>140</v>
      </c>
      <c r="F14" s="8">
        <v>72.5</v>
      </c>
    </row>
    <row r="15" spans="1:6" x14ac:dyDescent="0.2">
      <c r="A15" s="7" t="s">
        <v>79</v>
      </c>
      <c r="B15" s="7" t="s">
        <v>15</v>
      </c>
      <c r="C15" s="8">
        <v>357</v>
      </c>
      <c r="D15" s="8">
        <v>80</v>
      </c>
      <c r="E15" s="8">
        <v>258</v>
      </c>
      <c r="F15" s="8">
        <v>32.1</v>
      </c>
    </row>
    <row r="16" spans="1:6" x14ac:dyDescent="0.2">
      <c r="A16" s="7" t="s">
        <v>80</v>
      </c>
      <c r="B16" s="7" t="s">
        <v>15</v>
      </c>
      <c r="C16" s="8">
        <v>385</v>
      </c>
      <c r="D16" s="8">
        <v>40</v>
      </c>
      <c r="E16" s="8">
        <v>295</v>
      </c>
      <c r="F16" s="8">
        <v>50</v>
      </c>
    </row>
    <row r="17" spans="1:6" x14ac:dyDescent="0.2">
      <c r="A17" s="7" t="s">
        <v>81</v>
      </c>
      <c r="B17" s="7" t="s">
        <v>15</v>
      </c>
      <c r="C17" s="8">
        <v>488</v>
      </c>
      <c r="D17" s="8">
        <v>35</v>
      </c>
      <c r="E17" s="8">
        <v>182</v>
      </c>
      <c r="F17" s="8">
        <v>65</v>
      </c>
    </row>
    <row r="18" spans="1:6" x14ac:dyDescent="0.2">
      <c r="A18" s="7" t="s">
        <v>82</v>
      </c>
      <c r="B18" s="7" t="s">
        <v>15</v>
      </c>
      <c r="C18" s="8">
        <v>440</v>
      </c>
      <c r="D18" s="8">
        <v>51</v>
      </c>
      <c r="E18" s="8">
        <v>229</v>
      </c>
      <c r="F18" s="8">
        <v>52</v>
      </c>
    </row>
    <row r="19" spans="1:6" x14ac:dyDescent="0.2">
      <c r="A19" s="7" t="s">
        <v>83</v>
      </c>
      <c r="B19" s="7" t="s">
        <v>15</v>
      </c>
      <c r="C19" s="8">
        <v>390</v>
      </c>
      <c r="D19" s="8">
        <v>7.5</v>
      </c>
      <c r="E19" s="8">
        <v>302.5</v>
      </c>
      <c r="F19" s="8">
        <v>17.5</v>
      </c>
    </row>
    <row r="20" spans="1:6" x14ac:dyDescent="0.2">
      <c r="A20" s="7" t="s">
        <v>84</v>
      </c>
      <c r="B20" s="7" t="s">
        <v>15</v>
      </c>
      <c r="C20" s="8">
        <v>438</v>
      </c>
      <c r="D20" s="8">
        <v>45</v>
      </c>
      <c r="E20" s="8">
        <v>237</v>
      </c>
      <c r="F20" s="8">
        <v>49</v>
      </c>
    </row>
    <row r="21" spans="1:6" x14ac:dyDescent="0.2">
      <c r="A21" s="7" t="s">
        <v>85</v>
      </c>
      <c r="B21" s="7" t="s">
        <v>15</v>
      </c>
      <c r="C21" s="8">
        <v>362.5</v>
      </c>
      <c r="D21" s="8">
        <v>40</v>
      </c>
      <c r="E21" s="8">
        <v>302.5</v>
      </c>
      <c r="F21" s="8">
        <v>40</v>
      </c>
    </row>
    <row r="22" spans="1:6" x14ac:dyDescent="0.2">
      <c r="A22" s="7" t="s">
        <v>86</v>
      </c>
      <c r="B22" s="7" t="s">
        <v>15</v>
      </c>
      <c r="C22" s="8">
        <v>460</v>
      </c>
      <c r="D22" s="8">
        <v>14</v>
      </c>
      <c r="E22" s="8">
        <v>246</v>
      </c>
      <c r="F22" s="8">
        <v>30</v>
      </c>
    </row>
    <row r="23" spans="1:6" x14ac:dyDescent="0.2">
      <c r="A23" s="7" t="s">
        <v>87</v>
      </c>
      <c r="B23" s="7" t="s">
        <v>15</v>
      </c>
      <c r="C23" s="8">
        <v>423</v>
      </c>
      <c r="D23" s="8">
        <v>40</v>
      </c>
      <c r="E23" s="8">
        <v>257</v>
      </c>
      <c r="F23" s="8">
        <v>57.5</v>
      </c>
    </row>
    <row r="24" spans="1:6" x14ac:dyDescent="0.2">
      <c r="A24" s="7" t="s">
        <v>88</v>
      </c>
      <c r="B24" s="7" t="s">
        <v>15</v>
      </c>
      <c r="C24" s="8">
        <v>543</v>
      </c>
      <c r="D24" s="8">
        <v>7.5</v>
      </c>
      <c r="E24" s="8">
        <v>169.5</v>
      </c>
      <c r="F24" s="8">
        <v>17.899999999999999</v>
      </c>
    </row>
    <row r="25" spans="1:6" x14ac:dyDescent="0.2">
      <c r="A25" s="7" t="s">
        <v>89</v>
      </c>
      <c r="B25" s="7" t="s">
        <v>15</v>
      </c>
      <c r="C25" s="8">
        <v>446</v>
      </c>
      <c r="D25" s="8">
        <v>35</v>
      </c>
      <c r="E25" s="8">
        <v>239</v>
      </c>
      <c r="F25" s="8">
        <v>59.1</v>
      </c>
    </row>
    <row r="26" spans="1:6" x14ac:dyDescent="0.2">
      <c r="A26" s="7" t="s">
        <v>90</v>
      </c>
      <c r="B26" s="7" t="s">
        <v>15</v>
      </c>
      <c r="C26" s="8">
        <v>480</v>
      </c>
      <c r="D26" s="8">
        <v>56</v>
      </c>
      <c r="E26" s="8">
        <v>184</v>
      </c>
      <c r="F26" s="8">
        <v>25</v>
      </c>
    </row>
    <row r="27" spans="1:6" x14ac:dyDescent="0.2">
      <c r="A27" s="7" t="s">
        <v>91</v>
      </c>
      <c r="B27" s="7" t="s">
        <v>15</v>
      </c>
      <c r="C27" s="8">
        <v>415</v>
      </c>
      <c r="D27" s="8">
        <v>20</v>
      </c>
      <c r="E27" s="8">
        <v>285</v>
      </c>
      <c r="F27" s="8">
        <v>10</v>
      </c>
    </row>
    <row r="28" spans="1:6" x14ac:dyDescent="0.2">
      <c r="A28" s="7" t="s">
        <v>92</v>
      </c>
      <c r="B28" s="7" t="s">
        <v>15</v>
      </c>
      <c r="C28" s="8">
        <v>317</v>
      </c>
      <c r="D28" s="8">
        <v>56</v>
      </c>
      <c r="E28" s="8">
        <v>307</v>
      </c>
      <c r="F28" s="8">
        <v>7.5</v>
      </c>
    </row>
    <row r="29" spans="1:6" x14ac:dyDescent="0.2">
      <c r="A29" s="7" t="s">
        <v>93</v>
      </c>
      <c r="B29" s="7" t="s">
        <v>15</v>
      </c>
      <c r="C29" s="8">
        <v>345</v>
      </c>
      <c r="D29" s="8">
        <v>5</v>
      </c>
      <c r="E29" s="8">
        <v>370</v>
      </c>
      <c r="F29" s="8">
        <v>115</v>
      </c>
    </row>
    <row r="30" spans="1:6" x14ac:dyDescent="0.2">
      <c r="A30" s="7" t="s">
        <v>94</v>
      </c>
      <c r="B30" s="7" t="s">
        <v>15</v>
      </c>
      <c r="C30" s="8">
        <v>395</v>
      </c>
      <c r="D30" s="8">
        <v>20</v>
      </c>
      <c r="E30" s="8">
        <v>305</v>
      </c>
      <c r="F30" s="8">
        <v>45</v>
      </c>
    </row>
    <row r="31" spans="1:6" x14ac:dyDescent="0.2">
      <c r="A31" s="7" t="s">
        <v>95</v>
      </c>
      <c r="B31" s="7" t="s">
        <v>15</v>
      </c>
      <c r="C31" s="8">
        <v>394</v>
      </c>
      <c r="D31" s="8">
        <v>56</v>
      </c>
      <c r="E31" s="8">
        <v>260</v>
      </c>
      <c r="F31" s="8">
        <v>35.200000000000003</v>
      </c>
    </row>
    <row r="32" spans="1:6" x14ac:dyDescent="0.2">
      <c r="A32" s="7" t="s">
        <v>96</v>
      </c>
      <c r="B32" s="7" t="s">
        <v>15</v>
      </c>
      <c r="C32" s="8">
        <v>475</v>
      </c>
      <c r="D32" s="8">
        <v>39</v>
      </c>
      <c r="E32" s="8">
        <v>206</v>
      </c>
      <c r="F32" s="8">
        <v>57.9</v>
      </c>
    </row>
    <row r="33" spans="1:6" x14ac:dyDescent="0.2">
      <c r="A33" s="7" t="s">
        <v>97</v>
      </c>
      <c r="B33" s="7" t="s">
        <v>15</v>
      </c>
      <c r="C33" s="8">
        <v>408.7</v>
      </c>
      <c r="D33" s="8">
        <v>14.7</v>
      </c>
      <c r="E33" s="8">
        <v>291.60000000000002</v>
      </c>
      <c r="F33" s="8">
        <v>94.3</v>
      </c>
    </row>
    <row r="34" spans="1:6" x14ac:dyDescent="0.2">
      <c r="A34" s="7" t="s">
        <v>98</v>
      </c>
      <c r="B34" s="7" t="s">
        <v>15</v>
      </c>
      <c r="C34" s="8">
        <v>400</v>
      </c>
      <c r="D34" s="8">
        <v>75</v>
      </c>
      <c r="E34" s="8">
        <v>225</v>
      </c>
      <c r="F34" s="8">
        <v>27.5</v>
      </c>
    </row>
    <row r="35" spans="1:6" x14ac:dyDescent="0.2">
      <c r="A35" s="7" t="s">
        <v>99</v>
      </c>
      <c r="B35" s="7" t="s">
        <v>15</v>
      </c>
      <c r="C35" s="8">
        <v>445</v>
      </c>
      <c r="D35" s="8">
        <v>20</v>
      </c>
      <c r="E35" s="8">
        <v>255</v>
      </c>
      <c r="F35" s="8">
        <v>75</v>
      </c>
    </row>
    <row r="36" spans="1:6" x14ac:dyDescent="0.2">
      <c r="A36" s="7" t="s">
        <v>100</v>
      </c>
      <c r="B36" s="7" t="s">
        <v>52</v>
      </c>
      <c r="C36" s="8">
        <v>414</v>
      </c>
      <c r="D36" s="8">
        <v>63</v>
      </c>
      <c r="E36" s="8">
        <v>243</v>
      </c>
      <c r="F36" s="8">
        <v>20</v>
      </c>
    </row>
    <row r="37" spans="1:6" x14ac:dyDescent="0.2">
      <c r="A37" s="7" t="s">
        <v>101</v>
      </c>
      <c r="B37" s="7" t="s">
        <v>52</v>
      </c>
      <c r="C37" s="8">
        <v>379</v>
      </c>
      <c r="D37" s="8">
        <v>56</v>
      </c>
      <c r="E37" s="8">
        <v>275</v>
      </c>
      <c r="F37" s="8">
        <v>4.0999999999999996</v>
      </c>
    </row>
    <row r="38" spans="1:6" x14ac:dyDescent="0.2">
      <c r="A38" s="7" t="s">
        <v>102</v>
      </c>
      <c r="B38" s="7" t="s">
        <v>52</v>
      </c>
      <c r="C38" s="8">
        <v>565</v>
      </c>
      <c r="D38" s="8">
        <v>50</v>
      </c>
      <c r="E38" s="8">
        <v>85</v>
      </c>
      <c r="F38" s="8">
        <v>5</v>
      </c>
    </row>
    <row r="39" spans="1:6" x14ac:dyDescent="0.2">
      <c r="A39" s="7" t="s">
        <v>103</v>
      </c>
      <c r="B39" s="7" t="s">
        <v>52</v>
      </c>
      <c r="C39" s="8">
        <v>323</v>
      </c>
      <c r="D39" s="8">
        <v>37</v>
      </c>
      <c r="E39" s="8">
        <v>360</v>
      </c>
      <c r="F39" s="8">
        <v>18.8</v>
      </c>
    </row>
    <row r="40" spans="1:6" x14ac:dyDescent="0.2">
      <c r="A40" s="7" t="s">
        <v>104</v>
      </c>
      <c r="B40" s="7" t="s">
        <v>52</v>
      </c>
      <c r="C40" s="8">
        <v>440</v>
      </c>
      <c r="D40" s="8">
        <v>70</v>
      </c>
      <c r="E40" s="8">
        <v>205</v>
      </c>
      <c r="F40" s="8">
        <v>10</v>
      </c>
    </row>
    <row r="41" spans="1:6" x14ac:dyDescent="0.2">
      <c r="A41" s="7" t="s">
        <v>105</v>
      </c>
      <c r="B41" s="7" t="s">
        <v>52</v>
      </c>
      <c r="C41" s="8">
        <v>415</v>
      </c>
      <c r="D41" s="8">
        <v>50</v>
      </c>
      <c r="E41" s="8">
        <v>250</v>
      </c>
      <c r="F41" s="8">
        <v>62.5</v>
      </c>
    </row>
    <row r="42" spans="1:6" x14ac:dyDescent="0.2">
      <c r="A42" s="7" t="s">
        <v>106</v>
      </c>
      <c r="B42" s="7" t="s">
        <v>52</v>
      </c>
      <c r="C42" s="8">
        <v>425</v>
      </c>
      <c r="D42" s="8">
        <v>43</v>
      </c>
      <c r="E42" s="8">
        <v>252</v>
      </c>
      <c r="F42" s="8">
        <v>12</v>
      </c>
    </row>
    <row r="43" spans="1:6" x14ac:dyDescent="0.2">
      <c r="A43" s="7" t="s">
        <v>107</v>
      </c>
      <c r="B43" s="7" t="s">
        <v>52</v>
      </c>
      <c r="C43" s="8">
        <v>429</v>
      </c>
      <c r="D43" s="8">
        <v>56</v>
      </c>
      <c r="E43" s="8">
        <v>220</v>
      </c>
      <c r="F43" s="8">
        <v>22.5</v>
      </c>
    </row>
    <row r="44" spans="1:6" x14ac:dyDescent="0.2">
      <c r="A44" s="7" t="s">
        <v>108</v>
      </c>
      <c r="B44" s="7" t="s">
        <v>52</v>
      </c>
      <c r="C44" s="8">
        <v>400</v>
      </c>
      <c r="D44" s="8">
        <v>17</v>
      </c>
      <c r="E44" s="8">
        <v>303</v>
      </c>
      <c r="F44" s="8">
        <v>19</v>
      </c>
    </row>
    <row r="45" spans="1:6" x14ac:dyDescent="0.2">
      <c r="A45" s="7" t="s">
        <v>109</v>
      </c>
      <c r="B45" s="7" t="s">
        <v>52</v>
      </c>
      <c r="C45" s="8">
        <v>315</v>
      </c>
      <c r="D45" s="8">
        <v>215</v>
      </c>
      <c r="E45" s="8">
        <v>185</v>
      </c>
      <c r="F45" s="8">
        <v>35</v>
      </c>
    </row>
    <row r="46" spans="1:6" x14ac:dyDescent="0.2">
      <c r="A46" s="7" t="s">
        <v>110</v>
      </c>
      <c r="B46" s="7" t="s">
        <v>52</v>
      </c>
      <c r="C46" s="8">
        <v>422.3</v>
      </c>
      <c r="D46" s="8">
        <v>133.69999999999999</v>
      </c>
      <c r="E46" s="8">
        <v>139</v>
      </c>
      <c r="F46" s="8">
        <v>14</v>
      </c>
    </row>
    <row r="47" spans="1:6" x14ac:dyDescent="0.2">
      <c r="A47" s="7" t="s">
        <v>111</v>
      </c>
      <c r="B47" s="7" t="s">
        <v>52</v>
      </c>
      <c r="C47" s="8">
        <v>485</v>
      </c>
      <c r="D47" s="8">
        <v>95</v>
      </c>
      <c r="E47" s="8">
        <v>130</v>
      </c>
      <c r="F47" s="8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" sqref="C1"/>
    </sheetView>
  </sheetViews>
  <sheetFormatPr baseColWidth="10" defaultRowHeight="16" x14ac:dyDescent="0.2"/>
  <cols>
    <col min="1" max="1" width="13.5" bestFit="1" customWidth="1"/>
    <col min="2" max="2" width="11.5" bestFit="1" customWidth="1"/>
    <col min="3" max="3" width="20.5" bestFit="1" customWidth="1"/>
    <col min="4" max="4" width="17.5" bestFit="1" customWidth="1"/>
    <col min="5" max="5" width="22.5" bestFit="1" customWidth="1"/>
    <col min="6" max="6" width="13.5" bestFit="1" customWidth="1"/>
  </cols>
  <sheetData>
    <row r="1" spans="1:6" x14ac:dyDescent="0.2">
      <c r="A1" s="4" t="s">
        <v>116</v>
      </c>
      <c r="B1" s="4" t="s">
        <v>117</v>
      </c>
      <c r="C1" s="5" t="s">
        <v>118</v>
      </c>
      <c r="D1" s="5" t="s">
        <v>119</v>
      </c>
      <c r="E1" s="5" t="s">
        <v>120</v>
      </c>
      <c r="F1" s="5" t="s">
        <v>121</v>
      </c>
    </row>
    <row r="2" spans="1:6" x14ac:dyDescent="0.2">
      <c r="A2" s="7" t="s">
        <v>14</v>
      </c>
      <c r="B2" s="7" t="s">
        <v>15</v>
      </c>
      <c r="C2" s="8">
        <v>505</v>
      </c>
      <c r="D2" s="8">
        <v>7.5</v>
      </c>
      <c r="E2" s="8">
        <v>207.5</v>
      </c>
      <c r="F2" s="8">
        <v>87.5</v>
      </c>
    </row>
    <row r="3" spans="1:6" x14ac:dyDescent="0.2">
      <c r="A3" s="7" t="s">
        <v>16</v>
      </c>
      <c r="B3" s="7" t="s">
        <v>15</v>
      </c>
      <c r="C3" s="8">
        <v>355</v>
      </c>
      <c r="D3" s="8">
        <v>10</v>
      </c>
      <c r="E3" s="8">
        <v>320</v>
      </c>
      <c r="F3" s="8">
        <v>30</v>
      </c>
    </row>
    <row r="4" spans="1:6" x14ac:dyDescent="0.2">
      <c r="A4" s="7" t="s">
        <v>17</v>
      </c>
      <c r="B4" s="7" t="s">
        <v>15</v>
      </c>
      <c r="C4" s="8">
        <v>482.5</v>
      </c>
      <c r="D4" s="8">
        <v>0</v>
      </c>
      <c r="E4" s="8">
        <v>237.5</v>
      </c>
      <c r="F4" s="8">
        <v>20</v>
      </c>
    </row>
    <row r="5" spans="1:6" x14ac:dyDescent="0.2">
      <c r="A5" s="7" t="s">
        <v>18</v>
      </c>
      <c r="B5" s="7" t="s">
        <v>15</v>
      </c>
      <c r="C5" s="8">
        <v>505</v>
      </c>
      <c r="D5" s="8">
        <v>0</v>
      </c>
      <c r="E5" s="8">
        <v>215</v>
      </c>
      <c r="F5" s="8">
        <v>75</v>
      </c>
    </row>
    <row r="6" spans="1:6" x14ac:dyDescent="0.2">
      <c r="A6" s="7" t="s">
        <v>19</v>
      </c>
      <c r="B6" s="7" t="s">
        <v>15</v>
      </c>
      <c r="C6" s="8">
        <v>181</v>
      </c>
      <c r="D6" s="8">
        <v>0</v>
      </c>
      <c r="E6" s="8">
        <v>529</v>
      </c>
      <c r="F6" s="8">
        <v>84</v>
      </c>
    </row>
    <row r="7" spans="1:6" x14ac:dyDescent="0.2">
      <c r="A7" s="7" t="s">
        <v>20</v>
      </c>
      <c r="B7" s="7" t="s">
        <v>15</v>
      </c>
      <c r="C7" s="8">
        <v>345</v>
      </c>
      <c r="D7" s="8">
        <v>30</v>
      </c>
      <c r="E7" s="8">
        <v>320</v>
      </c>
      <c r="F7" s="8">
        <v>10</v>
      </c>
    </row>
    <row r="8" spans="1:6" x14ac:dyDescent="0.2">
      <c r="A8" s="7" t="s">
        <v>21</v>
      </c>
      <c r="B8" s="7" t="s">
        <v>15</v>
      </c>
      <c r="C8" s="8">
        <v>440</v>
      </c>
      <c r="D8" s="8">
        <v>40</v>
      </c>
      <c r="E8" s="8">
        <v>240</v>
      </c>
      <c r="F8" s="8">
        <v>30</v>
      </c>
    </row>
    <row r="9" spans="1:6" x14ac:dyDescent="0.2">
      <c r="A9" s="7" t="s">
        <v>22</v>
      </c>
      <c r="B9" s="7" t="s">
        <v>15</v>
      </c>
      <c r="C9" s="8">
        <v>335</v>
      </c>
      <c r="D9" s="8">
        <v>15</v>
      </c>
      <c r="E9" s="8">
        <v>365</v>
      </c>
      <c r="F9" s="8">
        <v>17.5</v>
      </c>
    </row>
    <row r="10" spans="1:6" x14ac:dyDescent="0.2">
      <c r="A10" s="7" t="s">
        <v>23</v>
      </c>
      <c r="B10" s="7" t="s">
        <v>15</v>
      </c>
      <c r="C10" s="8">
        <v>375</v>
      </c>
      <c r="D10" s="8">
        <v>65</v>
      </c>
      <c r="E10" s="8">
        <v>245</v>
      </c>
      <c r="F10" s="8">
        <v>70</v>
      </c>
    </row>
    <row r="11" spans="1:6" x14ac:dyDescent="0.2">
      <c r="A11" s="7" t="s">
        <v>24</v>
      </c>
      <c r="B11" s="7" t="s">
        <v>15</v>
      </c>
      <c r="C11" s="8">
        <v>512.5</v>
      </c>
      <c r="D11" s="8">
        <v>0</v>
      </c>
      <c r="E11" s="8">
        <v>207.5</v>
      </c>
      <c r="F11" s="8">
        <v>45</v>
      </c>
    </row>
    <row r="12" spans="1:6" x14ac:dyDescent="0.2">
      <c r="A12" s="7" t="s">
        <v>25</v>
      </c>
      <c r="B12" s="7" t="s">
        <v>15</v>
      </c>
      <c r="C12" s="8">
        <v>380</v>
      </c>
      <c r="D12" s="8">
        <v>15</v>
      </c>
      <c r="E12" s="8">
        <v>325</v>
      </c>
      <c r="F12" s="8">
        <v>100</v>
      </c>
    </row>
    <row r="13" spans="1:6" x14ac:dyDescent="0.2">
      <c r="A13" s="7" t="s">
        <v>26</v>
      </c>
      <c r="B13" s="7" t="s">
        <v>15</v>
      </c>
      <c r="C13" s="8">
        <v>440</v>
      </c>
      <c r="D13" s="8">
        <v>45</v>
      </c>
      <c r="E13" s="8">
        <v>225</v>
      </c>
      <c r="F13" s="8">
        <v>85</v>
      </c>
    </row>
    <row r="14" spans="1:6" x14ac:dyDescent="0.2">
      <c r="A14" s="7" t="s">
        <v>27</v>
      </c>
      <c r="B14" s="7" t="s">
        <v>15</v>
      </c>
      <c r="C14" s="8">
        <v>350</v>
      </c>
      <c r="D14" s="8">
        <v>0</v>
      </c>
      <c r="E14" s="8">
        <v>360</v>
      </c>
      <c r="F14" s="8">
        <v>50</v>
      </c>
    </row>
    <row r="15" spans="1:6" x14ac:dyDescent="0.2">
      <c r="A15" s="7" t="s">
        <v>28</v>
      </c>
      <c r="B15" s="7" t="s">
        <v>15</v>
      </c>
      <c r="C15" s="8">
        <v>439.9</v>
      </c>
      <c r="D15" s="8">
        <v>17.5</v>
      </c>
      <c r="E15" s="8">
        <v>252.6</v>
      </c>
      <c r="F15" s="8">
        <v>39.5</v>
      </c>
    </row>
    <row r="16" spans="1:6" x14ac:dyDescent="0.2">
      <c r="A16" s="7" t="s">
        <v>29</v>
      </c>
      <c r="B16" s="7" t="s">
        <v>15</v>
      </c>
      <c r="C16" s="8">
        <v>360</v>
      </c>
      <c r="D16" s="8">
        <v>10</v>
      </c>
      <c r="E16" s="8">
        <v>350</v>
      </c>
      <c r="F16" s="8">
        <v>45</v>
      </c>
    </row>
    <row r="17" spans="1:6" x14ac:dyDescent="0.2">
      <c r="A17" s="7" t="s">
        <v>30</v>
      </c>
      <c r="B17" s="7" t="s">
        <v>15</v>
      </c>
      <c r="C17" s="8">
        <v>498</v>
      </c>
      <c r="D17" s="8">
        <v>27</v>
      </c>
      <c r="E17" s="8">
        <v>195</v>
      </c>
      <c r="F17" s="8">
        <v>79.900000000000006</v>
      </c>
    </row>
    <row r="18" spans="1:6" x14ac:dyDescent="0.2">
      <c r="A18" s="7" t="s">
        <v>31</v>
      </c>
      <c r="B18" s="7" t="s">
        <v>15</v>
      </c>
      <c r="C18" s="8">
        <v>360</v>
      </c>
      <c r="D18" s="8">
        <v>15</v>
      </c>
      <c r="E18" s="8">
        <v>340</v>
      </c>
      <c r="F18" s="8">
        <v>20</v>
      </c>
    </row>
    <row r="19" spans="1:6" x14ac:dyDescent="0.2">
      <c r="A19" s="7" t="s">
        <v>32</v>
      </c>
      <c r="B19" s="7" t="s">
        <v>15</v>
      </c>
      <c r="C19" s="8">
        <v>330</v>
      </c>
      <c r="D19" s="8">
        <v>45</v>
      </c>
      <c r="E19" s="8">
        <v>340</v>
      </c>
      <c r="F19" s="8">
        <v>32.5</v>
      </c>
    </row>
    <row r="20" spans="1:6" x14ac:dyDescent="0.2">
      <c r="A20" s="7" t="s">
        <v>33</v>
      </c>
      <c r="B20" s="7" t="s">
        <v>15</v>
      </c>
      <c r="C20" s="8">
        <v>463.7</v>
      </c>
      <c r="D20" s="8">
        <v>47.5</v>
      </c>
      <c r="E20" s="8">
        <v>208.8</v>
      </c>
      <c r="F20" s="8">
        <v>106.6</v>
      </c>
    </row>
    <row r="21" spans="1:6" x14ac:dyDescent="0.2">
      <c r="A21" s="7" t="s">
        <v>34</v>
      </c>
      <c r="B21" s="7" t="s">
        <v>15</v>
      </c>
      <c r="C21" s="8">
        <v>442.5</v>
      </c>
      <c r="D21" s="8">
        <v>7.5</v>
      </c>
      <c r="E21" s="8">
        <v>260</v>
      </c>
      <c r="F21" s="8">
        <v>82.5</v>
      </c>
    </row>
    <row r="22" spans="1:6" x14ac:dyDescent="0.2">
      <c r="A22" s="7" t="s">
        <v>35</v>
      </c>
      <c r="B22" s="7" t="s">
        <v>15</v>
      </c>
      <c r="C22" s="8">
        <v>395</v>
      </c>
      <c r="D22" s="8">
        <v>70</v>
      </c>
      <c r="E22" s="8">
        <v>255</v>
      </c>
      <c r="F22" s="8">
        <v>20</v>
      </c>
    </row>
    <row r="23" spans="1:6" x14ac:dyDescent="0.2">
      <c r="A23" s="7" t="s">
        <v>36</v>
      </c>
      <c r="B23" s="7" t="s">
        <v>15</v>
      </c>
      <c r="C23" s="8">
        <v>390</v>
      </c>
      <c r="D23" s="8">
        <v>42.5</v>
      </c>
      <c r="E23" s="8">
        <v>242.5</v>
      </c>
      <c r="F23" s="8">
        <v>17.5</v>
      </c>
    </row>
    <row r="24" spans="1:6" x14ac:dyDescent="0.2">
      <c r="A24" s="7" t="s">
        <v>37</v>
      </c>
      <c r="B24" s="7" t="s">
        <v>15</v>
      </c>
      <c r="C24" s="8">
        <v>478.5</v>
      </c>
      <c r="D24" s="8">
        <v>26.5</v>
      </c>
      <c r="E24" s="8">
        <v>215</v>
      </c>
      <c r="F24" s="8">
        <v>75</v>
      </c>
    </row>
    <row r="25" spans="1:6" x14ac:dyDescent="0.2">
      <c r="A25" s="7" t="s">
        <v>38</v>
      </c>
      <c r="B25" s="7" t="s">
        <v>15</v>
      </c>
      <c r="C25" s="8">
        <v>397.5</v>
      </c>
      <c r="D25" s="8">
        <v>15</v>
      </c>
      <c r="E25" s="8">
        <v>277.5</v>
      </c>
      <c r="F25" s="8">
        <v>25</v>
      </c>
    </row>
    <row r="26" spans="1:6" x14ac:dyDescent="0.2">
      <c r="A26" s="7" t="s">
        <v>39</v>
      </c>
      <c r="B26" s="7" t="s">
        <v>15</v>
      </c>
      <c r="C26" s="8">
        <v>340</v>
      </c>
      <c r="D26" s="8">
        <v>40</v>
      </c>
      <c r="E26" s="8">
        <v>335</v>
      </c>
      <c r="F26" s="8">
        <v>35</v>
      </c>
    </row>
    <row r="27" spans="1:6" x14ac:dyDescent="0.2">
      <c r="A27" s="7" t="s">
        <v>40</v>
      </c>
      <c r="B27" s="7" t="s">
        <v>15</v>
      </c>
      <c r="C27" s="8">
        <v>434</v>
      </c>
      <c r="D27" s="8">
        <v>0</v>
      </c>
      <c r="E27" s="8">
        <v>286</v>
      </c>
      <c r="F27" s="8">
        <v>5</v>
      </c>
    </row>
    <row r="28" spans="1:6" x14ac:dyDescent="0.2">
      <c r="A28" s="7" t="s">
        <v>41</v>
      </c>
      <c r="B28" s="7" t="s">
        <v>15</v>
      </c>
      <c r="C28" s="8">
        <v>370</v>
      </c>
      <c r="D28" s="8">
        <v>50</v>
      </c>
      <c r="E28" s="8">
        <v>285</v>
      </c>
      <c r="F28" s="8">
        <v>45</v>
      </c>
    </row>
    <row r="29" spans="1:6" x14ac:dyDescent="0.2">
      <c r="A29" s="7" t="s">
        <v>42</v>
      </c>
      <c r="B29" s="7" t="s">
        <v>15</v>
      </c>
      <c r="C29" s="8">
        <v>525</v>
      </c>
      <c r="D29" s="8">
        <v>5</v>
      </c>
      <c r="E29" s="8">
        <v>190</v>
      </c>
      <c r="F29" s="8">
        <v>60</v>
      </c>
    </row>
    <row r="30" spans="1:6" x14ac:dyDescent="0.2">
      <c r="A30" s="7" t="s">
        <v>43</v>
      </c>
      <c r="B30" s="7" t="s">
        <v>15</v>
      </c>
      <c r="C30" s="8">
        <v>345</v>
      </c>
      <c r="D30" s="8">
        <v>80</v>
      </c>
      <c r="E30" s="8">
        <v>290</v>
      </c>
      <c r="F30" s="8">
        <v>70</v>
      </c>
    </row>
    <row r="31" spans="1:6" x14ac:dyDescent="0.2">
      <c r="A31" s="7" t="s">
        <v>44</v>
      </c>
      <c r="B31" s="7" t="s">
        <v>15</v>
      </c>
      <c r="C31" s="8">
        <v>355</v>
      </c>
      <c r="D31" s="8">
        <v>50</v>
      </c>
      <c r="E31" s="8">
        <v>300</v>
      </c>
      <c r="F31" s="8">
        <v>42.5</v>
      </c>
    </row>
    <row r="32" spans="1:6" x14ac:dyDescent="0.2">
      <c r="A32" s="7" t="s">
        <v>45</v>
      </c>
      <c r="B32" s="7" t="s">
        <v>15</v>
      </c>
      <c r="C32" s="8">
        <v>325</v>
      </c>
      <c r="D32" s="8">
        <v>110</v>
      </c>
      <c r="E32" s="8">
        <v>250</v>
      </c>
      <c r="F32" s="8">
        <v>50</v>
      </c>
    </row>
    <row r="33" spans="1:6" x14ac:dyDescent="0.2">
      <c r="A33" s="7" t="s">
        <v>46</v>
      </c>
      <c r="B33" s="7" t="s">
        <v>15</v>
      </c>
      <c r="C33" s="8">
        <v>385.5</v>
      </c>
      <c r="D33" s="8">
        <v>2.5</v>
      </c>
      <c r="E33" s="8">
        <v>332</v>
      </c>
      <c r="F33" s="8">
        <v>46.1</v>
      </c>
    </row>
    <row r="34" spans="1:6" x14ac:dyDescent="0.2">
      <c r="A34" s="7" t="s">
        <v>47</v>
      </c>
      <c r="B34" s="7" t="s">
        <v>15</v>
      </c>
      <c r="C34" s="8">
        <v>381</v>
      </c>
      <c r="D34" s="8">
        <v>0</v>
      </c>
      <c r="E34" s="8">
        <v>339</v>
      </c>
      <c r="F34" s="8">
        <v>110</v>
      </c>
    </row>
    <row r="35" spans="1:6" x14ac:dyDescent="0.2">
      <c r="A35" s="7" t="s">
        <v>48</v>
      </c>
      <c r="B35" s="7" t="s">
        <v>15</v>
      </c>
      <c r="C35" s="8">
        <v>433</v>
      </c>
      <c r="D35" s="8">
        <v>42.5</v>
      </c>
      <c r="E35" s="8">
        <v>244.5</v>
      </c>
      <c r="F35" s="8">
        <v>116</v>
      </c>
    </row>
    <row r="36" spans="1:6" x14ac:dyDescent="0.2">
      <c r="A36" s="7" t="s">
        <v>49</v>
      </c>
      <c r="B36" s="7" t="s">
        <v>15</v>
      </c>
      <c r="C36" s="8">
        <v>310</v>
      </c>
      <c r="D36" s="8">
        <v>40</v>
      </c>
      <c r="E36" s="8">
        <v>360</v>
      </c>
      <c r="F36" s="8">
        <v>70</v>
      </c>
    </row>
    <row r="37" spans="1:6" x14ac:dyDescent="0.2">
      <c r="A37" s="7" t="s">
        <v>50</v>
      </c>
      <c r="B37" s="7" t="s">
        <v>15</v>
      </c>
      <c r="C37" s="8">
        <v>275</v>
      </c>
      <c r="D37" s="8">
        <v>0</v>
      </c>
      <c r="E37" s="8">
        <v>440</v>
      </c>
      <c r="F37" s="8">
        <v>40</v>
      </c>
    </row>
    <row r="38" spans="1:6" x14ac:dyDescent="0.2">
      <c r="A38" s="7" t="s">
        <v>51</v>
      </c>
      <c r="B38" s="7" t="s">
        <v>52</v>
      </c>
      <c r="C38" s="8">
        <v>487.5</v>
      </c>
      <c r="D38" s="8">
        <v>10</v>
      </c>
      <c r="E38" s="8">
        <v>222.5</v>
      </c>
      <c r="F38" s="8">
        <v>46.6</v>
      </c>
    </row>
    <row r="39" spans="1:6" x14ac:dyDescent="0.2">
      <c r="A39" s="7" t="s">
        <v>53</v>
      </c>
      <c r="B39" s="7" t="s">
        <v>52</v>
      </c>
      <c r="C39" s="8">
        <v>425</v>
      </c>
      <c r="D39" s="8">
        <v>50</v>
      </c>
      <c r="E39" s="8">
        <v>220</v>
      </c>
      <c r="F39" s="8">
        <v>20</v>
      </c>
    </row>
    <row r="40" spans="1:6" x14ac:dyDescent="0.2">
      <c r="A40" s="7" t="s">
        <v>54</v>
      </c>
      <c r="B40" s="7" t="s">
        <v>52</v>
      </c>
      <c r="C40" s="8">
        <v>324</v>
      </c>
      <c r="D40" s="8">
        <v>40</v>
      </c>
      <c r="E40" s="8">
        <v>356</v>
      </c>
      <c r="F40" s="8">
        <v>37</v>
      </c>
    </row>
    <row r="41" spans="1:6" x14ac:dyDescent="0.2">
      <c r="A41" s="7" t="s">
        <v>55</v>
      </c>
      <c r="B41" s="7" t="s">
        <v>52</v>
      </c>
      <c r="C41" s="8">
        <v>410</v>
      </c>
      <c r="D41" s="8">
        <v>5</v>
      </c>
      <c r="E41" s="8">
        <v>275</v>
      </c>
      <c r="F41" s="8">
        <v>55</v>
      </c>
    </row>
    <row r="42" spans="1:6" x14ac:dyDescent="0.2">
      <c r="A42" s="7" t="s">
        <v>56</v>
      </c>
      <c r="B42" s="7" t="s">
        <v>52</v>
      </c>
      <c r="C42" s="8">
        <v>210</v>
      </c>
      <c r="D42" s="8">
        <v>285</v>
      </c>
      <c r="E42" s="8">
        <v>225</v>
      </c>
      <c r="F42" s="8">
        <v>75</v>
      </c>
    </row>
    <row r="43" spans="1:6" x14ac:dyDescent="0.2">
      <c r="A43" s="7" t="s">
        <v>57</v>
      </c>
      <c r="B43" s="7" t="s">
        <v>52</v>
      </c>
      <c r="C43" s="8">
        <v>371.5</v>
      </c>
      <c r="D43" s="8">
        <v>98.5</v>
      </c>
      <c r="E43" s="8">
        <v>250</v>
      </c>
      <c r="F43" s="8">
        <v>100</v>
      </c>
    </row>
    <row r="44" spans="1:6" x14ac:dyDescent="0.2">
      <c r="A44" s="7" t="s">
        <v>58</v>
      </c>
      <c r="B44" s="7" t="s">
        <v>52</v>
      </c>
      <c r="C44" s="8">
        <v>495</v>
      </c>
      <c r="D44" s="8">
        <v>45</v>
      </c>
      <c r="E44" s="8">
        <v>180</v>
      </c>
      <c r="F44" s="8">
        <v>20</v>
      </c>
    </row>
    <row r="45" spans="1:6" x14ac:dyDescent="0.2">
      <c r="A45" s="7" t="s">
        <v>59</v>
      </c>
      <c r="B45" s="7" t="s">
        <v>52</v>
      </c>
      <c r="C45" s="8">
        <v>430</v>
      </c>
      <c r="D45" s="8">
        <v>18</v>
      </c>
      <c r="E45" s="8">
        <v>272</v>
      </c>
      <c r="F45" s="8">
        <v>35.6</v>
      </c>
    </row>
    <row r="46" spans="1:6" x14ac:dyDescent="0.2">
      <c r="A46" s="7" t="s">
        <v>60</v>
      </c>
      <c r="B46" s="7" t="s">
        <v>52</v>
      </c>
      <c r="C46" s="8">
        <v>223.2</v>
      </c>
      <c r="D46" s="8">
        <v>65</v>
      </c>
      <c r="E46" s="8">
        <v>416.8</v>
      </c>
      <c r="F46" s="8">
        <v>56.7</v>
      </c>
    </row>
    <row r="47" spans="1:6" x14ac:dyDescent="0.2">
      <c r="A47" s="7" t="s">
        <v>61</v>
      </c>
      <c r="B47" s="7" t="s">
        <v>52</v>
      </c>
      <c r="C47" s="8">
        <v>337.5</v>
      </c>
      <c r="D47" s="8">
        <v>95</v>
      </c>
      <c r="E47" s="8">
        <v>252.5</v>
      </c>
      <c r="F47" s="8">
        <v>52.5</v>
      </c>
    </row>
    <row r="48" spans="1:6" x14ac:dyDescent="0.2">
      <c r="A48" s="7" t="s">
        <v>62</v>
      </c>
      <c r="B48" s="7" t="s">
        <v>52</v>
      </c>
      <c r="C48" s="8">
        <v>226</v>
      </c>
      <c r="D48" s="8">
        <v>135</v>
      </c>
      <c r="E48" s="8">
        <v>359</v>
      </c>
      <c r="F48" s="8">
        <v>50</v>
      </c>
    </row>
    <row r="49" spans="1:6" x14ac:dyDescent="0.2">
      <c r="A49" s="7" t="s">
        <v>63</v>
      </c>
      <c r="B49" s="7" t="s">
        <v>52</v>
      </c>
      <c r="C49" s="8">
        <v>371</v>
      </c>
      <c r="D49" s="8">
        <v>60</v>
      </c>
      <c r="E49" s="8">
        <v>289</v>
      </c>
      <c r="F49" s="8">
        <v>15.4</v>
      </c>
    </row>
    <row r="50" spans="1:6" x14ac:dyDescent="0.2">
      <c r="A50" s="7" t="s">
        <v>64</v>
      </c>
      <c r="B50" s="7" t="s">
        <v>52</v>
      </c>
      <c r="C50" s="8">
        <v>420</v>
      </c>
      <c r="D50" s="8">
        <v>75</v>
      </c>
      <c r="E50" s="8">
        <v>220</v>
      </c>
      <c r="F50" s="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baseColWidth="10" defaultRowHeight="16" x14ac:dyDescent="0.2"/>
  <sheetData>
    <row r="1" spans="1:5" ht="33" thickBot="1" x14ac:dyDescent="0.25">
      <c r="A1" s="17" t="s">
        <v>117</v>
      </c>
      <c r="B1" s="18" t="s">
        <v>122</v>
      </c>
      <c r="C1" s="18" t="s">
        <v>123</v>
      </c>
      <c r="D1" s="18" t="s">
        <v>124</v>
      </c>
      <c r="E1" s="18" t="s">
        <v>125</v>
      </c>
    </row>
    <row r="2" spans="1:5" ht="17" thickBot="1" x14ac:dyDescent="0.25">
      <c r="A2" s="19" t="s">
        <v>15</v>
      </c>
      <c r="B2" s="20">
        <v>2.5999999999999999E-2</v>
      </c>
      <c r="C2" s="20">
        <v>0.05</v>
      </c>
      <c r="D2" s="21">
        <v>4.5999999999999999E-3</v>
      </c>
      <c r="E2" s="20">
        <v>0.05</v>
      </c>
    </row>
    <row r="3" spans="1:5" ht="17" thickBot="1" x14ac:dyDescent="0.25">
      <c r="A3" s="19" t="s">
        <v>52</v>
      </c>
      <c r="B3" s="22">
        <v>2.3E-2</v>
      </c>
      <c r="C3" s="23">
        <v>0.92</v>
      </c>
      <c r="D3" s="23">
        <v>1.371E-2</v>
      </c>
      <c r="E3" s="24">
        <v>5.0000000000000002E-5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df1new</vt:lpstr>
      <vt:lpstr>dfold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2018-10-05T17:10:22Z</dcterms:created>
  <dcterms:modified xsi:type="dcterms:W3CDTF">2018-10-08T19:20:48Z</dcterms:modified>
</cp:coreProperties>
</file>