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学习资料\作业 论文\大三上\数据库\结课作业\数据\"/>
    </mc:Choice>
  </mc:AlternateContent>
  <xr:revisionPtr revIDLastSave="0" documentId="13_ncr:9_{54F1F246-2036-4784-A991-6438EA003B6D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客户" sheetId="1" r:id="rId1"/>
    <sheet name="经销商" sheetId="2" r:id="rId2"/>
    <sheet name="制造商" sheetId="3" r:id="rId3"/>
    <sheet name="供应商" sheetId="4" r:id="rId4"/>
    <sheet name="品牌" sheetId="5" r:id="rId5"/>
    <sheet name="配置" sheetId="6" r:id="rId6"/>
    <sheet name="车辆" sheetId="7" r:id="rId7"/>
    <sheet name="车型" sheetId="8" r:id="rId8"/>
    <sheet name="供货" sheetId="9" r:id="rId9"/>
    <sheet name="生产" sheetId="10" r:id="rId10"/>
    <sheet name="订购" sheetId="11" r:id="rId11"/>
    <sheet name="购买" sheetId="12" r:id="rId12"/>
  </sheets>
  <calcPr calcId="191029" calcOnSave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3" i="12" l="1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2" i="12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2" i="1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2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2" i="9"/>
  <c r="D3" i="8"/>
  <c r="D4" i="8"/>
  <c r="D5" i="8"/>
  <c r="D6" i="8"/>
  <c r="D7" i="8"/>
  <c r="D8" i="8"/>
  <c r="D9" i="8"/>
  <c r="D10" i="8"/>
  <c r="D11" i="8"/>
  <c r="D12" i="8"/>
  <c r="D13" i="8"/>
  <c r="D14" i="8"/>
  <c r="D15" i="8"/>
  <c r="D2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2" i="7"/>
  <c r="J3" i="6"/>
  <c r="J4" i="6"/>
  <c r="J5" i="6"/>
  <c r="J6" i="6"/>
  <c r="J7" i="6"/>
  <c r="J8" i="6"/>
  <c r="J9" i="6"/>
  <c r="J2" i="6"/>
  <c r="C3" i="5"/>
  <c r="C4" i="5"/>
  <c r="C5" i="5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2" i="4"/>
  <c r="C3" i="3"/>
  <c r="C4" i="3"/>
  <c r="C5" i="3"/>
  <c r="C6" i="3"/>
  <c r="C7" i="3"/>
  <c r="C8" i="3"/>
  <c r="C9" i="3"/>
  <c r="C2" i="3"/>
  <c r="D3" i="2"/>
  <c r="D4" i="2"/>
  <c r="D5" i="2"/>
  <c r="D6" i="2"/>
  <c r="D7" i="2"/>
  <c r="D8" i="2"/>
  <c r="D9" i="2"/>
  <c r="D2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2" i="9"/>
</calcChain>
</file>

<file path=xl/sharedStrings.xml><?xml version="1.0" encoding="utf-8"?>
<sst xmlns="http://purl.oclc.org/ooxml/spreadsheetml/main" count="769" uniqueCount="358">
  <si>
    <t>客户编号</t>
  </si>
  <si>
    <t>姓名</t>
  </si>
  <si>
    <t>地址</t>
  </si>
  <si>
    <t>电话</t>
  </si>
  <si>
    <t>性别</t>
  </si>
  <si>
    <t>年收入</t>
  </si>
  <si>
    <t>生日</t>
  </si>
  <si>
    <t>女</t>
  </si>
  <si>
    <t>杨凯</t>
  </si>
  <si>
    <t>澳门特别行政区桂香市和平济南路A座 994139</t>
  </si>
  <si>
    <t>18519400159</t>
  </si>
  <si>
    <t>781</t>
  </si>
  <si>
    <t>顾静</t>
  </si>
  <si>
    <t>西藏自治区秀梅县魏都傅路B座 805182</t>
  </si>
  <si>
    <t>13177843149</t>
  </si>
  <si>
    <t>001</t>
  </si>
  <si>
    <t>杨宁</t>
  </si>
  <si>
    <t>西藏自治区鹏市朝阳杨路v座 907709</t>
  </si>
  <si>
    <t>18750515292</t>
  </si>
  <si>
    <t>935</t>
  </si>
  <si>
    <t>张秀芳</t>
  </si>
  <si>
    <t>宁夏回族自治区辛集市浔阳六盘水路f座 105874</t>
  </si>
  <si>
    <t>13072672716</t>
  </si>
  <si>
    <t>176</t>
  </si>
  <si>
    <t>男</t>
  </si>
  <si>
    <t>周秀芳</t>
  </si>
  <si>
    <t>天津市海口县浔阳石街b座 328642</t>
  </si>
  <si>
    <t>13082737185</t>
  </si>
  <si>
    <t>849</t>
  </si>
  <si>
    <t>鞠淑兰</t>
  </si>
  <si>
    <t>山东省关岭市合川广州路p座 339823</t>
  </si>
  <si>
    <t>15243929338</t>
  </si>
  <si>
    <t>868</t>
  </si>
  <si>
    <t>田颖</t>
  </si>
  <si>
    <t>新疆维吾尔自治区强县沙市张路z座 447216</t>
  </si>
  <si>
    <t>13542707748</t>
  </si>
  <si>
    <t>503</t>
  </si>
  <si>
    <t>孙冬梅</t>
  </si>
  <si>
    <t>西藏自治区嘉禾县怀柔谢路s座 520256</t>
  </si>
  <si>
    <t>13928020875</t>
  </si>
  <si>
    <t>952</t>
  </si>
  <si>
    <t>陈莉</t>
  </si>
  <si>
    <t>澳门特别行政区巢湖县南溪夏路t座 932692</t>
  </si>
  <si>
    <t>13988184450</t>
  </si>
  <si>
    <t>173</t>
  </si>
  <si>
    <t>姜刚</t>
  </si>
  <si>
    <t>海南省斌县南湖西宁街k座 665920</t>
  </si>
  <si>
    <t>18126275687</t>
  </si>
  <si>
    <t>652</t>
  </si>
  <si>
    <t>傅淑兰</t>
  </si>
  <si>
    <t>陕西省璐县上街李街U座 519453</t>
  </si>
  <si>
    <t>15881147680</t>
  </si>
  <si>
    <t>317</t>
  </si>
  <si>
    <t>尹云</t>
  </si>
  <si>
    <t>上海市平市黄浦杭州路r座 572869</t>
  </si>
  <si>
    <t>18545955198</t>
  </si>
  <si>
    <t>370</t>
  </si>
  <si>
    <t>汪红</t>
  </si>
  <si>
    <t>澳门特别行政区霞县静安辛集街z座 433395</t>
  </si>
  <si>
    <t>15004560252</t>
  </si>
  <si>
    <t>362</t>
  </si>
  <si>
    <t>李俊</t>
  </si>
  <si>
    <t>江苏省永安县黄浦王路l座 845454</t>
  </si>
  <si>
    <t>13019022953</t>
  </si>
  <si>
    <t>092</t>
  </si>
  <si>
    <t>刘桂芳</t>
  </si>
  <si>
    <t>福建省银川市西夏六盘水街q座 566493</t>
  </si>
  <si>
    <t>18983636268</t>
  </si>
  <si>
    <t>公司名</t>
  </si>
  <si>
    <t>级别</t>
  </si>
  <si>
    <t>恩悌销售有限公司</t>
  </si>
  <si>
    <t>辽宁省超市永川西安街W座 797710</t>
  </si>
  <si>
    <t>联通时科销售有限公司</t>
  </si>
  <si>
    <t>新疆维吾尔自治区武汉县清浦海口街l座 998189</t>
  </si>
  <si>
    <t>立信电子销售有限公司</t>
  </si>
  <si>
    <t>宁夏回族自治区拉萨市海陵澳门街Q座 822245</t>
  </si>
  <si>
    <t>泰麒麟销售有限公司</t>
  </si>
  <si>
    <t>河北省兰州县华龙杭州街k座 772127</t>
  </si>
  <si>
    <t>创亿销售有限公司</t>
  </si>
  <si>
    <t>湖北省昆明市浔阳海门路i座 790426</t>
  </si>
  <si>
    <t>良诺销售有限公司</t>
  </si>
  <si>
    <t>香港特别行政区凤兰市南湖宜都街D座 474447</t>
  </si>
  <si>
    <t>新格林耐特销售有限公司</t>
  </si>
  <si>
    <t>贵州省邯郸县崇文兴城路c座 487475</t>
  </si>
  <si>
    <t>趋势销售有限公司</t>
  </si>
  <si>
    <t>青海省马鞍山市静安沈街U座 691161</t>
  </si>
  <si>
    <t>保定长城华北汽车有限责任公司</t>
  </si>
  <si>
    <t>河北省高碑店市幸福南大街66号</t>
  </si>
  <si>
    <t>天津长城汽车有限公司</t>
  </si>
  <si>
    <t>天津市天津开发区西区中南组团南大街以北</t>
  </si>
  <si>
    <t>张家港长城汽车研发有限公司</t>
  </si>
  <si>
    <t>江苏省苏州市张家港市杨舍镇中兴中路404号绿智科技中心（A幢）</t>
  </si>
  <si>
    <t>长城汽车股份有限公司平湖分公司</t>
  </si>
  <si>
    <t>浙江省嘉兴市平湖市经济技术开发区新凯路888号101室</t>
  </si>
  <si>
    <t>长城汽车股份有限公司徐水分公司</t>
  </si>
  <si>
    <r>
      <rPr>
        <sz val="10"/>
        <rFont val="微软雅黑"/>
        <family val="2"/>
        <charset val="134"/>
      </rPr>
      <t>河北省保定市徐水区朝阳北大街（徐）</t>
    </r>
    <r>
      <rPr>
        <sz val="10"/>
        <rFont val="Arial"/>
        <family val="2"/>
      </rPr>
      <t>299</t>
    </r>
    <r>
      <rPr>
        <sz val="10"/>
        <rFont val="微软雅黑"/>
        <family val="2"/>
        <charset val="134"/>
      </rPr>
      <t>号</t>
    </r>
    <phoneticPr fontId="3" type="noConversion"/>
  </si>
  <si>
    <t>重庆市永川区长城汽车零部件有限公司</t>
    <phoneticPr fontId="3" type="noConversion"/>
  </si>
  <si>
    <t>重庆市永川区凤龙大道666号</t>
  </si>
  <si>
    <t>日照魏牌汽车有限公司</t>
  </si>
  <si>
    <r>
      <rPr>
        <sz val="10"/>
        <rFont val="微软雅黑"/>
        <family val="2"/>
        <charset val="134"/>
      </rPr>
      <t>山东省日照市经济开发区杭州路</t>
    </r>
    <r>
      <rPr>
        <sz val="10"/>
        <rFont val="Arial"/>
        <family val="2"/>
      </rPr>
      <t>99</t>
    </r>
    <r>
      <rPr>
        <sz val="10"/>
        <rFont val="微软雅黑"/>
        <family val="2"/>
        <charset val="134"/>
      </rPr>
      <t>号</t>
    </r>
    <phoneticPr fontId="3" type="noConversion"/>
  </si>
  <si>
    <t>长城汽车股份有限公司泰州分公司</t>
  </si>
  <si>
    <t>江苏省泰州市高港区通江东路666号</t>
  </si>
  <si>
    <t>公司名</t>
    <phoneticPr fontId="3" type="noConversion"/>
  </si>
  <si>
    <t>地址</t>
    <phoneticPr fontId="3" type="noConversion"/>
  </si>
  <si>
    <r>
      <rPr>
        <sz val="10"/>
        <rFont val="微软雅黑"/>
        <family val="2"/>
        <charset val="134"/>
      </rPr>
      <t>北京海纳川航盛汽车电子有限公司</t>
    </r>
    <r>
      <rPr>
        <sz val="10"/>
        <rFont val="Arial"/>
        <family val="2"/>
      </rPr>
      <t>    </t>
    </r>
    <phoneticPr fontId="3" type="noConversion"/>
  </si>
  <si>
    <r>
      <t>北京市大兴区采育镇北京采育经济开发区育隆大街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</si>
  <si>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微软雅黑"/>
        <family val="2"/>
        <charset val="134"/>
      </rPr>
      <t>重庆红宇摩擦制品有限公司</t>
    </r>
    <r>
      <rPr>
        <sz val="10"/>
        <rFont val="Arial"/>
        <family val="2"/>
      </rPr>
      <t xml:space="preserve"> </t>
    </r>
    <phoneticPr fontId="3" type="noConversion"/>
  </si>
  <si>
    <r>
      <t>重庆市璧山区璧城街道景山路</t>
    </r>
    <r>
      <rPr>
        <sz val="10"/>
        <rFont val="Arial"/>
        <charset val="1"/>
      </rPr>
      <t>110</t>
    </r>
    <r>
      <rPr>
        <sz val="10"/>
        <rFont val="宋体"/>
        <family val="3"/>
        <charset val="134"/>
      </rPr>
      <t>号</t>
    </r>
  </si>
  <si>
    <r>
      <rPr>
        <sz val="10"/>
        <rFont val="微软雅黑"/>
        <family val="2"/>
        <charset val="134"/>
      </rPr>
      <t>重庆长风基铨机械有限公司</t>
    </r>
    <r>
      <rPr>
        <sz val="10"/>
        <rFont val="Arial"/>
        <family val="2"/>
      </rPr>
      <t xml:space="preserve"> </t>
    </r>
    <phoneticPr fontId="3" type="noConversion"/>
  </si>
  <si>
    <r>
      <t>重庆市江津区德感街道德园路</t>
    </r>
    <r>
      <rPr>
        <sz val="10"/>
        <rFont val="Arial"/>
        <charset val="1"/>
      </rPr>
      <t>409</t>
    </r>
    <r>
      <rPr>
        <sz val="10"/>
        <rFont val="宋体"/>
        <family val="3"/>
        <charset val="134"/>
      </rPr>
      <t>号</t>
    </r>
  </si>
  <si>
    <r>
      <rPr>
        <sz val="10"/>
        <rFont val="微软雅黑"/>
        <family val="2"/>
        <charset val="134"/>
      </rPr>
      <t>重庆红旗缸盖制造有限公司</t>
    </r>
    <r>
      <rPr>
        <sz val="10"/>
        <rFont val="Arial"/>
        <family val="2"/>
      </rPr>
      <t xml:space="preserve"> </t>
    </r>
    <phoneticPr fontId="3" type="noConversion"/>
  </si>
  <si>
    <t>重庆市璧山区璧城街道璧东温泉园区牛角湾</t>
  </si>
  <si>
    <r>
      <rPr>
        <sz val="10"/>
        <rFont val="微软雅黑"/>
        <family val="2"/>
        <charset val="134"/>
      </rPr>
      <t>重庆沃特尔粉末冶金有限公司</t>
    </r>
    <r>
      <rPr>
        <sz val="10"/>
        <rFont val="Arial"/>
        <family val="2"/>
      </rPr>
      <t xml:space="preserve"> </t>
    </r>
    <phoneticPr fontId="3" type="noConversion"/>
  </si>
  <si>
    <r>
      <t>重庆市铜梁区工业园区玉泉路</t>
    </r>
    <r>
      <rPr>
        <sz val="10"/>
        <rFont val="Arial"/>
        <charset val="1"/>
      </rPr>
      <t>11</t>
    </r>
    <r>
      <rPr>
        <sz val="10"/>
        <rFont val="宋体"/>
        <family val="3"/>
        <charset val="134"/>
      </rPr>
      <t>号</t>
    </r>
  </si>
  <si>
    <r>
      <rPr>
        <sz val="10"/>
        <rFont val="微软雅黑"/>
        <family val="2"/>
        <charset val="134"/>
      </rPr>
      <t>佛山市恒威汽车动力转向器有限公司</t>
    </r>
    <r>
      <rPr>
        <sz val="10"/>
        <rFont val="Arial"/>
        <family val="2"/>
      </rPr>
      <t xml:space="preserve"> </t>
    </r>
    <phoneticPr fontId="3" type="noConversion"/>
  </si>
  <si>
    <r>
      <t>佛山市高明区西安河江开发区跃华路广德街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号</t>
    </r>
  </si>
  <si>
    <r>
      <rPr>
        <sz val="10"/>
        <rFont val="微软雅黑"/>
        <family val="2"/>
        <charset val="134"/>
      </rPr>
      <t>沧州新旺汽车散热器制造有限公司</t>
    </r>
    <r>
      <rPr>
        <sz val="10"/>
        <rFont val="Arial"/>
        <family val="2"/>
      </rPr>
      <t xml:space="preserve"> </t>
    </r>
    <phoneticPr fontId="3" type="noConversion"/>
  </si>
  <si>
    <t>河北省青县陈咀乡张楼村中间</t>
  </si>
  <si>
    <r>
      <rPr>
        <sz val="10"/>
        <rFont val="微软雅黑"/>
        <family val="2"/>
        <charset val="134"/>
      </rPr>
      <t>沧州宏悦车灯塑业有限公司</t>
    </r>
    <r>
      <rPr>
        <sz val="10"/>
        <rFont val="Arial"/>
        <family val="2"/>
      </rPr>
      <t xml:space="preserve"> </t>
    </r>
    <phoneticPr fontId="3" type="noConversion"/>
  </si>
  <si>
    <t>河间市卧佛堂卧安东路９号</t>
  </si>
  <si>
    <r>
      <rPr>
        <sz val="10"/>
        <rFont val="微软雅黑"/>
        <family val="2"/>
        <charset val="134"/>
      </rPr>
      <t>保定市永大玻璃钢制品厂</t>
    </r>
    <r>
      <rPr>
        <sz val="10"/>
        <rFont val="Arial"/>
        <family val="2"/>
      </rPr>
      <t xml:space="preserve"> </t>
    </r>
    <phoneticPr fontId="3" type="noConversion"/>
  </si>
  <si>
    <t>保定市高新区隆兴西路１６号</t>
  </si>
  <si>
    <r>
      <rPr>
        <sz val="10"/>
        <rFont val="微软雅黑"/>
        <family val="2"/>
        <charset val="134"/>
      </rPr>
      <t>广州市科立汽车电器有限公司</t>
    </r>
    <r>
      <rPr>
        <sz val="10"/>
        <rFont val="Arial"/>
        <family val="2"/>
      </rPr>
      <t xml:space="preserve"> </t>
    </r>
    <phoneticPr fontId="3" type="noConversion"/>
  </si>
  <si>
    <t>广州市科立汽车电器有限公司</t>
  </si>
  <si>
    <r>
      <rPr>
        <sz val="10"/>
        <rFont val="微软雅黑"/>
        <family val="2"/>
        <charset val="134"/>
      </rPr>
      <t>中山市耀华汽车部件实业有限公司</t>
    </r>
    <r>
      <rPr>
        <sz val="10"/>
        <rFont val="Arial"/>
        <family val="2"/>
      </rPr>
      <t xml:space="preserve"> </t>
    </r>
    <phoneticPr fontId="3" type="noConversion"/>
  </si>
  <si>
    <r>
      <t>中山市黄圃镇大岑工业区成业大道</t>
    </r>
    <r>
      <rPr>
        <sz val="10"/>
        <rFont val="Arial"/>
        <charset val="1"/>
      </rPr>
      <t>37</t>
    </r>
    <r>
      <rPr>
        <sz val="10"/>
        <rFont val="宋体"/>
        <family val="3"/>
        <charset val="134"/>
      </rPr>
      <t>号三层</t>
    </r>
  </si>
  <si>
    <r>
      <rPr>
        <sz val="10"/>
        <rFont val="微软雅黑"/>
        <family val="2"/>
        <charset val="134"/>
      </rPr>
      <t>广东多纳勒振华汽车系统有限公司</t>
    </r>
    <r>
      <rPr>
        <sz val="10"/>
        <rFont val="Arial"/>
        <family val="2"/>
      </rPr>
      <t xml:space="preserve"> </t>
    </r>
    <phoneticPr fontId="3" type="noConversion"/>
  </si>
  <si>
    <r>
      <t>佛山市顺德区高新区（容桂）建业中路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号</t>
    </r>
  </si>
  <si>
    <t>柳州福臻模具有限公司</t>
    <phoneticPr fontId="3" type="noConversion"/>
  </si>
  <si>
    <r>
      <t xml:space="preserve"> </t>
    </r>
    <r>
      <rPr>
        <sz val="10"/>
        <rFont val="宋体"/>
        <family val="3"/>
        <charset val="134"/>
      </rPr>
      <t>柳州市高新一路</t>
    </r>
    <r>
      <rPr>
        <sz val="10"/>
        <rFont val="Arial"/>
        <charset val="1"/>
      </rPr>
      <t>C-4</t>
    </r>
    <r>
      <rPr>
        <sz val="10"/>
        <rFont val="宋体"/>
        <family val="3"/>
        <charset val="134"/>
      </rPr>
      <t>号</t>
    </r>
  </si>
  <si>
    <r>
      <rPr>
        <sz val="10"/>
        <rFont val="微软雅黑"/>
        <family val="2"/>
        <charset val="134"/>
      </rPr>
      <t>贵州天义汽车电器有限公司</t>
    </r>
    <r>
      <rPr>
        <sz val="10"/>
        <rFont val="Arial"/>
        <family val="2"/>
      </rPr>
      <t xml:space="preserve"> </t>
    </r>
    <phoneticPr fontId="3" type="noConversion"/>
  </si>
  <si>
    <r>
      <t>贵州省遵义市汇川区汇川大道延长线遵义</t>
    </r>
    <r>
      <rPr>
        <sz val="10"/>
        <rFont val="Arial"/>
        <charset val="1"/>
      </rPr>
      <t>V</t>
    </r>
    <r>
      <rPr>
        <sz val="10"/>
        <rFont val="宋体"/>
        <family val="3"/>
        <charset val="134"/>
      </rPr>
      <t>谷标准化厂房一期五号厂房</t>
    </r>
  </si>
  <si>
    <t>品牌名</t>
    <phoneticPr fontId="3" type="noConversion"/>
  </si>
  <si>
    <t>长城</t>
    <phoneticPr fontId="3" type="noConversion"/>
  </si>
  <si>
    <t>哈弗</t>
    <phoneticPr fontId="3" type="noConversion"/>
  </si>
  <si>
    <t>魏</t>
    <phoneticPr fontId="3" type="noConversion"/>
  </si>
  <si>
    <t>欧拉</t>
    <phoneticPr fontId="3" type="noConversion"/>
  </si>
  <si>
    <t>配置编号</t>
    <phoneticPr fontId="3" type="noConversion"/>
  </si>
  <si>
    <t>颜色</t>
    <phoneticPr fontId="3" type="noConversion"/>
  </si>
  <si>
    <t>发动机排量</t>
    <phoneticPr fontId="3" type="noConversion"/>
  </si>
  <si>
    <t>变速器</t>
    <phoneticPr fontId="3" type="noConversion"/>
  </si>
  <si>
    <t>轴距</t>
    <phoneticPr fontId="3" type="noConversion"/>
  </si>
  <si>
    <t>ABS</t>
    <phoneticPr fontId="3" type="noConversion"/>
  </si>
  <si>
    <t>ESP</t>
    <phoneticPr fontId="3" type="noConversion"/>
  </si>
  <si>
    <t>安全气囊</t>
    <phoneticPr fontId="3" type="noConversion"/>
  </si>
  <si>
    <t>内饰品质</t>
    <phoneticPr fontId="3" type="noConversion"/>
  </si>
  <si>
    <t>001</t>
    <phoneticPr fontId="3" type="noConversion"/>
  </si>
  <si>
    <t>002</t>
    <phoneticPr fontId="3" type="noConversion"/>
  </si>
  <si>
    <t>003</t>
  </si>
  <si>
    <t>003</t>
    <phoneticPr fontId="3" type="noConversion"/>
  </si>
  <si>
    <t>004</t>
  </si>
  <si>
    <t>004</t>
    <phoneticPr fontId="3" type="noConversion"/>
  </si>
  <si>
    <t>005</t>
  </si>
  <si>
    <t>005</t>
    <phoneticPr fontId="3" type="noConversion"/>
  </si>
  <si>
    <t>006</t>
  </si>
  <si>
    <t>006</t>
    <phoneticPr fontId="3" type="noConversion"/>
  </si>
  <si>
    <t>007</t>
  </si>
  <si>
    <t>007</t>
    <phoneticPr fontId="3" type="noConversion"/>
  </si>
  <si>
    <t>008</t>
  </si>
  <si>
    <t>008</t>
    <phoneticPr fontId="3" type="noConversion"/>
  </si>
  <si>
    <t>伊莫拉红</t>
    <phoneticPr fontId="3" type="noConversion"/>
  </si>
  <si>
    <t>都市绿</t>
  </si>
  <si>
    <t>木瓜橙</t>
  </si>
  <si>
    <t>冰川蓝</t>
  </si>
  <si>
    <t>冰川蓝</t>
    <phoneticPr fontId="3" type="noConversion"/>
  </si>
  <si>
    <t>有</t>
    <phoneticPr fontId="3" type="noConversion"/>
  </si>
  <si>
    <t>无</t>
    <phoneticPr fontId="3" type="noConversion"/>
  </si>
  <si>
    <t>高</t>
    <phoneticPr fontId="3" type="noConversion"/>
  </si>
  <si>
    <t>低</t>
    <phoneticPr fontId="3" type="noConversion"/>
  </si>
  <si>
    <t>285</t>
    <phoneticPr fontId="3" type="noConversion"/>
  </si>
  <si>
    <t>270</t>
    <phoneticPr fontId="3" type="noConversion"/>
  </si>
  <si>
    <t>液力自动变速器</t>
    <phoneticPr fontId="3" type="noConversion"/>
  </si>
  <si>
    <t>机械无级自动变速器</t>
    <phoneticPr fontId="3" type="noConversion"/>
  </si>
  <si>
    <t>电控机械自动变速器</t>
    <phoneticPr fontId="3" type="noConversion"/>
  </si>
  <si>
    <t>双离合变速器</t>
    <phoneticPr fontId="3" type="noConversion"/>
  </si>
  <si>
    <t>2.0</t>
    <phoneticPr fontId="3" type="noConversion"/>
  </si>
  <si>
    <t>1.6T</t>
    <phoneticPr fontId="3" type="noConversion"/>
  </si>
  <si>
    <t>车辆识别码（VIN）</t>
    <phoneticPr fontId="3" type="noConversion"/>
  </si>
  <si>
    <t>车型编号</t>
    <phoneticPr fontId="3" type="noConversion"/>
  </si>
  <si>
    <t>车型名称</t>
    <phoneticPr fontId="3" type="noConversion"/>
  </si>
  <si>
    <t>长城精灵</t>
  </si>
  <si>
    <t>炫丽</t>
    <phoneticPr fontId="3" type="noConversion"/>
  </si>
  <si>
    <t>酷熊</t>
    <phoneticPr fontId="3" type="noConversion"/>
  </si>
  <si>
    <t>凌傲</t>
    <phoneticPr fontId="3" type="noConversion"/>
  </si>
  <si>
    <r>
      <rPr>
        <sz val="10"/>
        <rFont val="宋体"/>
        <family val="3"/>
        <charset val="134"/>
      </rPr>
      <t>长城</t>
    </r>
    <r>
      <rPr>
        <sz val="10"/>
        <rFont val="Arial"/>
        <family val="3"/>
      </rPr>
      <t>C30</t>
    </r>
    <phoneticPr fontId="3" type="noConversion"/>
  </si>
  <si>
    <r>
      <rPr>
        <sz val="10"/>
        <rFont val="宋体"/>
        <family val="3"/>
        <charset val="134"/>
      </rPr>
      <t>长城</t>
    </r>
    <r>
      <rPr>
        <sz val="10"/>
        <rFont val="Arial"/>
        <charset val="1"/>
      </rPr>
      <t>C50</t>
    </r>
    <phoneticPr fontId="3" type="noConversion"/>
  </si>
  <si>
    <r>
      <rPr>
        <sz val="10"/>
        <rFont val="宋体"/>
        <family val="2"/>
        <charset val="134"/>
      </rPr>
      <t>哈弗</t>
    </r>
    <r>
      <rPr>
        <sz val="10"/>
        <rFont val="Arial"/>
        <family val="2"/>
      </rPr>
      <t>M2</t>
    </r>
    <phoneticPr fontId="3" type="noConversion"/>
  </si>
  <si>
    <r>
      <rPr>
        <sz val="10"/>
        <rFont val="宋体"/>
        <family val="3"/>
        <charset val="134"/>
      </rPr>
      <t>哈弗</t>
    </r>
    <r>
      <rPr>
        <sz val="10"/>
        <rFont val="Arial"/>
        <charset val="1"/>
      </rPr>
      <t>M1</t>
    </r>
    <phoneticPr fontId="3" type="noConversion"/>
  </si>
  <si>
    <r>
      <rPr>
        <sz val="10"/>
        <rFont val="宋体"/>
        <family val="3"/>
        <charset val="134"/>
      </rPr>
      <t>哈弗</t>
    </r>
    <r>
      <rPr>
        <sz val="10"/>
        <rFont val="Arial"/>
        <charset val="1"/>
      </rPr>
      <t>M4</t>
    </r>
    <phoneticPr fontId="3" type="noConversion"/>
  </si>
  <si>
    <r>
      <rPr>
        <sz val="10"/>
        <rFont val="宋体"/>
        <family val="3"/>
        <charset val="134"/>
      </rPr>
      <t>哈弗</t>
    </r>
    <r>
      <rPr>
        <sz val="10"/>
        <rFont val="Arial"/>
        <charset val="1"/>
      </rPr>
      <t>H3</t>
    </r>
    <phoneticPr fontId="3" type="noConversion"/>
  </si>
  <si>
    <t>赛铃</t>
  </si>
  <si>
    <t>风骏5</t>
  </si>
  <si>
    <r>
      <rPr>
        <sz val="10"/>
        <rFont val="宋体"/>
        <family val="3"/>
        <charset val="134"/>
      </rPr>
      <t>欧拉</t>
    </r>
    <r>
      <rPr>
        <sz val="10"/>
        <rFont val="Arial"/>
        <charset val="1"/>
      </rPr>
      <t>iQ</t>
    </r>
    <phoneticPr fontId="3" type="noConversion"/>
  </si>
  <si>
    <t>欧拉黑猫</t>
  </si>
  <si>
    <t>009</t>
  </si>
  <si>
    <t>010</t>
  </si>
  <si>
    <t>011</t>
  </si>
  <si>
    <t>012</t>
  </si>
  <si>
    <t>013</t>
  </si>
  <si>
    <t>014</t>
  </si>
  <si>
    <t>LGWAIJ3865UCBZQT8</t>
    <phoneticPr fontId="3" type="noConversion"/>
  </si>
  <si>
    <t>LGWKHC80ZDK8XCLMA</t>
  </si>
  <si>
    <t>LGW8028K558424SL4</t>
    <phoneticPr fontId="3" type="noConversion"/>
  </si>
  <si>
    <t>LGWNQ6H4WZ4OB3OR8</t>
  </si>
  <si>
    <t>LGW644272009GKR85</t>
  </si>
  <si>
    <t>LGWQ0PTY875ANP3O0</t>
  </si>
  <si>
    <t>LGWJSJ2PIG4VIIEB9</t>
    <phoneticPr fontId="3" type="noConversion"/>
  </si>
  <si>
    <t>LGW0V19L234279R2O</t>
  </si>
  <si>
    <t>LGW824P435S887495</t>
  </si>
  <si>
    <t>LGWO2L9708FGI5WZQ</t>
  </si>
  <si>
    <t>LGW8157W4P7WE438Q</t>
    <phoneticPr fontId="3" type="noConversion"/>
  </si>
  <si>
    <t>LGWE6I50F78830LCF</t>
  </si>
  <si>
    <t>LGWEWIY6LT72HC1O8</t>
  </si>
  <si>
    <t>LGWKM7OYUKD6ARL1K</t>
  </si>
  <si>
    <t>LGWVU42T0PH4U3UM2</t>
    <phoneticPr fontId="3" type="noConversion"/>
  </si>
  <si>
    <t>LGW9799299W95P839</t>
  </si>
  <si>
    <t>LGW3149238686E4I3</t>
    <phoneticPr fontId="3" type="noConversion"/>
  </si>
  <si>
    <t>LGW20187E3762R0K8</t>
    <phoneticPr fontId="3" type="noConversion"/>
  </si>
  <si>
    <t>LGWPFMZ49SLROKGYZ</t>
  </si>
  <si>
    <t>LGW59Q13184271221</t>
    <phoneticPr fontId="3" type="noConversion"/>
  </si>
  <si>
    <t>LGWK2ISZ1D7HQ94UA</t>
    <phoneticPr fontId="3" type="noConversion"/>
  </si>
  <si>
    <t>LGWVZZUU3NWT2D5OE</t>
    <phoneticPr fontId="3" type="noConversion"/>
  </si>
  <si>
    <t>LGW3S54SNA228211C</t>
  </si>
  <si>
    <t>LGW7006P992503TU9</t>
  </si>
  <si>
    <t>LGW45A3PJ566SGT2L</t>
    <phoneticPr fontId="3" type="noConversion"/>
  </si>
  <si>
    <t>LGWE7HX0Y0681OH3G</t>
    <phoneticPr fontId="3" type="noConversion"/>
  </si>
  <si>
    <t>LGW65369V73A00592</t>
  </si>
  <si>
    <t>LGWDYZXIPNPU8M239</t>
  </si>
  <si>
    <t>LGWJFMCHRJZAU2BFS</t>
  </si>
  <si>
    <t>LGW776K741R312626</t>
  </si>
  <si>
    <t>002</t>
  </si>
  <si>
    <t>014</t>
    <phoneticPr fontId="3" type="noConversion"/>
  </si>
  <si>
    <t>订单号</t>
    <phoneticPr fontId="3" type="noConversion"/>
  </si>
  <si>
    <t>订单日期</t>
    <phoneticPr fontId="3" type="noConversion"/>
  </si>
  <si>
    <t>零件类型</t>
    <phoneticPr fontId="3" type="noConversion"/>
  </si>
  <si>
    <t>数量</t>
    <phoneticPr fontId="3" type="noConversion"/>
  </si>
  <si>
    <t>015</t>
  </si>
  <si>
    <t>供货商</t>
    <phoneticPr fontId="3" type="noConversion"/>
  </si>
  <si>
    <t>2022-10-12</t>
  </si>
  <si>
    <t>2022-10-12</t>
    <phoneticPr fontId="3" type="noConversion"/>
  </si>
  <si>
    <t>2022-07-09</t>
    <phoneticPr fontId="3" type="noConversion"/>
  </si>
  <si>
    <t>2022-09-23</t>
    <phoneticPr fontId="3" type="noConversion"/>
  </si>
  <si>
    <t>2022-06-05</t>
    <phoneticPr fontId="3" type="noConversion"/>
  </si>
  <si>
    <t>2022-10-25</t>
    <phoneticPr fontId="3" type="noConversion"/>
  </si>
  <si>
    <t>2022-08-17</t>
    <phoneticPr fontId="3" type="noConversion"/>
  </si>
  <si>
    <t>2022-09-13</t>
    <phoneticPr fontId="3" type="noConversion"/>
  </si>
  <si>
    <t>2022-11-16</t>
  </si>
  <si>
    <t>2022-11-16</t>
    <phoneticPr fontId="3" type="noConversion"/>
  </si>
  <si>
    <t>2022-12-14</t>
    <phoneticPr fontId="3" type="noConversion"/>
  </si>
  <si>
    <t>2022-11-26</t>
    <phoneticPr fontId="3" type="noConversion"/>
  </si>
  <si>
    <t>2022-07-25</t>
  </si>
  <si>
    <t>2022-07-25</t>
    <phoneticPr fontId="3" type="noConversion"/>
  </si>
  <si>
    <t>2022-08-07</t>
  </si>
  <si>
    <t>2022-08-07</t>
    <phoneticPr fontId="3" type="noConversion"/>
  </si>
  <si>
    <t>2022-06-30</t>
    <phoneticPr fontId="3" type="noConversion"/>
  </si>
  <si>
    <t>2022-10-16</t>
    <phoneticPr fontId="3" type="noConversion"/>
  </si>
  <si>
    <t>电子元件</t>
    <phoneticPr fontId="3" type="noConversion"/>
  </si>
  <si>
    <t>散热器</t>
    <phoneticPr fontId="3" type="noConversion"/>
  </si>
  <si>
    <t>挡风玻璃</t>
    <phoneticPr fontId="3" type="noConversion"/>
  </si>
  <si>
    <t>2000</t>
  </si>
  <si>
    <t>2000</t>
    <phoneticPr fontId="3" type="noConversion"/>
  </si>
  <si>
    <t>1000</t>
  </si>
  <si>
    <t>1000</t>
    <phoneticPr fontId="3" type="noConversion"/>
  </si>
  <si>
    <t>500</t>
    <phoneticPr fontId="3" type="noConversion"/>
  </si>
  <si>
    <t>1200</t>
    <phoneticPr fontId="3" type="noConversion"/>
  </si>
  <si>
    <t>800</t>
    <phoneticPr fontId="3" type="noConversion"/>
  </si>
  <si>
    <t>700</t>
    <phoneticPr fontId="3" type="noConversion"/>
  </si>
  <si>
    <t>900</t>
    <phoneticPr fontId="3" type="noConversion"/>
  </si>
  <si>
    <t>600</t>
    <phoneticPr fontId="3" type="noConversion"/>
  </si>
  <si>
    <t>零件单价</t>
    <phoneticPr fontId="3" type="noConversion"/>
  </si>
  <si>
    <t>订单价格</t>
    <phoneticPr fontId="3" type="noConversion"/>
  </si>
  <si>
    <t>5000</t>
  </si>
  <si>
    <t>5000</t>
    <phoneticPr fontId="3" type="noConversion"/>
  </si>
  <si>
    <t>生产日期</t>
    <phoneticPr fontId="3" type="noConversion"/>
  </si>
  <si>
    <t>制造商</t>
    <phoneticPr fontId="3" type="noConversion"/>
  </si>
  <si>
    <r>
      <rPr>
        <sz val="10"/>
        <rFont val="宋体"/>
        <family val="3"/>
        <charset val="134"/>
      </rPr>
      <t>车辆识别码</t>
    </r>
    <r>
      <rPr>
        <sz val="10"/>
        <rFont val="Arial"/>
        <charset val="1"/>
      </rPr>
      <t>VIN</t>
    </r>
    <phoneticPr fontId="3" type="noConversion"/>
  </si>
  <si>
    <t>2022-08-04</t>
    <phoneticPr fontId="3" type="noConversion"/>
  </si>
  <si>
    <t>2022-10-11</t>
    <phoneticPr fontId="3" type="noConversion"/>
  </si>
  <si>
    <t>2022-09-17</t>
    <phoneticPr fontId="3" type="noConversion"/>
  </si>
  <si>
    <t>2022-07-23</t>
    <phoneticPr fontId="3" type="noConversion"/>
  </si>
  <si>
    <t>2022-09-26</t>
    <phoneticPr fontId="3" type="noConversion"/>
  </si>
  <si>
    <t>2022-08-30</t>
    <phoneticPr fontId="3" type="noConversion"/>
  </si>
  <si>
    <t>2022-07-16</t>
    <phoneticPr fontId="3" type="noConversion"/>
  </si>
  <si>
    <t>2022-11-14</t>
    <phoneticPr fontId="3" type="noConversion"/>
  </si>
  <si>
    <t>2022-08-05</t>
  </si>
  <si>
    <t>2022-09-18</t>
  </si>
  <si>
    <t>2022-07-24</t>
  </si>
  <si>
    <t>2022-09-27</t>
  </si>
  <si>
    <t>2022-08-31</t>
  </si>
  <si>
    <t>2022-07-17</t>
  </si>
  <si>
    <t>2022-11-15</t>
  </si>
  <si>
    <t>2022-08-06</t>
  </si>
  <si>
    <t>2022-10-13</t>
  </si>
  <si>
    <t>2022-09-19</t>
  </si>
  <si>
    <t>2022-09-28</t>
  </si>
  <si>
    <t>2022-07-18</t>
  </si>
  <si>
    <t>2022-10-14</t>
  </si>
  <si>
    <t>2022-09-20</t>
  </si>
  <si>
    <t>2022-07-26</t>
  </si>
  <si>
    <t>2022-09-29</t>
  </si>
  <si>
    <t>出厂日期</t>
    <phoneticPr fontId="3" type="noConversion"/>
  </si>
  <si>
    <t>出厂价</t>
  </si>
  <si>
    <r>
      <rPr>
        <sz val="10"/>
        <rFont val="宋体"/>
        <family val="3"/>
        <charset val="134"/>
      </rPr>
      <t>车辆识别码</t>
    </r>
    <r>
      <rPr>
        <sz val="10"/>
        <rFont val="Arial"/>
        <family val="3"/>
      </rPr>
      <t>VIN</t>
    </r>
    <phoneticPr fontId="3" type="noConversion"/>
  </si>
  <si>
    <t>经销商</t>
    <phoneticPr fontId="3" type="noConversion"/>
  </si>
  <si>
    <t>2022-08-05</t>
    <phoneticPr fontId="3" type="noConversion"/>
  </si>
  <si>
    <t>2022-09-19</t>
    <phoneticPr fontId="3" type="noConversion"/>
  </si>
  <si>
    <t>2022-08-31</t>
    <phoneticPr fontId="3" type="noConversion"/>
  </si>
  <si>
    <t>2022-07-17</t>
    <phoneticPr fontId="3" type="noConversion"/>
  </si>
  <si>
    <t>2022-10-19</t>
    <phoneticPr fontId="3" type="noConversion"/>
  </si>
  <si>
    <t>2022-09-25</t>
    <phoneticPr fontId="3" type="noConversion"/>
  </si>
  <si>
    <t>2022-07-28</t>
    <phoneticPr fontId="3" type="noConversion"/>
  </si>
  <si>
    <t>2022-07-26</t>
    <phoneticPr fontId="3" type="noConversion"/>
  </si>
  <si>
    <t>2022-11-23</t>
    <phoneticPr fontId="3" type="noConversion"/>
  </si>
  <si>
    <t>2022-08-16</t>
    <phoneticPr fontId="3" type="noConversion"/>
  </si>
  <si>
    <t>2022-09-30</t>
    <phoneticPr fontId="3" type="noConversion"/>
  </si>
  <si>
    <t>2022-07-30</t>
    <phoneticPr fontId="3" type="noConversion"/>
  </si>
  <si>
    <t>2022-08-27</t>
    <phoneticPr fontId="3" type="noConversion"/>
  </si>
  <si>
    <t>2022-10-24</t>
    <phoneticPr fontId="3" type="noConversion"/>
  </si>
  <si>
    <t>2022-09-27</t>
    <phoneticPr fontId="3" type="noConversion"/>
  </si>
  <si>
    <t>成交日期</t>
    <phoneticPr fontId="3" type="noConversion"/>
  </si>
  <si>
    <t>成交价</t>
  </si>
  <si>
    <t>客户编号</t>
    <phoneticPr fontId="3" type="noConversion"/>
  </si>
  <si>
    <t>2022-09-05</t>
    <phoneticPr fontId="3" type="noConversion"/>
  </si>
  <si>
    <t>2022-11-15</t>
    <phoneticPr fontId="3" type="noConversion"/>
  </si>
  <si>
    <t>2022-10-27</t>
    <phoneticPr fontId="3" type="noConversion"/>
  </si>
  <si>
    <t>2022-08-24</t>
    <phoneticPr fontId="3" type="noConversion"/>
  </si>
  <si>
    <t>2022-10-14</t>
    <phoneticPr fontId="3" type="noConversion"/>
  </si>
  <si>
    <t>2022-11-29</t>
    <phoneticPr fontId="3" type="noConversion"/>
  </si>
  <si>
    <t>2022-10-30</t>
    <phoneticPr fontId="3" type="noConversion"/>
  </si>
  <si>
    <t>2022-09-28</t>
    <phoneticPr fontId="3" type="noConversion"/>
  </si>
  <si>
    <t>2022-10-04</t>
    <phoneticPr fontId="3" type="noConversion"/>
  </si>
  <si>
    <t>160000</t>
    <phoneticPr fontId="3" type="noConversion"/>
  </si>
  <si>
    <t>130000</t>
    <phoneticPr fontId="3" type="noConversion"/>
  </si>
  <si>
    <t>125000</t>
    <phoneticPr fontId="3" type="noConversion"/>
  </si>
  <si>
    <t>170000</t>
    <phoneticPr fontId="3" type="noConversion"/>
  </si>
  <si>
    <t>167500</t>
    <phoneticPr fontId="3" type="noConversion"/>
  </si>
  <si>
    <t>110000</t>
    <phoneticPr fontId="3" type="noConversion"/>
  </si>
  <si>
    <t>120000</t>
    <phoneticPr fontId="3" type="noConversion"/>
  </si>
  <si>
    <t>185000</t>
    <phoneticPr fontId="3" type="noConversion"/>
  </si>
  <si>
    <t>200000</t>
    <phoneticPr fontId="3" type="noConversion"/>
  </si>
  <si>
    <t>195000</t>
    <phoneticPr fontId="3" type="noConversion"/>
  </si>
  <si>
    <t>150000</t>
    <phoneticPr fontId="3" type="noConversion"/>
  </si>
  <si>
    <t>115000</t>
    <phoneticPr fontId="3" type="noConversion"/>
  </si>
  <si>
    <t>1980-10-29</t>
  </si>
  <si>
    <t>1991-11-06</t>
  </si>
  <si>
    <t>1941-11-19</t>
  </si>
  <si>
    <t>2000-04-25</t>
  </si>
  <si>
    <t>2006-05-29</t>
  </si>
  <si>
    <t>1965-03-20</t>
  </si>
  <si>
    <t>1972-12-21</t>
  </si>
  <si>
    <t>1929-09-08</t>
  </si>
  <si>
    <t>1972-02-07</t>
  </si>
  <si>
    <t>1963-08-23</t>
  </si>
  <si>
    <t>2001-01-17</t>
  </si>
  <si>
    <t>1952-07-13</t>
  </si>
  <si>
    <t>1954-05-21</t>
  </si>
  <si>
    <t>1976-06-16</t>
  </si>
  <si>
    <t>1970-04-23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</si>
</sst>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0"/>
      <name val="宋体"/>
      <family val="3"/>
      <charset val="134"/>
    </font>
    <font>
      <sz val="10"/>
      <color rgb="FF333333"/>
      <name val="Arial"/>
      <family val="2"/>
    </font>
    <font>
      <sz val="10"/>
      <name val="Arial"/>
      <family val="3"/>
    </font>
    <font>
      <sz val="10"/>
      <name val="Arial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2" Type="http://purl.oclc.org/ooxml/officeDocument/relationships/worksheet" Target="worksheets/sheet2.xml"/><Relationship Id="rId16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workbookViewId="0">
      <selection activeCell="A2" sqref="A2:A16"/>
    </sheetView>
  </sheetViews>
  <sheetFormatPr defaultRowHeight="13.2" x14ac:dyDescent="0.25"/>
  <cols>
    <col min="3" max="3" width="43.77734375" bestFit="1" customWidth="1"/>
    <col min="4" max="4" width="17.33203125" customWidth="1"/>
    <col min="7" max="7" width="14.77734375" style="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</row>
    <row r="2" spans="1:8" x14ac:dyDescent="0.25">
      <c r="A2" s="1">
        <v>229</v>
      </c>
      <c r="B2" s="1" t="s">
        <v>8</v>
      </c>
      <c r="C2" s="1" t="s">
        <v>9</v>
      </c>
      <c r="D2" s="1" t="s">
        <v>10</v>
      </c>
      <c r="E2" s="1" t="s">
        <v>7</v>
      </c>
      <c r="F2" s="1">
        <v>105955</v>
      </c>
      <c r="G2" s="14" t="s">
        <v>343</v>
      </c>
      <c r="H2" t="str">
        <f t="shared" ref="H2:H16" si="0">"insert into Costumer values("&amp;A2&amp;",'"&amp;B2&amp;"','"&amp;C2&amp;"', "&amp;D2&amp;", '"&amp;E2&amp;"',"&amp;F2&amp;",'"&amp;G2&amp;"');"</f>
        <v>insert into Costumer values(229,'杨凯','澳门特别行政区桂香市和平济南路A座 994139', 18519400159, '女',105955,'1980-10-29');</v>
      </c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7</v>
      </c>
      <c r="F3" s="1">
        <v>328480</v>
      </c>
      <c r="G3" s="14" t="s">
        <v>344</v>
      </c>
      <c r="H3" t="str">
        <f t="shared" si="0"/>
        <v>insert into Costumer values(781,'顾静','西藏自治区秀梅县魏都傅路B座 805182', 13177843149, '女',328480,'1991-11-06');</v>
      </c>
    </row>
    <row r="4" spans="1:8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7</v>
      </c>
      <c r="F4" s="1">
        <v>110900</v>
      </c>
      <c r="G4" s="14" t="s">
        <v>345</v>
      </c>
      <c r="H4" t="str">
        <f t="shared" si="0"/>
        <v>insert into Costumer values(001,'杨宁','西藏自治区鹏市朝阳杨路v座 907709', 18750515292, '女',110900,'1941-11-19');</v>
      </c>
    </row>
    <row r="5" spans="1:8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7</v>
      </c>
      <c r="F5" s="1">
        <v>407600</v>
      </c>
      <c r="G5" s="14" t="s">
        <v>346</v>
      </c>
      <c r="H5" t="str">
        <f t="shared" si="0"/>
        <v>insert into Costumer values(935,'张秀芳','宁夏回族自治区辛集市浔阳六盘水路f座 105874', 13072672716, '女',407600,'2000-04-25');</v>
      </c>
    </row>
    <row r="6" spans="1:8" x14ac:dyDescent="0.25">
      <c r="A6" s="1" t="s">
        <v>23</v>
      </c>
      <c r="B6" s="1" t="s">
        <v>25</v>
      </c>
      <c r="C6" s="1" t="s">
        <v>26</v>
      </c>
      <c r="D6" s="1" t="s">
        <v>27</v>
      </c>
      <c r="E6" s="1" t="s">
        <v>24</v>
      </c>
      <c r="F6" s="1">
        <v>427380</v>
      </c>
      <c r="G6" s="14" t="s">
        <v>347</v>
      </c>
      <c r="H6" t="str">
        <f t="shared" si="0"/>
        <v>insert into Costumer values(176,'周秀芳','天津市海口县浔阳石街b座 328642', 13082737185, '男',427380,'2006-05-29');</v>
      </c>
    </row>
    <row r="7" spans="1:8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7</v>
      </c>
      <c r="F7" s="1">
        <v>199910</v>
      </c>
      <c r="G7" s="14" t="s">
        <v>348</v>
      </c>
      <c r="H7" t="str">
        <f t="shared" si="0"/>
        <v>insert into Costumer values(849,'鞠淑兰','山东省关岭市合川广州路p座 339823', 15243929338, '女',199910,'1965-03-20');</v>
      </c>
    </row>
    <row r="8" spans="1:8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24</v>
      </c>
      <c r="F8" s="1">
        <v>12000</v>
      </c>
      <c r="G8" s="14" t="s">
        <v>349</v>
      </c>
      <c r="H8" t="str">
        <f t="shared" si="0"/>
        <v>insert into Costumer values(868,'田颖','新疆维吾尔自治区强县沙市张路z座 447216', 13542707748, '男',12000,'1972-12-21');</v>
      </c>
    </row>
    <row r="9" spans="1:8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24</v>
      </c>
      <c r="F9" s="1">
        <v>377930</v>
      </c>
      <c r="G9" s="14" t="s">
        <v>350</v>
      </c>
      <c r="H9" t="str">
        <f t="shared" si="0"/>
        <v>insert into Costumer values(503,'孙冬梅','西藏自治区嘉禾县怀柔谢路s座 520256', 13928020875, '男',377930,'1929-09-08');</v>
      </c>
    </row>
    <row r="10" spans="1:8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7</v>
      </c>
      <c r="F10" s="1">
        <v>417490</v>
      </c>
      <c r="G10" s="14" t="s">
        <v>351</v>
      </c>
      <c r="H10" t="str">
        <f t="shared" si="0"/>
        <v>insert into Costumer values(952,'陈莉','澳门特别行政区巢湖县南溪夏路t座 932692', 13988184450, '女',417490,'1972-02-07');</v>
      </c>
    </row>
    <row r="11" spans="1:8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24</v>
      </c>
      <c r="F11" s="1">
        <v>26835</v>
      </c>
      <c r="G11" s="14" t="s">
        <v>352</v>
      </c>
      <c r="H11" t="str">
        <f t="shared" si="0"/>
        <v>insert into Costumer values(173,'姜刚','海南省斌县南湖西宁街k座 665920', 18126275687, '男',26835,'1963-08-23');</v>
      </c>
    </row>
    <row r="12" spans="1:8" x14ac:dyDescent="0.2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7</v>
      </c>
      <c r="F12" s="1">
        <v>333425</v>
      </c>
      <c r="G12" s="14" t="s">
        <v>353</v>
      </c>
      <c r="H12" t="str">
        <f t="shared" si="0"/>
        <v>insert into Costumer values(652,'傅淑兰','陕西省璐县上街李街U座 519453', 15881147680, '女',333425,'2001-01-17');</v>
      </c>
    </row>
    <row r="13" spans="1:8" x14ac:dyDescent="0.2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7</v>
      </c>
      <c r="F13" s="1">
        <v>170240</v>
      </c>
      <c r="G13" s="14" t="s">
        <v>354</v>
      </c>
      <c r="H13" t="str">
        <f t="shared" si="0"/>
        <v>insert into Costumer values(317,'尹云','上海市平市黄浦杭州路r座 572869', 18545955198, '女',170240,'1952-07-13');</v>
      </c>
    </row>
    <row r="14" spans="1:8" x14ac:dyDescent="0.2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7</v>
      </c>
      <c r="F14" s="1">
        <v>239470</v>
      </c>
      <c r="G14" s="14" t="s">
        <v>355</v>
      </c>
      <c r="H14" t="str">
        <f t="shared" si="0"/>
        <v>insert into Costumer values(370,'汪红','澳门特别行政区霞县静安辛集街z座 433395', 15004560252, '女',239470,'1954-05-21');</v>
      </c>
    </row>
    <row r="15" spans="1:8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24</v>
      </c>
      <c r="F15" s="1">
        <v>283975</v>
      </c>
      <c r="G15" s="14" t="s">
        <v>356</v>
      </c>
      <c r="H15" t="str">
        <f t="shared" si="0"/>
        <v>insert into Costumer values(362,'李俊','江苏省永安县黄浦王路l座 845454', 13019022953, '男',283975,'1976-06-16');</v>
      </c>
    </row>
    <row r="16" spans="1:8" x14ac:dyDescent="0.25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24</v>
      </c>
      <c r="F16" s="1">
        <v>86175</v>
      </c>
      <c r="G16" s="14" t="s">
        <v>357</v>
      </c>
      <c r="H16" t="str">
        <f t="shared" si="0"/>
        <v>insert into Costumer values(092,'刘桂芳','福建省银川市西夏六盘水街q座 566493', 18983636268, '男',86175,'1970-04-23');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workbookViewId="0">
      <selection activeCell="D2" sqref="D2"/>
    </sheetView>
  </sheetViews>
  <sheetFormatPr defaultRowHeight="13.2" x14ac:dyDescent="0.25"/>
  <cols>
    <col min="1" max="1" width="23" customWidth="1"/>
    <col min="2" max="2" width="41.109375" customWidth="1"/>
  </cols>
  <sheetData>
    <row r="1" spans="1:4" x14ac:dyDescent="0.25">
      <c r="A1" s="1" t="s">
        <v>68</v>
      </c>
      <c r="B1" s="1" t="s">
        <v>2</v>
      </c>
      <c r="C1" s="1" t="s">
        <v>69</v>
      </c>
    </row>
    <row r="2" spans="1:4" x14ac:dyDescent="0.25">
      <c r="A2" s="1" t="s">
        <v>70</v>
      </c>
      <c r="B2" s="1" t="s">
        <v>71</v>
      </c>
      <c r="C2" s="1">
        <v>3</v>
      </c>
      <c r="D2" t="str">
        <f>"insert into Distributer values('"&amp;A2&amp;"','"&amp;B2&amp;"',"&amp;C2&amp;");"</f>
        <v>insert into Distributer values('恩悌销售有限公司','辽宁省超市永川西安街W座 797710',3);</v>
      </c>
    </row>
    <row r="3" spans="1:4" x14ac:dyDescent="0.25">
      <c r="A3" s="1" t="s">
        <v>72</v>
      </c>
      <c r="B3" s="1" t="s">
        <v>73</v>
      </c>
      <c r="C3" s="1">
        <v>3</v>
      </c>
      <c r="D3" t="str">
        <f t="shared" ref="D3:D9" si="0">"insert into Distributer values('"&amp;A3&amp;"','"&amp;B3&amp;"',"&amp;C3&amp;");"</f>
        <v>insert into Distributer values('联通时科销售有限公司','新疆维吾尔自治区武汉县清浦海口街l座 998189',3);</v>
      </c>
    </row>
    <row r="4" spans="1:4" x14ac:dyDescent="0.25">
      <c r="A4" s="1" t="s">
        <v>74</v>
      </c>
      <c r="B4" s="1" t="s">
        <v>75</v>
      </c>
      <c r="C4" s="1">
        <v>2</v>
      </c>
      <c r="D4" t="str">
        <f t="shared" si="0"/>
        <v>insert into Distributer values('立信电子销售有限公司','宁夏回族自治区拉萨市海陵澳门街Q座 822245',2);</v>
      </c>
    </row>
    <row r="5" spans="1:4" x14ac:dyDescent="0.25">
      <c r="A5" s="1" t="s">
        <v>76</v>
      </c>
      <c r="B5" s="1" t="s">
        <v>77</v>
      </c>
      <c r="C5" s="1">
        <v>3</v>
      </c>
      <c r="D5" t="str">
        <f t="shared" si="0"/>
        <v>insert into Distributer values('泰麒麟销售有限公司','河北省兰州县华龙杭州街k座 772127',3);</v>
      </c>
    </row>
    <row r="6" spans="1:4" x14ac:dyDescent="0.25">
      <c r="A6" s="1" t="s">
        <v>78</v>
      </c>
      <c r="B6" s="1" t="s">
        <v>79</v>
      </c>
      <c r="C6" s="1">
        <v>1</v>
      </c>
      <c r="D6" t="str">
        <f t="shared" si="0"/>
        <v>insert into Distributer values('创亿销售有限公司','湖北省昆明市浔阳海门路i座 790426',1);</v>
      </c>
    </row>
    <row r="7" spans="1:4" x14ac:dyDescent="0.25">
      <c r="A7" s="1" t="s">
        <v>80</v>
      </c>
      <c r="B7" s="1" t="s">
        <v>81</v>
      </c>
      <c r="C7" s="1">
        <v>2</v>
      </c>
      <c r="D7" t="str">
        <f t="shared" si="0"/>
        <v>insert into Distributer values('良诺销售有限公司','香港特别行政区凤兰市南湖宜都街D座 474447',2);</v>
      </c>
    </row>
    <row r="8" spans="1:4" x14ac:dyDescent="0.25">
      <c r="A8" s="1" t="s">
        <v>82</v>
      </c>
      <c r="B8" s="1" t="s">
        <v>83</v>
      </c>
      <c r="C8" s="1">
        <v>2</v>
      </c>
      <c r="D8" t="str">
        <f t="shared" si="0"/>
        <v>insert into Distributer values('新格林耐特销售有限公司','贵州省邯郸县崇文兴城路c座 487475',2);</v>
      </c>
    </row>
    <row r="9" spans="1:4" x14ac:dyDescent="0.25">
      <c r="A9" s="1" t="s">
        <v>84</v>
      </c>
      <c r="B9" s="1" t="s">
        <v>85</v>
      </c>
      <c r="C9" s="1">
        <v>2</v>
      </c>
      <c r="D9" t="str">
        <f t="shared" si="0"/>
        <v>insert into Distributer values('趋势销售有限公司','青海省马鞍山市静安沈街U座 691161',2);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3178-3D4B-4A08-9D0B-DC489997E24E}">
  <dimension ref="A1:C9"/>
  <sheetViews>
    <sheetView workbookViewId="0">
      <selection activeCell="C2" sqref="C2"/>
    </sheetView>
  </sheetViews>
  <sheetFormatPr defaultRowHeight="13.2" x14ac:dyDescent="0.25"/>
  <cols>
    <col min="1" max="1" width="34.6640625" customWidth="1"/>
    <col min="2" max="2" width="56.88671875" customWidth="1"/>
  </cols>
  <sheetData>
    <row r="1" spans="1:3" x14ac:dyDescent="0.25">
      <c r="A1" s="1" t="s">
        <v>68</v>
      </c>
      <c r="B1" s="1" t="s">
        <v>2</v>
      </c>
    </row>
    <row r="2" spans="1:3" x14ac:dyDescent="0.25">
      <c r="A2" s="2" t="s">
        <v>86</v>
      </c>
      <c r="B2" s="2" t="s">
        <v>87</v>
      </c>
      <c r="C2" t="str">
        <f>"insert into Producer values('"&amp;A2&amp;"','"&amp;B2&amp;"');"</f>
        <v>insert into Producer values('保定长城华北汽车有限责任公司','河北省高碑店市幸福南大街66号');</v>
      </c>
    </row>
    <row r="3" spans="1:3" x14ac:dyDescent="0.25">
      <c r="A3" s="2" t="s">
        <v>88</v>
      </c>
      <c r="B3" s="2" t="s">
        <v>89</v>
      </c>
      <c r="C3" t="str">
        <f t="shared" ref="C3:C9" si="0">"insert into Producer values('"&amp;A3&amp;"','"&amp;B3&amp;"');"</f>
        <v>insert into Producer values('天津长城汽车有限公司','天津市天津开发区西区中南组团南大街以北');</v>
      </c>
    </row>
    <row r="4" spans="1:3" x14ac:dyDescent="0.25">
      <c r="A4" s="2" t="s">
        <v>90</v>
      </c>
      <c r="B4" s="2" t="s">
        <v>91</v>
      </c>
      <c r="C4" t="str">
        <f t="shared" si="0"/>
        <v>insert into Producer values('张家港长城汽车研发有限公司','江苏省苏州市张家港市杨舍镇中兴中路404号绿智科技中心（A幢）');</v>
      </c>
    </row>
    <row r="5" spans="1:3" x14ac:dyDescent="0.25">
      <c r="A5" s="2" t="s">
        <v>92</v>
      </c>
      <c r="B5" s="2" t="s">
        <v>93</v>
      </c>
      <c r="C5" t="str">
        <f t="shared" si="0"/>
        <v>insert into Producer values('长城汽车股份有限公司平湖分公司','浙江省嘉兴市平湖市经济技术开发区新凯路888号101室');</v>
      </c>
    </row>
    <row r="6" spans="1:3" ht="15" x14ac:dyDescent="0.25">
      <c r="A6" s="2" t="s">
        <v>94</v>
      </c>
      <c r="B6" s="3" t="s">
        <v>95</v>
      </c>
      <c r="C6" t="str">
        <f t="shared" si="0"/>
        <v>insert into Producer values('长城汽车股份有限公司徐水分公司','河北省保定市徐水区朝阳北大街（徐）299号');</v>
      </c>
    </row>
    <row r="7" spans="1:3" ht="15" x14ac:dyDescent="0.25">
      <c r="A7" s="4" t="s">
        <v>96</v>
      </c>
      <c r="B7" s="2" t="s">
        <v>97</v>
      </c>
      <c r="C7" t="str">
        <f t="shared" si="0"/>
        <v>insert into Producer values('重庆市永川区长城汽车零部件有限公司','重庆市永川区凤龙大道666号');</v>
      </c>
    </row>
    <row r="8" spans="1:3" ht="15" x14ac:dyDescent="0.25">
      <c r="A8" s="2" t="s">
        <v>98</v>
      </c>
      <c r="B8" s="3" t="s">
        <v>99</v>
      </c>
      <c r="C8" t="str">
        <f t="shared" si="0"/>
        <v>insert into Producer values('日照魏牌汽车有限公司','山东省日照市经济开发区杭州路99号');</v>
      </c>
    </row>
    <row r="9" spans="1:3" x14ac:dyDescent="0.25">
      <c r="A9" s="2" t="s">
        <v>100</v>
      </c>
      <c r="B9" s="2" t="s">
        <v>101</v>
      </c>
      <c r="C9" t="str">
        <f t="shared" si="0"/>
        <v>insert into Producer values('长城汽车股份有限公司泰州分公司','江苏省泰州市高港区通江东路666号');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E422-B062-4B5D-A024-3B3CD7E647B0}">
  <dimension ref="A1:C16"/>
  <sheetViews>
    <sheetView workbookViewId="0">
      <selection activeCell="C2" sqref="C2:C16"/>
    </sheetView>
  </sheetViews>
  <sheetFormatPr defaultRowHeight="13.2" x14ac:dyDescent="0.25"/>
  <cols>
    <col min="1" max="1" width="32.6640625" customWidth="1"/>
    <col min="2" max="2" width="59.88671875" customWidth="1"/>
  </cols>
  <sheetData>
    <row r="1" spans="1:3" x14ac:dyDescent="0.25">
      <c r="A1" s="5" t="s">
        <v>102</v>
      </c>
      <c r="B1" s="5" t="s">
        <v>103</v>
      </c>
    </row>
    <row r="2" spans="1:3" ht="15" x14ac:dyDescent="0.25">
      <c r="A2" s="3" t="s">
        <v>104</v>
      </c>
      <c r="B2" s="5" t="s">
        <v>105</v>
      </c>
      <c r="C2" t="str">
        <f>"insert into Supplier values('"&amp;A2&amp;"','"&amp;B2&amp;"');"</f>
        <v>insert into Supplier values('北京海纳川航盛汽车电子有限公司    ','北京市大兴区采育镇北京采育经济开发区育隆大街1号');</v>
      </c>
    </row>
    <row r="3" spans="1:3" ht="15" x14ac:dyDescent="0.25">
      <c r="A3" s="3" t="s">
        <v>106</v>
      </c>
      <c r="B3" s="5" t="s">
        <v>107</v>
      </c>
      <c r="C3" t="str">
        <f t="shared" ref="C3:C16" si="0">"insert into Supplier values('"&amp;A3&amp;"','"&amp;B3&amp;"');"</f>
        <v>insert into Supplier values('重庆红宇摩擦制品有限公司 ','重庆市璧山区璧城街道景山路110号');</v>
      </c>
    </row>
    <row r="4" spans="1:3" ht="15" x14ac:dyDescent="0.25">
      <c r="A4" s="3" t="s">
        <v>108</v>
      </c>
      <c r="B4" s="5" t="s">
        <v>109</v>
      </c>
      <c r="C4" t="str">
        <f t="shared" si="0"/>
        <v>insert into Supplier values('重庆长风基铨机械有限公司 ','重庆市江津区德感街道德园路409号');</v>
      </c>
    </row>
    <row r="5" spans="1:3" ht="15" x14ac:dyDescent="0.25">
      <c r="A5" s="3" t="s">
        <v>110</v>
      </c>
      <c r="B5" s="5" t="s">
        <v>111</v>
      </c>
      <c r="C5" t="str">
        <f t="shared" si="0"/>
        <v>insert into Supplier values('重庆红旗缸盖制造有限公司 ','重庆市璧山区璧城街道璧东温泉园区牛角湾');</v>
      </c>
    </row>
    <row r="6" spans="1:3" ht="15" x14ac:dyDescent="0.25">
      <c r="A6" s="3" t="s">
        <v>112</v>
      </c>
      <c r="B6" s="5" t="s">
        <v>113</v>
      </c>
      <c r="C6" t="str">
        <f t="shared" si="0"/>
        <v>insert into Supplier values('重庆沃特尔粉末冶金有限公司 ','重庆市铜梁区工业园区玉泉路11号');</v>
      </c>
    </row>
    <row r="7" spans="1:3" ht="15" x14ac:dyDescent="0.25">
      <c r="A7" s="3" t="s">
        <v>114</v>
      </c>
      <c r="B7" s="5" t="s">
        <v>115</v>
      </c>
      <c r="C7" t="str">
        <f t="shared" si="0"/>
        <v>insert into Supplier values('佛山市恒威汽车动力转向器有限公司 ','佛山市高明区西安河江开发区跃华路广德街5号');</v>
      </c>
    </row>
    <row r="8" spans="1:3" ht="15" x14ac:dyDescent="0.25">
      <c r="A8" s="3" t="s">
        <v>116</v>
      </c>
      <c r="B8" s="5" t="s">
        <v>117</v>
      </c>
      <c r="C8" t="str">
        <f t="shared" si="0"/>
        <v>insert into Supplier values('沧州新旺汽车散热器制造有限公司 ','河北省青县陈咀乡张楼村中间');</v>
      </c>
    </row>
    <row r="9" spans="1:3" ht="15" x14ac:dyDescent="0.25">
      <c r="A9" s="3" t="s">
        <v>118</v>
      </c>
      <c r="B9" s="5" t="s">
        <v>119</v>
      </c>
      <c r="C9" t="str">
        <f t="shared" si="0"/>
        <v>insert into Supplier values('沧州宏悦车灯塑业有限公司 ','河间市卧佛堂卧安东路９号');</v>
      </c>
    </row>
    <row r="10" spans="1:3" ht="15" x14ac:dyDescent="0.25">
      <c r="A10" s="3" t="s">
        <v>120</v>
      </c>
      <c r="B10" s="5" t="s">
        <v>121</v>
      </c>
      <c r="C10" t="str">
        <f t="shared" si="0"/>
        <v>insert into Supplier values('保定市永大玻璃钢制品厂 ','保定市高新区隆兴西路１６号');</v>
      </c>
    </row>
    <row r="11" spans="1:3" ht="15" x14ac:dyDescent="0.25">
      <c r="A11" s="3" t="s">
        <v>122</v>
      </c>
      <c r="B11" s="5" t="s">
        <v>123</v>
      </c>
      <c r="C11" t="str">
        <f t="shared" si="0"/>
        <v>insert into Supplier values('广州市科立汽车电器有限公司 ','广州市科立汽车电器有限公司');</v>
      </c>
    </row>
    <row r="12" spans="1:3" ht="15" x14ac:dyDescent="0.25">
      <c r="A12" s="3" t="s">
        <v>124</v>
      </c>
      <c r="B12" s="5" t="s">
        <v>125</v>
      </c>
      <c r="C12" t="str">
        <f t="shared" si="0"/>
        <v>insert into Supplier values('中山市耀华汽车部件实业有限公司 ','中山市黄圃镇大岑工业区成业大道37号三层');</v>
      </c>
    </row>
    <row r="13" spans="1:3" ht="15" x14ac:dyDescent="0.25">
      <c r="A13" s="3" t="s">
        <v>126</v>
      </c>
      <c r="B13" s="5" t="s">
        <v>127</v>
      </c>
      <c r="C13" t="str">
        <f t="shared" si="0"/>
        <v>insert into Supplier values('广东多纳勒振华汽车系统有限公司 ','佛山市顺德区高新区（容桂）建业中路9号');</v>
      </c>
    </row>
    <row r="14" spans="1:3" ht="15" x14ac:dyDescent="0.25">
      <c r="A14" s="4" t="s">
        <v>128</v>
      </c>
      <c r="B14" t="s">
        <v>129</v>
      </c>
      <c r="C14" t="str">
        <f t="shared" si="0"/>
        <v>insert into Supplier values('柳州福臻模具有限公司',' 柳州市高新一路C-4号');</v>
      </c>
    </row>
    <row r="15" spans="1:3" ht="15" x14ac:dyDescent="0.25">
      <c r="A15" s="3" t="s">
        <v>130</v>
      </c>
      <c r="B15" s="5" t="s">
        <v>131</v>
      </c>
      <c r="C15" t="str">
        <f t="shared" si="0"/>
        <v>insert into Supplier values('贵州天义汽车电器有限公司 ','贵州省遵义市汇川区汇川大道延长线遵义V谷标准化厂房一期五号厂房');</v>
      </c>
    </row>
    <row r="16" spans="1:3" ht="15" x14ac:dyDescent="0.25">
      <c r="A16" s="3" t="s">
        <v>120</v>
      </c>
      <c r="B16" s="5" t="s">
        <v>121</v>
      </c>
      <c r="C16" t="str">
        <f t="shared" si="0"/>
        <v>insert into Supplier values('保定市永大玻璃钢制品厂 ','保定市高新区隆兴西路１６号');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FFEA-E614-4730-A068-96234F51C658}">
  <dimension ref="A1:C5"/>
  <sheetViews>
    <sheetView workbookViewId="0">
      <selection activeCell="C2" sqref="C2:C5"/>
    </sheetView>
  </sheetViews>
  <sheetFormatPr defaultRowHeight="13.2" x14ac:dyDescent="0.25"/>
  <sheetData>
    <row r="1" spans="1:3" x14ac:dyDescent="0.25">
      <c r="A1" s="5" t="s">
        <v>132</v>
      </c>
    </row>
    <row r="2" spans="1:3" x14ac:dyDescent="0.25">
      <c r="A2" s="5" t="s">
        <v>133</v>
      </c>
      <c r="C2" t="str">
        <f>"insert into Brand values('"&amp;A2&amp;"');"</f>
        <v>insert into Brand values('长城');</v>
      </c>
    </row>
    <row r="3" spans="1:3" x14ac:dyDescent="0.25">
      <c r="A3" s="5" t="s">
        <v>134</v>
      </c>
      <c r="C3" t="str">
        <f t="shared" ref="C3:C5" si="0">"insert into Brand values('"&amp;A3&amp;"');"</f>
        <v>insert into Brand values('哈弗');</v>
      </c>
    </row>
    <row r="4" spans="1:3" x14ac:dyDescent="0.25">
      <c r="A4" s="5" t="s">
        <v>135</v>
      </c>
      <c r="C4" t="str">
        <f t="shared" si="0"/>
        <v>insert into Brand values('魏');</v>
      </c>
    </row>
    <row r="5" spans="1:3" x14ac:dyDescent="0.25">
      <c r="A5" s="5" t="s">
        <v>136</v>
      </c>
      <c r="C5" t="str">
        <f t="shared" si="0"/>
        <v>insert into Brand values('欧拉');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CF26-E383-4A4B-B629-A73756142B9F}">
  <dimension ref="A1:J9"/>
  <sheetViews>
    <sheetView workbookViewId="0">
      <selection activeCell="J2" sqref="J2"/>
    </sheetView>
  </sheetViews>
  <sheetFormatPr defaultRowHeight="13.2" x14ac:dyDescent="0.25"/>
  <cols>
    <col min="1" max="2" width="8.88671875" style="6"/>
    <col min="3" max="3" width="12.109375" style="6" customWidth="1"/>
    <col min="4" max="4" width="17.21875" style="6" customWidth="1"/>
    <col min="5" max="9" width="8.88671875" style="6"/>
  </cols>
  <sheetData>
    <row r="1" spans="1:10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141</v>
      </c>
      <c r="F1" s="7" t="s">
        <v>142</v>
      </c>
      <c r="G1" s="7" t="s">
        <v>143</v>
      </c>
      <c r="H1" s="8" t="s">
        <v>144</v>
      </c>
      <c r="I1" s="8" t="s">
        <v>145</v>
      </c>
    </row>
    <row r="2" spans="1:10" x14ac:dyDescent="0.25">
      <c r="A2" s="7" t="s">
        <v>146</v>
      </c>
      <c r="B2" s="8" t="s">
        <v>160</v>
      </c>
      <c r="C2" s="7" t="s">
        <v>175</v>
      </c>
      <c r="D2" s="8" t="s">
        <v>171</v>
      </c>
      <c r="E2" s="7" t="s">
        <v>169</v>
      </c>
      <c r="F2" s="8" t="s">
        <v>165</v>
      </c>
      <c r="G2" s="8" t="s">
        <v>165</v>
      </c>
      <c r="H2" s="8" t="s">
        <v>165</v>
      </c>
      <c r="I2" s="8" t="s">
        <v>167</v>
      </c>
      <c r="J2" t="str">
        <f>"insert into Configuration values("&amp;A2&amp;",'"&amp;B2&amp;"','"&amp;C2&amp;"', '"&amp;D2&amp;"', "&amp;E2&amp;",'"&amp;F2&amp;"','"&amp;G2&amp;"','"&amp;H2&amp;"','"&amp;I2&amp;"');"</f>
        <v>insert into Configuration values(001,'伊莫拉红','2.0', '液力自动变速器', 285,'有','有','有','高');</v>
      </c>
    </row>
    <row r="3" spans="1:10" x14ac:dyDescent="0.25">
      <c r="A3" s="7" t="s">
        <v>147</v>
      </c>
      <c r="B3" s="8" t="s">
        <v>160</v>
      </c>
      <c r="C3" s="7" t="s">
        <v>176</v>
      </c>
      <c r="D3" s="8" t="s">
        <v>172</v>
      </c>
      <c r="E3" s="7" t="s">
        <v>170</v>
      </c>
      <c r="F3" s="8" t="s">
        <v>165</v>
      </c>
      <c r="G3" s="8" t="s">
        <v>166</v>
      </c>
      <c r="H3" s="8" t="s">
        <v>165</v>
      </c>
      <c r="I3" s="8" t="s">
        <v>168</v>
      </c>
      <c r="J3" t="str">
        <f t="shared" ref="J3:J9" si="0">"insert into Configuration values("&amp;A3&amp;",'"&amp;B3&amp;"','"&amp;C3&amp;"', '"&amp;D3&amp;"', "&amp;E3&amp;",'"&amp;F3&amp;"','"&amp;G3&amp;"','"&amp;H3&amp;"','"&amp;I3&amp;"');"</f>
        <v>insert into Configuration values(002,'伊莫拉红','1.6T', '机械无级自动变速器', 270,'有','无','有','低');</v>
      </c>
    </row>
    <row r="4" spans="1:10" x14ac:dyDescent="0.25">
      <c r="A4" s="7" t="s">
        <v>149</v>
      </c>
      <c r="B4" s="9" t="s">
        <v>161</v>
      </c>
      <c r="C4" s="7" t="s">
        <v>175</v>
      </c>
      <c r="D4" s="8" t="s">
        <v>173</v>
      </c>
      <c r="E4" s="7" t="s">
        <v>169</v>
      </c>
      <c r="F4" s="8" t="s">
        <v>165</v>
      </c>
      <c r="G4" s="8" t="s">
        <v>165</v>
      </c>
      <c r="H4" s="8" t="s">
        <v>166</v>
      </c>
      <c r="I4" s="8" t="s">
        <v>167</v>
      </c>
      <c r="J4" t="str">
        <f t="shared" si="0"/>
        <v>insert into Configuration values(003,'都市绿','2.0', '电控机械自动变速器', 285,'有','有','无','高');</v>
      </c>
    </row>
    <row r="5" spans="1:10" x14ac:dyDescent="0.25">
      <c r="A5" s="7" t="s">
        <v>151</v>
      </c>
      <c r="B5" s="9" t="s">
        <v>161</v>
      </c>
      <c r="C5" s="7" t="s">
        <v>176</v>
      </c>
      <c r="D5" s="8" t="s">
        <v>174</v>
      </c>
      <c r="E5" s="7" t="s">
        <v>170</v>
      </c>
      <c r="F5" s="8" t="s">
        <v>165</v>
      </c>
      <c r="G5" s="8" t="s">
        <v>166</v>
      </c>
      <c r="H5" s="8" t="s">
        <v>166</v>
      </c>
      <c r="I5" s="8" t="s">
        <v>168</v>
      </c>
      <c r="J5" t="str">
        <f t="shared" si="0"/>
        <v>insert into Configuration values(004,'都市绿','1.6T', '双离合变速器', 270,'有','无','无','低');</v>
      </c>
    </row>
    <row r="6" spans="1:10" x14ac:dyDescent="0.25">
      <c r="A6" s="7" t="s">
        <v>153</v>
      </c>
      <c r="B6" s="9" t="s">
        <v>162</v>
      </c>
      <c r="C6" s="7" t="s">
        <v>175</v>
      </c>
      <c r="D6" s="8" t="s">
        <v>171</v>
      </c>
      <c r="E6" s="7" t="s">
        <v>169</v>
      </c>
      <c r="F6" s="8" t="s">
        <v>165</v>
      </c>
      <c r="G6" s="8" t="s">
        <v>165</v>
      </c>
      <c r="H6" s="8" t="s">
        <v>165</v>
      </c>
      <c r="I6" s="8" t="s">
        <v>167</v>
      </c>
      <c r="J6" t="str">
        <f t="shared" si="0"/>
        <v>insert into Configuration values(005,'木瓜橙','2.0', '液力自动变速器', 285,'有','有','有','高');</v>
      </c>
    </row>
    <row r="7" spans="1:10" x14ac:dyDescent="0.25">
      <c r="A7" s="7" t="s">
        <v>155</v>
      </c>
      <c r="B7" s="9" t="s">
        <v>162</v>
      </c>
      <c r="C7" s="7" t="s">
        <v>176</v>
      </c>
      <c r="D7" s="8" t="s">
        <v>172</v>
      </c>
      <c r="E7" s="7" t="s">
        <v>170</v>
      </c>
      <c r="F7" s="8" t="s">
        <v>165</v>
      </c>
      <c r="G7" s="8" t="s">
        <v>166</v>
      </c>
      <c r="H7" s="8" t="s">
        <v>165</v>
      </c>
      <c r="I7" s="8" t="s">
        <v>168</v>
      </c>
      <c r="J7" t="str">
        <f t="shared" si="0"/>
        <v>insert into Configuration values(006,'木瓜橙','1.6T', '机械无级自动变速器', 270,'有','无','有','低');</v>
      </c>
    </row>
    <row r="8" spans="1:10" x14ac:dyDescent="0.25">
      <c r="A8" s="7" t="s">
        <v>157</v>
      </c>
      <c r="B8" s="8" t="s">
        <v>164</v>
      </c>
      <c r="C8" s="7" t="s">
        <v>175</v>
      </c>
      <c r="D8" s="8" t="s">
        <v>173</v>
      </c>
      <c r="E8" s="7" t="s">
        <v>169</v>
      </c>
      <c r="F8" s="8" t="s">
        <v>165</v>
      </c>
      <c r="G8" s="8" t="s">
        <v>165</v>
      </c>
      <c r="H8" s="8" t="s">
        <v>166</v>
      </c>
      <c r="I8" s="8" t="s">
        <v>167</v>
      </c>
      <c r="J8" t="str">
        <f t="shared" si="0"/>
        <v>insert into Configuration values(007,'冰川蓝','2.0', '电控机械自动变速器', 285,'有','有','无','高');</v>
      </c>
    </row>
    <row r="9" spans="1:10" x14ac:dyDescent="0.25">
      <c r="A9" s="7" t="s">
        <v>159</v>
      </c>
      <c r="B9" s="8" t="s">
        <v>163</v>
      </c>
      <c r="C9" s="7" t="s">
        <v>176</v>
      </c>
      <c r="D9" s="8" t="s">
        <v>174</v>
      </c>
      <c r="E9" s="7" t="s">
        <v>170</v>
      </c>
      <c r="F9" s="8" t="s">
        <v>165</v>
      </c>
      <c r="G9" s="8" t="s">
        <v>166</v>
      </c>
      <c r="H9" s="8" t="s">
        <v>166</v>
      </c>
      <c r="I9" s="8" t="s">
        <v>168</v>
      </c>
      <c r="J9" t="str">
        <f t="shared" si="0"/>
        <v>insert into Configuration values(008,'冰川蓝','1.6T', '双离合变速器', 270,'有','无','无','低');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186E-AD01-4A08-861C-ABD15325052C}">
  <dimension ref="A1:D31"/>
  <sheetViews>
    <sheetView topLeftCell="A4" workbookViewId="0">
      <selection activeCell="D2" sqref="D2:D31"/>
    </sheetView>
  </sheetViews>
  <sheetFormatPr defaultRowHeight="13.2" x14ac:dyDescent="0.25"/>
  <cols>
    <col min="1" max="1" width="22.21875" customWidth="1"/>
    <col min="2" max="3" width="8.88671875" style="6"/>
  </cols>
  <sheetData>
    <row r="1" spans="1:4" x14ac:dyDescent="0.25">
      <c r="A1" s="5" t="s">
        <v>177</v>
      </c>
      <c r="B1" s="8" t="s">
        <v>137</v>
      </c>
      <c r="C1" s="8" t="s">
        <v>178</v>
      </c>
    </row>
    <row r="2" spans="1:4" x14ac:dyDescent="0.25">
      <c r="A2" s="2" t="s">
        <v>200</v>
      </c>
      <c r="B2" s="7" t="s">
        <v>146</v>
      </c>
      <c r="C2" s="7" t="s">
        <v>154</v>
      </c>
      <c r="D2" t="str">
        <f>"insert into Vehicle values('"&amp;A2&amp;"',"&amp;B2&amp;","&amp;C2&amp;");"</f>
        <v>insert into Vehicle values('LGWAIJ3865UCBZQT8',001,006);</v>
      </c>
    </row>
    <row r="3" spans="1:4" x14ac:dyDescent="0.25">
      <c r="A3" t="s">
        <v>201</v>
      </c>
      <c r="B3" s="7" t="s">
        <v>149</v>
      </c>
      <c r="C3" s="7" t="s">
        <v>147</v>
      </c>
      <c r="D3" t="str">
        <f t="shared" ref="D3:D31" si="0">"insert into Vehicle values('"&amp;A3&amp;"',"&amp;B3&amp;","&amp;C3&amp;");"</f>
        <v>insert into Vehicle values('LGWKHC80ZDK8XCLMA',003,002);</v>
      </c>
    </row>
    <row r="4" spans="1:4" x14ac:dyDescent="0.25">
      <c r="A4" s="2" t="s">
        <v>202</v>
      </c>
      <c r="B4" s="7" t="s">
        <v>147</v>
      </c>
      <c r="C4" s="7" t="s">
        <v>148</v>
      </c>
      <c r="D4" t="str">
        <f t="shared" si="0"/>
        <v>insert into Vehicle values('LGW8028K558424SL4',002,003);</v>
      </c>
    </row>
    <row r="5" spans="1:4" x14ac:dyDescent="0.25">
      <c r="A5" t="s">
        <v>203</v>
      </c>
      <c r="B5" s="7" t="s">
        <v>151</v>
      </c>
      <c r="C5" s="7" t="s">
        <v>149</v>
      </c>
      <c r="D5" t="str">
        <f t="shared" si="0"/>
        <v>insert into Vehicle values('LGWNQ6H4WZ4OB3OR8',004,003);</v>
      </c>
    </row>
    <row r="6" spans="1:4" x14ac:dyDescent="0.25">
      <c r="A6" t="s">
        <v>204</v>
      </c>
      <c r="B6" s="7" t="s">
        <v>159</v>
      </c>
      <c r="C6" s="7" t="s">
        <v>152</v>
      </c>
      <c r="D6" t="str">
        <f t="shared" si="0"/>
        <v>insert into Vehicle values('LGW644272009GKR85',008,005);</v>
      </c>
    </row>
    <row r="7" spans="1:4" x14ac:dyDescent="0.25">
      <c r="A7" t="s">
        <v>205</v>
      </c>
      <c r="B7" s="7" t="s">
        <v>155</v>
      </c>
      <c r="C7" s="7" t="s">
        <v>146</v>
      </c>
      <c r="D7" t="str">
        <f t="shared" si="0"/>
        <v>insert into Vehicle values('LGWQ0PTY875ANP3O0',006,001);</v>
      </c>
    </row>
    <row r="8" spans="1:4" x14ac:dyDescent="0.25">
      <c r="A8" s="2" t="s">
        <v>206</v>
      </c>
      <c r="B8" s="7" t="s">
        <v>157</v>
      </c>
      <c r="C8" s="7" t="s">
        <v>156</v>
      </c>
      <c r="D8" t="str">
        <f t="shared" si="0"/>
        <v>insert into Vehicle values('LGWJSJ2PIG4VIIEB9',007,007);</v>
      </c>
    </row>
    <row r="9" spans="1:4" x14ac:dyDescent="0.25">
      <c r="A9" t="s">
        <v>207</v>
      </c>
      <c r="B9" s="7" t="s">
        <v>155</v>
      </c>
      <c r="C9" s="7" t="s">
        <v>158</v>
      </c>
      <c r="D9" t="str">
        <f t="shared" si="0"/>
        <v>insert into Vehicle values('LGW0V19L234279R2O',006,008);</v>
      </c>
    </row>
    <row r="10" spans="1:4" x14ac:dyDescent="0.25">
      <c r="A10" t="s">
        <v>208</v>
      </c>
      <c r="B10" s="7" t="s">
        <v>149</v>
      </c>
      <c r="C10" s="7" t="s">
        <v>194</v>
      </c>
      <c r="D10" t="str">
        <f t="shared" si="0"/>
        <v>insert into Vehicle values('LGW824P435S887495',003,009);</v>
      </c>
    </row>
    <row r="11" spans="1:4" x14ac:dyDescent="0.25">
      <c r="A11" t="s">
        <v>209</v>
      </c>
      <c r="B11" s="7" t="s">
        <v>146</v>
      </c>
      <c r="C11" s="7" t="s">
        <v>195</v>
      </c>
      <c r="D11" t="str">
        <f t="shared" si="0"/>
        <v>insert into Vehicle values('LGWO2L9708FGI5WZQ',001,010);</v>
      </c>
    </row>
    <row r="12" spans="1:4" x14ac:dyDescent="0.25">
      <c r="A12" s="2" t="s">
        <v>210</v>
      </c>
      <c r="B12" s="7" t="s">
        <v>147</v>
      </c>
      <c r="C12" s="7" t="s">
        <v>196</v>
      </c>
      <c r="D12" t="str">
        <f t="shared" si="0"/>
        <v>insert into Vehicle values('LGW8157W4P7WE438Q',002,011);</v>
      </c>
    </row>
    <row r="13" spans="1:4" x14ac:dyDescent="0.25">
      <c r="A13" t="s">
        <v>211</v>
      </c>
      <c r="B13" s="7" t="s">
        <v>153</v>
      </c>
      <c r="C13" s="7" t="s">
        <v>197</v>
      </c>
      <c r="D13" t="str">
        <f t="shared" si="0"/>
        <v>insert into Vehicle values('LGWE6I50F78830LCF',005,012);</v>
      </c>
    </row>
    <row r="14" spans="1:4" x14ac:dyDescent="0.25">
      <c r="A14" t="s">
        <v>212</v>
      </c>
      <c r="B14" s="7" t="s">
        <v>155</v>
      </c>
      <c r="C14" s="7" t="s">
        <v>198</v>
      </c>
      <c r="D14" t="str">
        <f t="shared" si="0"/>
        <v>insert into Vehicle values('LGWEWIY6LT72HC1O8',006,013);</v>
      </c>
    </row>
    <row r="15" spans="1:4" x14ac:dyDescent="0.25">
      <c r="A15" t="s">
        <v>213</v>
      </c>
      <c r="B15" s="7" t="s">
        <v>146</v>
      </c>
      <c r="C15" s="7" t="s">
        <v>147</v>
      </c>
      <c r="D15" t="str">
        <f t="shared" si="0"/>
        <v>insert into Vehicle values('LGWKM7OYUKD6ARL1K',001,002);</v>
      </c>
    </row>
    <row r="16" spans="1:4" x14ac:dyDescent="0.25">
      <c r="A16" s="2" t="s">
        <v>214</v>
      </c>
      <c r="B16" s="7" t="s">
        <v>147</v>
      </c>
      <c r="C16" s="7" t="s">
        <v>146</v>
      </c>
      <c r="D16" t="str">
        <f t="shared" si="0"/>
        <v>insert into Vehicle values('LGWVU42T0PH4U3UM2',002,001);</v>
      </c>
    </row>
    <row r="17" spans="1:4" x14ac:dyDescent="0.25">
      <c r="A17" t="s">
        <v>215</v>
      </c>
      <c r="B17" s="7" t="s">
        <v>149</v>
      </c>
      <c r="C17" s="7" t="s">
        <v>231</v>
      </c>
      <c r="D17" t="str">
        <f t="shared" si="0"/>
        <v>insert into Vehicle values('LGW9799299W95P839',003,014);</v>
      </c>
    </row>
    <row r="18" spans="1:4" x14ac:dyDescent="0.25">
      <c r="A18" s="2" t="s">
        <v>216</v>
      </c>
      <c r="B18" s="7" t="s">
        <v>159</v>
      </c>
      <c r="C18" s="7" t="s">
        <v>150</v>
      </c>
      <c r="D18" t="str">
        <f t="shared" si="0"/>
        <v>insert into Vehicle values('LGW3149238686E4I3',008,004);</v>
      </c>
    </row>
    <row r="19" spans="1:4" x14ac:dyDescent="0.25">
      <c r="A19" s="2" t="s">
        <v>217</v>
      </c>
      <c r="B19" s="7" t="s">
        <v>157</v>
      </c>
      <c r="C19" s="7" t="s">
        <v>150</v>
      </c>
      <c r="D19" t="str">
        <f t="shared" si="0"/>
        <v>insert into Vehicle values('LGW20187E3762R0K8',007,004);</v>
      </c>
    </row>
    <row r="20" spans="1:4" x14ac:dyDescent="0.25">
      <c r="A20" t="s">
        <v>218</v>
      </c>
      <c r="B20" s="7" t="s">
        <v>151</v>
      </c>
      <c r="C20" s="7" t="s">
        <v>152</v>
      </c>
      <c r="D20" t="str">
        <f t="shared" si="0"/>
        <v>insert into Vehicle values('LGWPFMZ49SLROKGYZ',004,005);</v>
      </c>
    </row>
    <row r="21" spans="1:4" x14ac:dyDescent="0.25">
      <c r="A21" s="2" t="s">
        <v>219</v>
      </c>
      <c r="B21" s="7" t="s">
        <v>153</v>
      </c>
      <c r="C21" s="7" t="s">
        <v>154</v>
      </c>
      <c r="D21" t="str">
        <f t="shared" si="0"/>
        <v>insert into Vehicle values('LGW59Q13184271221',005,006);</v>
      </c>
    </row>
    <row r="22" spans="1:4" x14ac:dyDescent="0.25">
      <c r="A22" s="2" t="s">
        <v>220</v>
      </c>
      <c r="B22" s="7" t="s">
        <v>155</v>
      </c>
      <c r="C22" s="7" t="s">
        <v>156</v>
      </c>
      <c r="D22" t="str">
        <f t="shared" si="0"/>
        <v>insert into Vehicle values('LGWK2ISZ1D7HQ94UA',006,007);</v>
      </c>
    </row>
    <row r="23" spans="1:4" x14ac:dyDescent="0.25">
      <c r="A23" s="2" t="s">
        <v>221</v>
      </c>
      <c r="B23" s="7" t="s">
        <v>146</v>
      </c>
      <c r="C23" s="7" t="s">
        <v>158</v>
      </c>
      <c r="D23" t="str">
        <f t="shared" si="0"/>
        <v>insert into Vehicle values('LGWVZZUU3NWT2D5OE',001,008);</v>
      </c>
    </row>
    <row r="24" spans="1:4" x14ac:dyDescent="0.25">
      <c r="A24" t="s">
        <v>222</v>
      </c>
      <c r="B24" s="7" t="s">
        <v>147</v>
      </c>
      <c r="C24" s="7" t="s">
        <v>194</v>
      </c>
      <c r="D24" t="str">
        <f t="shared" si="0"/>
        <v>insert into Vehicle values('LGW3S54SNA228211C',002,009);</v>
      </c>
    </row>
    <row r="25" spans="1:4" x14ac:dyDescent="0.25">
      <c r="A25" t="s">
        <v>223</v>
      </c>
      <c r="B25" s="7" t="s">
        <v>149</v>
      </c>
      <c r="C25" s="7" t="s">
        <v>195</v>
      </c>
      <c r="D25" t="str">
        <f t="shared" si="0"/>
        <v>insert into Vehicle values('LGW7006P992503TU9',003,010);</v>
      </c>
    </row>
    <row r="26" spans="1:4" x14ac:dyDescent="0.25">
      <c r="A26" s="2" t="s">
        <v>224</v>
      </c>
      <c r="B26" s="7" t="s">
        <v>151</v>
      </c>
      <c r="C26" s="7" t="s">
        <v>196</v>
      </c>
      <c r="D26" t="str">
        <f t="shared" si="0"/>
        <v>insert into Vehicle values('LGW45A3PJ566SGT2L',004,011);</v>
      </c>
    </row>
    <row r="27" spans="1:4" x14ac:dyDescent="0.25">
      <c r="A27" s="2" t="s">
        <v>225</v>
      </c>
      <c r="B27" s="7" t="s">
        <v>146</v>
      </c>
      <c r="C27" s="7" t="s">
        <v>197</v>
      </c>
      <c r="D27" t="str">
        <f t="shared" si="0"/>
        <v>insert into Vehicle values('LGWE7HX0Y0681OH3G',001,012);</v>
      </c>
    </row>
    <row r="28" spans="1:4" x14ac:dyDescent="0.25">
      <c r="A28" t="s">
        <v>226</v>
      </c>
      <c r="B28" s="7" t="s">
        <v>159</v>
      </c>
      <c r="C28" s="7" t="s">
        <v>198</v>
      </c>
      <c r="D28" t="str">
        <f t="shared" si="0"/>
        <v>insert into Vehicle values('LGW65369V73A00592',008,013);</v>
      </c>
    </row>
    <row r="29" spans="1:4" x14ac:dyDescent="0.25">
      <c r="A29" t="s">
        <v>227</v>
      </c>
      <c r="B29" s="7" t="s">
        <v>157</v>
      </c>
      <c r="C29" s="7" t="s">
        <v>199</v>
      </c>
      <c r="D29" t="str">
        <f t="shared" si="0"/>
        <v>insert into Vehicle values('LGWDYZXIPNPU8M239',007,014);</v>
      </c>
    </row>
    <row r="30" spans="1:4" x14ac:dyDescent="0.25">
      <c r="A30" t="s">
        <v>228</v>
      </c>
      <c r="B30" s="7" t="s">
        <v>149</v>
      </c>
      <c r="C30" s="7" t="s">
        <v>198</v>
      </c>
      <c r="D30" t="str">
        <f t="shared" si="0"/>
        <v>insert into Vehicle values('LGWJFMCHRJZAU2BFS',003,013);</v>
      </c>
    </row>
    <row r="31" spans="1:4" x14ac:dyDescent="0.25">
      <c r="A31" t="s">
        <v>229</v>
      </c>
      <c r="B31" s="7" t="s">
        <v>155</v>
      </c>
      <c r="C31" s="7" t="s">
        <v>199</v>
      </c>
      <c r="D31" t="str">
        <f t="shared" si="0"/>
        <v>insert into Vehicle values('LGW776K741R312626',006,014);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54DB-50D2-4E2F-B8AD-434808554908}">
  <dimension ref="A1:D15"/>
  <sheetViews>
    <sheetView workbookViewId="0">
      <selection activeCell="D2" sqref="D2:D15"/>
    </sheetView>
  </sheetViews>
  <sheetFormatPr defaultRowHeight="13.2" x14ac:dyDescent="0.25"/>
  <cols>
    <col min="1" max="1" width="8.88671875" style="6"/>
  </cols>
  <sheetData>
    <row r="1" spans="1:4" x14ac:dyDescent="0.25">
      <c r="A1" s="8" t="s">
        <v>178</v>
      </c>
      <c r="B1" s="5" t="s">
        <v>179</v>
      </c>
      <c r="C1" s="5" t="s">
        <v>132</v>
      </c>
    </row>
    <row r="2" spans="1:4" x14ac:dyDescent="0.25">
      <c r="A2" s="7" t="s">
        <v>146</v>
      </c>
      <c r="B2" s="9" t="s">
        <v>180</v>
      </c>
      <c r="C2" s="5" t="s">
        <v>133</v>
      </c>
      <c r="D2" t="str">
        <f>"insert into Model values("&amp;A2&amp;",'"&amp;B2&amp;"','"&amp;C2&amp;"');"</f>
        <v>insert into Model values(001,'长城精灵','长城');</v>
      </c>
    </row>
    <row r="3" spans="1:4" x14ac:dyDescent="0.25">
      <c r="A3" s="7" t="s">
        <v>147</v>
      </c>
      <c r="B3" s="5" t="s">
        <v>181</v>
      </c>
      <c r="C3" s="5" t="s">
        <v>133</v>
      </c>
      <c r="D3" t="str">
        <f t="shared" ref="D3:D15" si="0">"insert into Model values("&amp;A3&amp;",'"&amp;B3&amp;"','"&amp;C3&amp;"');"</f>
        <v>insert into Model values(002,'炫丽','长城');</v>
      </c>
    </row>
    <row r="4" spans="1:4" x14ac:dyDescent="0.25">
      <c r="A4" s="7" t="s">
        <v>148</v>
      </c>
      <c r="B4" s="5" t="s">
        <v>182</v>
      </c>
      <c r="C4" s="5" t="s">
        <v>133</v>
      </c>
      <c r="D4" t="str">
        <f t="shared" si="0"/>
        <v>insert into Model values(003,'酷熊','长城');</v>
      </c>
    </row>
    <row r="5" spans="1:4" x14ac:dyDescent="0.25">
      <c r="A5" s="7" t="s">
        <v>150</v>
      </c>
      <c r="B5" s="5" t="s">
        <v>183</v>
      </c>
      <c r="C5" s="5" t="s">
        <v>133</v>
      </c>
      <c r="D5" t="str">
        <f t="shared" si="0"/>
        <v>insert into Model values(004,'凌傲','长城');</v>
      </c>
    </row>
    <row r="6" spans="1:4" x14ac:dyDescent="0.25">
      <c r="A6" s="7" t="s">
        <v>152</v>
      </c>
      <c r="B6" s="10" t="s">
        <v>184</v>
      </c>
      <c r="C6" s="5" t="s">
        <v>133</v>
      </c>
      <c r="D6" t="str">
        <f t="shared" si="0"/>
        <v>insert into Model values(005,'长城C30','长城');</v>
      </c>
    </row>
    <row r="7" spans="1:4" x14ac:dyDescent="0.25">
      <c r="A7" s="7" t="s">
        <v>154</v>
      </c>
      <c r="B7" s="10" t="s">
        <v>185</v>
      </c>
      <c r="C7" s="5" t="s">
        <v>133</v>
      </c>
      <c r="D7" t="str">
        <f t="shared" si="0"/>
        <v>insert into Model values(006,'长城C50','长城');</v>
      </c>
    </row>
    <row r="8" spans="1:4" x14ac:dyDescent="0.25">
      <c r="A8" s="7" t="s">
        <v>156</v>
      </c>
      <c r="B8" s="3" t="s">
        <v>186</v>
      </c>
      <c r="C8" s="5" t="s">
        <v>134</v>
      </c>
      <c r="D8" t="str">
        <f t="shared" si="0"/>
        <v>insert into Model values(007,'哈弗M2','哈弗');</v>
      </c>
    </row>
    <row r="9" spans="1:4" x14ac:dyDescent="0.25">
      <c r="A9" s="7" t="s">
        <v>158</v>
      </c>
      <c r="B9" s="10" t="s">
        <v>187</v>
      </c>
      <c r="C9" s="5" t="s">
        <v>134</v>
      </c>
      <c r="D9" t="str">
        <f t="shared" si="0"/>
        <v>insert into Model values(008,'哈弗M1','哈弗');</v>
      </c>
    </row>
    <row r="10" spans="1:4" x14ac:dyDescent="0.25">
      <c r="A10" s="7" t="s">
        <v>194</v>
      </c>
      <c r="B10" s="10" t="s">
        <v>188</v>
      </c>
      <c r="C10" s="5" t="s">
        <v>134</v>
      </c>
      <c r="D10" t="str">
        <f t="shared" si="0"/>
        <v>insert into Model values(009,'哈弗M4','哈弗');</v>
      </c>
    </row>
    <row r="11" spans="1:4" x14ac:dyDescent="0.25">
      <c r="A11" s="7" t="s">
        <v>195</v>
      </c>
      <c r="B11" s="10" t="s">
        <v>189</v>
      </c>
      <c r="C11" s="5" t="s">
        <v>134</v>
      </c>
      <c r="D11" t="str">
        <f t="shared" si="0"/>
        <v>insert into Model values(010,'哈弗H3','哈弗');</v>
      </c>
    </row>
    <row r="12" spans="1:4" x14ac:dyDescent="0.25">
      <c r="A12" s="7" t="s">
        <v>196</v>
      </c>
      <c r="B12" s="9" t="s">
        <v>190</v>
      </c>
      <c r="C12" s="5" t="s">
        <v>135</v>
      </c>
      <c r="D12" t="str">
        <f t="shared" si="0"/>
        <v>insert into Model values(011,'赛铃','魏');</v>
      </c>
    </row>
    <row r="13" spans="1:4" x14ac:dyDescent="0.25">
      <c r="A13" s="7" t="s">
        <v>197</v>
      </c>
      <c r="B13" s="9" t="s">
        <v>191</v>
      </c>
      <c r="C13" s="5" t="s">
        <v>135</v>
      </c>
      <c r="D13" t="str">
        <f t="shared" si="0"/>
        <v>insert into Model values(012,'风骏5','魏');</v>
      </c>
    </row>
    <row r="14" spans="1:4" x14ac:dyDescent="0.25">
      <c r="A14" s="7" t="s">
        <v>198</v>
      </c>
      <c r="B14" s="10" t="s">
        <v>192</v>
      </c>
      <c r="C14" s="5" t="s">
        <v>136</v>
      </c>
      <c r="D14" t="str">
        <f t="shared" si="0"/>
        <v>insert into Model values(013,'欧拉iQ','欧拉');</v>
      </c>
    </row>
    <row r="15" spans="1:4" x14ac:dyDescent="0.25">
      <c r="A15" s="7" t="s">
        <v>199</v>
      </c>
      <c r="B15" s="9" t="s">
        <v>193</v>
      </c>
      <c r="C15" s="5" t="s">
        <v>136</v>
      </c>
      <c r="D15" t="str">
        <f t="shared" si="0"/>
        <v>insert into Model values(014,'欧拉黑猫','欧拉');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FA8F-3A71-4908-B18F-A2EF123B07D0}">
  <dimension ref="A1:I16"/>
  <sheetViews>
    <sheetView workbookViewId="0">
      <selection activeCell="I2" sqref="I2"/>
    </sheetView>
  </sheetViews>
  <sheetFormatPr defaultRowHeight="13.2" x14ac:dyDescent="0.25"/>
  <cols>
    <col min="1" max="1" width="8.88671875" style="6"/>
    <col min="2" max="2" width="10.77734375" style="6" customWidth="1"/>
    <col min="3" max="5" width="8.88671875" style="6"/>
    <col min="6" max="6" width="12.88671875" style="6" bestFit="1" customWidth="1"/>
    <col min="7" max="7" width="29.77734375" style="6" customWidth="1"/>
    <col min="8" max="8" width="8.88671875" style="6"/>
  </cols>
  <sheetData>
    <row r="1" spans="1:9" ht="15" x14ac:dyDescent="0.25">
      <c r="A1" s="11" t="s">
        <v>232</v>
      </c>
      <c r="B1" s="8" t="s">
        <v>233</v>
      </c>
      <c r="C1" s="8" t="s">
        <v>234</v>
      </c>
      <c r="D1" s="8" t="s">
        <v>235</v>
      </c>
      <c r="E1" s="8" t="s">
        <v>269</v>
      </c>
      <c r="F1" s="8" t="s">
        <v>270</v>
      </c>
      <c r="G1" s="8" t="s">
        <v>237</v>
      </c>
      <c r="H1" s="8" t="s">
        <v>178</v>
      </c>
    </row>
    <row r="2" spans="1:9" ht="15" x14ac:dyDescent="0.25">
      <c r="A2" s="7" t="s">
        <v>146</v>
      </c>
      <c r="B2" s="7" t="s">
        <v>239</v>
      </c>
      <c r="C2" s="8" t="s">
        <v>256</v>
      </c>
      <c r="D2" s="7" t="s">
        <v>260</v>
      </c>
      <c r="E2" s="7">
        <v>5000</v>
      </c>
      <c r="F2" s="7">
        <f>D2*E2</f>
        <v>10000000</v>
      </c>
      <c r="G2" s="12" t="s">
        <v>104</v>
      </c>
      <c r="H2" s="7" t="s">
        <v>146</v>
      </c>
      <c r="I2" t="str">
        <f>"insert into Supply values("&amp;A2&amp;",'"&amp;B2&amp;"','"&amp;C2&amp;"',"&amp;D2&amp;", "&amp;E2&amp;","&amp;F2&amp;", '"&amp;G2&amp;"', "&amp;H2&amp;");"</f>
        <v>insert into Supply values(001,'2022-10-12','电子元件',2000, 5000,10000000, '北京海纳川航盛汽车电子有限公司    ', 001);</v>
      </c>
    </row>
    <row r="3" spans="1:9" ht="15" x14ac:dyDescent="0.25">
      <c r="A3" s="7" t="s">
        <v>230</v>
      </c>
      <c r="B3" s="7" t="s">
        <v>240</v>
      </c>
      <c r="C3" s="8" t="s">
        <v>256</v>
      </c>
      <c r="D3" s="7" t="s">
        <v>262</v>
      </c>
      <c r="E3" s="7" t="s">
        <v>272</v>
      </c>
      <c r="F3" s="7">
        <f t="shared" ref="F3:F16" si="0">D3*E3</f>
        <v>5000000</v>
      </c>
      <c r="G3" s="12" t="s">
        <v>104</v>
      </c>
      <c r="H3" s="7" t="s">
        <v>149</v>
      </c>
      <c r="I3" t="str">
        <f t="shared" ref="I3:I16" si="1">"insert into Supply values("&amp;A3&amp;",'"&amp;B3&amp;"','"&amp;C3&amp;"',"&amp;D3&amp;", "&amp;E3&amp;","&amp;F3&amp;", '"&amp;G3&amp;"', "&amp;H3&amp;");"</f>
        <v>insert into Supply values(002,'2022-07-09','电子元件',1000, 5000,5000000, '北京海纳川航盛汽车电子有限公司    ', 003);</v>
      </c>
    </row>
    <row r="4" spans="1:9" ht="15" x14ac:dyDescent="0.25">
      <c r="A4" s="7" t="s">
        <v>148</v>
      </c>
      <c r="B4" s="7" t="s">
        <v>241</v>
      </c>
      <c r="C4" s="8" t="s">
        <v>256</v>
      </c>
      <c r="D4" s="7" t="s">
        <v>263</v>
      </c>
      <c r="E4" s="7" t="s">
        <v>271</v>
      </c>
      <c r="F4" s="7">
        <f t="shared" si="0"/>
        <v>2500000</v>
      </c>
      <c r="G4" s="12" t="s">
        <v>104</v>
      </c>
      <c r="H4" s="7" t="s">
        <v>153</v>
      </c>
      <c r="I4" t="str">
        <f t="shared" si="1"/>
        <v>insert into Supply values(003,'2022-09-23','电子元件',500, 5000,2500000, '北京海纳川航盛汽车电子有限公司    ', 005);</v>
      </c>
    </row>
    <row r="5" spans="1:9" ht="15" x14ac:dyDescent="0.25">
      <c r="A5" s="7" t="s">
        <v>150</v>
      </c>
      <c r="B5" s="7" t="s">
        <v>242</v>
      </c>
      <c r="C5" s="8" t="s">
        <v>256</v>
      </c>
      <c r="D5" s="7" t="s">
        <v>264</v>
      </c>
      <c r="E5" s="7" t="s">
        <v>271</v>
      </c>
      <c r="F5" s="7">
        <f t="shared" si="0"/>
        <v>6000000</v>
      </c>
      <c r="G5" s="12" t="s">
        <v>104</v>
      </c>
      <c r="H5" s="7" t="s">
        <v>157</v>
      </c>
      <c r="I5" t="str">
        <f t="shared" si="1"/>
        <v>insert into Supply values(004,'2022-06-05','电子元件',1200, 5000,6000000, '北京海纳川航盛汽车电子有限公司    ', 007);</v>
      </c>
    </row>
    <row r="6" spans="1:9" ht="15" x14ac:dyDescent="0.25">
      <c r="A6" s="7" t="s">
        <v>152</v>
      </c>
      <c r="B6" s="7" t="s">
        <v>243</v>
      </c>
      <c r="C6" s="8" t="s">
        <v>257</v>
      </c>
      <c r="D6" s="7" t="s">
        <v>265</v>
      </c>
      <c r="E6" s="7" t="s">
        <v>262</v>
      </c>
      <c r="F6" s="7">
        <f t="shared" si="0"/>
        <v>800000</v>
      </c>
      <c r="G6" s="3" t="s">
        <v>116</v>
      </c>
      <c r="H6" s="7" t="s">
        <v>146</v>
      </c>
      <c r="I6" t="str">
        <f t="shared" si="1"/>
        <v>insert into Supply values(005,'2022-10-25','散热器',800, 1000,800000, '沧州新旺汽车散热器制造有限公司 ', 001);</v>
      </c>
    </row>
    <row r="7" spans="1:9" ht="15" x14ac:dyDescent="0.25">
      <c r="A7" s="7" t="s">
        <v>154</v>
      </c>
      <c r="B7" s="7" t="s">
        <v>244</v>
      </c>
      <c r="C7" s="8" t="s">
        <v>257</v>
      </c>
      <c r="D7" s="7" t="s">
        <v>266</v>
      </c>
      <c r="E7" s="7" t="s">
        <v>262</v>
      </c>
      <c r="F7" s="7">
        <f t="shared" si="0"/>
        <v>700000</v>
      </c>
      <c r="G7" s="3" t="s">
        <v>116</v>
      </c>
      <c r="H7" s="7" t="s">
        <v>147</v>
      </c>
      <c r="I7" t="str">
        <f t="shared" si="1"/>
        <v>insert into Supply values(006,'2022-08-17','散热器',700, 1000,700000, '沧州新旺汽车散热器制造有限公司 ', 002);</v>
      </c>
    </row>
    <row r="8" spans="1:9" ht="15" x14ac:dyDescent="0.25">
      <c r="A8" s="7" t="s">
        <v>156</v>
      </c>
      <c r="B8" s="7" t="s">
        <v>245</v>
      </c>
      <c r="C8" s="8" t="s">
        <v>257</v>
      </c>
      <c r="D8" s="7" t="s">
        <v>267</v>
      </c>
      <c r="E8" s="7" t="s">
        <v>261</v>
      </c>
      <c r="F8" s="7">
        <f t="shared" si="0"/>
        <v>900000</v>
      </c>
      <c r="G8" s="3" t="s">
        <v>116</v>
      </c>
      <c r="H8" s="7" t="s">
        <v>151</v>
      </c>
      <c r="I8" t="str">
        <f t="shared" si="1"/>
        <v>insert into Supply values(007,'2022-09-13','散热器',900, 1000,900000, '沧州新旺汽车散热器制造有限公司 ', 004);</v>
      </c>
    </row>
    <row r="9" spans="1:9" ht="15" x14ac:dyDescent="0.25">
      <c r="A9" s="7" t="s">
        <v>158</v>
      </c>
      <c r="B9" s="7" t="s">
        <v>247</v>
      </c>
      <c r="C9" s="8" t="s">
        <v>257</v>
      </c>
      <c r="D9" s="7" t="s">
        <v>262</v>
      </c>
      <c r="E9" s="7" t="s">
        <v>261</v>
      </c>
      <c r="F9" s="7">
        <f t="shared" si="0"/>
        <v>1000000</v>
      </c>
      <c r="G9" s="3" t="s">
        <v>116</v>
      </c>
      <c r="H9" s="7" t="s">
        <v>154</v>
      </c>
      <c r="I9" t="str">
        <f t="shared" si="1"/>
        <v>insert into Supply values(008,'2022-11-16','散热器',1000, 1000,1000000, '沧州新旺汽车散热器制造有限公司 ', 006);</v>
      </c>
    </row>
    <row r="10" spans="1:9" ht="15" x14ac:dyDescent="0.25">
      <c r="A10" s="7" t="s">
        <v>194</v>
      </c>
      <c r="B10" s="7" t="s">
        <v>248</v>
      </c>
      <c r="C10" s="8" t="s">
        <v>257</v>
      </c>
      <c r="D10" s="7" t="s">
        <v>264</v>
      </c>
      <c r="E10" s="7" t="s">
        <v>261</v>
      </c>
      <c r="F10" s="7">
        <f t="shared" si="0"/>
        <v>1200000</v>
      </c>
      <c r="G10" s="3" t="s">
        <v>116</v>
      </c>
      <c r="H10" s="7" t="s">
        <v>158</v>
      </c>
      <c r="I10" t="str">
        <f t="shared" si="1"/>
        <v>insert into Supply values(009,'2022-12-14','散热器',1200, 1000,1200000, '沧州新旺汽车散热器制造有限公司 ', 008);</v>
      </c>
    </row>
    <row r="11" spans="1:9" ht="15" x14ac:dyDescent="0.25">
      <c r="A11" s="7" t="s">
        <v>195</v>
      </c>
      <c r="B11" s="7" t="s">
        <v>249</v>
      </c>
      <c r="C11" s="8" t="s">
        <v>257</v>
      </c>
      <c r="D11" s="7" t="s">
        <v>263</v>
      </c>
      <c r="E11" s="7" t="s">
        <v>261</v>
      </c>
      <c r="F11" s="7">
        <f t="shared" si="0"/>
        <v>500000</v>
      </c>
      <c r="G11" s="3" t="s">
        <v>116</v>
      </c>
      <c r="H11" s="7" t="s">
        <v>195</v>
      </c>
      <c r="I11" t="str">
        <f t="shared" si="1"/>
        <v>insert into Supply values(010,'2022-11-26','散热器',500, 1000,500000, '沧州新旺汽车散热器制造有限公司 ', 010);</v>
      </c>
    </row>
    <row r="12" spans="1:9" ht="15" x14ac:dyDescent="0.25">
      <c r="A12" s="7" t="s">
        <v>196</v>
      </c>
      <c r="B12" s="7" t="s">
        <v>251</v>
      </c>
      <c r="C12" s="8" t="s">
        <v>258</v>
      </c>
      <c r="D12" s="7" t="s">
        <v>266</v>
      </c>
      <c r="E12" s="7" t="s">
        <v>260</v>
      </c>
      <c r="F12" s="7">
        <f t="shared" si="0"/>
        <v>1400000</v>
      </c>
      <c r="G12" s="3" t="s">
        <v>120</v>
      </c>
      <c r="H12" s="7" t="s">
        <v>151</v>
      </c>
      <c r="I12" t="str">
        <f t="shared" si="1"/>
        <v>insert into Supply values(011,'2022-07-25','挡风玻璃',700, 2000,1400000, '保定市永大玻璃钢制品厂 ', 004);</v>
      </c>
    </row>
    <row r="13" spans="1:9" ht="15" x14ac:dyDescent="0.25">
      <c r="A13" s="7" t="s">
        <v>197</v>
      </c>
      <c r="B13" s="7" t="s">
        <v>253</v>
      </c>
      <c r="C13" s="8" t="s">
        <v>258</v>
      </c>
      <c r="D13" s="7" t="s">
        <v>266</v>
      </c>
      <c r="E13" s="7" t="s">
        <v>260</v>
      </c>
      <c r="F13" s="7">
        <f t="shared" si="0"/>
        <v>1400000</v>
      </c>
      <c r="G13" s="3" t="s">
        <v>120</v>
      </c>
      <c r="H13" s="7" t="s">
        <v>153</v>
      </c>
      <c r="I13" t="str">
        <f t="shared" si="1"/>
        <v>insert into Supply values(012,'2022-08-07','挡风玻璃',700, 2000,1400000, '保定市永大玻璃钢制品厂 ', 005);</v>
      </c>
    </row>
    <row r="14" spans="1:9" ht="15" x14ac:dyDescent="0.25">
      <c r="A14" s="7" t="s">
        <v>198</v>
      </c>
      <c r="B14" s="7" t="s">
        <v>254</v>
      </c>
      <c r="C14" s="8" t="s">
        <v>258</v>
      </c>
      <c r="D14" s="7" t="s">
        <v>266</v>
      </c>
      <c r="E14" s="7" t="s">
        <v>259</v>
      </c>
      <c r="F14" s="7">
        <f t="shared" si="0"/>
        <v>1400000</v>
      </c>
      <c r="G14" s="3" t="s">
        <v>120</v>
      </c>
      <c r="H14" s="7" t="s">
        <v>155</v>
      </c>
      <c r="I14" t="str">
        <f t="shared" si="1"/>
        <v>insert into Supply values(013,'2022-06-30','挡风玻璃',700, 2000,1400000, '保定市永大玻璃钢制品厂 ', 006);</v>
      </c>
    </row>
    <row r="15" spans="1:9" ht="15" x14ac:dyDescent="0.25">
      <c r="A15" s="7" t="s">
        <v>199</v>
      </c>
      <c r="B15" s="7" t="s">
        <v>245</v>
      </c>
      <c r="C15" s="8" t="s">
        <v>258</v>
      </c>
      <c r="D15" s="7" t="s">
        <v>268</v>
      </c>
      <c r="E15" s="7" t="s">
        <v>259</v>
      </c>
      <c r="F15" s="7">
        <f t="shared" si="0"/>
        <v>1200000</v>
      </c>
      <c r="G15" s="3" t="s">
        <v>120</v>
      </c>
      <c r="H15" s="7" t="s">
        <v>156</v>
      </c>
      <c r="I15" t="str">
        <f t="shared" si="1"/>
        <v>insert into Supply values(014,'2022-09-13','挡风玻璃',600, 2000,1200000, '保定市永大玻璃钢制品厂 ', 007);</v>
      </c>
    </row>
    <row r="16" spans="1:9" ht="15" x14ac:dyDescent="0.25">
      <c r="A16" s="7" t="s">
        <v>236</v>
      </c>
      <c r="B16" s="7" t="s">
        <v>255</v>
      </c>
      <c r="C16" s="8" t="s">
        <v>258</v>
      </c>
      <c r="D16" s="7" t="s">
        <v>265</v>
      </c>
      <c r="E16" s="7" t="s">
        <v>259</v>
      </c>
      <c r="F16" s="7">
        <f t="shared" si="0"/>
        <v>1600000</v>
      </c>
      <c r="G16" s="3" t="s">
        <v>120</v>
      </c>
      <c r="H16" s="7" t="s">
        <v>158</v>
      </c>
      <c r="I16" t="str">
        <f t="shared" si="1"/>
        <v>insert into Supply values(015,'2022-10-16','挡风玻璃',800, 2000,1600000, '保定市永大玻璃钢制品厂 ', 008);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5863-B3B2-4CE6-A2D8-F6B47D3ED124}">
  <dimension ref="A1:D33"/>
  <sheetViews>
    <sheetView workbookViewId="0">
      <selection activeCell="D2" sqref="D2:D31"/>
    </sheetView>
  </sheetViews>
  <sheetFormatPr defaultRowHeight="13.2" x14ac:dyDescent="0.25"/>
  <cols>
    <col min="1" max="1" width="15.21875" style="6" customWidth="1"/>
    <col min="2" max="2" width="33.88671875" customWidth="1"/>
    <col min="3" max="3" width="23.33203125" customWidth="1"/>
  </cols>
  <sheetData>
    <row r="1" spans="1:4" x14ac:dyDescent="0.25">
      <c r="A1" s="8" t="s">
        <v>273</v>
      </c>
      <c r="B1" s="5" t="s">
        <v>274</v>
      </c>
      <c r="C1" s="10" t="s">
        <v>275</v>
      </c>
    </row>
    <row r="2" spans="1:4" x14ac:dyDescent="0.25">
      <c r="A2" s="7" t="s">
        <v>276</v>
      </c>
      <c r="B2" s="2" t="s">
        <v>86</v>
      </c>
      <c r="C2" s="2" t="s">
        <v>200</v>
      </c>
      <c r="D2" t="str">
        <f>"insert into Produce values('"&amp;A2&amp;"', '"&amp;B2&amp;"', '"&amp;C2&amp;"');"</f>
        <v>insert into Produce values('2022-08-04', '保定长城华北汽车有限责任公司', 'LGWAIJ3865UCBZQT8');</v>
      </c>
    </row>
    <row r="3" spans="1:4" x14ac:dyDescent="0.25">
      <c r="A3" s="7" t="s">
        <v>277</v>
      </c>
      <c r="B3" s="2" t="s">
        <v>88</v>
      </c>
      <c r="C3" t="s">
        <v>201</v>
      </c>
      <c r="D3" t="str">
        <f t="shared" ref="D3:D31" si="0">"insert into Produce values('"&amp;A3&amp;"', '"&amp;B3&amp;"', '"&amp;C3&amp;"');"</f>
        <v>insert into Produce values('2022-10-11', '天津长城汽车有限公司', 'LGWKHC80ZDK8XCLMA');</v>
      </c>
    </row>
    <row r="4" spans="1:4" x14ac:dyDescent="0.25">
      <c r="A4" s="7" t="s">
        <v>278</v>
      </c>
      <c r="B4" s="2" t="s">
        <v>90</v>
      </c>
      <c r="C4" s="2" t="s">
        <v>202</v>
      </c>
      <c r="D4" t="str">
        <f t="shared" si="0"/>
        <v>insert into Produce values('2022-09-17', '张家港长城汽车研发有限公司', 'LGW8028K558424SL4');</v>
      </c>
    </row>
    <row r="5" spans="1:4" x14ac:dyDescent="0.25">
      <c r="A5" s="7" t="s">
        <v>279</v>
      </c>
      <c r="B5" s="2" t="s">
        <v>92</v>
      </c>
      <c r="C5" t="s">
        <v>203</v>
      </c>
      <c r="D5" t="str">
        <f t="shared" si="0"/>
        <v>insert into Produce values('2022-07-23', '长城汽车股份有限公司平湖分公司', 'LGWNQ6H4WZ4OB3OR8');</v>
      </c>
    </row>
    <row r="6" spans="1:4" x14ac:dyDescent="0.25">
      <c r="A6" s="7" t="s">
        <v>280</v>
      </c>
      <c r="B6" s="2" t="s">
        <v>94</v>
      </c>
      <c r="C6" t="s">
        <v>204</v>
      </c>
      <c r="D6" t="str">
        <f t="shared" si="0"/>
        <v>insert into Produce values('2022-09-26', '长城汽车股份有限公司徐水分公司', 'LGW644272009GKR85');</v>
      </c>
    </row>
    <row r="7" spans="1:4" ht="15" x14ac:dyDescent="0.25">
      <c r="A7" s="7" t="s">
        <v>281</v>
      </c>
      <c r="B7" s="4" t="s">
        <v>96</v>
      </c>
      <c r="C7" t="s">
        <v>205</v>
      </c>
      <c r="D7" t="str">
        <f t="shared" si="0"/>
        <v>insert into Produce values('2022-08-30', '重庆市永川区长城汽车零部件有限公司', 'LGWQ0PTY875ANP3O0');</v>
      </c>
    </row>
    <row r="8" spans="1:4" x14ac:dyDescent="0.25">
      <c r="A8" s="7" t="s">
        <v>282</v>
      </c>
      <c r="B8" s="2" t="s">
        <v>98</v>
      </c>
      <c r="C8" s="2" t="s">
        <v>206</v>
      </c>
      <c r="D8" t="str">
        <f t="shared" si="0"/>
        <v>insert into Produce values('2022-07-16', '日照魏牌汽车有限公司', 'LGWJSJ2PIG4VIIEB9');</v>
      </c>
    </row>
    <row r="9" spans="1:4" x14ac:dyDescent="0.25">
      <c r="A9" s="7" t="s">
        <v>283</v>
      </c>
      <c r="B9" s="2" t="s">
        <v>100</v>
      </c>
      <c r="C9" t="s">
        <v>207</v>
      </c>
      <c r="D9" t="str">
        <f t="shared" si="0"/>
        <v>insert into Produce values('2022-11-14', '长城汽车股份有限公司泰州分公司', 'LGW0V19L234279R2O');</v>
      </c>
    </row>
    <row r="10" spans="1:4" x14ac:dyDescent="0.25">
      <c r="A10" s="7" t="s">
        <v>284</v>
      </c>
      <c r="B10" s="2" t="s">
        <v>86</v>
      </c>
      <c r="C10" t="s">
        <v>208</v>
      </c>
      <c r="D10" t="str">
        <f t="shared" si="0"/>
        <v>insert into Produce values('2022-08-05', '保定长城华北汽车有限责任公司', 'LGW824P435S887495');</v>
      </c>
    </row>
    <row r="11" spans="1:4" x14ac:dyDescent="0.25">
      <c r="A11" s="7" t="s">
        <v>238</v>
      </c>
      <c r="B11" s="2" t="s">
        <v>88</v>
      </c>
      <c r="C11" t="s">
        <v>209</v>
      </c>
      <c r="D11" t="str">
        <f t="shared" si="0"/>
        <v>insert into Produce values('2022-10-12', '天津长城汽车有限公司', 'LGWO2L9708FGI5WZQ');</v>
      </c>
    </row>
    <row r="12" spans="1:4" x14ac:dyDescent="0.25">
      <c r="A12" s="7" t="s">
        <v>285</v>
      </c>
      <c r="B12" s="2" t="s">
        <v>90</v>
      </c>
      <c r="C12" s="2" t="s">
        <v>210</v>
      </c>
      <c r="D12" t="str">
        <f t="shared" si="0"/>
        <v>insert into Produce values('2022-09-18', '张家港长城汽车研发有限公司', 'LGW8157W4P7WE438Q');</v>
      </c>
    </row>
    <row r="13" spans="1:4" x14ac:dyDescent="0.25">
      <c r="A13" s="7" t="s">
        <v>286</v>
      </c>
      <c r="B13" s="2" t="s">
        <v>92</v>
      </c>
      <c r="C13" t="s">
        <v>211</v>
      </c>
      <c r="D13" t="str">
        <f t="shared" si="0"/>
        <v>insert into Produce values('2022-07-24', '长城汽车股份有限公司平湖分公司', 'LGWE6I50F78830LCF');</v>
      </c>
    </row>
    <row r="14" spans="1:4" x14ac:dyDescent="0.25">
      <c r="A14" s="7" t="s">
        <v>287</v>
      </c>
      <c r="B14" s="2" t="s">
        <v>94</v>
      </c>
      <c r="C14" t="s">
        <v>212</v>
      </c>
      <c r="D14" t="str">
        <f t="shared" si="0"/>
        <v>insert into Produce values('2022-09-27', '长城汽车股份有限公司徐水分公司', 'LGWEWIY6LT72HC1O8');</v>
      </c>
    </row>
    <row r="15" spans="1:4" ht="15" x14ac:dyDescent="0.25">
      <c r="A15" s="7" t="s">
        <v>288</v>
      </c>
      <c r="B15" s="4" t="s">
        <v>96</v>
      </c>
      <c r="C15" t="s">
        <v>213</v>
      </c>
      <c r="D15" t="str">
        <f t="shared" si="0"/>
        <v>insert into Produce values('2022-08-31', '重庆市永川区长城汽车零部件有限公司', 'LGWKM7OYUKD6ARL1K');</v>
      </c>
    </row>
    <row r="16" spans="1:4" x14ac:dyDescent="0.25">
      <c r="A16" s="7" t="s">
        <v>289</v>
      </c>
      <c r="B16" s="2" t="s">
        <v>98</v>
      </c>
      <c r="C16" s="2" t="s">
        <v>214</v>
      </c>
      <c r="D16" t="str">
        <f t="shared" si="0"/>
        <v>insert into Produce values('2022-07-17', '日照魏牌汽车有限公司', 'LGWVU42T0PH4U3UM2');</v>
      </c>
    </row>
    <row r="17" spans="1:4" x14ac:dyDescent="0.25">
      <c r="A17" s="7" t="s">
        <v>290</v>
      </c>
      <c r="B17" s="2" t="s">
        <v>100</v>
      </c>
      <c r="C17" t="s">
        <v>215</v>
      </c>
      <c r="D17" t="str">
        <f t="shared" si="0"/>
        <v>insert into Produce values('2022-11-15', '长城汽车股份有限公司泰州分公司', 'LGW9799299W95P839');</v>
      </c>
    </row>
    <row r="18" spans="1:4" x14ac:dyDescent="0.25">
      <c r="A18" s="7" t="s">
        <v>291</v>
      </c>
      <c r="B18" s="2" t="s">
        <v>86</v>
      </c>
      <c r="C18" s="2" t="s">
        <v>216</v>
      </c>
      <c r="D18" t="str">
        <f t="shared" si="0"/>
        <v>insert into Produce values('2022-08-06', '保定长城华北汽车有限责任公司', 'LGW3149238686E4I3');</v>
      </c>
    </row>
    <row r="19" spans="1:4" x14ac:dyDescent="0.25">
      <c r="A19" s="7" t="s">
        <v>292</v>
      </c>
      <c r="B19" s="2" t="s">
        <v>88</v>
      </c>
      <c r="C19" s="2" t="s">
        <v>217</v>
      </c>
      <c r="D19" t="str">
        <f t="shared" si="0"/>
        <v>insert into Produce values('2022-10-13', '天津长城汽车有限公司', 'LGW20187E3762R0K8');</v>
      </c>
    </row>
    <row r="20" spans="1:4" x14ac:dyDescent="0.25">
      <c r="A20" s="7" t="s">
        <v>293</v>
      </c>
      <c r="B20" s="2" t="s">
        <v>90</v>
      </c>
      <c r="C20" t="s">
        <v>218</v>
      </c>
      <c r="D20" t="str">
        <f t="shared" si="0"/>
        <v>insert into Produce values('2022-09-19', '张家港长城汽车研发有限公司', 'LGWPFMZ49SLROKGYZ');</v>
      </c>
    </row>
    <row r="21" spans="1:4" x14ac:dyDescent="0.25">
      <c r="A21" s="7" t="s">
        <v>250</v>
      </c>
      <c r="B21" s="2" t="s">
        <v>92</v>
      </c>
      <c r="C21" s="2" t="s">
        <v>219</v>
      </c>
      <c r="D21" t="str">
        <f t="shared" si="0"/>
        <v>insert into Produce values('2022-07-25', '长城汽车股份有限公司平湖分公司', 'LGW59Q13184271221');</v>
      </c>
    </row>
    <row r="22" spans="1:4" x14ac:dyDescent="0.25">
      <c r="A22" s="7" t="s">
        <v>294</v>
      </c>
      <c r="B22" s="2" t="s">
        <v>94</v>
      </c>
      <c r="C22" s="2" t="s">
        <v>220</v>
      </c>
      <c r="D22" t="str">
        <f t="shared" si="0"/>
        <v>insert into Produce values('2022-09-28', '长城汽车股份有限公司徐水分公司', 'LGWK2ISZ1D7HQ94UA');</v>
      </c>
    </row>
    <row r="23" spans="1:4" ht="15" x14ac:dyDescent="0.25">
      <c r="A23" s="7" t="s">
        <v>281</v>
      </c>
      <c r="B23" s="4" t="s">
        <v>96</v>
      </c>
      <c r="C23" s="2" t="s">
        <v>221</v>
      </c>
      <c r="D23" t="str">
        <f t="shared" si="0"/>
        <v>insert into Produce values('2022-08-30', '重庆市永川区长城汽车零部件有限公司', 'LGWVZZUU3NWT2D5OE');</v>
      </c>
    </row>
    <row r="24" spans="1:4" x14ac:dyDescent="0.25">
      <c r="A24" s="7" t="s">
        <v>295</v>
      </c>
      <c r="B24" s="2" t="s">
        <v>98</v>
      </c>
      <c r="C24" t="s">
        <v>222</v>
      </c>
      <c r="D24" t="str">
        <f t="shared" si="0"/>
        <v>insert into Produce values('2022-07-18', '日照魏牌汽车有限公司', 'LGW3S54SNA228211C');</v>
      </c>
    </row>
    <row r="25" spans="1:4" x14ac:dyDescent="0.25">
      <c r="A25" s="7" t="s">
        <v>246</v>
      </c>
      <c r="B25" s="2" t="s">
        <v>100</v>
      </c>
      <c r="C25" t="s">
        <v>223</v>
      </c>
      <c r="D25" t="str">
        <f t="shared" si="0"/>
        <v>insert into Produce values('2022-11-16', '长城汽车股份有限公司泰州分公司', 'LGW7006P992503TU9');</v>
      </c>
    </row>
    <row r="26" spans="1:4" x14ac:dyDescent="0.25">
      <c r="A26" s="7" t="s">
        <v>252</v>
      </c>
      <c r="B26" s="2" t="s">
        <v>86</v>
      </c>
      <c r="C26" s="2" t="s">
        <v>224</v>
      </c>
      <c r="D26" t="str">
        <f t="shared" si="0"/>
        <v>insert into Produce values('2022-08-07', '保定长城华北汽车有限责任公司', 'LGW45A3PJ566SGT2L');</v>
      </c>
    </row>
    <row r="27" spans="1:4" x14ac:dyDescent="0.25">
      <c r="A27" s="7" t="s">
        <v>296</v>
      </c>
      <c r="B27" s="2" t="s">
        <v>88</v>
      </c>
      <c r="C27" s="2" t="s">
        <v>225</v>
      </c>
      <c r="D27" t="str">
        <f t="shared" si="0"/>
        <v>insert into Produce values('2022-10-14', '天津长城汽车有限公司', 'LGWE7HX0Y0681OH3G');</v>
      </c>
    </row>
    <row r="28" spans="1:4" x14ac:dyDescent="0.25">
      <c r="A28" s="7" t="s">
        <v>297</v>
      </c>
      <c r="B28" s="2" t="s">
        <v>90</v>
      </c>
      <c r="C28" t="s">
        <v>226</v>
      </c>
      <c r="D28" t="str">
        <f t="shared" si="0"/>
        <v>insert into Produce values('2022-09-20', '张家港长城汽车研发有限公司', 'LGW65369V73A00592');</v>
      </c>
    </row>
    <row r="29" spans="1:4" x14ac:dyDescent="0.25">
      <c r="A29" s="7" t="s">
        <v>298</v>
      </c>
      <c r="B29" s="2" t="s">
        <v>92</v>
      </c>
      <c r="C29" t="s">
        <v>227</v>
      </c>
      <c r="D29" t="str">
        <f t="shared" si="0"/>
        <v>insert into Produce values('2022-07-26', '长城汽车股份有限公司平湖分公司', 'LGWDYZXIPNPU8M239');</v>
      </c>
    </row>
    <row r="30" spans="1:4" x14ac:dyDescent="0.25">
      <c r="A30" s="7" t="s">
        <v>299</v>
      </c>
      <c r="B30" s="2" t="s">
        <v>94</v>
      </c>
      <c r="C30" t="s">
        <v>228</v>
      </c>
      <c r="D30" t="str">
        <f t="shared" si="0"/>
        <v>insert into Produce values('2022-09-29', '长城汽车股份有限公司徐水分公司', 'LGWJFMCHRJZAU2BFS');</v>
      </c>
    </row>
    <row r="31" spans="1:4" ht="15" x14ac:dyDescent="0.25">
      <c r="A31" s="7" t="s">
        <v>281</v>
      </c>
      <c r="B31" s="4" t="s">
        <v>96</v>
      </c>
      <c r="C31" t="s">
        <v>229</v>
      </c>
      <c r="D31" t="str">
        <f t="shared" si="0"/>
        <v>insert into Produce values('2022-08-30', '重庆市永川区长城汽车零部件有限公司', 'LGW776K741R312626');</v>
      </c>
    </row>
    <row r="32" spans="1:4" x14ac:dyDescent="0.25">
      <c r="B32" s="2"/>
    </row>
    <row r="33" spans="2:2" x14ac:dyDescent="0.25">
      <c r="B33" s="2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35A0-60F2-45A9-A177-694CF8985807}">
  <dimension ref="A1:F33"/>
  <sheetViews>
    <sheetView workbookViewId="0">
      <selection activeCell="F2" sqref="F2"/>
    </sheetView>
  </sheetViews>
  <sheetFormatPr defaultRowHeight="13.2" x14ac:dyDescent="0.25"/>
  <cols>
    <col min="2" max="2" width="12.5546875" customWidth="1"/>
    <col min="3" max="3" width="11.88671875" style="6" customWidth="1"/>
    <col min="4" max="4" width="23.109375" customWidth="1"/>
    <col min="5" max="5" width="23.33203125" customWidth="1"/>
  </cols>
  <sheetData>
    <row r="1" spans="1:6" ht="15" x14ac:dyDescent="0.25">
      <c r="A1" s="4" t="s">
        <v>232</v>
      </c>
      <c r="B1" s="5" t="s">
        <v>300</v>
      </c>
      <c r="C1" s="8" t="s">
        <v>301</v>
      </c>
      <c r="D1" s="10" t="s">
        <v>302</v>
      </c>
      <c r="E1" s="5" t="s">
        <v>303</v>
      </c>
    </row>
    <row r="2" spans="1:6" x14ac:dyDescent="0.25">
      <c r="A2">
        <v>101</v>
      </c>
      <c r="B2" s="7" t="s">
        <v>304</v>
      </c>
      <c r="C2" s="6">
        <v>85000</v>
      </c>
      <c r="D2" s="2" t="s">
        <v>200</v>
      </c>
      <c r="E2" s="1" t="s">
        <v>70</v>
      </c>
      <c r="F2" t="str">
        <f>"insert into Order values("&amp;A2&amp;", '"&amp;B2&amp;"', "&amp;C2&amp;", '"&amp;D2&amp;"', '"&amp;E2&amp;"');"</f>
        <v>insert into Order values(101, '2022-08-05', 85000, 'LGWAIJ3865UCBZQT8', '恩悌销售有限公司');</v>
      </c>
    </row>
    <row r="3" spans="1:6" x14ac:dyDescent="0.25">
      <c r="A3">
        <v>102</v>
      </c>
      <c r="B3" s="7" t="s">
        <v>239</v>
      </c>
      <c r="C3" s="6">
        <v>75000</v>
      </c>
      <c r="D3" t="s">
        <v>201</v>
      </c>
      <c r="E3" s="1" t="s">
        <v>72</v>
      </c>
      <c r="F3" t="str">
        <f t="shared" ref="F3:F31" si="0">"insert into Order values("&amp;A3&amp;", '"&amp;B3&amp;"', "&amp;C3&amp;", '"&amp;D3&amp;"', '"&amp;E3&amp;"');"</f>
        <v>insert into Order values(102, '2022-10-12', 75000, 'LGWKHC80ZDK8XCLMA', '联通时科销售有限公司');</v>
      </c>
    </row>
    <row r="4" spans="1:6" x14ac:dyDescent="0.25">
      <c r="A4">
        <v>103</v>
      </c>
      <c r="B4" s="7" t="s">
        <v>305</v>
      </c>
      <c r="C4" s="6">
        <v>85000</v>
      </c>
      <c r="D4" s="2" t="s">
        <v>202</v>
      </c>
      <c r="E4" s="1" t="s">
        <v>74</v>
      </c>
      <c r="F4" t="str">
        <f t="shared" si="0"/>
        <v>insert into Order values(103, '2022-09-19', 85000, 'LGW8028K558424SL4', '立信电子销售有限公司');</v>
      </c>
    </row>
    <row r="5" spans="1:6" x14ac:dyDescent="0.25">
      <c r="A5">
        <v>104</v>
      </c>
      <c r="B5" s="7" t="s">
        <v>251</v>
      </c>
      <c r="C5" s="6">
        <v>100000</v>
      </c>
      <c r="D5" t="s">
        <v>203</v>
      </c>
      <c r="E5" s="1" t="s">
        <v>76</v>
      </c>
      <c r="F5" t="str">
        <f t="shared" si="0"/>
        <v>insert into Order values(104, '2022-07-25', 100000, 'LGWNQ6H4WZ4OB3OR8', '泰麒麟销售有限公司');</v>
      </c>
    </row>
    <row r="6" spans="1:6" x14ac:dyDescent="0.25">
      <c r="A6">
        <v>105</v>
      </c>
      <c r="B6" s="7" t="s">
        <v>280</v>
      </c>
      <c r="C6" s="6">
        <v>95000</v>
      </c>
      <c r="D6" t="s">
        <v>204</v>
      </c>
      <c r="E6" s="1" t="s">
        <v>78</v>
      </c>
      <c r="F6" t="str">
        <f t="shared" si="0"/>
        <v>insert into Order values(105, '2022-09-26', 95000, 'LGW644272009GKR85', '创亿销售有限公司');</v>
      </c>
    </row>
    <row r="7" spans="1:6" x14ac:dyDescent="0.25">
      <c r="A7">
        <v>106</v>
      </c>
      <c r="B7" s="7" t="s">
        <v>306</v>
      </c>
      <c r="C7" s="6">
        <v>78000</v>
      </c>
      <c r="D7" t="s">
        <v>205</v>
      </c>
      <c r="E7" s="1" t="s">
        <v>80</v>
      </c>
      <c r="F7" t="str">
        <f t="shared" si="0"/>
        <v>insert into Order values(106, '2022-08-31', 78000, 'LGWQ0PTY875ANP3O0', '良诺销售有限公司');</v>
      </c>
    </row>
    <row r="8" spans="1:6" x14ac:dyDescent="0.25">
      <c r="A8">
        <v>107</v>
      </c>
      <c r="B8" s="7" t="s">
        <v>307</v>
      </c>
      <c r="C8" s="6">
        <v>85000</v>
      </c>
      <c r="D8" s="2" t="s">
        <v>206</v>
      </c>
      <c r="E8" s="1" t="s">
        <v>82</v>
      </c>
      <c r="F8" t="str">
        <f t="shared" si="0"/>
        <v>insert into Order values(107, '2022-07-17', 85000, 'LGWJSJ2PIG4VIIEB9', '新格林耐特销售有限公司');</v>
      </c>
    </row>
    <row r="9" spans="1:6" x14ac:dyDescent="0.25">
      <c r="A9">
        <v>108</v>
      </c>
      <c r="B9" s="7" t="s">
        <v>283</v>
      </c>
      <c r="C9" s="6">
        <v>95000</v>
      </c>
      <c r="D9" t="s">
        <v>207</v>
      </c>
      <c r="E9" s="1" t="s">
        <v>84</v>
      </c>
      <c r="F9" t="str">
        <f t="shared" si="0"/>
        <v>insert into Order values(108, '2022-11-14', 95000, 'LGW0V19L234279R2O', '趋势销售有限公司');</v>
      </c>
    </row>
    <row r="10" spans="1:6" x14ac:dyDescent="0.25">
      <c r="A10">
        <v>109</v>
      </c>
      <c r="B10" s="7" t="s">
        <v>253</v>
      </c>
      <c r="C10" s="6">
        <v>120000</v>
      </c>
      <c r="D10" t="s">
        <v>208</v>
      </c>
      <c r="E10" s="1" t="s">
        <v>70</v>
      </c>
      <c r="F10" t="str">
        <f t="shared" si="0"/>
        <v>insert into Order values(109, '2022-08-07', 120000, 'LGW824P435S887495', '恩悌销售有限公司');</v>
      </c>
    </row>
    <row r="11" spans="1:6" x14ac:dyDescent="0.25">
      <c r="A11">
        <v>110</v>
      </c>
      <c r="B11" s="7" t="s">
        <v>308</v>
      </c>
      <c r="C11" s="6">
        <v>115000</v>
      </c>
      <c r="D11" t="s">
        <v>209</v>
      </c>
      <c r="E11" s="1" t="s">
        <v>72</v>
      </c>
      <c r="F11" t="str">
        <f t="shared" si="0"/>
        <v>insert into Order values(110, '2022-10-19', 115000, 'LGWO2L9708FGI5WZQ', '联通时科销售有限公司');</v>
      </c>
    </row>
    <row r="12" spans="1:6" x14ac:dyDescent="0.25">
      <c r="A12">
        <v>111</v>
      </c>
      <c r="B12" s="7" t="s">
        <v>309</v>
      </c>
      <c r="C12" s="6">
        <v>110000</v>
      </c>
      <c r="D12" s="2" t="s">
        <v>210</v>
      </c>
      <c r="E12" s="1" t="s">
        <v>74</v>
      </c>
      <c r="F12" t="str">
        <f t="shared" si="0"/>
        <v>insert into Order values(111, '2022-09-25', 110000, 'LGW8157W4P7WE438Q', '立信电子销售有限公司');</v>
      </c>
    </row>
    <row r="13" spans="1:6" x14ac:dyDescent="0.25">
      <c r="A13">
        <v>112</v>
      </c>
      <c r="B13" s="7" t="s">
        <v>310</v>
      </c>
      <c r="C13" s="6">
        <v>98000</v>
      </c>
      <c r="D13" t="s">
        <v>211</v>
      </c>
      <c r="E13" s="1" t="s">
        <v>76</v>
      </c>
      <c r="F13" t="str">
        <f t="shared" si="0"/>
        <v>insert into Order values(112, '2022-07-28', 98000, 'LGWE6I50F78830LCF', '泰麒麟销售有限公司');</v>
      </c>
    </row>
    <row r="14" spans="1:6" x14ac:dyDescent="0.25">
      <c r="A14">
        <v>113</v>
      </c>
      <c r="B14" s="7" t="s">
        <v>287</v>
      </c>
      <c r="C14" s="6">
        <v>97500</v>
      </c>
      <c r="D14" t="s">
        <v>212</v>
      </c>
      <c r="E14" s="1" t="s">
        <v>78</v>
      </c>
      <c r="F14" t="str">
        <f t="shared" si="0"/>
        <v>insert into Order values(113, '2022-09-27', 97500, 'LGWEWIY6LT72HC1O8', '创亿销售有限公司');</v>
      </c>
    </row>
    <row r="15" spans="1:6" x14ac:dyDescent="0.25">
      <c r="A15">
        <v>114</v>
      </c>
      <c r="B15" s="7" t="s">
        <v>288</v>
      </c>
      <c r="C15" s="6">
        <v>85000</v>
      </c>
      <c r="D15" t="s">
        <v>213</v>
      </c>
      <c r="E15" s="1" t="s">
        <v>80</v>
      </c>
      <c r="F15" t="str">
        <f t="shared" si="0"/>
        <v>insert into Order values(114, '2022-08-31', 85000, 'LGWKM7OYUKD6ARL1K', '良诺销售有限公司');</v>
      </c>
    </row>
    <row r="16" spans="1:6" x14ac:dyDescent="0.25">
      <c r="A16">
        <v>115</v>
      </c>
      <c r="B16" s="7" t="s">
        <v>311</v>
      </c>
      <c r="C16" s="6">
        <v>75000</v>
      </c>
      <c r="D16" s="2" t="s">
        <v>214</v>
      </c>
      <c r="E16" s="1" t="s">
        <v>82</v>
      </c>
      <c r="F16" t="str">
        <f t="shared" si="0"/>
        <v>insert into Order values(115, '2022-07-26', 75000, 'LGWVU42T0PH4U3UM2', '新格林耐特销售有限公司');</v>
      </c>
    </row>
    <row r="17" spans="1:6" x14ac:dyDescent="0.25">
      <c r="A17">
        <v>116</v>
      </c>
      <c r="B17" s="7" t="s">
        <v>312</v>
      </c>
      <c r="C17" s="6">
        <v>85000</v>
      </c>
      <c r="D17" t="s">
        <v>215</v>
      </c>
      <c r="E17" s="1" t="s">
        <v>84</v>
      </c>
      <c r="F17" t="str">
        <f t="shared" si="0"/>
        <v>insert into Order values(116, '2022-11-23', 85000, 'LGW9799299W95P839', '趋势销售有限公司');</v>
      </c>
    </row>
    <row r="18" spans="1:6" x14ac:dyDescent="0.25">
      <c r="A18">
        <v>117</v>
      </c>
      <c r="B18" s="7" t="s">
        <v>313</v>
      </c>
      <c r="C18" s="6">
        <v>100000</v>
      </c>
      <c r="D18" s="2" t="s">
        <v>216</v>
      </c>
      <c r="E18" s="1" t="s">
        <v>70</v>
      </c>
      <c r="F18" t="str">
        <f t="shared" si="0"/>
        <v>insert into Order values(117, '2022-08-16', 100000, 'LGW3149238686E4I3', '恩悌销售有限公司');</v>
      </c>
    </row>
    <row r="19" spans="1:6" x14ac:dyDescent="0.25">
      <c r="A19">
        <v>118</v>
      </c>
      <c r="B19" s="7" t="s">
        <v>308</v>
      </c>
      <c r="C19" s="6">
        <v>95000</v>
      </c>
      <c r="D19" s="2" t="s">
        <v>217</v>
      </c>
      <c r="E19" s="1" t="s">
        <v>72</v>
      </c>
      <c r="F19" t="str">
        <f t="shared" si="0"/>
        <v>insert into Order values(118, '2022-10-19', 95000, 'LGW20187E3762R0K8', '联通时科销售有限公司');</v>
      </c>
    </row>
    <row r="20" spans="1:6" x14ac:dyDescent="0.25">
      <c r="A20">
        <v>119</v>
      </c>
      <c r="B20" s="7" t="s">
        <v>293</v>
      </c>
      <c r="C20" s="6">
        <v>78000</v>
      </c>
      <c r="D20" t="s">
        <v>218</v>
      </c>
      <c r="E20" s="1" t="s">
        <v>74</v>
      </c>
      <c r="F20" t="str">
        <f t="shared" si="0"/>
        <v>insert into Order values(119, '2022-09-19', 78000, 'LGWPFMZ49SLROKGYZ', '立信电子销售有限公司');</v>
      </c>
    </row>
    <row r="21" spans="1:6" x14ac:dyDescent="0.25">
      <c r="A21">
        <v>120</v>
      </c>
      <c r="B21" s="7" t="s">
        <v>315</v>
      </c>
      <c r="C21" s="6">
        <v>85000</v>
      </c>
      <c r="D21" s="2" t="s">
        <v>219</v>
      </c>
      <c r="E21" s="1" t="s">
        <v>76</v>
      </c>
      <c r="F21" t="str">
        <f t="shared" si="0"/>
        <v>insert into Order values(120, '2022-07-30', 85000, 'LGW59Q13184271221', '泰麒麟销售有限公司');</v>
      </c>
    </row>
    <row r="22" spans="1:6" x14ac:dyDescent="0.25">
      <c r="A22">
        <v>121</v>
      </c>
      <c r="B22" s="7" t="s">
        <v>314</v>
      </c>
      <c r="C22" s="6">
        <v>95000</v>
      </c>
      <c r="D22" s="2" t="s">
        <v>220</v>
      </c>
      <c r="E22" s="1" t="s">
        <v>78</v>
      </c>
      <c r="F22" t="str">
        <f t="shared" si="0"/>
        <v>insert into Order values(121, '2022-09-30', 95000, 'LGWK2ISZ1D7HQ94UA', '创亿销售有限公司');</v>
      </c>
    </row>
    <row r="23" spans="1:6" x14ac:dyDescent="0.25">
      <c r="A23">
        <v>122</v>
      </c>
      <c r="B23" s="7" t="s">
        <v>281</v>
      </c>
      <c r="C23" s="6">
        <v>120000</v>
      </c>
      <c r="D23" s="2" t="s">
        <v>221</v>
      </c>
      <c r="E23" s="1" t="s">
        <v>80</v>
      </c>
      <c r="F23" t="str">
        <f t="shared" si="0"/>
        <v>insert into Order values(122, '2022-08-30', 120000, 'LGWVZZUU3NWT2D5OE', '良诺销售有限公司');</v>
      </c>
    </row>
    <row r="24" spans="1:6" x14ac:dyDescent="0.25">
      <c r="A24">
        <v>123</v>
      </c>
      <c r="B24" s="7" t="s">
        <v>310</v>
      </c>
      <c r="C24" s="6">
        <v>115000</v>
      </c>
      <c r="D24" t="s">
        <v>222</v>
      </c>
      <c r="E24" s="1" t="s">
        <v>82</v>
      </c>
      <c r="F24" t="str">
        <f t="shared" si="0"/>
        <v>insert into Order values(123, '2022-07-28', 115000, 'LGW3S54SNA228211C', '新格林耐特销售有限公司');</v>
      </c>
    </row>
    <row r="25" spans="1:6" x14ac:dyDescent="0.25">
      <c r="A25">
        <v>124</v>
      </c>
      <c r="B25" s="7" t="s">
        <v>246</v>
      </c>
      <c r="C25" s="6">
        <v>110000</v>
      </c>
      <c r="D25" t="s">
        <v>223</v>
      </c>
      <c r="E25" s="1" t="s">
        <v>84</v>
      </c>
      <c r="F25" t="str">
        <f t="shared" si="0"/>
        <v>insert into Order values(124, '2022-11-16', 110000, 'LGW7006P992503TU9', '趋势销售有限公司');</v>
      </c>
    </row>
    <row r="26" spans="1:6" x14ac:dyDescent="0.25">
      <c r="A26">
        <v>125</v>
      </c>
      <c r="B26" s="7" t="s">
        <v>316</v>
      </c>
      <c r="C26" s="6">
        <v>98000</v>
      </c>
      <c r="D26" s="2" t="s">
        <v>224</v>
      </c>
      <c r="E26" s="1" t="s">
        <v>70</v>
      </c>
      <c r="F26" t="str">
        <f t="shared" si="0"/>
        <v>insert into Order values(125, '2022-08-27', 98000, 'LGW45A3PJ566SGT2L', '恩悌销售有限公司');</v>
      </c>
    </row>
    <row r="27" spans="1:6" x14ac:dyDescent="0.25">
      <c r="A27">
        <v>126</v>
      </c>
      <c r="B27" s="7" t="s">
        <v>317</v>
      </c>
      <c r="C27" s="6">
        <v>97500</v>
      </c>
      <c r="D27" s="2" t="s">
        <v>225</v>
      </c>
      <c r="E27" s="1" t="s">
        <v>72</v>
      </c>
      <c r="F27" t="str">
        <f t="shared" si="0"/>
        <v>insert into Order values(126, '2022-10-24', 97500, 'LGWE7HX0Y0681OH3G', '联通时科销售有限公司');</v>
      </c>
    </row>
    <row r="28" spans="1:6" x14ac:dyDescent="0.25">
      <c r="A28">
        <v>127</v>
      </c>
      <c r="B28" s="7" t="s">
        <v>318</v>
      </c>
      <c r="C28" s="6">
        <v>85000</v>
      </c>
      <c r="D28" t="s">
        <v>226</v>
      </c>
      <c r="E28" s="1" t="s">
        <v>74</v>
      </c>
      <c r="F28" t="str">
        <f t="shared" si="0"/>
        <v>insert into Order values(127, '2022-09-27', 85000, 'LGW65369V73A00592', '立信电子销售有限公司');</v>
      </c>
    </row>
    <row r="29" spans="1:6" x14ac:dyDescent="0.25">
      <c r="A29">
        <v>128</v>
      </c>
      <c r="B29" s="7" t="s">
        <v>298</v>
      </c>
      <c r="C29" s="6">
        <v>75000</v>
      </c>
      <c r="D29" t="s">
        <v>227</v>
      </c>
      <c r="E29" s="1" t="s">
        <v>76</v>
      </c>
      <c r="F29" t="str">
        <f t="shared" si="0"/>
        <v>insert into Order values(128, '2022-07-26', 75000, 'LGWDYZXIPNPU8M239', '泰麒麟销售有限公司');</v>
      </c>
    </row>
    <row r="30" spans="1:6" x14ac:dyDescent="0.25">
      <c r="A30">
        <v>129</v>
      </c>
      <c r="B30" s="7" t="s">
        <v>299</v>
      </c>
      <c r="C30" s="6">
        <v>85000</v>
      </c>
      <c r="D30" t="s">
        <v>228</v>
      </c>
      <c r="E30" s="1" t="s">
        <v>78</v>
      </c>
      <c r="F30" t="str">
        <f t="shared" si="0"/>
        <v>insert into Order values(129, '2022-09-29', 85000, 'LGWJFMCHRJZAU2BFS', '创亿销售有限公司');</v>
      </c>
    </row>
    <row r="31" spans="1:6" x14ac:dyDescent="0.25">
      <c r="A31">
        <v>130</v>
      </c>
      <c r="B31" s="7" t="s">
        <v>281</v>
      </c>
      <c r="C31" s="6">
        <v>100000</v>
      </c>
      <c r="D31" t="s">
        <v>229</v>
      </c>
      <c r="E31" s="1" t="s">
        <v>80</v>
      </c>
      <c r="F31" t="str">
        <f t="shared" si="0"/>
        <v>insert into Order values(130, '2022-08-30', 100000, 'LGW776K741R312626', '良诺销售有限公司');</v>
      </c>
    </row>
    <row r="32" spans="1:6" x14ac:dyDescent="0.25">
      <c r="E32" s="1"/>
    </row>
    <row r="33" spans="5:5" x14ac:dyDescent="0.25">
      <c r="E33" s="1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3E09-E928-45B9-A1D3-2E486243D4C5}">
  <dimension ref="A1:G16"/>
  <sheetViews>
    <sheetView tabSelected="1" workbookViewId="0">
      <selection activeCell="G2" sqref="G2:G16"/>
    </sheetView>
  </sheetViews>
  <sheetFormatPr defaultRowHeight="13.2" x14ac:dyDescent="0.25"/>
  <cols>
    <col min="2" max="2" width="13.21875" customWidth="1"/>
    <col min="3" max="3" width="12.77734375" customWidth="1"/>
    <col min="4" max="4" width="13.77734375" style="6" customWidth="1"/>
    <col min="5" max="5" width="24.33203125" customWidth="1"/>
    <col min="6" max="6" width="22.109375" customWidth="1"/>
  </cols>
  <sheetData>
    <row r="1" spans="1:7" ht="15" x14ac:dyDescent="0.25">
      <c r="A1" s="4" t="s">
        <v>232</v>
      </c>
      <c r="B1" s="5" t="s">
        <v>319</v>
      </c>
      <c r="C1" s="5" t="s">
        <v>320</v>
      </c>
      <c r="D1" s="8" t="s">
        <v>321</v>
      </c>
      <c r="E1" s="5" t="s">
        <v>303</v>
      </c>
      <c r="F1" s="10" t="s">
        <v>275</v>
      </c>
    </row>
    <row r="2" spans="1:7" x14ac:dyDescent="0.25">
      <c r="A2">
        <v>301</v>
      </c>
      <c r="B2" s="7" t="s">
        <v>322</v>
      </c>
      <c r="C2" s="7" t="s">
        <v>331</v>
      </c>
      <c r="D2" s="13">
        <v>229</v>
      </c>
      <c r="E2" s="1" t="s">
        <v>70</v>
      </c>
      <c r="F2" s="2" t="s">
        <v>200</v>
      </c>
      <c r="G2" t="str">
        <f>"insert into Buy values("&amp;A2&amp;", '"&amp;B2&amp;"', "&amp;C2&amp;", "&amp;D2&amp;", '"&amp;E2&amp;"', '"&amp;F2&amp;"');"</f>
        <v>insert into Buy values(301, '2022-09-05', 160000, 229, '恩悌销售有限公司', 'LGWAIJ3865UCBZQT8');</v>
      </c>
    </row>
    <row r="3" spans="1:7" x14ac:dyDescent="0.25">
      <c r="A3">
        <v>302</v>
      </c>
      <c r="B3" s="7" t="s">
        <v>323</v>
      </c>
      <c r="C3" s="7" t="s">
        <v>332</v>
      </c>
      <c r="D3" s="13" t="s">
        <v>11</v>
      </c>
      <c r="E3" s="1" t="s">
        <v>72</v>
      </c>
      <c r="F3" t="s">
        <v>201</v>
      </c>
      <c r="G3" t="str">
        <f t="shared" ref="G3:G16" si="0">"insert into Buy values("&amp;A3&amp;", '"&amp;B3&amp;"', "&amp;C3&amp;", "&amp;D3&amp;", '"&amp;E3&amp;"', '"&amp;F3&amp;"');"</f>
        <v>insert into Buy values(302, '2022-11-15', 130000, 781, '联通时科销售有限公司', 'LGWKHC80ZDK8XCLMA');</v>
      </c>
    </row>
    <row r="4" spans="1:7" x14ac:dyDescent="0.25">
      <c r="A4">
        <v>303</v>
      </c>
      <c r="B4" s="7" t="s">
        <v>324</v>
      </c>
      <c r="C4" s="7" t="s">
        <v>333</v>
      </c>
      <c r="D4" s="13" t="s">
        <v>15</v>
      </c>
      <c r="E4" s="1" t="s">
        <v>74</v>
      </c>
      <c r="F4" s="2" t="s">
        <v>202</v>
      </c>
      <c r="G4" t="str">
        <f t="shared" si="0"/>
        <v>insert into Buy values(303, '2022-10-27', 125000, 001, '立信电子销售有限公司', 'LGW8028K558424SL4');</v>
      </c>
    </row>
    <row r="5" spans="1:7" x14ac:dyDescent="0.25">
      <c r="A5">
        <v>304</v>
      </c>
      <c r="B5" s="7" t="s">
        <v>325</v>
      </c>
      <c r="C5" s="7" t="s">
        <v>334</v>
      </c>
      <c r="D5" s="13" t="s">
        <v>19</v>
      </c>
      <c r="E5" s="1" t="s">
        <v>76</v>
      </c>
      <c r="F5" t="s">
        <v>203</v>
      </c>
      <c r="G5" t="str">
        <f t="shared" si="0"/>
        <v>insert into Buy values(304, '2022-08-24', 170000, 935, '泰麒麟销售有限公司', 'LGWNQ6H4WZ4OB3OR8');</v>
      </c>
    </row>
    <row r="6" spans="1:7" x14ac:dyDescent="0.25">
      <c r="A6">
        <v>305</v>
      </c>
      <c r="B6" s="7" t="s">
        <v>326</v>
      </c>
      <c r="C6" s="7" t="s">
        <v>335</v>
      </c>
      <c r="D6" s="13" t="s">
        <v>23</v>
      </c>
      <c r="E6" s="1" t="s">
        <v>78</v>
      </c>
      <c r="F6" t="s">
        <v>204</v>
      </c>
      <c r="G6" t="str">
        <f t="shared" si="0"/>
        <v>insert into Buy values(305, '2022-10-14', 167500, 176, '创亿销售有限公司', 'LGW644272009GKR85');</v>
      </c>
    </row>
    <row r="7" spans="1:7" x14ac:dyDescent="0.25">
      <c r="A7">
        <v>306</v>
      </c>
      <c r="B7" s="7" t="s">
        <v>309</v>
      </c>
      <c r="C7" s="7" t="s">
        <v>336</v>
      </c>
      <c r="D7" s="13" t="s">
        <v>28</v>
      </c>
      <c r="E7" s="1" t="s">
        <v>80</v>
      </c>
      <c r="F7" t="s">
        <v>205</v>
      </c>
      <c r="G7" t="str">
        <f t="shared" si="0"/>
        <v>insert into Buy values(306, '2022-09-25', 110000, 849, '良诺销售有限公司', 'LGWQ0PTY875ANP3O0');</v>
      </c>
    </row>
    <row r="8" spans="1:7" x14ac:dyDescent="0.25">
      <c r="A8">
        <v>307</v>
      </c>
      <c r="B8" s="7" t="s">
        <v>280</v>
      </c>
      <c r="C8" s="7" t="s">
        <v>337</v>
      </c>
      <c r="D8" s="13" t="s">
        <v>32</v>
      </c>
      <c r="E8" s="1" t="s">
        <v>82</v>
      </c>
      <c r="F8" s="2" t="s">
        <v>206</v>
      </c>
      <c r="G8" t="str">
        <f t="shared" si="0"/>
        <v>insert into Buy values(307, '2022-09-26', 120000, 868, '新格林耐特销售有限公司', 'LGWJSJ2PIG4VIIEB9');</v>
      </c>
    </row>
    <row r="9" spans="1:7" x14ac:dyDescent="0.25">
      <c r="A9">
        <v>308</v>
      </c>
      <c r="B9" s="7" t="s">
        <v>283</v>
      </c>
      <c r="C9" s="7" t="s">
        <v>338</v>
      </c>
      <c r="D9" s="13" t="s">
        <v>36</v>
      </c>
      <c r="E9" s="1" t="s">
        <v>84</v>
      </c>
      <c r="F9" t="s">
        <v>207</v>
      </c>
      <c r="G9" t="str">
        <f t="shared" si="0"/>
        <v>insert into Buy values(308, '2022-11-14', 185000, 503, '趋势销售有限公司', 'LGW0V19L234279R2O');</v>
      </c>
    </row>
    <row r="10" spans="1:7" x14ac:dyDescent="0.25">
      <c r="A10">
        <v>309</v>
      </c>
      <c r="B10" s="7" t="s">
        <v>278</v>
      </c>
      <c r="C10" s="7" t="s">
        <v>339</v>
      </c>
      <c r="D10" s="13" t="s">
        <v>40</v>
      </c>
      <c r="E10" s="1" t="s">
        <v>70</v>
      </c>
      <c r="F10" t="s">
        <v>208</v>
      </c>
      <c r="G10" t="str">
        <f t="shared" si="0"/>
        <v>insert into Buy values(309, '2022-09-17', 200000, 952, '恩悌销售有限公司', 'LGW824P435S887495');</v>
      </c>
    </row>
    <row r="11" spans="1:7" x14ac:dyDescent="0.25">
      <c r="A11">
        <v>310</v>
      </c>
      <c r="B11" s="7" t="s">
        <v>327</v>
      </c>
      <c r="C11" s="7" t="s">
        <v>340</v>
      </c>
      <c r="D11" s="13" t="s">
        <v>44</v>
      </c>
      <c r="E11" s="1" t="s">
        <v>72</v>
      </c>
      <c r="F11" t="s">
        <v>209</v>
      </c>
      <c r="G11" t="str">
        <f t="shared" si="0"/>
        <v>insert into Buy values(310, '2022-11-29', 195000, 173, '联通时科销售有限公司', 'LGWO2L9708FGI5WZQ');</v>
      </c>
    </row>
    <row r="12" spans="1:7" x14ac:dyDescent="0.25">
      <c r="A12">
        <v>311</v>
      </c>
      <c r="B12" s="7" t="s">
        <v>328</v>
      </c>
      <c r="C12" s="7" t="s">
        <v>334</v>
      </c>
      <c r="D12" s="13" t="s">
        <v>48</v>
      </c>
      <c r="E12" s="1" t="s">
        <v>74</v>
      </c>
      <c r="F12" s="2" t="s">
        <v>210</v>
      </c>
      <c r="G12" t="str">
        <f t="shared" si="0"/>
        <v>insert into Buy values(311, '2022-10-30', 170000, 652, '立信电子销售有限公司', 'LGW8157W4P7WE438Q');</v>
      </c>
    </row>
    <row r="13" spans="1:7" x14ac:dyDescent="0.25">
      <c r="A13">
        <v>312</v>
      </c>
      <c r="B13" s="7" t="s">
        <v>329</v>
      </c>
      <c r="C13" s="7" t="s">
        <v>337</v>
      </c>
      <c r="D13" s="13" t="s">
        <v>52</v>
      </c>
      <c r="E13" s="1" t="s">
        <v>76</v>
      </c>
      <c r="F13" t="s">
        <v>211</v>
      </c>
      <c r="G13" t="str">
        <f t="shared" si="0"/>
        <v>insert into Buy values(312, '2022-09-28', 120000, 317, '泰麒麟销售有限公司', 'LGWE6I50F78830LCF');</v>
      </c>
    </row>
    <row r="14" spans="1:7" x14ac:dyDescent="0.25">
      <c r="A14">
        <v>313</v>
      </c>
      <c r="B14" s="7" t="s">
        <v>239</v>
      </c>
      <c r="C14" s="7" t="s">
        <v>332</v>
      </c>
      <c r="D14" s="13" t="s">
        <v>56</v>
      </c>
      <c r="E14" s="1" t="s">
        <v>78</v>
      </c>
      <c r="F14" t="s">
        <v>212</v>
      </c>
      <c r="G14" t="str">
        <f t="shared" si="0"/>
        <v>insert into Buy values(313, '2022-10-12', 130000, 370, '创亿销售有限公司', 'LGWEWIY6LT72HC1O8');</v>
      </c>
    </row>
    <row r="15" spans="1:7" x14ac:dyDescent="0.25">
      <c r="A15">
        <v>314</v>
      </c>
      <c r="B15" s="7" t="s">
        <v>330</v>
      </c>
      <c r="C15" s="7" t="s">
        <v>341</v>
      </c>
      <c r="D15" s="13" t="s">
        <v>60</v>
      </c>
      <c r="E15" s="1" t="s">
        <v>80</v>
      </c>
      <c r="F15" t="s">
        <v>213</v>
      </c>
      <c r="G15" t="str">
        <f t="shared" si="0"/>
        <v>insert into Buy values(314, '2022-10-04', 150000, 362, '良诺销售有限公司', 'LGWKM7OYUKD6ARL1K');</v>
      </c>
    </row>
    <row r="16" spans="1:7" x14ac:dyDescent="0.25">
      <c r="A16">
        <v>315</v>
      </c>
      <c r="B16" s="7" t="s">
        <v>305</v>
      </c>
      <c r="C16" s="7" t="s">
        <v>342</v>
      </c>
      <c r="D16" s="13" t="s">
        <v>64</v>
      </c>
      <c r="E16" s="1" t="s">
        <v>82</v>
      </c>
      <c r="F16" s="2" t="s">
        <v>214</v>
      </c>
      <c r="G16" t="str">
        <f t="shared" si="0"/>
        <v>insert into Buy values(315, '2022-09-19', 115000, 092, '新格林耐特销售有限公司', 'LGWVU42T0PH4U3UM2');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客户</vt:lpstr>
      <vt:lpstr>经销商</vt:lpstr>
      <vt:lpstr>制造商</vt:lpstr>
      <vt:lpstr>供应商</vt:lpstr>
      <vt:lpstr>品牌</vt:lpstr>
      <vt:lpstr>配置</vt:lpstr>
      <vt:lpstr>车辆</vt:lpstr>
      <vt:lpstr>车型</vt:lpstr>
      <vt:lpstr>供货</vt:lpstr>
      <vt:lpstr>生产</vt:lpstr>
      <vt:lpstr>订购</vt:lpstr>
      <vt:lpstr>购买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李宏洋</dc:creator>
  <cp:lastModifiedBy>李宏洋</cp:lastModifiedBy>
  <dcterms:created xsi:type="dcterms:W3CDTF">2022-12-18T15:09:29Z</dcterms:created>
  <dcterms:modified xsi:type="dcterms:W3CDTF">2022-12-19T12:50:07Z</dcterms:modified>
</cp:coreProperties>
</file>