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F3DC913-535C-410F-93D9-5344B0630A6E}" xr6:coauthVersionLast="47" xr6:coauthVersionMax="47" xr10:uidLastSave="{00000000-0000-0000-0000-000000000000}"/>
  <bookViews>
    <workbookView xWindow="-120" yWindow="-120" windowWidth="29040" windowHeight="15720" activeTab="3" xr2:uid="{C5AE409B-99A6-47E8-BCED-B5454EBA40FE}"/>
  </bookViews>
  <sheets>
    <sheet name="ASIENTOS " sheetId="1" r:id="rId1"/>
    <sheet name="LIBRO DIARIO COLUMNARIO " sheetId="2" r:id="rId2"/>
    <sheet name="BALACE DE PRUEBA " sheetId="3" r:id="rId3"/>
    <sheet name="SOPORTES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F13" i="3"/>
  <c r="F12" i="3"/>
  <c r="G11" i="3"/>
  <c r="F9" i="3"/>
  <c r="F8" i="3"/>
  <c r="G7" i="3"/>
  <c r="F6" i="3"/>
  <c r="D14" i="3"/>
  <c r="D13" i="3"/>
  <c r="D12" i="3"/>
  <c r="E11" i="3"/>
  <c r="E15" i="3" s="1"/>
  <c r="E10" i="3"/>
  <c r="D10" i="3"/>
  <c r="D9" i="3"/>
  <c r="D8" i="3"/>
  <c r="E7" i="3"/>
  <c r="D7" i="3"/>
  <c r="D15" i="3" s="1"/>
  <c r="E6" i="3"/>
  <c r="D6" i="3"/>
  <c r="G15" i="3"/>
  <c r="U16" i="2"/>
  <c r="T16" i="2"/>
  <c r="S16" i="2"/>
  <c r="R16" i="2"/>
  <c r="H16" i="2"/>
  <c r="L16" i="2"/>
  <c r="M16" i="2"/>
  <c r="J16" i="2"/>
  <c r="O16" i="2"/>
  <c r="P16" i="2"/>
  <c r="F16" i="2"/>
  <c r="E16" i="2"/>
  <c r="D16" i="2"/>
  <c r="G16" i="2"/>
  <c r="F109" i="1"/>
  <c r="E109" i="1"/>
  <c r="F98" i="1"/>
  <c r="E98" i="1"/>
  <c r="E84" i="1"/>
  <c r="E86" i="1" s="1"/>
  <c r="E85" i="1"/>
  <c r="F86" i="1"/>
  <c r="D72" i="1"/>
  <c r="D71" i="1"/>
  <c r="F62" i="1"/>
  <c r="F8" i="1"/>
  <c r="E8" i="1"/>
  <c r="N16" i="2"/>
  <c r="K16" i="2"/>
  <c r="Q16" i="2"/>
  <c r="I16" i="2"/>
  <c r="F73" i="1"/>
  <c r="E73" i="1"/>
  <c r="E62" i="1"/>
  <c r="F51" i="1"/>
  <c r="E51" i="1"/>
  <c r="F40" i="1"/>
  <c r="E40" i="1"/>
  <c r="F30" i="1"/>
  <c r="E30" i="1"/>
  <c r="F19" i="1"/>
  <c r="E19" i="1"/>
  <c r="F15" i="3" l="1"/>
</calcChain>
</file>

<file path=xl/sharedStrings.xml><?xml version="1.0" encoding="utf-8"?>
<sst xmlns="http://schemas.openxmlformats.org/spreadsheetml/2006/main" count="139" uniqueCount="69">
  <si>
    <t>Codigo</t>
  </si>
  <si>
    <t xml:space="preserve">Concepto </t>
  </si>
  <si>
    <t xml:space="preserve">Debe </t>
  </si>
  <si>
    <t xml:space="preserve">Haber </t>
  </si>
  <si>
    <t xml:space="preserve">Caja </t>
  </si>
  <si>
    <t xml:space="preserve">Bancos </t>
  </si>
  <si>
    <t xml:space="preserve">FECHA </t>
  </si>
  <si>
    <t xml:space="preserve">Detalle </t>
  </si>
  <si>
    <t>1105 Caja</t>
  </si>
  <si>
    <t>DEBE</t>
  </si>
  <si>
    <t>HABER</t>
  </si>
  <si>
    <t>1110 Bancos</t>
  </si>
  <si>
    <t>4135 Venta</t>
  </si>
  <si>
    <t>2205 Proveedores</t>
  </si>
  <si>
    <t>1305 Clientes</t>
  </si>
  <si>
    <t xml:space="preserve">TOTALES </t>
  </si>
  <si>
    <t xml:space="preserve">CODIGO </t>
  </si>
  <si>
    <t xml:space="preserve">CUENTA </t>
  </si>
  <si>
    <t>SUMAS</t>
  </si>
  <si>
    <t xml:space="preserve">DEBE </t>
  </si>
  <si>
    <t xml:space="preserve">SALDO </t>
  </si>
  <si>
    <t>DEUDOR</t>
  </si>
  <si>
    <t xml:space="preserve">ACREEDOR </t>
  </si>
  <si>
    <t xml:space="preserve">Compra de mercacia </t>
  </si>
  <si>
    <t>Proveedores</t>
  </si>
  <si>
    <t>Clientes</t>
  </si>
  <si>
    <t xml:space="preserve">Ventas </t>
  </si>
  <si>
    <t>Honorarios</t>
  </si>
  <si>
    <t xml:space="preserve">1435 Compra </t>
  </si>
  <si>
    <t xml:space="preserve">LIBRO DIARIO COLUMNARIO </t>
  </si>
  <si>
    <t xml:space="preserve">BALANCE DE PRUEBA </t>
  </si>
  <si>
    <t>Comprar de medicamentos el día 04-02-2024 al promovedor Droguería la Fesad LTDA, por valor $19.000.000,
forma de pago a crédito a 45 días</t>
  </si>
  <si>
    <t xml:space="preserve">Inventarios - Medicamentos </t>
  </si>
  <si>
    <t>Proveedores - Droguería la Fesad LTDA</t>
  </si>
  <si>
    <t xml:space="preserve">El día 15-02-2024 realiza Venta de medicamentos a Farmacia los Pilos Ltda por valor de $35.000.000, forma
de pago en cheque. </t>
  </si>
  <si>
    <t xml:space="preserve">Venta - Medicamentos </t>
  </si>
  <si>
    <t>Descripción: Se registra la venta de Medicamentos a  Farmacia los Pilos Ltda por valor $35,000,000</t>
  </si>
  <si>
    <t>Nuevamente efectúa compra de medicamentos el dia 18 de febrero de 2024 a la organización Faragual por
valor de $14.000.000, forma de pago cheque.</t>
  </si>
  <si>
    <t>Descripción: Se realiza compra por $14,000,0000 forma de pago cheque</t>
  </si>
  <si>
    <t>El 28 de febrero cancela nómina de empleados por valor de $7.000.000, forma de pago abono por dispersión.</t>
  </si>
  <si>
    <t xml:space="preserve">Gastos de personal </t>
  </si>
  <si>
    <t>Descripción: Registra el pago de salarios</t>
  </si>
  <si>
    <t>Realiza pago de servicios públicos (Energía, acueducto, Internet) el dia 5 de marzo de 2024 por valor
$3.200.000, forma de pago de contado.</t>
  </si>
  <si>
    <t xml:space="preserve">Servicios publicos </t>
  </si>
  <si>
    <t>Descripción: Se registra pago de servicios publicos por valor de $3,200,000</t>
  </si>
  <si>
    <t>10 de marzo de 2024 efectúa venta por valor de $21.000.000 a varios usuarios, la forma de pago de contador</t>
  </si>
  <si>
    <t>Descripción: Se Registra la venta de contado por valor de $21,000,000.</t>
  </si>
  <si>
    <t>Cancela al promovedor Droguería la Fesad LTDA el saldo pendiente de pago.</t>
  </si>
  <si>
    <t>Descripción: Se realiza compra a credito por $19,000,0000 Droguería la Fesad LTDA</t>
  </si>
  <si>
    <t>Descripción: Se cancela compra a credito por $19,000,0000 Droguería la Fesad LTDA</t>
  </si>
  <si>
    <t xml:space="preserve">Efectúa el día 17 de marzo de 2024 venta de medicamentos a Farmacia los Pilos Ltda por valor de
$27.000.000, forma de pago de contado 65% el resto a crédito a 30 días. </t>
  </si>
  <si>
    <t>Clientes - Farmacia los Pilos Ltda</t>
  </si>
  <si>
    <t>Descripción: Se Registra la venta mixta (65% contado, 35% crédito) Farmacia los Pilos Ltda</t>
  </si>
  <si>
    <t>Realizar pago por honorarios al contador público por la suma de $2.500.000, forma de pago cheque.</t>
  </si>
  <si>
    <t xml:space="preserve">Honorarios - Contador </t>
  </si>
  <si>
    <t>Descripción: Se Registra el pago de honorarios al contador</t>
  </si>
  <si>
    <t>El 31 de marzo cancela nómina de empleados por valor de $8.000.000, forma de pago abono por dispersión.</t>
  </si>
  <si>
    <t>Compra de medicamentos a crédito</t>
  </si>
  <si>
    <t>Venta de medicamentos a Farmacia Los Pilos (Cheque)</t>
  </si>
  <si>
    <t>Compra de medicamentos (Cheque)</t>
  </si>
  <si>
    <t>Pago de nómina</t>
  </si>
  <si>
    <t>Pago de servicios públicos</t>
  </si>
  <si>
    <t>Venta de medicamentos a varios usuarios (Contado)</t>
  </si>
  <si>
    <t>Pago a Droguería la Fesad LTDA</t>
  </si>
  <si>
    <t>Venta mixta a Farmacia Los Pilos</t>
  </si>
  <si>
    <t>Pago de honorarios al contador</t>
  </si>
  <si>
    <t>5110 Honorarios</t>
  </si>
  <si>
    <t xml:space="preserve">5135 Servicios Publicos </t>
  </si>
  <si>
    <t xml:space="preserve">5105 Gastos de personal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</si>
</sst>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26"/>
      <color rgb="FF9C5700"/>
      <name val="Calibri"/>
      <family val="2"/>
      <scheme val="minor"/>
    </font>
    <font>
      <sz val="20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44" fontId="0" fillId="0" borderId="1" xfId="0" applyNumberFormat="1" applyBorder="1"/>
    <xf numFmtId="44" fontId="0" fillId="0" borderId="2" xfId="0" applyNumberFormat="1" applyBorder="1"/>
    <xf numFmtId="44" fontId="0" fillId="0" borderId="3" xfId="0" applyNumberFormat="1" applyBorder="1"/>
    <xf numFmtId="0" fontId="5" fillId="3" borderId="1" xfId="2" applyFont="1" applyBorder="1"/>
    <xf numFmtId="44" fontId="3" fillId="0" borderId="1" xfId="0" applyNumberFormat="1" applyFont="1" applyBorder="1"/>
    <xf numFmtId="0" fontId="4" fillId="2" borderId="1" xfId="1" applyFont="1" applyBorder="1"/>
    <xf numFmtId="44" fontId="3" fillId="0" borderId="0" xfId="0" applyNumberFormat="1" applyFont="1"/>
    <xf numFmtId="44" fontId="0" fillId="0" borderId="4" xfId="0" applyNumberFormat="1" applyBorder="1"/>
    <xf numFmtId="0" fontId="3" fillId="0" borderId="1" xfId="0" applyFont="1" applyBorder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4" fillId="2" borderId="5" xfId="1" applyFont="1" applyBorder="1" applyAlignment="1">
      <alignment horizontal="center"/>
    </xf>
    <xf numFmtId="0" fontId="6" fillId="3" borderId="6" xfId="2" applyFont="1" applyBorder="1" applyAlignment="1">
      <alignment horizontal="center" vertical="center"/>
    </xf>
    <xf numFmtId="0" fontId="6" fillId="3" borderId="0" xfId="2" applyFont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7" fillId="2" borderId="1" xfId="1" applyFont="1" applyBorder="1" applyAlignment="1">
      <alignment horizontal="center" vertical="center"/>
    </xf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9525</xdr:colOff>
      <xdr:row>22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AF948C-B537-2120-C639-BC35FF3B5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105525" cy="3829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9</xdr:col>
      <xdr:colOff>19050</xdr:colOff>
      <xdr:row>44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EDA812-C2FA-E5D0-A3FF-DD36D8E9B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381500"/>
          <a:ext cx="6115050" cy="381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46</xdr:row>
      <xdr:rowOff>0</xdr:rowOff>
    </xdr:from>
    <xdr:to>
      <xdr:col>9</xdr:col>
      <xdr:colOff>9524</xdr:colOff>
      <xdr:row>65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663DFCD-57F5-E40A-3290-413369431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1999" y="8572500"/>
          <a:ext cx="6105525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67</xdr:row>
      <xdr:rowOff>190499</xdr:rowOff>
    </xdr:from>
    <xdr:to>
      <xdr:col>9</xdr:col>
      <xdr:colOff>28574</xdr:colOff>
      <xdr:row>87</xdr:row>
      <xdr:rowOff>9524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F2B8D20-8B37-CC0C-626C-CB648F5F9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1999" y="12953999"/>
          <a:ext cx="6124575" cy="3629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9</xdr:col>
      <xdr:colOff>19050</xdr:colOff>
      <xdr:row>109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6DD94BC-1D77-9E85-65E2-91B2F3B3F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6954500"/>
          <a:ext cx="6115050" cy="381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1</xdr:rowOff>
    </xdr:from>
    <xdr:to>
      <xdr:col>9</xdr:col>
      <xdr:colOff>19050</xdr:colOff>
      <xdr:row>131</xdr:row>
      <xdr:rowOff>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36AAC2D-751B-691C-8A21-B5B007CD8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1145501"/>
          <a:ext cx="6115050" cy="381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9</xdr:col>
      <xdr:colOff>0</xdr:colOff>
      <xdr:row>151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964D761-FBA5-FDB4-3405-36433CE0F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25336500"/>
          <a:ext cx="6096000" cy="3609975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154</xdr:row>
      <xdr:rowOff>0</xdr:rowOff>
    </xdr:from>
    <xdr:to>
      <xdr:col>9</xdr:col>
      <xdr:colOff>9524</xdr:colOff>
      <xdr:row>174</xdr:row>
      <xdr:rowOff>28575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A6734B8-29D3-DC3D-406C-6961A1AC4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1999" y="29337000"/>
          <a:ext cx="6105525" cy="3838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9</xdr:col>
      <xdr:colOff>19050</xdr:colOff>
      <xdr:row>195</xdr:row>
      <xdr:rowOff>19050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DE332A0-D78F-64B9-75DC-23DE779BE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33528000"/>
          <a:ext cx="6115050" cy="3638550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196</xdr:row>
      <xdr:rowOff>190499</xdr:rowOff>
    </xdr:from>
    <xdr:to>
      <xdr:col>8</xdr:col>
      <xdr:colOff>752474</xdr:colOff>
      <xdr:row>215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FCA0F9A-A9F5-E7B3-AFAD-70637285C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1999" y="37528499"/>
          <a:ext cx="6086475" cy="360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488C-C4CD-42F3-B289-73D243B94E8E}">
  <dimension ref="B2:H111"/>
  <sheetViews>
    <sheetView workbookViewId="0">
      <selection activeCell="F26" sqref="F26"/>
    </sheetView>
  </sheetViews>
  <sheetFormatPr baseColWidth="10" defaultRowHeight="15" x14ac:dyDescent="0.25"/>
  <cols>
    <col min="3" max="3" width="11.7109375" customWidth="1"/>
    <col min="4" max="4" width="35.7109375" customWidth="1"/>
    <col min="5" max="6" width="15.5703125" customWidth="1"/>
    <col min="7" max="7" width="13.28515625" customWidth="1"/>
  </cols>
  <sheetData>
    <row r="2" spans="2:8" ht="15" customHeight="1" x14ac:dyDescent="0.25">
      <c r="B2" s="19" t="s">
        <v>31</v>
      </c>
      <c r="C2" s="19"/>
      <c r="D2" s="19"/>
      <c r="E2" s="19"/>
      <c r="F2" s="19"/>
      <c r="G2" s="19"/>
      <c r="H2" s="19"/>
    </row>
    <row r="3" spans="2:8" ht="15" customHeight="1" x14ac:dyDescent="0.25">
      <c r="B3" s="19"/>
      <c r="C3" s="19"/>
      <c r="D3" s="19"/>
      <c r="E3" s="19"/>
      <c r="F3" s="19"/>
      <c r="G3" s="19"/>
      <c r="H3" s="19"/>
    </row>
    <row r="4" spans="2:8" x14ac:dyDescent="0.25">
      <c r="B4" s="3"/>
      <c r="C4" s="3"/>
      <c r="D4" s="3"/>
      <c r="E4" s="3"/>
      <c r="F4" s="3"/>
      <c r="G4" s="3"/>
      <c r="H4" s="3"/>
    </row>
    <row r="5" spans="2:8" x14ac:dyDescent="0.25">
      <c r="C5" s="10" t="s">
        <v>0</v>
      </c>
      <c r="D5" s="10" t="s">
        <v>1</v>
      </c>
      <c r="E5" s="10" t="s">
        <v>2</v>
      </c>
      <c r="F5" s="10" t="s">
        <v>3</v>
      </c>
    </row>
    <row r="6" spans="2:8" x14ac:dyDescent="0.25">
      <c r="C6" s="4">
        <v>1435</v>
      </c>
      <c r="D6" s="4" t="s">
        <v>32</v>
      </c>
      <c r="E6" s="5">
        <v>19000000</v>
      </c>
      <c r="F6" s="5"/>
    </row>
    <row r="7" spans="2:8" ht="15.75" thickBot="1" x14ac:dyDescent="0.3">
      <c r="C7" s="4">
        <v>2205</v>
      </c>
      <c r="D7" s="4" t="s">
        <v>33</v>
      </c>
      <c r="E7" s="6"/>
      <c r="F7" s="6">
        <v>19000000</v>
      </c>
    </row>
    <row r="8" spans="2:8" ht="15.75" thickTop="1" x14ac:dyDescent="0.25">
      <c r="E8" s="11">
        <f>SUM(E6:E7)</f>
        <v>19000000</v>
      </c>
      <c r="F8" s="11">
        <f>SUM(F6:F7)</f>
        <v>19000000</v>
      </c>
    </row>
    <row r="10" spans="2:8" x14ac:dyDescent="0.25">
      <c r="B10" s="17" t="s">
        <v>48</v>
      </c>
      <c r="C10" s="17"/>
      <c r="D10" s="17"/>
      <c r="E10" s="17"/>
      <c r="F10" s="17"/>
      <c r="G10" s="17"/>
    </row>
    <row r="11" spans="2:8" x14ac:dyDescent="0.25">
      <c r="B11" s="1"/>
      <c r="C11" s="1"/>
      <c r="D11" s="1"/>
      <c r="E11" s="1"/>
      <c r="F11" s="1"/>
      <c r="G11" s="1"/>
    </row>
    <row r="12" spans="2:8" x14ac:dyDescent="0.25">
      <c r="B12" s="1"/>
      <c r="C12" s="1"/>
      <c r="D12" s="1"/>
      <c r="E12" s="1"/>
      <c r="F12" s="1"/>
      <c r="G12" s="1"/>
    </row>
    <row r="13" spans="2:8" ht="15" customHeight="1" x14ac:dyDescent="0.25">
      <c r="B13" s="19" t="s">
        <v>34</v>
      </c>
      <c r="C13" s="19"/>
      <c r="D13" s="19"/>
      <c r="E13" s="19"/>
      <c r="F13" s="19"/>
      <c r="G13" s="19"/>
      <c r="H13" s="19"/>
    </row>
    <row r="14" spans="2:8" x14ac:dyDescent="0.25">
      <c r="B14" s="19"/>
      <c r="C14" s="19"/>
      <c r="D14" s="19"/>
      <c r="E14" s="19"/>
      <c r="F14" s="19"/>
      <c r="G14" s="19"/>
      <c r="H14" s="19"/>
    </row>
    <row r="15" spans="2:8" x14ac:dyDescent="0.25">
      <c r="B15" s="2"/>
      <c r="C15" s="2"/>
      <c r="D15" s="2"/>
      <c r="E15" s="2"/>
      <c r="F15" s="2"/>
      <c r="G15" s="2"/>
      <c r="H15" s="2"/>
    </row>
    <row r="16" spans="2:8" x14ac:dyDescent="0.25">
      <c r="C16" s="10" t="s">
        <v>0</v>
      </c>
      <c r="D16" s="10" t="s">
        <v>1</v>
      </c>
      <c r="E16" s="10" t="s">
        <v>2</v>
      </c>
      <c r="F16" s="10" t="s">
        <v>3</v>
      </c>
    </row>
    <row r="17" spans="2:8" x14ac:dyDescent="0.25">
      <c r="C17" s="4">
        <v>4135</v>
      </c>
      <c r="D17" s="4" t="s">
        <v>35</v>
      </c>
      <c r="E17" s="5">
        <v>35000000</v>
      </c>
      <c r="F17" s="5"/>
    </row>
    <row r="18" spans="2:8" ht="15.75" thickBot="1" x14ac:dyDescent="0.3">
      <c r="C18" s="4">
        <v>1110</v>
      </c>
      <c r="D18" s="4" t="s">
        <v>5</v>
      </c>
      <c r="E18" s="6"/>
      <c r="F18" s="6">
        <v>35000000</v>
      </c>
    </row>
    <row r="19" spans="2:8" ht="15.75" thickTop="1" x14ac:dyDescent="0.25">
      <c r="E19" s="11">
        <f>SUM(E17:E18)</f>
        <v>35000000</v>
      </c>
      <c r="F19" s="11">
        <f>SUM(F17:F18)</f>
        <v>35000000</v>
      </c>
    </row>
    <row r="21" spans="2:8" ht="15" customHeight="1" x14ac:dyDescent="0.25">
      <c r="B21" s="18" t="s">
        <v>36</v>
      </c>
      <c r="C21" s="18"/>
      <c r="D21" s="18"/>
      <c r="E21" s="18"/>
      <c r="F21" s="18"/>
      <c r="G21" s="18"/>
      <c r="H21" s="18"/>
    </row>
    <row r="22" spans="2:8" x14ac:dyDescent="0.25">
      <c r="B22" s="18"/>
      <c r="C22" s="18"/>
      <c r="D22" s="18"/>
      <c r="E22" s="18"/>
      <c r="F22" s="18"/>
      <c r="G22" s="18"/>
      <c r="H22" s="18"/>
    </row>
    <row r="24" spans="2:8" ht="15" customHeight="1" x14ac:dyDescent="0.25">
      <c r="B24" s="19" t="s">
        <v>37</v>
      </c>
      <c r="C24" s="19"/>
      <c r="D24" s="19"/>
      <c r="E24" s="19"/>
      <c r="F24" s="19"/>
      <c r="G24" s="19"/>
      <c r="H24" s="19"/>
    </row>
    <row r="25" spans="2:8" x14ac:dyDescent="0.25">
      <c r="B25" s="19"/>
      <c r="C25" s="19"/>
      <c r="D25" s="19"/>
      <c r="E25" s="19"/>
      <c r="F25" s="19"/>
      <c r="G25" s="19"/>
      <c r="H25" s="19"/>
    </row>
    <row r="26" spans="2:8" x14ac:dyDescent="0.25">
      <c r="B26" s="3"/>
      <c r="C26" s="3"/>
      <c r="D26" s="3"/>
      <c r="E26" s="3"/>
      <c r="F26" s="3"/>
      <c r="G26" s="3"/>
      <c r="H26" s="3"/>
    </row>
    <row r="27" spans="2:8" x14ac:dyDescent="0.25">
      <c r="C27" s="10" t="s">
        <v>0</v>
      </c>
      <c r="D27" s="10" t="s">
        <v>1</v>
      </c>
      <c r="E27" s="10" t="s">
        <v>2</v>
      </c>
      <c r="F27" s="10" t="s">
        <v>3</v>
      </c>
    </row>
    <row r="28" spans="2:8" x14ac:dyDescent="0.25">
      <c r="C28" s="4">
        <v>1435</v>
      </c>
      <c r="D28" s="4" t="s">
        <v>32</v>
      </c>
      <c r="E28" s="5">
        <v>14000000</v>
      </c>
      <c r="F28" s="5"/>
    </row>
    <row r="29" spans="2:8" ht="15.75" thickBot="1" x14ac:dyDescent="0.3">
      <c r="C29" s="4">
        <v>1110</v>
      </c>
      <c r="D29" s="4" t="s">
        <v>5</v>
      </c>
      <c r="E29" s="6"/>
      <c r="F29" s="6">
        <v>14000000</v>
      </c>
    </row>
    <row r="30" spans="2:8" ht="15.75" thickTop="1" x14ac:dyDescent="0.25">
      <c r="E30" s="11">
        <f>SUM(E28:E29)</f>
        <v>14000000</v>
      </c>
      <c r="F30" s="11">
        <f>SUM(F29)</f>
        <v>14000000</v>
      </c>
    </row>
    <row r="32" spans="2:8" x14ac:dyDescent="0.25">
      <c r="B32" s="17" t="s">
        <v>38</v>
      </c>
      <c r="C32" s="17"/>
      <c r="D32" s="17"/>
      <c r="E32" s="17"/>
      <c r="F32" s="17"/>
      <c r="G32" s="17"/>
    </row>
    <row r="33" spans="2:8" x14ac:dyDescent="0.25">
      <c r="B33" s="1"/>
      <c r="C33" s="1"/>
      <c r="D33" s="1"/>
      <c r="E33" s="1"/>
      <c r="F33" s="1"/>
      <c r="G33" s="1"/>
    </row>
    <row r="34" spans="2:8" x14ac:dyDescent="0.25">
      <c r="B34" s="1"/>
      <c r="C34" s="1"/>
      <c r="D34" s="1"/>
      <c r="E34" s="1"/>
      <c r="F34" s="1"/>
      <c r="G34" s="1"/>
    </row>
    <row r="35" spans="2:8" x14ac:dyDescent="0.25">
      <c r="B35" s="16" t="s">
        <v>39</v>
      </c>
      <c r="C35" s="16"/>
      <c r="D35" s="16"/>
      <c r="E35" s="16"/>
      <c r="F35" s="16"/>
      <c r="G35" s="16"/>
      <c r="H35" s="16"/>
    </row>
    <row r="36" spans="2:8" x14ac:dyDescent="0.25">
      <c r="B36" s="3"/>
      <c r="C36" s="3"/>
      <c r="D36" s="3"/>
      <c r="E36" s="3"/>
      <c r="F36" s="3"/>
      <c r="G36" s="3"/>
      <c r="H36" s="3"/>
    </row>
    <row r="37" spans="2:8" x14ac:dyDescent="0.25">
      <c r="C37" s="10" t="s">
        <v>0</v>
      </c>
      <c r="D37" s="10" t="s">
        <v>1</v>
      </c>
      <c r="E37" s="10" t="s">
        <v>2</v>
      </c>
      <c r="F37" s="10" t="s">
        <v>3</v>
      </c>
    </row>
    <row r="38" spans="2:8" x14ac:dyDescent="0.25">
      <c r="C38" s="4">
        <v>5105</v>
      </c>
      <c r="D38" s="4" t="s">
        <v>40</v>
      </c>
      <c r="E38" s="5">
        <v>7000000</v>
      </c>
      <c r="F38" s="5"/>
    </row>
    <row r="39" spans="2:8" ht="15.75" thickBot="1" x14ac:dyDescent="0.3">
      <c r="C39" s="4">
        <v>1110</v>
      </c>
      <c r="D39" s="4" t="s">
        <v>5</v>
      </c>
      <c r="E39" s="6"/>
      <c r="F39" s="6">
        <v>7000000</v>
      </c>
    </row>
    <row r="40" spans="2:8" ht="15.75" thickTop="1" x14ac:dyDescent="0.25">
      <c r="E40" s="11">
        <f>SUM(E38:E39)</f>
        <v>7000000</v>
      </c>
      <c r="F40" s="11">
        <f>SUM(F39)</f>
        <v>7000000</v>
      </c>
    </row>
    <row r="42" spans="2:8" x14ac:dyDescent="0.25">
      <c r="B42" s="17" t="s">
        <v>41</v>
      </c>
      <c r="C42" s="17"/>
      <c r="D42" s="17"/>
      <c r="E42" s="17"/>
      <c r="F42" s="17"/>
      <c r="G42" s="17"/>
    </row>
    <row r="45" spans="2:8" ht="15" customHeight="1" x14ac:dyDescent="0.25">
      <c r="B45" s="19" t="s">
        <v>42</v>
      </c>
      <c r="C45" s="19"/>
      <c r="D45" s="19"/>
      <c r="E45" s="19"/>
      <c r="F45" s="19"/>
      <c r="G45" s="19"/>
      <c r="H45" s="19"/>
    </row>
    <row r="46" spans="2:8" x14ac:dyDescent="0.25">
      <c r="B46" s="19"/>
      <c r="C46" s="19"/>
      <c r="D46" s="19"/>
      <c r="E46" s="19"/>
      <c r="F46" s="19"/>
      <c r="G46" s="19"/>
      <c r="H46" s="19"/>
    </row>
    <row r="47" spans="2:8" x14ac:dyDescent="0.25">
      <c r="B47" s="3"/>
      <c r="C47" s="3"/>
      <c r="D47" s="3"/>
      <c r="E47" s="3"/>
      <c r="F47" s="3"/>
      <c r="G47" s="3"/>
      <c r="H47" s="3"/>
    </row>
    <row r="48" spans="2:8" x14ac:dyDescent="0.25">
      <c r="C48" s="10" t="s">
        <v>0</v>
      </c>
      <c r="D48" s="10" t="s">
        <v>1</v>
      </c>
      <c r="E48" s="10" t="s">
        <v>2</v>
      </c>
      <c r="F48" s="10" t="s">
        <v>3</v>
      </c>
    </row>
    <row r="49" spans="2:8" x14ac:dyDescent="0.25">
      <c r="C49" s="4">
        <v>5135</v>
      </c>
      <c r="D49" s="4" t="s">
        <v>43</v>
      </c>
      <c r="E49" s="5">
        <v>3200000</v>
      </c>
      <c r="F49" s="5"/>
    </row>
    <row r="50" spans="2:8" ht="15.75" thickBot="1" x14ac:dyDescent="0.3">
      <c r="C50" s="4">
        <v>1105</v>
      </c>
      <c r="D50" s="4" t="s">
        <v>4</v>
      </c>
      <c r="E50" s="6"/>
      <c r="F50" s="6">
        <v>3200000</v>
      </c>
    </row>
    <row r="51" spans="2:8" ht="15.75" thickTop="1" x14ac:dyDescent="0.25">
      <c r="E51" s="11">
        <f>SUM(E49:E50)</f>
        <v>3200000</v>
      </c>
      <c r="F51" s="11">
        <f>SUM(F50)</f>
        <v>3200000</v>
      </c>
    </row>
    <row r="53" spans="2:8" x14ac:dyDescent="0.25">
      <c r="B53" s="18" t="s">
        <v>44</v>
      </c>
      <c r="C53" s="18"/>
      <c r="D53" s="18"/>
      <c r="E53" s="18"/>
      <c r="F53" s="18"/>
      <c r="G53" s="18"/>
    </row>
    <row r="54" spans="2:8" x14ac:dyDescent="0.25">
      <c r="B54" s="18"/>
      <c r="C54" s="18"/>
      <c r="D54" s="18"/>
      <c r="E54" s="18"/>
      <c r="F54" s="18"/>
      <c r="G54" s="18"/>
    </row>
    <row r="57" spans="2:8" x14ac:dyDescent="0.25">
      <c r="B57" s="16" t="s">
        <v>45</v>
      </c>
      <c r="C57" s="16"/>
      <c r="D57" s="16"/>
      <c r="E57" s="16"/>
      <c r="F57" s="16"/>
      <c r="G57" s="16"/>
      <c r="H57" s="16"/>
    </row>
    <row r="58" spans="2:8" x14ac:dyDescent="0.25">
      <c r="B58" s="3"/>
      <c r="C58" s="3"/>
      <c r="D58" s="3"/>
      <c r="E58" s="3"/>
      <c r="F58" s="3"/>
      <c r="G58" s="3"/>
      <c r="H58" s="3"/>
    </row>
    <row r="59" spans="2:8" x14ac:dyDescent="0.25">
      <c r="C59" s="10" t="s">
        <v>0</v>
      </c>
      <c r="D59" s="10" t="s">
        <v>1</v>
      </c>
      <c r="E59" s="10" t="s">
        <v>2</v>
      </c>
      <c r="F59" s="10" t="s">
        <v>3</v>
      </c>
    </row>
    <row r="60" spans="2:8" x14ac:dyDescent="0.25">
      <c r="C60" s="4">
        <v>4135</v>
      </c>
      <c r="D60" s="4" t="s">
        <v>35</v>
      </c>
      <c r="E60" s="5"/>
      <c r="F60" s="5">
        <v>21000000</v>
      </c>
    </row>
    <row r="61" spans="2:8" ht="15.75" thickBot="1" x14ac:dyDescent="0.3">
      <c r="C61" s="4">
        <v>1105</v>
      </c>
      <c r="D61" s="4" t="s">
        <v>4</v>
      </c>
      <c r="E61" s="6">
        <v>21000000</v>
      </c>
      <c r="F61" s="6"/>
    </row>
    <row r="62" spans="2:8" ht="15.75" thickTop="1" x14ac:dyDescent="0.25">
      <c r="E62" s="11">
        <f>SUM(E60:E61)</f>
        <v>21000000</v>
      </c>
      <c r="F62" s="11">
        <f>+F60+F61</f>
        <v>21000000</v>
      </c>
    </row>
    <row r="64" spans="2:8" x14ac:dyDescent="0.25">
      <c r="B64" s="18" t="s">
        <v>46</v>
      </c>
      <c r="C64" s="18"/>
      <c r="D64" s="18"/>
      <c r="E64" s="18"/>
      <c r="F64" s="18"/>
      <c r="G64" s="18"/>
    </row>
    <row r="65" spans="2:8" x14ac:dyDescent="0.25">
      <c r="B65" s="18"/>
      <c r="C65" s="18"/>
      <c r="D65" s="18"/>
      <c r="E65" s="18"/>
      <c r="F65" s="18"/>
      <c r="G65" s="18"/>
    </row>
    <row r="68" spans="2:8" x14ac:dyDescent="0.25">
      <c r="B68" s="16" t="s">
        <v>47</v>
      </c>
      <c r="C68" s="16"/>
      <c r="D68" s="16"/>
      <c r="E68" s="16"/>
      <c r="F68" s="16"/>
      <c r="G68" s="16"/>
      <c r="H68" s="16"/>
    </row>
    <row r="69" spans="2:8" x14ac:dyDescent="0.25">
      <c r="B69" s="3"/>
      <c r="C69" s="3"/>
      <c r="D69" s="3"/>
      <c r="E69" s="3"/>
      <c r="F69" s="3"/>
      <c r="G69" s="3"/>
      <c r="H69" s="3"/>
    </row>
    <row r="70" spans="2:8" x14ac:dyDescent="0.25">
      <c r="C70" s="10" t="s">
        <v>0</v>
      </c>
      <c r="D70" s="10" t="s">
        <v>1</v>
      </c>
      <c r="E70" s="10" t="s">
        <v>2</v>
      </c>
      <c r="F70" s="10" t="s">
        <v>3</v>
      </c>
    </row>
    <row r="71" spans="2:8" x14ac:dyDescent="0.25">
      <c r="C71" s="4">
        <v>2205</v>
      </c>
      <c r="D71" s="4" t="str">
        <f>+D7</f>
        <v>Proveedores - Droguería la Fesad LTDA</v>
      </c>
      <c r="E71" s="5">
        <v>19000000</v>
      </c>
      <c r="F71" s="5"/>
    </row>
    <row r="72" spans="2:8" ht="15.75" thickBot="1" x14ac:dyDescent="0.3">
      <c r="C72" s="4">
        <v>1110</v>
      </c>
      <c r="D72" s="4" t="str">
        <f>+D29</f>
        <v xml:space="preserve">Bancos </v>
      </c>
      <c r="E72" s="6"/>
      <c r="F72" s="6">
        <v>19000000</v>
      </c>
    </row>
    <row r="73" spans="2:8" ht="15.75" thickTop="1" x14ac:dyDescent="0.25">
      <c r="E73" s="11">
        <f>SUM(E71:E72)</f>
        <v>19000000</v>
      </c>
      <c r="F73" s="11">
        <f>SUM(F72)</f>
        <v>19000000</v>
      </c>
    </row>
    <row r="75" spans="2:8" x14ac:dyDescent="0.25">
      <c r="B75" s="18" t="s">
        <v>49</v>
      </c>
      <c r="C75" s="18"/>
      <c r="D75" s="18"/>
      <c r="E75" s="18"/>
      <c r="F75" s="18"/>
      <c r="G75" s="18"/>
    </row>
    <row r="76" spans="2:8" x14ac:dyDescent="0.25">
      <c r="B76" s="18"/>
      <c r="C76" s="18"/>
      <c r="D76" s="18"/>
      <c r="E76" s="18"/>
      <c r="F76" s="18"/>
      <c r="G76" s="18"/>
    </row>
    <row r="79" spans="2:8" ht="15" customHeight="1" x14ac:dyDescent="0.25">
      <c r="B79" s="19" t="s">
        <v>50</v>
      </c>
      <c r="C79" s="19"/>
      <c r="D79" s="19"/>
      <c r="E79" s="19"/>
      <c r="F79" s="19"/>
      <c r="G79" s="19"/>
      <c r="H79" s="19"/>
    </row>
    <row r="80" spans="2:8" x14ac:dyDescent="0.25">
      <c r="B80" s="19"/>
      <c r="C80" s="19"/>
      <c r="D80" s="19"/>
      <c r="E80" s="19"/>
      <c r="F80" s="19"/>
      <c r="G80" s="19"/>
      <c r="H80" s="19"/>
    </row>
    <row r="81" spans="2:8" x14ac:dyDescent="0.25">
      <c r="B81" s="3"/>
      <c r="C81" s="3"/>
      <c r="D81" s="3"/>
      <c r="E81" s="3"/>
      <c r="F81" s="3"/>
      <c r="G81" s="3"/>
      <c r="H81" s="3"/>
    </row>
    <row r="82" spans="2:8" x14ac:dyDescent="0.25">
      <c r="C82" s="10" t="s">
        <v>0</v>
      </c>
      <c r="D82" s="10" t="s">
        <v>1</v>
      </c>
      <c r="E82" s="10" t="s">
        <v>2</v>
      </c>
      <c r="F82" s="10" t="s">
        <v>3</v>
      </c>
    </row>
    <row r="83" spans="2:8" x14ac:dyDescent="0.25">
      <c r="C83" s="4">
        <v>4135</v>
      </c>
      <c r="D83" s="4" t="s">
        <v>35</v>
      </c>
      <c r="E83" s="5"/>
      <c r="F83" s="5">
        <v>27000000</v>
      </c>
    </row>
    <row r="84" spans="2:8" x14ac:dyDescent="0.25">
      <c r="C84" s="4">
        <v>1305</v>
      </c>
      <c r="D84" s="4" t="s">
        <v>51</v>
      </c>
      <c r="E84" s="7">
        <f>F83-E85</f>
        <v>9450000</v>
      </c>
      <c r="F84" s="7"/>
    </row>
    <row r="85" spans="2:8" ht="15.75" thickBot="1" x14ac:dyDescent="0.3">
      <c r="C85" s="4">
        <v>1105</v>
      </c>
      <c r="D85" s="4" t="s">
        <v>4</v>
      </c>
      <c r="E85" s="6">
        <f>F83*65%</f>
        <v>17550000</v>
      </c>
      <c r="F85" s="6"/>
    </row>
    <row r="86" spans="2:8" ht="15.75" thickTop="1" x14ac:dyDescent="0.25">
      <c r="E86" s="11">
        <f>SUM(E83:E85)</f>
        <v>27000000</v>
      </c>
      <c r="F86" s="11">
        <f>SUM(F83:F85)</f>
        <v>27000000</v>
      </c>
    </row>
    <row r="88" spans="2:8" x14ac:dyDescent="0.25">
      <c r="B88" s="18" t="s">
        <v>52</v>
      </c>
      <c r="C88" s="18"/>
      <c r="D88" s="18"/>
      <c r="E88" s="18"/>
      <c r="F88" s="18"/>
      <c r="G88" s="18"/>
    </row>
    <row r="89" spans="2:8" x14ac:dyDescent="0.25">
      <c r="B89" s="18"/>
      <c r="C89" s="18"/>
      <c r="D89" s="18"/>
      <c r="E89" s="18"/>
      <c r="F89" s="18"/>
      <c r="G89" s="18"/>
    </row>
    <row r="92" spans="2:8" x14ac:dyDescent="0.25">
      <c r="B92" s="20" t="s">
        <v>53</v>
      </c>
      <c r="C92" s="20"/>
      <c r="D92" s="20"/>
      <c r="E92" s="20"/>
      <c r="F92" s="20"/>
      <c r="G92" s="20"/>
      <c r="H92" s="20"/>
    </row>
    <row r="93" spans="2:8" x14ac:dyDescent="0.25">
      <c r="B93" s="20"/>
      <c r="C93" s="20"/>
      <c r="D93" s="20"/>
      <c r="E93" s="20"/>
      <c r="F93" s="20"/>
      <c r="G93" s="20"/>
      <c r="H93" s="20"/>
    </row>
    <row r="94" spans="2:8" x14ac:dyDescent="0.25">
      <c r="B94" s="3"/>
      <c r="C94" s="3"/>
      <c r="D94" s="3"/>
      <c r="E94" s="3"/>
      <c r="F94" s="3"/>
      <c r="G94" s="3"/>
      <c r="H94" s="3"/>
    </row>
    <row r="95" spans="2:8" x14ac:dyDescent="0.25">
      <c r="C95" s="10" t="s">
        <v>0</v>
      </c>
      <c r="D95" s="10" t="s">
        <v>1</v>
      </c>
      <c r="E95" s="10" t="s">
        <v>2</v>
      </c>
      <c r="F95" s="10" t="s">
        <v>3</v>
      </c>
    </row>
    <row r="96" spans="2:8" x14ac:dyDescent="0.25">
      <c r="C96" s="4">
        <v>5110</v>
      </c>
      <c r="D96" s="4" t="s">
        <v>54</v>
      </c>
      <c r="E96" s="5">
        <v>2500000</v>
      </c>
      <c r="F96" s="5"/>
    </row>
    <row r="97" spans="2:8" ht="15.75" thickBot="1" x14ac:dyDescent="0.3">
      <c r="C97" s="4">
        <v>1110</v>
      </c>
      <c r="D97" s="4" t="s">
        <v>5</v>
      </c>
      <c r="E97" s="6"/>
      <c r="F97" s="6">
        <v>2500000</v>
      </c>
    </row>
    <row r="98" spans="2:8" ht="15.75" thickTop="1" x14ac:dyDescent="0.25">
      <c r="E98" s="11">
        <f>SUM(E96:E97)</f>
        <v>2500000</v>
      </c>
      <c r="F98" s="11">
        <f>SUM(F96:F97)</f>
        <v>2500000</v>
      </c>
    </row>
    <row r="100" spans="2:8" x14ac:dyDescent="0.25">
      <c r="B100" s="18" t="s">
        <v>55</v>
      </c>
      <c r="C100" s="18"/>
      <c r="D100" s="18"/>
      <c r="E100" s="18"/>
      <c r="F100" s="18"/>
      <c r="G100" s="18"/>
    </row>
    <row r="101" spans="2:8" x14ac:dyDescent="0.25">
      <c r="B101" s="18"/>
      <c r="C101" s="18"/>
      <c r="D101" s="18"/>
      <c r="E101" s="18"/>
      <c r="F101" s="18"/>
      <c r="G101" s="18"/>
    </row>
    <row r="104" spans="2:8" x14ac:dyDescent="0.25">
      <c r="B104" s="16" t="s">
        <v>56</v>
      </c>
      <c r="C104" s="16"/>
      <c r="D104" s="16"/>
      <c r="E104" s="16"/>
      <c r="F104" s="16"/>
      <c r="G104" s="16"/>
      <c r="H104" s="16"/>
    </row>
    <row r="105" spans="2:8" x14ac:dyDescent="0.25">
      <c r="B105" s="3"/>
      <c r="C105" s="3"/>
      <c r="D105" s="3"/>
      <c r="E105" s="3"/>
      <c r="F105" s="3"/>
      <c r="G105" s="3"/>
      <c r="H105" s="3"/>
    </row>
    <row r="106" spans="2:8" x14ac:dyDescent="0.25">
      <c r="C106" s="10" t="s">
        <v>0</v>
      </c>
      <c r="D106" s="10" t="s">
        <v>1</v>
      </c>
      <c r="E106" s="10" t="s">
        <v>2</v>
      </c>
      <c r="F106" s="10" t="s">
        <v>3</v>
      </c>
    </row>
    <row r="107" spans="2:8" x14ac:dyDescent="0.25">
      <c r="C107" s="4">
        <v>5105</v>
      </c>
      <c r="D107" s="4" t="s">
        <v>40</v>
      </c>
      <c r="E107" s="5">
        <v>8000000</v>
      </c>
      <c r="F107" s="5"/>
    </row>
    <row r="108" spans="2:8" ht="15.75" thickBot="1" x14ac:dyDescent="0.3">
      <c r="C108" s="4">
        <v>1110</v>
      </c>
      <c r="D108" s="4" t="s">
        <v>5</v>
      </c>
      <c r="E108" s="6"/>
      <c r="F108" s="6">
        <v>8000000</v>
      </c>
    </row>
    <row r="109" spans="2:8" ht="15.75" thickTop="1" x14ac:dyDescent="0.25">
      <c r="E109" s="11">
        <f>SUM(E107:E108)</f>
        <v>8000000</v>
      </c>
      <c r="F109" s="11">
        <f>SUM(F108)</f>
        <v>8000000</v>
      </c>
    </row>
    <row r="111" spans="2:8" x14ac:dyDescent="0.25">
      <c r="B111" s="17" t="s">
        <v>41</v>
      </c>
      <c r="C111" s="17"/>
      <c r="D111" s="17"/>
      <c r="E111" s="17"/>
      <c r="F111" s="17"/>
      <c r="G111" s="17"/>
    </row>
  </sheetData>
  <mergeCells count="20">
    <mergeCell ref="B2:H3"/>
    <mergeCell ref="B21:H22"/>
    <mergeCell ref="B24:H25"/>
    <mergeCell ref="B45:H46"/>
    <mergeCell ref="B10:G10"/>
    <mergeCell ref="B13:H14"/>
    <mergeCell ref="B32:G32"/>
    <mergeCell ref="B35:H35"/>
    <mergeCell ref="B42:G42"/>
    <mergeCell ref="B53:G54"/>
    <mergeCell ref="B57:H57"/>
    <mergeCell ref="B64:G65"/>
    <mergeCell ref="B68:H68"/>
    <mergeCell ref="B75:G76"/>
    <mergeCell ref="B104:H104"/>
    <mergeCell ref="B111:G111"/>
    <mergeCell ref="B88:G89"/>
    <mergeCell ref="B79:H80"/>
    <mergeCell ref="B92:H93"/>
    <mergeCell ref="B100:G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E5C6-8A2C-4BCD-90EE-AB8759BCB504}">
  <dimension ref="B2:U16"/>
  <sheetViews>
    <sheetView zoomScaleNormal="100" workbookViewId="0">
      <selection activeCell="T16" sqref="T16"/>
    </sheetView>
  </sheetViews>
  <sheetFormatPr baseColWidth="10" defaultRowHeight="15" x14ac:dyDescent="0.25"/>
  <cols>
    <col min="3" max="3" width="27" customWidth="1"/>
    <col min="4" max="4" width="19.42578125" customWidth="1"/>
    <col min="5" max="5" width="15.7109375" customWidth="1"/>
    <col min="6" max="6" width="15.85546875" customWidth="1"/>
    <col min="7" max="7" width="15.5703125" bestFit="1" customWidth="1"/>
    <col min="8" max="8" width="15.42578125" customWidth="1"/>
    <col min="9" max="9" width="15.7109375" customWidth="1"/>
    <col min="10" max="10" width="15.5703125" bestFit="1" customWidth="1"/>
    <col min="12" max="12" width="15.28515625" customWidth="1"/>
    <col min="13" max="13" width="15.5703125" customWidth="1"/>
    <col min="14" max="14" width="13" bestFit="1" customWidth="1"/>
    <col min="15" max="15" width="15.7109375" customWidth="1"/>
    <col min="16" max="16" width="19.28515625" customWidth="1"/>
    <col min="17" max="17" width="13" bestFit="1" customWidth="1"/>
    <col min="18" max="18" width="14.7109375" customWidth="1"/>
    <col min="19" max="19" width="16.42578125" customWidth="1"/>
    <col min="20" max="21" width="18.5703125" customWidth="1"/>
  </cols>
  <sheetData>
    <row r="2" spans="2:21" ht="15" customHeight="1" x14ac:dyDescent="0.25">
      <c r="B2" s="22" t="s">
        <v>29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2:21" ht="15" customHeight="1" x14ac:dyDescent="0.25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2:21" x14ac:dyDescent="0.25">
      <c r="B4" s="13"/>
      <c r="C4" s="13"/>
      <c r="D4" s="21" t="s">
        <v>8</v>
      </c>
      <c r="E4" s="21"/>
      <c r="F4" s="21" t="s">
        <v>11</v>
      </c>
      <c r="G4" s="21"/>
      <c r="H4" s="21" t="s">
        <v>14</v>
      </c>
      <c r="I4" s="21"/>
      <c r="J4" s="21" t="s">
        <v>28</v>
      </c>
      <c r="K4" s="21"/>
      <c r="L4" s="21" t="s">
        <v>13</v>
      </c>
      <c r="M4" s="21"/>
      <c r="N4" s="21" t="s">
        <v>12</v>
      </c>
      <c r="O4" s="21"/>
      <c r="P4" s="21" t="s">
        <v>66</v>
      </c>
      <c r="Q4" s="21"/>
      <c r="R4" s="21" t="s">
        <v>67</v>
      </c>
      <c r="S4" s="21"/>
      <c r="T4" s="21" t="s">
        <v>68</v>
      </c>
      <c r="U4" s="21"/>
    </row>
    <row r="5" spans="2:21" x14ac:dyDescent="0.25">
      <c r="B5" s="8" t="s">
        <v>6</v>
      </c>
      <c r="C5" s="8" t="s">
        <v>7</v>
      </c>
      <c r="D5" s="8" t="s">
        <v>9</v>
      </c>
      <c r="E5" s="8" t="s">
        <v>10</v>
      </c>
      <c r="F5" s="8" t="s">
        <v>9</v>
      </c>
      <c r="G5" s="8" t="s">
        <v>10</v>
      </c>
      <c r="H5" s="8" t="s">
        <v>9</v>
      </c>
      <c r="I5" s="8" t="s">
        <v>10</v>
      </c>
      <c r="J5" s="8" t="s">
        <v>9</v>
      </c>
      <c r="K5" s="8" t="s">
        <v>10</v>
      </c>
      <c r="L5" s="8" t="s">
        <v>9</v>
      </c>
      <c r="M5" s="8" t="s">
        <v>10</v>
      </c>
      <c r="N5" s="8" t="s">
        <v>9</v>
      </c>
      <c r="O5" s="8" t="s">
        <v>10</v>
      </c>
      <c r="P5" s="8" t="s">
        <v>9</v>
      </c>
      <c r="Q5" s="8" t="s">
        <v>10</v>
      </c>
      <c r="R5" s="8" t="s">
        <v>9</v>
      </c>
      <c r="S5" s="8" t="s">
        <v>10</v>
      </c>
      <c r="T5" s="8" t="s">
        <v>9</v>
      </c>
      <c r="U5" s="8" t="s">
        <v>10</v>
      </c>
    </row>
    <row r="6" spans="2:21" ht="30" x14ac:dyDescent="0.25">
      <c r="B6" s="14">
        <v>45326</v>
      </c>
      <c r="C6" s="15" t="s">
        <v>57</v>
      </c>
      <c r="D6" s="5"/>
      <c r="E6" s="5"/>
      <c r="F6" s="5"/>
      <c r="G6" s="12"/>
      <c r="H6" s="5"/>
      <c r="I6" s="5"/>
      <c r="J6" s="5">
        <v>19000000</v>
      </c>
      <c r="K6" s="5"/>
      <c r="L6" s="5"/>
      <c r="M6" s="5">
        <v>19000000</v>
      </c>
      <c r="N6" s="5"/>
      <c r="O6" s="5"/>
      <c r="P6" s="5"/>
      <c r="Q6" s="5"/>
      <c r="R6" s="5"/>
      <c r="S6" s="5"/>
      <c r="T6" s="5"/>
      <c r="U6" s="5"/>
    </row>
    <row r="7" spans="2:21" ht="30" x14ac:dyDescent="0.25">
      <c r="B7" s="14">
        <v>45337</v>
      </c>
      <c r="C7" s="15" t="s">
        <v>58</v>
      </c>
      <c r="D7" s="5"/>
      <c r="E7" s="5"/>
      <c r="F7" s="5">
        <v>35000000</v>
      </c>
      <c r="G7" s="5"/>
      <c r="H7" s="5"/>
      <c r="I7" s="5"/>
      <c r="J7" s="5"/>
      <c r="K7" s="5"/>
      <c r="L7" s="5"/>
      <c r="M7" s="5"/>
      <c r="N7" s="5"/>
      <c r="O7" s="5">
        <v>35000000</v>
      </c>
      <c r="P7" s="5"/>
      <c r="Q7" s="5"/>
      <c r="R7" s="5"/>
      <c r="S7" s="5"/>
      <c r="T7" s="5"/>
      <c r="U7" s="5"/>
    </row>
    <row r="8" spans="2:21" ht="30" x14ac:dyDescent="0.25">
      <c r="B8" s="14">
        <v>45340</v>
      </c>
      <c r="C8" s="15" t="s">
        <v>59</v>
      </c>
      <c r="D8" s="5"/>
      <c r="E8" s="5"/>
      <c r="F8" s="5"/>
      <c r="G8" s="5">
        <v>14000000</v>
      </c>
      <c r="H8" s="5"/>
      <c r="I8" s="5"/>
      <c r="J8" s="5">
        <v>14000000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2:21" x14ac:dyDescent="0.25">
      <c r="B9" s="14">
        <v>45350</v>
      </c>
      <c r="C9" s="15" t="s">
        <v>60</v>
      </c>
      <c r="D9" s="5"/>
      <c r="E9" s="5"/>
      <c r="F9" s="5"/>
      <c r="G9" s="5">
        <v>7000000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7000000</v>
      </c>
      <c r="U9" s="5"/>
    </row>
    <row r="10" spans="2:21" x14ac:dyDescent="0.25">
      <c r="B10" s="14">
        <v>45356</v>
      </c>
      <c r="C10" s="15" t="s">
        <v>61</v>
      </c>
      <c r="D10" s="5"/>
      <c r="E10" s="5">
        <v>3200000</v>
      </c>
      <c r="F10" s="5"/>
      <c r="G10" s="12"/>
      <c r="H10" s="5"/>
      <c r="I10" s="5"/>
      <c r="J10" s="5"/>
      <c r="K10" s="5"/>
      <c r="L10" s="5"/>
      <c r="M10" s="5"/>
      <c r="N10" s="5"/>
      <c r="O10" s="5"/>
      <c r="P10" s="5"/>
      <c r="Q10" s="5"/>
      <c r="R10" s="5">
        <v>3200000</v>
      </c>
      <c r="S10" s="5"/>
      <c r="T10" s="5"/>
      <c r="U10" s="5"/>
    </row>
    <row r="11" spans="2:21" ht="30" x14ac:dyDescent="0.25">
      <c r="B11" s="14">
        <v>45361</v>
      </c>
      <c r="C11" s="15" t="s">
        <v>62</v>
      </c>
      <c r="D11" s="5">
        <v>21000000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21000000</v>
      </c>
      <c r="P11" s="5"/>
      <c r="Q11" s="5"/>
      <c r="R11" s="5"/>
      <c r="S11" s="5"/>
      <c r="T11" s="5"/>
      <c r="U11" s="5"/>
    </row>
    <row r="12" spans="2:21" ht="30" x14ac:dyDescent="0.25">
      <c r="B12" s="14">
        <v>45366</v>
      </c>
      <c r="C12" s="15" t="s">
        <v>63</v>
      </c>
      <c r="D12" s="5"/>
      <c r="E12" s="5"/>
      <c r="F12" s="5"/>
      <c r="G12" s="5">
        <v>19000000</v>
      </c>
      <c r="H12" s="5"/>
      <c r="I12" s="5"/>
      <c r="J12" s="5"/>
      <c r="K12" s="5"/>
      <c r="L12" s="5">
        <v>19000000</v>
      </c>
      <c r="M12" s="5"/>
      <c r="N12" s="5"/>
      <c r="O12" s="5"/>
      <c r="P12" s="5"/>
      <c r="Q12" s="5"/>
      <c r="R12" s="5"/>
      <c r="S12" s="5"/>
      <c r="T12" s="5"/>
      <c r="U12" s="5"/>
    </row>
    <row r="13" spans="2:21" ht="30" x14ac:dyDescent="0.25">
      <c r="B13" s="14">
        <v>45368</v>
      </c>
      <c r="C13" s="15" t="s">
        <v>64</v>
      </c>
      <c r="D13" s="5">
        <v>17550000</v>
      </c>
      <c r="E13" s="5"/>
      <c r="F13" s="5"/>
      <c r="G13" s="5"/>
      <c r="H13" s="5">
        <v>9450000</v>
      </c>
      <c r="I13" s="5"/>
      <c r="J13" s="5"/>
      <c r="K13" s="5"/>
      <c r="L13" s="5"/>
      <c r="M13" s="5"/>
      <c r="N13" s="5"/>
      <c r="O13" s="5">
        <v>27000000</v>
      </c>
      <c r="P13" s="5"/>
      <c r="Q13" s="5"/>
      <c r="R13" s="5"/>
      <c r="S13" s="5"/>
      <c r="T13" s="5"/>
      <c r="U13" s="5"/>
    </row>
    <row r="14" spans="2:21" ht="30" x14ac:dyDescent="0.25">
      <c r="B14" s="14">
        <v>45376</v>
      </c>
      <c r="C14" s="15" t="s">
        <v>65</v>
      </c>
      <c r="D14" s="5"/>
      <c r="E14" s="5"/>
      <c r="F14" s="5"/>
      <c r="G14" s="5">
        <v>2500000</v>
      </c>
      <c r="H14" s="5"/>
      <c r="I14" s="5"/>
      <c r="J14" s="5"/>
      <c r="K14" s="5"/>
      <c r="L14" s="5"/>
      <c r="M14" s="5"/>
      <c r="N14" s="5"/>
      <c r="O14" s="5"/>
      <c r="P14" s="5">
        <v>2500000</v>
      </c>
      <c r="Q14" s="5"/>
      <c r="R14" s="5"/>
      <c r="S14" s="5"/>
      <c r="T14" s="5"/>
      <c r="U14" s="5"/>
    </row>
    <row r="15" spans="2:21" x14ac:dyDescent="0.25">
      <c r="B15" s="14">
        <v>45382</v>
      </c>
      <c r="C15" s="15" t="s">
        <v>60</v>
      </c>
      <c r="D15" s="5"/>
      <c r="E15" s="5"/>
      <c r="F15" s="5"/>
      <c r="G15" s="5">
        <v>8000000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>
        <v>8000000</v>
      </c>
      <c r="U15" s="5"/>
    </row>
    <row r="16" spans="2:21" x14ac:dyDescent="0.25">
      <c r="B16" s="4" t="s">
        <v>15</v>
      </c>
      <c r="C16" s="4"/>
      <c r="D16" s="9">
        <f>SUM(D6:D15)</f>
        <v>38550000</v>
      </c>
      <c r="E16" s="9">
        <f>SUM(E6:E15)</f>
        <v>3200000</v>
      </c>
      <c r="F16" s="9">
        <f>SUM(F6:F15)</f>
        <v>35000000</v>
      </c>
      <c r="G16" s="9">
        <f>SUM(G6:G15)</f>
        <v>50500000</v>
      </c>
      <c r="H16" s="9">
        <f>SUM(H6:H15)</f>
        <v>9450000</v>
      </c>
      <c r="I16" s="9">
        <f>SUM(I6:I12)</f>
        <v>0</v>
      </c>
      <c r="J16" s="9">
        <f>SUM(J6:J15)</f>
        <v>33000000</v>
      </c>
      <c r="K16" s="9">
        <f>SUM(K6:K12)</f>
        <v>0</v>
      </c>
      <c r="L16" s="9">
        <f>SUM(L6:L15)</f>
        <v>19000000</v>
      </c>
      <c r="M16" s="9">
        <f>SUM(M6:M15)</f>
        <v>19000000</v>
      </c>
      <c r="N16" s="9">
        <f>SUM(N6:N12)</f>
        <v>0</v>
      </c>
      <c r="O16" s="9">
        <f>SUM(O6:O15)</f>
        <v>83000000</v>
      </c>
      <c r="P16" s="9">
        <f>SUM(P6:P15)</f>
        <v>2500000</v>
      </c>
      <c r="Q16" s="9">
        <f>SUM(Q6:Q12)</f>
        <v>0</v>
      </c>
      <c r="R16" s="9">
        <f>SUM(R6:R15)</f>
        <v>3200000</v>
      </c>
      <c r="S16" s="9">
        <f>SUM(S6:S12)</f>
        <v>0</v>
      </c>
      <c r="T16" s="9">
        <f>SUM(T6:T15)</f>
        <v>15000000</v>
      </c>
      <c r="U16" s="9">
        <f>SUM(U6:U12)</f>
        <v>0</v>
      </c>
    </row>
  </sheetData>
  <mergeCells count="10">
    <mergeCell ref="R4:S4"/>
    <mergeCell ref="T4:U4"/>
    <mergeCell ref="B2:U3"/>
    <mergeCell ref="D4:E4"/>
    <mergeCell ref="F4:G4"/>
    <mergeCell ref="J4:K4"/>
    <mergeCell ref="N4:O4"/>
    <mergeCell ref="L4:M4"/>
    <mergeCell ref="P4:Q4"/>
    <mergeCell ref="H4:I4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C6F4-CECF-4891-A555-B649D2CC7A15}">
  <dimension ref="B2:G15"/>
  <sheetViews>
    <sheetView workbookViewId="0">
      <selection activeCell="F15" sqref="F15"/>
    </sheetView>
  </sheetViews>
  <sheetFormatPr baseColWidth="10" defaultRowHeight="15" x14ac:dyDescent="0.25"/>
  <cols>
    <col min="3" max="3" width="19" customWidth="1"/>
    <col min="4" max="7" width="17.7109375" customWidth="1"/>
  </cols>
  <sheetData>
    <row r="2" spans="2:7" x14ac:dyDescent="0.25">
      <c r="B2" s="25" t="s">
        <v>30</v>
      </c>
      <c r="C2" s="25"/>
      <c r="D2" s="25"/>
      <c r="E2" s="25"/>
      <c r="F2" s="25"/>
      <c r="G2" s="25"/>
    </row>
    <row r="3" spans="2:7" x14ac:dyDescent="0.25">
      <c r="B3" s="25"/>
      <c r="C3" s="25"/>
      <c r="D3" s="25"/>
      <c r="E3" s="25"/>
      <c r="F3" s="25"/>
      <c r="G3" s="25"/>
    </row>
    <row r="4" spans="2:7" ht="26.25" customHeight="1" x14ac:dyDescent="0.25">
      <c r="B4" s="10"/>
      <c r="C4" s="10"/>
      <c r="D4" s="24" t="s">
        <v>18</v>
      </c>
      <c r="E4" s="24"/>
      <c r="F4" s="24" t="s">
        <v>20</v>
      </c>
      <c r="G4" s="24"/>
    </row>
    <row r="5" spans="2:7" x14ac:dyDescent="0.25">
      <c r="B5" s="10" t="s">
        <v>16</v>
      </c>
      <c r="C5" s="10" t="s">
        <v>17</v>
      </c>
      <c r="D5" s="10" t="s">
        <v>19</v>
      </c>
      <c r="E5" s="10" t="s">
        <v>10</v>
      </c>
      <c r="F5" s="10" t="s">
        <v>21</v>
      </c>
      <c r="G5" s="10" t="s">
        <v>22</v>
      </c>
    </row>
    <row r="6" spans="2:7" x14ac:dyDescent="0.25">
      <c r="B6" s="4">
        <v>1105</v>
      </c>
      <c r="C6" s="4" t="s">
        <v>4</v>
      </c>
      <c r="D6" s="5">
        <f>+'LIBRO DIARIO COLUMNARIO '!D16</f>
        <v>38550000</v>
      </c>
      <c r="E6" s="5">
        <f>+'LIBRO DIARIO COLUMNARIO '!E16</f>
        <v>3200000</v>
      </c>
      <c r="F6" s="5">
        <f>+D6-E6</f>
        <v>35350000</v>
      </c>
      <c r="G6" s="5"/>
    </row>
    <row r="7" spans="2:7" x14ac:dyDescent="0.25">
      <c r="B7" s="4">
        <v>1110</v>
      </c>
      <c r="C7" s="4" t="s">
        <v>5</v>
      </c>
      <c r="D7" s="5">
        <f>+'LIBRO DIARIO COLUMNARIO '!F16</f>
        <v>35000000</v>
      </c>
      <c r="E7" s="5">
        <f>+'LIBRO DIARIO COLUMNARIO '!G16</f>
        <v>50500000</v>
      </c>
      <c r="F7" s="5"/>
      <c r="G7" s="5">
        <f>+E7-D7</f>
        <v>15500000</v>
      </c>
    </row>
    <row r="8" spans="2:7" x14ac:dyDescent="0.25">
      <c r="B8" s="4">
        <v>1305</v>
      </c>
      <c r="C8" s="4" t="s">
        <v>25</v>
      </c>
      <c r="D8" s="5">
        <f>+'LIBRO DIARIO COLUMNARIO '!H16</f>
        <v>9450000</v>
      </c>
      <c r="E8" s="5"/>
      <c r="F8" s="5">
        <f>+D8</f>
        <v>9450000</v>
      </c>
      <c r="G8" s="5"/>
    </row>
    <row r="9" spans="2:7" x14ac:dyDescent="0.25">
      <c r="B9" s="4">
        <v>1435</v>
      </c>
      <c r="C9" s="4" t="s">
        <v>23</v>
      </c>
      <c r="D9" s="5">
        <f>+'LIBRO DIARIO COLUMNARIO '!J16</f>
        <v>33000000</v>
      </c>
      <c r="E9" s="5"/>
      <c r="F9" s="5">
        <f>+D9</f>
        <v>33000000</v>
      </c>
      <c r="G9" s="5"/>
    </row>
    <row r="10" spans="2:7" x14ac:dyDescent="0.25">
      <c r="B10" s="4">
        <v>2205</v>
      </c>
      <c r="C10" s="4" t="s">
        <v>24</v>
      </c>
      <c r="D10" s="5">
        <f>+'LIBRO DIARIO COLUMNARIO '!L16</f>
        <v>19000000</v>
      </c>
      <c r="E10" s="5">
        <f>+'LIBRO DIARIO COLUMNARIO '!M16</f>
        <v>19000000</v>
      </c>
      <c r="F10" s="5"/>
      <c r="G10" s="5"/>
    </row>
    <row r="11" spans="2:7" x14ac:dyDescent="0.25">
      <c r="B11" s="4">
        <v>4135</v>
      </c>
      <c r="C11" s="4" t="s">
        <v>26</v>
      </c>
      <c r="D11" s="5"/>
      <c r="E11" s="5">
        <f>+'LIBRO DIARIO COLUMNARIO '!O16</f>
        <v>83000000</v>
      </c>
      <c r="F11" s="5"/>
      <c r="G11" s="5">
        <f>+E11</f>
        <v>83000000</v>
      </c>
    </row>
    <row r="12" spans="2:7" x14ac:dyDescent="0.25">
      <c r="B12" s="4">
        <v>5105</v>
      </c>
      <c r="C12" s="4" t="s">
        <v>40</v>
      </c>
      <c r="D12" s="5">
        <f>+'LIBRO DIARIO COLUMNARIO '!T16</f>
        <v>15000000</v>
      </c>
      <c r="E12" s="4"/>
      <c r="F12" s="5">
        <f>+D12</f>
        <v>15000000</v>
      </c>
      <c r="G12" s="4"/>
    </row>
    <row r="13" spans="2:7" x14ac:dyDescent="0.25">
      <c r="B13" s="4">
        <v>5110</v>
      </c>
      <c r="C13" s="4" t="s">
        <v>27</v>
      </c>
      <c r="D13" s="5">
        <f>+'LIBRO DIARIO COLUMNARIO '!P16</f>
        <v>2500000</v>
      </c>
      <c r="E13" s="5"/>
      <c r="F13" s="5">
        <f>+D13</f>
        <v>2500000</v>
      </c>
      <c r="G13" s="5"/>
    </row>
    <row r="14" spans="2:7" x14ac:dyDescent="0.25">
      <c r="B14" s="4">
        <v>5135</v>
      </c>
      <c r="C14" s="4" t="s">
        <v>43</v>
      </c>
      <c r="D14" s="5">
        <f>+'LIBRO DIARIO COLUMNARIO '!R16</f>
        <v>3200000</v>
      </c>
      <c r="E14" s="4"/>
      <c r="F14" s="5">
        <f>+D14</f>
        <v>3200000</v>
      </c>
      <c r="G14" s="4"/>
    </row>
    <row r="15" spans="2:7" x14ac:dyDescent="0.25">
      <c r="B15" s="13" t="s">
        <v>15</v>
      </c>
      <c r="C15" s="13"/>
      <c r="D15" s="9">
        <f>SUM(D6:D14)</f>
        <v>155700000</v>
      </c>
      <c r="E15" s="9">
        <f t="shared" ref="E15:G15" si="0">SUM(E6:E14)</f>
        <v>155700000</v>
      </c>
      <c r="F15" s="9">
        <f t="shared" si="0"/>
        <v>98500000</v>
      </c>
      <c r="G15" s="9">
        <f t="shared" si="0"/>
        <v>98500000</v>
      </c>
    </row>
  </sheetData>
  <mergeCells count="3">
    <mergeCell ref="D4:E4"/>
    <mergeCell ref="F4:G4"/>
    <mergeCell ref="B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AA4A-E77B-4E6E-8BDB-1F7E35107783}">
  <dimension ref="A1"/>
  <sheetViews>
    <sheetView tabSelected="1" workbookViewId="0">
      <selection activeCell="K205" sqref="K205"/>
    </sheetView>
  </sheetViews>
  <sheetFormatPr baseColWidth="10" defaultRowHeight="15" x14ac:dyDescent="0.25"/>
  <sheetData>
    <row r="1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ASIENTOS </vt:lpstr>
      <vt:lpstr>LIBRO DIARIO COLUMNARIO </vt:lpstr>
      <vt:lpstr>BALACE DE PRUEBA </vt:lpstr>
      <vt:lpstr>SOPORTES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2024-09-20T22:11:34Z</dcterms:created>
  <dcterms:modified xsi:type="dcterms:W3CDTF">2024-09-30T04:02:02Z</dcterms:modified>
</cp:coreProperties>
</file>