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<sst xmlns="http://schemas.openxmlformats.org/spreadsheetml/2006/main" count="87" uniqueCount="51">
  <si>
    <t>Vce =Vbr - Ic•Rc = Vbr - hFE•Ib•Rc</t>
  </si>
  <si>
    <t>Battery voltage (uncertainty is 0.01)</t>
  </si>
  <si>
    <t>Current (uA)</t>
  </si>
  <si>
    <t>330k ohms</t>
  </si>
  <si>
    <t>Power supply (V)</t>
  </si>
  <si>
    <t>Base I (uA) (20)</t>
  </si>
  <si>
    <t>Vce (V)</t>
  </si>
  <si>
    <t>Ic (mA)</t>
  </si>
  <si>
    <t>Vbe</t>
  </si>
  <si>
    <t xml:space="preserve"> </t>
  </si>
  <si>
    <t>^ Resistance (kohms)</t>
  </si>
  <si>
    <t>^ Current</t>
  </si>
  <si>
    <t>32k ohms</t>
  </si>
  <si>
    <t>14k ohms</t>
  </si>
  <si>
    <t>67.5k ohms</t>
  </si>
  <si>
    <t>i_B (uA): --&gt;</t>
  </si>
  <si>
    <t>% Error: --&gt;</t>
  </si>
  <si>
    <t>14kohm</t>
  </si>
  <si>
    <t>v</t>
  </si>
  <si>
    <t>i_c (mA)</t>
  </si>
  <si>
    <t>67.5 ohms (22k + 47k)</t>
  </si>
  <si>
    <t>theoretical:</t>
  </si>
  <si>
    <t>2.09× 10^-5 (base)</t>
  </si>
  <si>
    <t>2.61 × 10^-3 (Ic)</t>
  </si>
  <si>
    <t>Power supply V</t>
  </si>
  <si>
    <t>Base I</t>
  </si>
  <si>
    <t>took out battery,*</t>
  </si>
  <si>
    <t xml:space="preserve">Base I </t>
  </si>
  <si>
    <t>goes</t>
  </si>
  <si>
    <t>up</t>
  </si>
  <si>
    <t>*manually increased v using the power supply, but baseI and Ic did not change</t>
  </si>
  <si>
    <t>32.1k ohms (10k + 22k)</t>
  </si>
  <si>
    <t xml:space="preserve">theoretical: </t>
  </si>
  <si>
    <t>4.39×10^-5 (base)</t>
  </si>
  <si>
    <t>5.49 × 10^-3 (Ic)</t>
  </si>
  <si>
    <t>Nov 15 data:</t>
  </si>
  <si>
    <t>32.1k ohms (10k + 22k) same as above, but more accurate</t>
  </si>
  <si>
    <t>1.437V (battery)</t>
  </si>
  <si>
    <t>3.02/3.03</t>
  </si>
  <si>
    <t>14k ohms (10k + 3.3k + 1k + 470)</t>
  </si>
  <si>
    <t>Base I (200u)</t>
  </si>
  <si>
    <t>6.26/6.27</t>
  </si>
  <si>
    <t>6.66/6.67</t>
  </si>
  <si>
    <t>14k ohms (10k + 3.3k + 1k + 470) again?, but smaller resistors in between where V left power supply or something</t>
  </si>
  <si>
    <t>3.98/4.00</t>
  </si>
  <si>
    <t>0.28/0.31</t>
  </si>
  <si>
    <t>other data:</t>
  </si>
  <si>
    <t>29.~</t>
  </si>
  <si>
    <t>another set:</t>
  </si>
  <si>
    <t>(3 sets below are from the pic)</t>
  </si>
  <si>
    <t>32.1k ohms?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</si>
</sst>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</fills>
  <borders count="5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3" fontId="1" numFmtId="0" xfId="0" applyFont="1"/>
    <xf borderId="1" fillId="3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 vs. v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Sheet1!$K$11:$K$12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Sheet1!$J$13:$J$35</c:f>
            </c:numRef>
          </c:xVal>
          <c:yVal>
            <c:numRef>
              <c:f>Sheet1!$K$13:$K$35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217741"/>
        <c:axId val="1685908834"/>
      </c:scatterChart>
      <c:valAx>
        <c:axId val="176621774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v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85908834"/>
      </c:valAx>
      <c:valAx>
        <c:axId val="16859088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i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66217741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 vs. v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Sheet1!$I$10:$I$11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Sheet1!$H$12:$H$48</c:f>
            </c:numRef>
          </c:xVal>
          <c:yVal>
            <c:numRef>
              <c:f>Sheet1!$I$12:$I$48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426633"/>
        <c:axId val="2093130989"/>
      </c:scatterChart>
      <c:valAx>
        <c:axId val="36442663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v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93130989"/>
      </c:valAx>
      <c:valAx>
        <c:axId val="20931309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i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64426633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14kohm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Sheet1!$J$13:$J$36</c:f>
            </c:numRef>
          </c:xVal>
          <c:yVal>
            <c:numRef>
              <c:f>Sheet1!$K$13:$K$36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899805"/>
        <c:axId val="1034495069"/>
      </c:scatterChart>
      <c:valAx>
        <c:axId val="30289980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34495069"/>
      </c:valAx>
      <c:valAx>
        <c:axId val="10344950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02899805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330k ohm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Sheet1!$L$13:$L$40</c:f>
            </c:numRef>
          </c:xVal>
          <c:yVal>
            <c:numRef>
              <c:f>Sheet1!$M$13:$M$40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257559"/>
        <c:axId val="285860859"/>
      </c:scatterChart>
      <c:valAx>
        <c:axId val="42125755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85860859"/>
      </c:valAx>
      <c:valAx>
        <c:axId val="2858608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21257559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67.5k ohms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Sheet1!$N$13:$N$47</c:f>
            </c:numRef>
          </c:xVal>
          <c:yVal>
            <c:numRef>
              <c:f>Sheet1!$O$13:$O$47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570504"/>
        <c:axId val="269662481"/>
      </c:scatterChart>
      <c:valAx>
        <c:axId val="4325705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67.5k ohms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69662481"/>
      </c:valAx>
      <c:valAx>
        <c:axId val="2696624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32k ohms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32570504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9</xdr:col>
      <xdr:colOff>28575</xdr:colOff>
      <xdr:row>77</xdr:row>
      <xdr:rowOff>114300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381000</xdr:colOff>
      <xdr:row>15</xdr:row>
      <xdr:rowOff>57150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16</xdr:col>
      <xdr:colOff>714375</xdr:colOff>
      <xdr:row>30</xdr:row>
      <xdr:rowOff>66675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600075</xdr:colOff>
      <xdr:row>0</xdr:row>
      <xdr:rowOff>28575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19</xdr:col>
      <xdr:colOff>733425</xdr:colOff>
      <xdr:row>2</xdr:row>
      <xdr:rowOff>190500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G1" s="2"/>
      <c r="H1" s="2"/>
      <c r="I1" s="2"/>
      <c r="J1" s="3" t="s">
        <v>1</v>
      </c>
      <c r="K1" s="2"/>
      <c r="L1" s="2"/>
      <c r="M1" s="3" t="s">
        <v>2</v>
      </c>
      <c r="N1" s="2"/>
      <c r="O1" s="2"/>
    </row>
    <row r="2">
      <c r="G2" s="2"/>
      <c r="H2" s="2"/>
      <c r="I2" s="2"/>
      <c r="J2" s="3">
        <v>1.437</v>
      </c>
      <c r="K2" s="3">
        <v>14.0</v>
      </c>
      <c r="L2" s="2">
        <f t="shared" ref="L2:L5" si="1">J2/K2/1000</f>
        <v>0.0001026428571</v>
      </c>
      <c r="M2" s="2">
        <f t="shared" ref="M2:M5" si="2">L2*1000000</f>
        <v>102.6428571</v>
      </c>
      <c r="N2" s="2"/>
      <c r="O2" s="2"/>
    </row>
    <row r="3">
      <c r="G3" s="2"/>
      <c r="H3" s="2"/>
      <c r="I3" s="2"/>
      <c r="J3" s="3">
        <v>1.437</v>
      </c>
      <c r="K3" s="3">
        <v>32.1</v>
      </c>
      <c r="L3" s="2">
        <f t="shared" si="1"/>
        <v>0.00004476635514</v>
      </c>
      <c r="M3" s="2">
        <f t="shared" si="2"/>
        <v>44.76635514</v>
      </c>
      <c r="N3" s="2"/>
      <c r="O3" s="2"/>
    </row>
    <row r="4">
      <c r="A4" s="1" t="s">
        <v>3</v>
      </c>
      <c r="G4" s="2"/>
      <c r="H4" s="2"/>
      <c r="I4" s="2"/>
      <c r="J4" s="3">
        <v>1.437</v>
      </c>
      <c r="K4" s="3">
        <v>67.5</v>
      </c>
      <c r="L4" s="2">
        <f t="shared" si="1"/>
        <v>0.00002128888889</v>
      </c>
      <c r="M4" s="2">
        <f t="shared" si="2"/>
        <v>21.28888889</v>
      </c>
      <c r="N4" s="2"/>
      <c r="O4" s="2"/>
    </row>
    <row r="5">
      <c r="A5" s="1" t="s">
        <v>4</v>
      </c>
      <c r="B5" s="1" t="s">
        <v>5</v>
      </c>
      <c r="C5" s="1" t="s">
        <v>6</v>
      </c>
      <c r="D5" s="1" t="s">
        <v>7</v>
      </c>
      <c r="F5" s="1" t="s">
        <v>8</v>
      </c>
      <c r="G5" s="2"/>
      <c r="H5" s="2"/>
      <c r="I5" s="2"/>
      <c r="J5" s="3">
        <v>1.437</v>
      </c>
      <c r="K5" s="3">
        <v>330.0</v>
      </c>
      <c r="L5" s="2">
        <f t="shared" si="1"/>
        <v>0.000004354545455</v>
      </c>
      <c r="M5" s="2">
        <f t="shared" si="2"/>
        <v>4.354545455</v>
      </c>
      <c r="N5" s="2"/>
      <c r="O5" s="2"/>
    </row>
    <row r="6">
      <c r="A6" s="1">
        <v>0.0</v>
      </c>
      <c r="B6" s="1">
        <v>0.0</v>
      </c>
      <c r="C6" s="1">
        <v>0.0</v>
      </c>
      <c r="D6" s="1">
        <v>0.0</v>
      </c>
      <c r="F6">
        <f>1.411-B7*10^-6*330000</f>
        <v>0.6025</v>
      </c>
      <c r="G6" s="2"/>
      <c r="H6" s="3" t="s">
        <v>9</v>
      </c>
      <c r="I6" s="2"/>
      <c r="J6" s="2"/>
      <c r="K6" s="3" t="s">
        <v>10</v>
      </c>
      <c r="L6" s="2"/>
      <c r="M6" s="2"/>
      <c r="N6" s="2"/>
      <c r="O6" s="2"/>
    </row>
    <row r="7">
      <c r="A7" s="1">
        <v>1.268</v>
      </c>
      <c r="B7" s="1">
        <v>2.45</v>
      </c>
      <c r="C7" s="1">
        <v>0.93</v>
      </c>
      <c r="D7" s="1">
        <v>2.96</v>
      </c>
      <c r="G7" s="2"/>
      <c r="H7" s="2"/>
      <c r="I7" s="3"/>
      <c r="J7" s="2"/>
      <c r="K7" s="2"/>
      <c r="L7" s="3" t="s">
        <v>11</v>
      </c>
      <c r="M7" s="2"/>
      <c r="N7" s="2"/>
      <c r="O7" s="2"/>
    </row>
    <row r="8">
      <c r="A8" s="1">
        <v>2.107</v>
      </c>
      <c r="B8" s="1">
        <v>2.45</v>
      </c>
      <c r="C8" s="1">
        <v>1.78</v>
      </c>
      <c r="D8" s="1">
        <v>2.97</v>
      </c>
      <c r="E8">
        <f>B7*122</f>
        <v>298.9</v>
      </c>
      <c r="G8" s="2"/>
      <c r="H8" s="2"/>
      <c r="I8" s="3" t="s">
        <v>12</v>
      </c>
      <c r="J8" s="2"/>
      <c r="K8" s="3" t="s">
        <v>13</v>
      </c>
      <c r="L8" s="2"/>
      <c r="M8" s="3" t="s">
        <v>3</v>
      </c>
      <c r="N8" s="2"/>
      <c r="O8" s="3" t="s">
        <v>14</v>
      </c>
    </row>
    <row r="9">
      <c r="A9" s="1">
        <v>3.004</v>
      </c>
      <c r="B9" s="1">
        <v>2.45</v>
      </c>
      <c r="C9" s="1">
        <v>2.69</v>
      </c>
      <c r="D9" s="1">
        <v>2.98</v>
      </c>
      <c r="G9" s="3" t="s">
        <v>15</v>
      </c>
      <c r="H9" s="3"/>
      <c r="I9" s="3">
        <v>23.4</v>
      </c>
      <c r="J9" s="2"/>
      <c r="K9" s="3">
        <v>57.1</v>
      </c>
      <c r="L9" s="2"/>
      <c r="M9" s="3">
        <v>2.45</v>
      </c>
      <c r="N9" s="2"/>
      <c r="O9" s="3">
        <v>11.5</v>
      </c>
    </row>
    <row r="10">
      <c r="A10" s="1">
        <v>3.925</v>
      </c>
      <c r="B10" s="1">
        <v>2.45</v>
      </c>
      <c r="C10" s="1">
        <v>3.58</v>
      </c>
      <c r="D10" s="1">
        <v>2.99</v>
      </c>
      <c r="G10" s="3" t="s">
        <v>16</v>
      </c>
      <c r="H10" s="2"/>
      <c r="I10" s="2">
        <f>(2.99*1000/125-I9)/I9*100</f>
        <v>2.222222222</v>
      </c>
      <c r="J10" s="2"/>
      <c r="K10" s="2">
        <f>(6.46*1000/125-K9)/K9*100</f>
        <v>-9.492119089</v>
      </c>
      <c r="L10" s="2"/>
      <c r="M10" s="2">
        <f>(0.31*1000/125-M9)/M9*100</f>
        <v>1.224489796</v>
      </c>
      <c r="N10" s="2"/>
      <c r="O10" s="2">
        <f>(1.428*1000/125-O9)/O9*100</f>
        <v>-0.6608695652</v>
      </c>
    </row>
    <row r="11">
      <c r="A11" s="1">
        <v>4.091</v>
      </c>
      <c r="B11" s="1">
        <v>2.45</v>
      </c>
      <c r="C11" s="1">
        <v>3.75</v>
      </c>
      <c r="D11" s="1">
        <v>2.99</v>
      </c>
      <c r="H11" s="4" t="s">
        <v>12</v>
      </c>
      <c r="I11" s="5"/>
      <c r="J11" s="4" t="s">
        <v>17</v>
      </c>
      <c r="K11" s="5"/>
      <c r="L11" s="4" t="s">
        <v>3</v>
      </c>
      <c r="M11" s="5"/>
      <c r="N11" s="4" t="s">
        <v>14</v>
      </c>
      <c r="O11" s="5"/>
    </row>
    <row r="12">
      <c r="A12" s="1">
        <v>5.238</v>
      </c>
      <c r="B12" s="1">
        <v>2.45</v>
      </c>
      <c r="C12" s="1">
        <v>4.9</v>
      </c>
      <c r="D12" s="1">
        <v>2.99</v>
      </c>
      <c r="H12" s="4" t="s">
        <v>18</v>
      </c>
      <c r="I12" s="4" t="s">
        <v>19</v>
      </c>
      <c r="J12" s="4" t="s">
        <v>18</v>
      </c>
      <c r="K12" s="4" t="s">
        <v>19</v>
      </c>
      <c r="L12" s="4" t="s">
        <v>18</v>
      </c>
      <c r="M12" s="4" t="s">
        <v>19</v>
      </c>
      <c r="N12" s="4" t="s">
        <v>18</v>
      </c>
      <c r="O12" s="4" t="s">
        <v>19</v>
      </c>
    </row>
    <row r="13">
      <c r="A13" s="1">
        <v>6.1</v>
      </c>
      <c r="B13" s="1">
        <v>2.45</v>
      </c>
      <c r="C13" s="1">
        <v>5.79</v>
      </c>
      <c r="D13" s="1">
        <v>3.0</v>
      </c>
      <c r="H13" s="4">
        <v>0.0</v>
      </c>
      <c r="I13" s="4">
        <v>0.0</v>
      </c>
      <c r="J13" s="6">
        <v>0.0</v>
      </c>
      <c r="K13" s="4">
        <v>0.0</v>
      </c>
      <c r="L13" s="4">
        <v>0.25</v>
      </c>
      <c r="M13" s="4">
        <v>0.3</v>
      </c>
      <c r="N13" s="4">
        <v>0.0</v>
      </c>
      <c r="O13" s="4">
        <v>0.0</v>
      </c>
    </row>
    <row r="14">
      <c r="A14" s="1">
        <v>7.05</v>
      </c>
      <c r="B14" s="1">
        <v>2.45</v>
      </c>
      <c r="C14" s="1">
        <v>6.74</v>
      </c>
      <c r="D14" s="1">
        <v>3.0</v>
      </c>
      <c r="H14" s="4">
        <v>0.93</v>
      </c>
      <c r="I14" s="4">
        <v>2.96</v>
      </c>
      <c r="J14" s="4">
        <v>0.47</v>
      </c>
      <c r="K14" s="4">
        <v>6.26</v>
      </c>
      <c r="L14" s="4">
        <v>0.4</v>
      </c>
      <c r="M14" s="4">
        <v>0.31</v>
      </c>
      <c r="N14" s="4">
        <v>0.11</v>
      </c>
      <c r="O14" s="4">
        <v>0.775</v>
      </c>
    </row>
    <row r="15">
      <c r="A15" s="1">
        <v>8.18</v>
      </c>
      <c r="B15" s="1">
        <v>2.45</v>
      </c>
      <c r="C15" s="1">
        <v>7.87</v>
      </c>
      <c r="D15" s="1">
        <v>3.01</v>
      </c>
      <c r="H15" s="4">
        <v>1.78</v>
      </c>
      <c r="I15" s="4">
        <v>2.97</v>
      </c>
      <c r="J15" s="4">
        <v>2.32</v>
      </c>
      <c r="K15" s="4">
        <v>6.34</v>
      </c>
      <c r="L15" s="4">
        <v>0.52</v>
      </c>
      <c r="M15" s="4">
        <v>0.31</v>
      </c>
      <c r="N15" s="4">
        <v>0.43</v>
      </c>
      <c r="O15" s="4">
        <v>1.409</v>
      </c>
    </row>
    <row r="16">
      <c r="A16" s="1">
        <v>9.29</v>
      </c>
      <c r="B16" s="1">
        <v>2.45</v>
      </c>
      <c r="C16" s="1">
        <v>8.97</v>
      </c>
      <c r="D16" s="1">
        <v>3.01</v>
      </c>
      <c r="H16" s="4">
        <v>2.69</v>
      </c>
      <c r="I16" s="4">
        <v>2.98</v>
      </c>
      <c r="J16" s="4">
        <v>4.48</v>
      </c>
      <c r="K16" s="4">
        <v>6.43</v>
      </c>
      <c r="L16" s="4">
        <v>0.98</v>
      </c>
      <c r="M16" s="4">
        <v>0.31</v>
      </c>
      <c r="N16" s="4">
        <v>1.58</v>
      </c>
      <c r="O16" s="4">
        <v>1.416</v>
      </c>
    </row>
    <row r="17">
      <c r="A17" s="1">
        <v>10.25</v>
      </c>
      <c r="B17" s="1">
        <v>2.45</v>
      </c>
      <c r="C17" s="1">
        <v>9.91</v>
      </c>
      <c r="H17" s="4">
        <v>3.58</v>
      </c>
      <c r="I17" s="4">
        <v>2.99</v>
      </c>
      <c r="J17" s="4">
        <v>6.65</v>
      </c>
      <c r="K17" s="4">
        <v>6.49</v>
      </c>
      <c r="L17" s="4">
        <v>0.21</v>
      </c>
      <c r="M17" s="4">
        <v>0.28</v>
      </c>
      <c r="N17" s="4">
        <v>2.52</v>
      </c>
      <c r="O17" s="4">
        <v>1.42</v>
      </c>
    </row>
    <row r="18">
      <c r="A18" s="1"/>
      <c r="B18" s="1"/>
      <c r="C18" s="1"/>
      <c r="D18" s="1"/>
      <c r="H18" s="4">
        <v>3.75</v>
      </c>
      <c r="I18" s="4">
        <v>2.99</v>
      </c>
      <c r="J18" s="4">
        <v>8.75</v>
      </c>
      <c r="K18" s="4">
        <v>6.57</v>
      </c>
      <c r="L18" s="4">
        <v>1.13</v>
      </c>
      <c r="M18" s="4">
        <v>0.31</v>
      </c>
      <c r="N18" s="4">
        <v>3.45</v>
      </c>
      <c r="O18" s="4">
        <v>1.425</v>
      </c>
    </row>
    <row r="19">
      <c r="A19" s="1" t="s">
        <v>20</v>
      </c>
      <c r="C19" s="1" t="s">
        <v>21</v>
      </c>
      <c r="D19" s="1" t="s">
        <v>22</v>
      </c>
      <c r="H19" s="4">
        <v>4.9</v>
      </c>
      <c r="I19" s="4">
        <v>2.99</v>
      </c>
      <c r="J19" s="4">
        <v>10.0</v>
      </c>
      <c r="K19" s="4">
        <v>6.66</v>
      </c>
      <c r="L19" s="4">
        <v>1.18</v>
      </c>
      <c r="M19" s="4">
        <v>0.31</v>
      </c>
      <c r="N19" s="4">
        <v>4.48</v>
      </c>
      <c r="O19" s="4">
        <v>1.429</v>
      </c>
    </row>
    <row r="20">
      <c r="D20" s="1" t="s">
        <v>23</v>
      </c>
      <c r="H20" s="4">
        <v>5.79</v>
      </c>
      <c r="I20" s="4">
        <v>3.0</v>
      </c>
      <c r="J20" s="6">
        <v>0.0</v>
      </c>
      <c r="K20" s="4">
        <v>0.0</v>
      </c>
      <c r="L20" s="4">
        <v>1.92</v>
      </c>
      <c r="M20" s="4">
        <v>0.31</v>
      </c>
      <c r="N20" s="4">
        <v>5.41</v>
      </c>
      <c r="O20" s="4">
        <v>1.433</v>
      </c>
    </row>
    <row r="21">
      <c r="A21" s="1" t="s">
        <v>24</v>
      </c>
      <c r="B21" s="1" t="s">
        <v>25</v>
      </c>
      <c r="C21" s="1" t="s">
        <v>6</v>
      </c>
      <c r="D21" s="1" t="s">
        <v>7</v>
      </c>
      <c r="H21" s="4">
        <v>6.74</v>
      </c>
      <c r="I21" s="4">
        <v>3.0</v>
      </c>
      <c r="J21" s="4">
        <v>0.12</v>
      </c>
      <c r="K21" s="4">
        <v>3.99</v>
      </c>
      <c r="L21" s="4">
        <v>2.16</v>
      </c>
      <c r="M21" s="4">
        <v>0.31</v>
      </c>
      <c r="N21" s="4">
        <v>6.53</v>
      </c>
      <c r="O21" s="4">
        <v>1.434</v>
      </c>
    </row>
    <row r="22">
      <c r="A22" s="1">
        <v>0.0</v>
      </c>
      <c r="B22" s="1">
        <v>0.0</v>
      </c>
      <c r="C22" s="1">
        <v>0.0</v>
      </c>
      <c r="D22" s="1">
        <v>0.0</v>
      </c>
      <c r="F22">
        <f>1.411-B23*10^-6*67500</f>
        <v>0.62125</v>
      </c>
      <c r="H22" s="4">
        <v>7.87</v>
      </c>
      <c r="I22" s="4">
        <v>3.01</v>
      </c>
      <c r="J22" s="4">
        <v>0.25</v>
      </c>
      <c r="K22" s="4">
        <v>6.19</v>
      </c>
      <c r="L22" s="4">
        <v>3.27</v>
      </c>
      <c r="M22" s="4">
        <v>0.32</v>
      </c>
      <c r="N22" s="4">
        <v>7.44</v>
      </c>
      <c r="O22" s="4">
        <v>1.439</v>
      </c>
    </row>
    <row r="23">
      <c r="A23" s="1">
        <v>0.997</v>
      </c>
      <c r="B23" s="1">
        <v>11.7</v>
      </c>
      <c r="C23" s="1">
        <v>0.11</v>
      </c>
      <c r="D23" s="1">
        <v>0.775</v>
      </c>
      <c r="H23" s="4">
        <v>8.97</v>
      </c>
      <c r="I23" s="4">
        <v>3.01</v>
      </c>
      <c r="J23" s="4">
        <v>0.29</v>
      </c>
      <c r="K23" s="4">
        <v>6.23</v>
      </c>
      <c r="L23" s="4">
        <v>3.31</v>
      </c>
      <c r="M23" s="4">
        <v>0.31</v>
      </c>
      <c r="N23" s="4">
        <v>8.6</v>
      </c>
      <c r="O23" s="4">
        <v>1.441</v>
      </c>
    </row>
    <row r="24">
      <c r="A24" s="1">
        <v>2.064</v>
      </c>
      <c r="B24" s="1">
        <v>11.5</v>
      </c>
      <c r="C24" s="1">
        <v>0.43</v>
      </c>
      <c r="D24" s="1">
        <v>1.409</v>
      </c>
      <c r="H24" s="4">
        <v>9.91</v>
      </c>
      <c r="I24" s="4">
        <v>3.01</v>
      </c>
      <c r="J24" s="4">
        <v>0.35</v>
      </c>
      <c r="K24" s="4">
        <v>6.25</v>
      </c>
      <c r="L24" s="4">
        <v>2.66</v>
      </c>
      <c r="M24" s="4">
        <v>0.31</v>
      </c>
      <c r="N24" s="4">
        <v>1.17</v>
      </c>
      <c r="O24" s="4">
        <v>1.411</v>
      </c>
    </row>
    <row r="25">
      <c r="A25" s="1">
        <v>3.216</v>
      </c>
      <c r="B25" s="1">
        <v>11.5</v>
      </c>
      <c r="C25" s="1">
        <v>1.58</v>
      </c>
      <c r="D25" s="1">
        <v>1.416</v>
      </c>
      <c r="H25" s="4">
        <v>0.16</v>
      </c>
      <c r="I25" s="4">
        <v>1.56</v>
      </c>
      <c r="J25" s="4">
        <v>0.2</v>
      </c>
      <c r="K25" s="4">
        <v>6.15</v>
      </c>
      <c r="L25" s="4">
        <v>4.2</v>
      </c>
      <c r="M25" s="4">
        <v>0.32</v>
      </c>
      <c r="N25" s="4">
        <v>4.02</v>
      </c>
      <c r="O25" s="4">
        <v>1.428</v>
      </c>
    </row>
    <row r="26">
      <c r="A26" s="1">
        <v>4.145</v>
      </c>
      <c r="B26" s="1">
        <v>11.5</v>
      </c>
      <c r="C26" s="1">
        <v>2.52</v>
      </c>
      <c r="D26" s="1">
        <v>1.42</v>
      </c>
      <c r="H26" s="4">
        <v>0.23</v>
      </c>
      <c r="I26" s="4">
        <v>2.89</v>
      </c>
      <c r="J26" s="4">
        <v>0.16</v>
      </c>
      <c r="K26" s="4">
        <v>5.13</v>
      </c>
      <c r="L26" s="4">
        <v>4.51</v>
      </c>
      <c r="M26" s="4">
        <v>0.32</v>
      </c>
      <c r="N26" s="4">
        <v>6.9</v>
      </c>
      <c r="O26" s="4">
        <v>1.436</v>
      </c>
    </row>
    <row r="27">
      <c r="A27" s="1">
        <v>5.004</v>
      </c>
      <c r="B27" s="1">
        <v>11.5</v>
      </c>
      <c r="C27" s="1">
        <v>3.45</v>
      </c>
      <c r="D27" s="1">
        <v>1.425</v>
      </c>
      <c r="H27" s="4">
        <v>0.38</v>
      </c>
      <c r="I27" s="4">
        <v>2.92</v>
      </c>
      <c r="J27" s="4">
        <v>0.07</v>
      </c>
      <c r="K27" s="4">
        <v>2.28</v>
      </c>
      <c r="L27" s="4">
        <v>4.99</v>
      </c>
      <c r="M27" s="4">
        <v>0.32</v>
      </c>
      <c r="N27" s="4">
        <v>6.98</v>
      </c>
      <c r="O27" s="4">
        <v>1.437</v>
      </c>
    </row>
    <row r="28">
      <c r="A28" s="1">
        <v>6.06</v>
      </c>
      <c r="B28" s="1">
        <v>11.5</v>
      </c>
      <c r="C28" s="1">
        <v>4.48</v>
      </c>
      <c r="D28" s="1">
        <v>1.429</v>
      </c>
      <c r="H28" s="4">
        <v>0.47</v>
      </c>
      <c r="I28" s="4">
        <v>2.93</v>
      </c>
      <c r="J28" s="4">
        <v>1.4</v>
      </c>
      <c r="K28" s="4">
        <v>6.29</v>
      </c>
      <c r="L28" s="4">
        <v>5.36</v>
      </c>
      <c r="M28" s="4">
        <v>0.32</v>
      </c>
      <c r="N28" s="4">
        <v>7.89</v>
      </c>
      <c r="O28" s="4">
        <v>1.44</v>
      </c>
    </row>
    <row r="29">
      <c r="A29" s="1">
        <v>7.01</v>
      </c>
      <c r="B29" s="1">
        <v>11.5</v>
      </c>
      <c r="C29" s="1">
        <v>5.41</v>
      </c>
      <c r="D29" s="1">
        <v>1.433</v>
      </c>
      <c r="H29" s="4">
        <v>0.58</v>
      </c>
      <c r="I29" s="4">
        <v>2.93</v>
      </c>
      <c r="J29" s="4">
        <v>3.87</v>
      </c>
      <c r="K29" s="4">
        <v>6.39</v>
      </c>
      <c r="L29" s="4">
        <v>5.82</v>
      </c>
      <c r="M29" s="4">
        <v>0.32</v>
      </c>
      <c r="N29" s="4">
        <v>0.24</v>
      </c>
      <c r="O29" s="4">
        <v>1.396</v>
      </c>
    </row>
    <row r="30">
      <c r="A30" s="1">
        <v>8.09</v>
      </c>
      <c r="B30" s="1">
        <v>11.5</v>
      </c>
      <c r="C30" s="1">
        <v>6.53</v>
      </c>
      <c r="D30" s="1">
        <v>1.434</v>
      </c>
      <c r="H30" s="4">
        <v>0.68</v>
      </c>
      <c r="I30" s="4">
        <v>2.93</v>
      </c>
      <c r="J30" s="4">
        <v>5.33</v>
      </c>
      <c r="K30" s="4">
        <v>6.45</v>
      </c>
      <c r="L30" s="4">
        <v>6.61</v>
      </c>
      <c r="M30" s="4">
        <v>0.33</v>
      </c>
      <c r="N30" s="4">
        <v>0.16</v>
      </c>
      <c r="O30" s="4">
        <v>1.213</v>
      </c>
    </row>
    <row r="31">
      <c r="A31" s="1">
        <v>9.02</v>
      </c>
      <c r="B31" s="1">
        <v>11.5</v>
      </c>
      <c r="C31" s="1">
        <v>7.44</v>
      </c>
      <c r="D31" s="1">
        <v>1.439</v>
      </c>
      <c r="H31" s="4">
        <v>0.95</v>
      </c>
      <c r="I31" s="4">
        <v>2.94</v>
      </c>
      <c r="J31" s="4">
        <v>5.89</v>
      </c>
      <c r="K31" s="4">
        <v>6.46</v>
      </c>
      <c r="L31" s="4">
        <v>7.13</v>
      </c>
      <c r="M31" s="4">
        <v>0.33</v>
      </c>
      <c r="N31" s="4">
        <v>0.08</v>
      </c>
      <c r="O31" s="4">
        <v>0.482</v>
      </c>
    </row>
    <row r="32">
      <c r="A32" s="1">
        <v>10.17</v>
      </c>
      <c r="B32" s="1">
        <v>11.5</v>
      </c>
      <c r="C32" s="1">
        <v>8.6</v>
      </c>
      <c r="D32" s="1">
        <v>1.441</v>
      </c>
      <c r="H32" s="4">
        <v>0.11</v>
      </c>
      <c r="I32" s="4">
        <v>0.67</v>
      </c>
      <c r="J32" s="4">
        <v>6.92</v>
      </c>
      <c r="K32" s="4">
        <v>6.51</v>
      </c>
      <c r="L32" s="4">
        <v>7.28</v>
      </c>
      <c r="M32" s="4">
        <v>0.33</v>
      </c>
      <c r="N32" s="4">
        <v>0.31</v>
      </c>
      <c r="O32" s="4">
        <v>1.406</v>
      </c>
    </row>
    <row r="33">
      <c r="H33" s="4">
        <v>0.25</v>
      </c>
      <c r="I33" s="4">
        <v>2.9</v>
      </c>
      <c r="J33" s="4">
        <v>7.35</v>
      </c>
      <c r="K33" s="4">
        <v>6.51</v>
      </c>
      <c r="L33" s="4">
        <v>7.84</v>
      </c>
      <c r="M33" s="4">
        <v>0.34</v>
      </c>
      <c r="N33" s="4">
        <v>0.28</v>
      </c>
      <c r="O33" s="4">
        <v>1.405</v>
      </c>
    </row>
    <row r="34">
      <c r="A34" s="1" t="s">
        <v>26</v>
      </c>
      <c r="H34" s="4">
        <v>0.8</v>
      </c>
      <c r="I34" s="4">
        <v>2.93</v>
      </c>
      <c r="J34" s="4">
        <v>8.23</v>
      </c>
      <c r="K34" s="4">
        <v>6.54</v>
      </c>
      <c r="L34" s="4">
        <v>8.39</v>
      </c>
      <c r="M34" s="4">
        <v>0.34</v>
      </c>
      <c r="N34" s="4">
        <v>0.61</v>
      </c>
      <c r="O34" s="4">
        <v>1.412</v>
      </c>
    </row>
    <row r="35">
      <c r="A35" s="1" t="s">
        <v>24</v>
      </c>
      <c r="B35" s="1" t="s">
        <v>27</v>
      </c>
      <c r="C35" s="1" t="s">
        <v>6</v>
      </c>
      <c r="D35" s="1" t="s">
        <v>7</v>
      </c>
      <c r="H35" s="4">
        <v>0.36</v>
      </c>
      <c r="I35" s="4">
        <v>2.92</v>
      </c>
      <c r="J35" s="4">
        <v>9.09</v>
      </c>
      <c r="K35" s="4">
        <v>6.56</v>
      </c>
      <c r="L35" s="4">
        <v>8.99</v>
      </c>
      <c r="M35" s="4">
        <v>0.34</v>
      </c>
      <c r="N35" s="4">
        <v>0.69</v>
      </c>
      <c r="O35" s="4">
        <v>1.412</v>
      </c>
    </row>
    <row r="36">
      <c r="A36" s="1">
        <v>0.0</v>
      </c>
      <c r="B36" s="1">
        <v>0.0</v>
      </c>
      <c r="D36" s="1">
        <v>0.0</v>
      </c>
      <c r="H36" s="4">
        <v>0.68</v>
      </c>
      <c r="I36" s="4">
        <v>2.93</v>
      </c>
      <c r="J36" s="5"/>
      <c r="K36" s="5"/>
      <c r="L36" s="4">
        <v>9.3</v>
      </c>
      <c r="M36" s="4">
        <v>0.34</v>
      </c>
      <c r="N36" s="4">
        <v>0.93</v>
      </c>
      <c r="O36" s="4">
        <v>1.413</v>
      </c>
    </row>
    <row r="37">
      <c r="A37" s="1" t="s">
        <v>28</v>
      </c>
      <c r="B37" s="1">
        <v>0.0</v>
      </c>
      <c r="C37" s="1" t="s">
        <v>28</v>
      </c>
      <c r="D37" s="1">
        <v>0.0</v>
      </c>
      <c r="H37" s="6">
        <v>0.0</v>
      </c>
      <c r="I37" s="4">
        <v>0.0</v>
      </c>
      <c r="J37" s="5"/>
      <c r="K37" s="5"/>
      <c r="L37" s="4">
        <v>0.0</v>
      </c>
      <c r="M37" s="4">
        <v>0.0</v>
      </c>
      <c r="N37" s="5"/>
      <c r="O37" s="5"/>
    </row>
    <row r="38">
      <c r="A38" s="1" t="s">
        <v>29</v>
      </c>
      <c r="B38" s="1">
        <v>0.0</v>
      </c>
      <c r="C38" s="1" t="s">
        <v>29</v>
      </c>
      <c r="D38" s="1">
        <v>0.0</v>
      </c>
      <c r="H38" s="6">
        <v>0.35</v>
      </c>
      <c r="I38" s="4">
        <v>2.91</v>
      </c>
      <c r="J38" s="5"/>
      <c r="K38" s="5"/>
      <c r="L38" s="4">
        <v>0.11</v>
      </c>
      <c r="M38" s="4">
        <v>0.15</v>
      </c>
      <c r="N38" s="5"/>
      <c r="O38" s="5"/>
    </row>
    <row r="39">
      <c r="B39" s="1">
        <v>0.0</v>
      </c>
      <c r="D39" s="1">
        <v>0.0</v>
      </c>
      <c r="H39" s="6">
        <v>1.99</v>
      </c>
      <c r="I39" s="4">
        <v>2.96</v>
      </c>
      <c r="J39" s="5"/>
      <c r="K39" s="5"/>
      <c r="L39" s="4">
        <v>0.17</v>
      </c>
      <c r="M39" s="4">
        <v>0.24</v>
      </c>
      <c r="N39" s="5"/>
      <c r="O39" s="5"/>
    </row>
    <row r="40">
      <c r="B40" s="1">
        <v>0.0</v>
      </c>
      <c r="D40" s="1">
        <v>0.0</v>
      </c>
      <c r="H40" s="6">
        <v>3.21</v>
      </c>
      <c r="I40" s="4">
        <v>2.98</v>
      </c>
      <c r="J40" s="5"/>
      <c r="K40" s="5"/>
      <c r="L40" s="4">
        <v>0.08</v>
      </c>
      <c r="M40" s="4">
        <v>0.1</v>
      </c>
      <c r="N40" s="5"/>
      <c r="O40" s="5"/>
    </row>
    <row r="41">
      <c r="B41" s="1">
        <v>0.0</v>
      </c>
      <c r="D41" s="1">
        <v>0.0</v>
      </c>
      <c r="H41" s="6">
        <v>4.92</v>
      </c>
      <c r="I41" s="4">
        <v>3.0</v>
      </c>
      <c r="J41" s="5"/>
      <c r="K41" s="5"/>
      <c r="L41" s="5"/>
      <c r="M41" s="5"/>
      <c r="N41" s="5"/>
      <c r="O41" s="5"/>
    </row>
    <row r="42">
      <c r="B42" s="1">
        <v>0.0</v>
      </c>
      <c r="D42" s="1">
        <v>0.0</v>
      </c>
      <c r="H42" s="6">
        <v>6.86</v>
      </c>
      <c r="I42" s="4">
        <v>3.01</v>
      </c>
      <c r="J42" s="5"/>
      <c r="K42" s="5"/>
      <c r="L42" s="5"/>
      <c r="M42" s="5"/>
      <c r="N42" s="5"/>
      <c r="O42" s="5"/>
    </row>
    <row r="43">
      <c r="B43" s="1">
        <v>0.0</v>
      </c>
      <c r="D43" s="1">
        <v>0.0</v>
      </c>
      <c r="H43" s="6">
        <v>10.14</v>
      </c>
      <c r="I43" s="4">
        <v>3.01</v>
      </c>
      <c r="J43" s="5"/>
      <c r="K43" s="5"/>
      <c r="L43" s="5"/>
      <c r="M43" s="5"/>
      <c r="N43" s="5"/>
      <c r="O43" s="5"/>
    </row>
    <row r="44">
      <c r="B44" s="1">
        <v>0.0</v>
      </c>
      <c r="D44" s="1">
        <v>0.0</v>
      </c>
      <c r="H44" s="4">
        <v>0.13</v>
      </c>
      <c r="I44" s="4">
        <v>1.08</v>
      </c>
      <c r="J44" s="5"/>
      <c r="K44" s="5"/>
      <c r="L44" s="5"/>
      <c r="M44" s="5"/>
      <c r="N44" s="5"/>
      <c r="O44" s="5"/>
    </row>
    <row r="45">
      <c r="B45" s="1">
        <v>0.0</v>
      </c>
      <c r="D45" s="1">
        <v>0.0</v>
      </c>
      <c r="H45" s="4">
        <v>0.1</v>
      </c>
      <c r="I45" s="4">
        <v>0.55</v>
      </c>
      <c r="J45" s="5"/>
      <c r="K45" s="5"/>
      <c r="L45" s="5"/>
      <c r="M45" s="5"/>
      <c r="N45" s="5"/>
      <c r="O45" s="5"/>
    </row>
    <row r="46">
      <c r="A46" s="1" t="s">
        <v>30</v>
      </c>
      <c r="H46" s="4">
        <v>0.18</v>
      </c>
      <c r="I46" s="4">
        <v>2.21</v>
      </c>
      <c r="J46" s="5"/>
      <c r="K46" s="5"/>
      <c r="L46" s="5"/>
      <c r="M46" s="5"/>
      <c r="N46" s="5"/>
      <c r="O46" s="5"/>
    </row>
    <row r="47">
      <c r="H47" s="4">
        <v>0.17</v>
      </c>
      <c r="I47" s="4">
        <v>1.78</v>
      </c>
      <c r="J47" s="5"/>
      <c r="K47" s="5"/>
      <c r="L47" s="5"/>
      <c r="M47" s="5"/>
      <c r="N47" s="5"/>
      <c r="O47" s="5"/>
    </row>
    <row r="48">
      <c r="H48" s="4">
        <v>0.21</v>
      </c>
      <c r="I48" s="4">
        <v>2.71</v>
      </c>
      <c r="J48" s="5"/>
      <c r="K48" s="5"/>
      <c r="L48" s="5"/>
      <c r="M48" s="5"/>
      <c r="N48" s="5"/>
      <c r="O48" s="5"/>
    </row>
    <row r="49">
      <c r="A49" s="1" t="s">
        <v>31</v>
      </c>
      <c r="C49" s="1" t="s">
        <v>32</v>
      </c>
      <c r="D49" s="1" t="s">
        <v>33</v>
      </c>
      <c r="H49" s="5"/>
      <c r="I49" s="5"/>
      <c r="J49" s="5"/>
      <c r="K49" s="5"/>
      <c r="L49" s="5"/>
      <c r="M49" s="5"/>
      <c r="N49" s="5"/>
      <c r="O49" s="5"/>
    </row>
    <row r="50">
      <c r="D50" s="1" t="s">
        <v>34</v>
      </c>
    </row>
    <row r="51">
      <c r="A51" s="7" t="s">
        <v>24</v>
      </c>
      <c r="B51" s="8" t="s">
        <v>27</v>
      </c>
      <c r="C51" s="9" t="s">
        <v>6</v>
      </c>
      <c r="D51" s="9" t="s">
        <v>7</v>
      </c>
    </row>
    <row r="52">
      <c r="A52" s="10">
        <v>0.0</v>
      </c>
      <c r="B52" s="10">
        <v>0.0</v>
      </c>
      <c r="C52" s="10">
        <v>0.0</v>
      </c>
      <c r="D52" s="1">
        <v>0.0</v>
      </c>
      <c r="F52">
        <f>1.411-B53*10^-6*32100</f>
        <v>0.65986</v>
      </c>
    </row>
    <row r="53">
      <c r="A53" s="10">
        <v>0.978</v>
      </c>
      <c r="B53" s="10">
        <v>23.4</v>
      </c>
      <c r="C53" s="10">
        <v>0.35</v>
      </c>
      <c r="D53" s="1">
        <v>2.87</v>
      </c>
    </row>
    <row r="54">
      <c r="A54" s="10">
        <v>2.447</v>
      </c>
      <c r="B54" s="10">
        <v>23.4</v>
      </c>
      <c r="C54" s="10">
        <v>1.99</v>
      </c>
      <c r="D54" s="1">
        <v>2.89</v>
      </c>
    </row>
    <row r="55">
      <c r="A55" s="10">
        <v>3.612</v>
      </c>
      <c r="B55" s="10">
        <v>23.4</v>
      </c>
      <c r="C55" s="10">
        <v>3.21</v>
      </c>
      <c r="D55" s="1">
        <v>2.9</v>
      </c>
    </row>
    <row r="56">
      <c r="A56" s="10">
        <v>5.25</v>
      </c>
      <c r="B56" s="10">
        <v>23.5</v>
      </c>
      <c r="C56" s="10">
        <v>4.92</v>
      </c>
      <c r="D56" s="1">
        <v>2.92</v>
      </c>
    </row>
    <row r="57">
      <c r="A57" s="10">
        <v>7.19</v>
      </c>
      <c r="B57" s="10">
        <v>23.5</v>
      </c>
      <c r="C57" s="10">
        <v>6.86</v>
      </c>
      <c r="D57" s="1">
        <v>2.94</v>
      </c>
    </row>
    <row r="58">
      <c r="A58" s="10">
        <v>10.45</v>
      </c>
      <c r="B58" s="10">
        <v>23.5</v>
      </c>
      <c r="C58" s="10">
        <v>10.14</v>
      </c>
      <c r="D58" s="1">
        <v>2.96</v>
      </c>
    </row>
    <row r="60">
      <c r="A60" s="1" t="s">
        <v>35</v>
      </c>
    </row>
    <row r="61">
      <c r="A61" s="1" t="s">
        <v>36</v>
      </c>
    </row>
    <row r="62">
      <c r="A62" s="1" t="s">
        <v>37</v>
      </c>
    </row>
    <row r="63">
      <c r="A63" s="7" t="s">
        <v>24</v>
      </c>
      <c r="B63" s="8" t="s">
        <v>27</v>
      </c>
      <c r="C63" s="9" t="s">
        <v>6</v>
      </c>
      <c r="D63" s="9" t="s">
        <v>7</v>
      </c>
    </row>
    <row r="64">
      <c r="A64" s="10">
        <v>0.0</v>
      </c>
      <c r="B64" s="10">
        <v>0.0</v>
      </c>
      <c r="C64" s="10">
        <v>0.0</v>
      </c>
      <c r="D64" s="1">
        <v>0.0</v>
      </c>
      <c r="F64">
        <f>1.437-B65*10^-6*32100</f>
        <v>0.6024</v>
      </c>
    </row>
    <row r="65">
      <c r="A65" s="1">
        <v>0.842</v>
      </c>
      <c r="B65" s="1">
        <v>26.0</v>
      </c>
      <c r="C65" s="1">
        <v>0.7</v>
      </c>
      <c r="D65" s="1">
        <v>2.94</v>
      </c>
    </row>
    <row r="66">
      <c r="A66" s="1">
        <v>1.777</v>
      </c>
      <c r="B66" s="1">
        <v>26.0</v>
      </c>
      <c r="C66" s="1">
        <v>1.64</v>
      </c>
      <c r="D66" s="1">
        <v>2.95</v>
      </c>
    </row>
    <row r="67">
      <c r="A67" s="1">
        <v>2.948</v>
      </c>
      <c r="B67" s="1">
        <v>26.0</v>
      </c>
      <c r="C67" s="1">
        <v>2.75</v>
      </c>
      <c r="D67" s="1">
        <v>2.97</v>
      </c>
    </row>
    <row r="68">
      <c r="A68" s="1">
        <v>4.066</v>
      </c>
      <c r="B68" s="1">
        <v>26.0</v>
      </c>
      <c r="C68" s="1">
        <v>3.92</v>
      </c>
      <c r="D68" s="1">
        <v>2.98</v>
      </c>
    </row>
    <row r="69">
      <c r="A69" s="1">
        <v>5.171</v>
      </c>
      <c r="B69" s="1">
        <v>26.1</v>
      </c>
      <c r="C69" s="1">
        <v>5.13</v>
      </c>
      <c r="D69" s="1">
        <v>2.99</v>
      </c>
    </row>
    <row r="70">
      <c r="A70" s="1">
        <v>6.16</v>
      </c>
      <c r="B70" s="1">
        <v>26.1</v>
      </c>
      <c r="C70" s="1">
        <v>5.89</v>
      </c>
      <c r="D70" s="1">
        <v>2.99</v>
      </c>
    </row>
    <row r="71">
      <c r="A71" s="1">
        <v>7.33</v>
      </c>
      <c r="B71" s="1">
        <v>26.1</v>
      </c>
      <c r="C71" s="1">
        <v>7.05</v>
      </c>
      <c r="D71" s="1">
        <v>2.99</v>
      </c>
    </row>
    <row r="72">
      <c r="A72" s="1">
        <v>8.4</v>
      </c>
      <c r="B72" s="1">
        <v>26.2</v>
      </c>
      <c r="C72" s="1">
        <v>8.17</v>
      </c>
      <c r="D72" s="1">
        <v>3.0</v>
      </c>
    </row>
    <row r="73">
      <c r="A73" s="1">
        <v>9.14</v>
      </c>
      <c r="B73" s="1">
        <v>26.3</v>
      </c>
      <c r="C73" s="1">
        <v>8.9</v>
      </c>
      <c r="D73" s="1" t="s">
        <v>38</v>
      </c>
    </row>
    <row r="74">
      <c r="A74" s="1">
        <v>9.95</v>
      </c>
      <c r="B74" s="1">
        <v>26.3</v>
      </c>
      <c r="C74" s="1">
        <v>9.7</v>
      </c>
      <c r="D74" s="1">
        <v>3.02</v>
      </c>
    </row>
    <row r="76">
      <c r="A76" s="1" t="s">
        <v>39</v>
      </c>
    </row>
    <row r="78">
      <c r="A78" s="7" t="s">
        <v>24</v>
      </c>
      <c r="B78" s="8" t="s">
        <v>40</v>
      </c>
      <c r="C78" s="9" t="s">
        <v>6</v>
      </c>
      <c r="D78" s="9" t="s">
        <v>7</v>
      </c>
    </row>
    <row r="79">
      <c r="A79" s="10">
        <v>0.0</v>
      </c>
      <c r="B79" s="10">
        <v>0.0</v>
      </c>
      <c r="C79" s="10">
        <v>0.0</v>
      </c>
      <c r="D79" s="1">
        <v>0.0</v>
      </c>
    </row>
    <row r="80">
      <c r="A80" s="1">
        <v>1.31</v>
      </c>
      <c r="B80" s="1">
        <v>56.7</v>
      </c>
      <c r="C80" s="1">
        <v>0.47</v>
      </c>
      <c r="D80" s="1" t="s">
        <v>41</v>
      </c>
    </row>
    <row r="81">
      <c r="A81" s="1">
        <v>3.09</v>
      </c>
      <c r="B81" s="1">
        <v>56.8</v>
      </c>
      <c r="C81" s="1">
        <v>2.32</v>
      </c>
      <c r="D81" s="1">
        <v>6.34</v>
      </c>
    </row>
    <row r="82">
      <c r="A82" s="1">
        <v>5.14</v>
      </c>
      <c r="B82" s="1">
        <v>57.1</v>
      </c>
      <c r="C82" s="1">
        <v>4.48</v>
      </c>
      <c r="D82" s="1">
        <v>6.43</v>
      </c>
    </row>
    <row r="83">
      <c r="A83" s="1">
        <v>7.22</v>
      </c>
      <c r="B83" s="1">
        <v>57.2</v>
      </c>
      <c r="C83" s="1">
        <v>6.65</v>
      </c>
      <c r="D83" s="1">
        <v>6.49</v>
      </c>
    </row>
    <row r="84">
      <c r="A84" s="1">
        <v>9.29</v>
      </c>
      <c r="B84" s="1">
        <v>57.4</v>
      </c>
      <c r="C84" s="1">
        <v>8.75</v>
      </c>
      <c r="D84" s="1">
        <v>6.57</v>
      </c>
    </row>
    <row r="85">
      <c r="A85" s="1">
        <v>10.54</v>
      </c>
      <c r="B85" s="1">
        <v>57.7</v>
      </c>
      <c r="C85" s="1">
        <v>10.0</v>
      </c>
      <c r="D85" s="1" t="s">
        <v>42</v>
      </c>
    </row>
    <row r="87">
      <c r="A87" s="1" t="s">
        <v>43</v>
      </c>
    </row>
    <row r="89">
      <c r="A89" s="7" t="s">
        <v>24</v>
      </c>
      <c r="B89" s="8" t="s">
        <v>27</v>
      </c>
      <c r="C89" s="9" t="s">
        <v>6</v>
      </c>
      <c r="D89" s="9" t="s">
        <v>7</v>
      </c>
    </row>
    <row r="90">
      <c r="A90" s="10">
        <v>0.0</v>
      </c>
      <c r="B90" s="10">
        <v>0.0</v>
      </c>
      <c r="C90" s="10">
        <v>0.0</v>
      </c>
      <c r="D90" s="1">
        <v>0.0</v>
      </c>
    </row>
    <row r="91">
      <c r="A91" s="1">
        <v>0.032</v>
      </c>
      <c r="B91" s="1">
        <v>61.6</v>
      </c>
      <c r="C91" s="1">
        <v>0.12</v>
      </c>
      <c r="D91" s="1" t="s">
        <v>44</v>
      </c>
    </row>
    <row r="92">
      <c r="A92" s="1">
        <v>0.33</v>
      </c>
      <c r="B92" s="1">
        <v>63.6</v>
      </c>
      <c r="C92" s="1">
        <v>0.25</v>
      </c>
      <c r="D92" s="1">
        <v>6.19</v>
      </c>
    </row>
    <row r="93">
      <c r="B93" s="1">
        <v>63.6</v>
      </c>
      <c r="C93" s="1" t="s">
        <v>45</v>
      </c>
      <c r="D93" s="1">
        <v>6.23</v>
      </c>
    </row>
    <row r="94">
      <c r="B94" s="1">
        <v>63.7</v>
      </c>
      <c r="C94" s="1">
        <v>0.35</v>
      </c>
      <c r="D94" s="1">
        <v>6.25</v>
      </c>
    </row>
    <row r="96">
      <c r="A96" s="1" t="s">
        <v>46</v>
      </c>
    </row>
    <row r="97">
      <c r="B97" s="1">
        <v>30.0</v>
      </c>
      <c r="C97" s="1">
        <v>0.78</v>
      </c>
      <c r="D97" s="1" t="s">
        <v>47</v>
      </c>
    </row>
    <row r="98">
      <c r="B98" s="1">
        <v>30.0</v>
      </c>
      <c r="C98" s="1">
        <v>0.43</v>
      </c>
      <c r="D98" s="1">
        <v>29.2</v>
      </c>
    </row>
    <row r="99">
      <c r="B99" s="1">
        <v>30.0</v>
      </c>
      <c r="C99" s="1">
        <v>0.27</v>
      </c>
      <c r="D99" s="1">
        <v>29.2</v>
      </c>
    </row>
    <row r="100">
      <c r="B100" s="1">
        <v>30.1</v>
      </c>
      <c r="C100" s="1">
        <v>0.19</v>
      </c>
      <c r="D100" s="1">
        <v>27.9</v>
      </c>
    </row>
    <row r="101">
      <c r="B101" s="1">
        <v>30.1</v>
      </c>
      <c r="C101" s="1">
        <v>0.18</v>
      </c>
      <c r="D101" s="1">
        <v>27.8</v>
      </c>
    </row>
    <row r="103">
      <c r="A103" s="1" t="s">
        <v>48</v>
      </c>
      <c r="B103" s="1" t="s">
        <v>49</v>
      </c>
    </row>
    <row r="104">
      <c r="A104" s="1" t="s">
        <v>50</v>
      </c>
      <c r="C104" s="1">
        <v>0.1</v>
      </c>
      <c r="D104" s="1">
        <v>1.56</v>
      </c>
    </row>
    <row r="105">
      <c r="C105" s="1">
        <v>0.23</v>
      </c>
      <c r="D105" s="1">
        <v>2.89</v>
      </c>
    </row>
    <row r="106">
      <c r="C106" s="1">
        <v>0.38</v>
      </c>
      <c r="D106" s="1">
        <v>2.92</v>
      </c>
    </row>
    <row r="107">
      <c r="C107" s="1">
        <v>0.47</v>
      </c>
      <c r="D107" s="1">
        <v>2.93</v>
      </c>
    </row>
    <row r="108">
      <c r="C108" s="1">
        <v>0.58</v>
      </c>
      <c r="D108" s="1">
        <v>2.93</v>
      </c>
    </row>
    <row r="109">
      <c r="C109" s="1">
        <v>0.68</v>
      </c>
      <c r="D109" s="1">
        <v>2.93</v>
      </c>
    </row>
    <row r="110">
      <c r="C110" s="1">
        <v>0.95</v>
      </c>
      <c r="D110" s="1">
        <v>2.94</v>
      </c>
    </row>
    <row r="111">
      <c r="C111" s="1"/>
    </row>
    <row r="112">
      <c r="A112" s="1" t="s">
        <v>48</v>
      </c>
      <c r="C112" s="1">
        <v>0.11</v>
      </c>
      <c r="D112" s="1">
        <v>0.67</v>
      </c>
    </row>
    <row r="113">
      <c r="A113" s="1" t="s">
        <v>50</v>
      </c>
      <c r="C113" s="1">
        <v>0.25</v>
      </c>
      <c r="D113" s="1">
        <v>2.9</v>
      </c>
    </row>
    <row r="114">
      <c r="C114" s="1">
        <v>0.8</v>
      </c>
      <c r="D114" s="1">
        <v>2.93</v>
      </c>
      <c r="E114" s="1"/>
    </row>
    <row r="115">
      <c r="C115" s="1">
        <v>0.36</v>
      </c>
      <c r="D115" s="1">
        <v>2.92</v>
      </c>
    </row>
    <row r="116">
      <c r="C116" s="1">
        <v>0.68</v>
      </c>
      <c r="D116" s="1">
        <v>2.93</v>
      </c>
    </row>
    <row r="118">
      <c r="A118" s="1" t="s">
        <v>48</v>
      </c>
    </row>
    <row r="119">
      <c r="A119" s="1" t="s">
        <v>3</v>
      </c>
      <c r="C119" s="1">
        <v>0.25</v>
      </c>
      <c r="D119" s="1">
        <v>0.3</v>
      </c>
    </row>
    <row r="120">
      <c r="C120" s="1">
        <v>0.4</v>
      </c>
      <c r="D120" s="1">
        <v>0.31</v>
      </c>
    </row>
    <row r="121">
      <c r="C121" s="1">
        <v>0.52</v>
      </c>
      <c r="D121" s="1">
        <v>0.31</v>
      </c>
    </row>
    <row r="122">
      <c r="C122" s="1">
        <v>0.98</v>
      </c>
      <c r="D122" s="1">
        <v>0.31</v>
      </c>
    </row>
    <row r="123">
      <c r="C123" s="1">
        <v>0.21</v>
      </c>
      <c r="D123" s="1">
        <v>0.28</v>
      </c>
    </row>
  </sheetData>
  <drawing r:id="rId1"/>
</worksheet>
</file>