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E:\Couse\LDO\Coursework\submission\"/>
    </mc:Choice>
  </mc:AlternateContent>
  <xr:revisionPtr revIDLastSave="0" documentId="13_ncr:1_{79AB3C74-1AE5-4E63-93EE-6B6A8AEF8CE6}" xr6:coauthVersionLast="47" xr6:coauthVersionMax="47" xr10:uidLastSave="{00000000-0000-0000-0000-000000000000}"/>
  <bookViews>
    <workbookView xWindow="-120" yWindow="-120" windowWidth="38640" windowHeight="21240" firstSheet="2" activeTab="2" xr2:uid="{32948889-25E4-4E75-8530-1B38EAAAF6B1}"/>
  </bookViews>
  <sheets>
    <sheet name="Sheet1 (3)" sheetId="4" state="hidden" r:id="rId1"/>
    <sheet name="Sheet1 (2)" sheetId="3" state="hidden" r:id="rId2"/>
    <sheet name="Yieldmanagement" sheetId="8" r:id="rId3"/>
    <sheet name="Sheet2" sheetId="2" state="hidden" r:id="rId4"/>
    <sheet name="Revenue" sheetId="9" r:id="rId5"/>
  </sheets>
  <definedNames>
    <definedName name="OpenSolver_ChosenSolver" localSheetId="1" hidden="1">CBC</definedName>
    <definedName name="OpenSolver_ChosenSolver" localSheetId="0" hidden="1">CBC</definedName>
    <definedName name="OpenSolver_ChosenSolver" localSheetId="3" hidden="1">CBC</definedName>
    <definedName name="OpenSolver_ChosenSolver" localSheetId="2" hidden="1">CBC</definedName>
    <definedName name="OpenSolver_DualsNewSheet" localSheetId="1" hidden="1">0</definedName>
    <definedName name="OpenSolver_DualsNewSheet" localSheetId="0" hidden="1">0</definedName>
    <definedName name="OpenSolver_DualsNewSheet" localSheetId="3" hidden="1">0</definedName>
    <definedName name="OpenSolver_DualsNewSheet" localSheetId="2" hidden="1">0</definedName>
    <definedName name="OpenSolver_LinearityCheck" localSheetId="1" hidden="1">1</definedName>
    <definedName name="OpenSolver_LinearityCheck" localSheetId="0" hidden="1">1</definedName>
    <definedName name="OpenSolver_LinearityCheck" localSheetId="2" hidden="1">1</definedName>
    <definedName name="OpenSolver_UpdateSensitivity" localSheetId="1" hidden="1">1</definedName>
    <definedName name="OpenSolver_UpdateSensitivity" localSheetId="0" hidden="1">1</definedName>
    <definedName name="OpenSolver_UpdateSensitivity" localSheetId="3" hidden="1">1</definedName>
    <definedName name="OpenSolver_UpdateSensitivity" localSheetId="2" hidden="1">1</definedName>
    <definedName name="solver_adj" localSheetId="1" hidden="1">'Sheet1 (2)'!$B$26:$D$28,'Sheet1 (2)'!$B$34:$J$36,'Sheet1 (2)'!$B$43:$J$45,'Sheet1 (2)'!$B$50:$J$52,'Sheet1 (2)'!$B$57:$J$59,'Sheet1 (2)'!$B$67:$J$105,'Sheet1 (2)'!$B$111:$J$149,'Sheet1 (2)'!$B$155:$J$163,'Sheet1 (2)'!$C$167,'Sheet1 (2)'!$M$155:$U$163</definedName>
    <definedName name="solver_adj" localSheetId="0" hidden="1">'Sheet1 (3)'!$B$26:$D$28,'Sheet1 (3)'!$B$34:$J$36,'Sheet1 (3)'!$B$43:$J$45,'Sheet1 (3)'!$B$50:$J$52,'Sheet1 (3)'!$B$57:$J$59,'Sheet1 (3)'!$B$67:$J$105,'Sheet1 (3)'!$B$111:$J$149,'Sheet1 (3)'!$B$155:$J$163,'Sheet1 (3)'!$C$167,'Sheet1 (3)'!$M$155:$U$163</definedName>
    <definedName name="solver_adj" localSheetId="3" hidden="1">Sheet2!$C$21:$E$59</definedName>
    <definedName name="solver_adj" localSheetId="2" hidden="1">Yieldmanagement!$C$85:$E$87,Yieldmanagement!$C$95:$K$97,Yieldmanagement!$C$105:$K$107,Yieldmanagement!$C$114:$K$116,Yieldmanagement!$C$123:$K$125,Yieldmanagement!$C$134:$K$172,Yieldmanagement!$C$178:$K$216,Yieldmanagement!$C$222:$K$230,Yieldmanagement!$C$81,Yieldmanagement!$C$235:$K$243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'Sheet1 (2)'!$B$29:$D$29</definedName>
    <definedName name="solver_lhs1" localSheetId="0" hidden="1">'Sheet1 (3)'!$B$29:$D$29</definedName>
    <definedName name="solver_lhs1" localSheetId="3" hidden="1">Sheet2!$C$21:$E$59</definedName>
    <definedName name="solver_lhs1" localSheetId="2" hidden="1">Yieldmanagement!$Q$250:$Y$288</definedName>
    <definedName name="solver_lhs10" localSheetId="1" hidden="1">'Sheet1 (2)'!$B$57:$J$59</definedName>
    <definedName name="solver_lhs10" localSheetId="0" hidden="1">'Sheet1 (3)'!$B$57:$J$59</definedName>
    <definedName name="solver_lhs10" localSheetId="2" hidden="1">Yieldmanagement!$J$222:$J$230</definedName>
    <definedName name="solver_lhs11" localSheetId="1" hidden="1">'Sheet1 (2)'!$C$167</definedName>
    <definedName name="solver_lhs11" localSheetId="0" hidden="1">'Sheet1 (3)'!$C$167</definedName>
    <definedName name="solver_lhs11" localSheetId="2" hidden="1">Yieldmanagement!$D$235:$D$243</definedName>
    <definedName name="solver_lhs12" localSheetId="1" hidden="1">'Sheet1 (2)'!$B$111:$J$149</definedName>
    <definedName name="solver_lhs12" localSheetId="0" hidden="1">'Sheet1 (3)'!$B$111:$J$149</definedName>
    <definedName name="solver_lhs12" localSheetId="2" hidden="1">Yieldmanagement!$I$222:$I$230</definedName>
    <definedName name="solver_lhs13" localSheetId="1" hidden="1">'Sheet1 (2)'!$B$155:$B$163</definedName>
    <definedName name="solver_lhs13" localSheetId="0" hidden="1">'Sheet1 (3)'!$X$111:$AF$149</definedName>
    <definedName name="solver_lhs13" localSheetId="2" hidden="1">Yieldmanagement!$H$222:$H$230</definedName>
    <definedName name="solver_lhs14" localSheetId="1" hidden="1">'Sheet1 (2)'!$C$155:$C$163</definedName>
    <definedName name="solver_lhs14" localSheetId="0" hidden="1">'Sheet1 (3)'!$B$155:$B$163</definedName>
    <definedName name="solver_lhs14" localSheetId="2" hidden="1">Yieldmanagement!$G$222:$G$230</definedName>
    <definedName name="solver_lhs15" localSheetId="1" hidden="1">'Sheet1 (2)'!$D$155:$D$163</definedName>
    <definedName name="solver_lhs15" localSheetId="0" hidden="1">'Sheet1 (3)'!$C$155:$C$163</definedName>
    <definedName name="solver_lhs15" localSheetId="2" hidden="1">Yieldmanagement!$F$222:$F$230</definedName>
    <definedName name="solver_lhs16" localSheetId="1" hidden="1">'Sheet1 (2)'!$E$155:$E$163</definedName>
    <definedName name="solver_lhs16" localSheetId="0" hidden="1">'Sheet1 (3)'!$D$155:$D$163</definedName>
    <definedName name="solver_lhs16" localSheetId="2" hidden="1">Yieldmanagement!$F$235:$F$243</definedName>
    <definedName name="solver_lhs17" localSheetId="1" hidden="1">'Sheet1 (2)'!$F$155:$F$163</definedName>
    <definedName name="solver_lhs17" localSheetId="0" hidden="1">'Sheet1 (3)'!$E$155:$E$163</definedName>
    <definedName name="solver_lhs17" localSheetId="2" hidden="1">Yieldmanagement!$E$235:$E$243</definedName>
    <definedName name="solver_lhs18" localSheetId="1" hidden="1">'Sheet1 (2)'!$G$155:$G$163</definedName>
    <definedName name="solver_lhs18" localSheetId="0" hidden="1">'Sheet1 (3)'!$F$155:$F$163</definedName>
    <definedName name="solver_lhs18" localSheetId="2" hidden="1">Yieldmanagement!$C$117:$K$117</definedName>
    <definedName name="solver_lhs19" localSheetId="1" hidden="1">'Sheet1 (2)'!$H$155:$H$163</definedName>
    <definedName name="solver_lhs19" localSheetId="0" hidden="1">'Sheet1 (3)'!$G$155:$G$163</definedName>
    <definedName name="solver_lhs19" localSheetId="2" hidden="1">Yieldmanagement!$D$222:$D$230</definedName>
    <definedName name="solver_lhs2" localSheetId="1" hidden="1">'Sheet1 (2)'!$B$37:$J$37</definedName>
    <definedName name="solver_lhs2" localSheetId="0" hidden="1">'Sheet1 (3)'!$B$37:$J$37</definedName>
    <definedName name="solver_lhs2" localSheetId="3" hidden="1">Sheet2!$F$21:$F$59</definedName>
    <definedName name="solver_lhs2" localSheetId="2" hidden="1">Yieldmanagement!$G$235:$G$243</definedName>
    <definedName name="solver_lhs20" localSheetId="1" hidden="1">'Sheet1 (2)'!$M$155:$M$163</definedName>
    <definedName name="solver_lhs20" localSheetId="0" hidden="1">'Sheet1 (3)'!$H$155:$H$163</definedName>
    <definedName name="solver_lhs20" localSheetId="2" hidden="1">Yieldmanagement!$E$222:$E$230</definedName>
    <definedName name="solver_lhs21" localSheetId="1" hidden="1">'Sheet1 (2)'!$N$155:$N$163</definedName>
    <definedName name="solver_lhs21" localSheetId="0" hidden="1">'Sheet1 (3)'!$M$155:$M$163</definedName>
    <definedName name="solver_lhs21" localSheetId="2" hidden="1">Yieldmanagement!$C$95:$K$97</definedName>
    <definedName name="solver_lhs22" localSheetId="1" hidden="1">'Sheet1 (2)'!$O$155:$O$163</definedName>
    <definedName name="solver_lhs22" localSheetId="0" hidden="1">'Sheet1 (3)'!$N$155:$N$163</definedName>
    <definedName name="solver_lhs22" localSheetId="2" hidden="1">Yieldmanagement!$C$98:$K$98</definedName>
    <definedName name="solver_lhs23" localSheetId="1" hidden="1">'Sheet1 (2)'!$P$155:$P$163</definedName>
    <definedName name="solver_lhs23" localSheetId="0" hidden="1">'Sheet1 (3)'!$O$155:$O$163</definedName>
    <definedName name="solver_lhs23" localSheetId="2" hidden="1">Yieldmanagement!$C$105:$K$107</definedName>
    <definedName name="solver_lhs24" localSheetId="1" hidden="1">'Sheet1 (2)'!$Q$155:$Q$163</definedName>
    <definedName name="solver_lhs24" localSheetId="0" hidden="1">'Sheet1 (3)'!$P$155:$P$163</definedName>
    <definedName name="solver_lhs24" localSheetId="2" hidden="1">Yieldmanagement!$C$222:$C$230</definedName>
    <definedName name="solver_lhs25" localSheetId="1" hidden="1">'Sheet1 (2)'!$R$155:$R$163</definedName>
    <definedName name="solver_lhs25" localSheetId="0" hidden="1">'Sheet1 (3)'!$Q$155:$Q$163</definedName>
    <definedName name="solver_lhs25" localSheetId="2" hidden="1">Yieldmanagement!$C$108:$K$108</definedName>
    <definedName name="solver_lhs26" localSheetId="1" hidden="1">'Sheet1 (2)'!$S$155:$S$163</definedName>
    <definedName name="solver_lhs26" localSheetId="0" hidden="1">'Sheet1 (3)'!$R$155:$R$163</definedName>
    <definedName name="solver_lhs26" localSheetId="2" hidden="1">Yieldmanagement!$C$88:$E$88</definedName>
    <definedName name="solver_lhs27" localSheetId="1" hidden="1">'Sheet1 (2)'!$T$155:$T$163</definedName>
    <definedName name="solver_lhs27" localSheetId="0" hidden="1">'Sheet1 (3)'!$S$155:$S$163</definedName>
    <definedName name="solver_lhs27" localSheetId="2" hidden="1">Yieldmanagement!$C$235:$C$243</definedName>
    <definedName name="solver_lhs28" localSheetId="1" hidden="1">'Sheet1 (2)'!$U$155:$U$163</definedName>
    <definedName name="solver_lhs28" localSheetId="0" hidden="1">'Sheet1 (3)'!$T$155:$T$163</definedName>
    <definedName name="solver_lhs28" localSheetId="2" hidden="1">Yieldmanagement!$C$85:$E$87</definedName>
    <definedName name="solver_lhs29" localSheetId="1" hidden="1">'Sheet1 (2)'!$B$67:$J$105</definedName>
    <definedName name="solver_lhs29" localSheetId="0" hidden="1">'Sheet1 (3)'!$U$155:$U$163</definedName>
    <definedName name="solver_lhs29" localSheetId="2" hidden="1">Yieldmanagement!$C$81</definedName>
    <definedName name="solver_lhs3" localSheetId="1" hidden="1">'Sheet1 (2)'!$B$46:$J$46</definedName>
    <definedName name="solver_lhs3" localSheetId="0" hidden="1">'Sheet1 (3)'!$B$46:$J$46</definedName>
    <definedName name="solver_lhs3" localSheetId="2" hidden="1">Yieldmanagement!$P$235:$X$243</definedName>
    <definedName name="solver_lhs30" localSheetId="1" hidden="1">'Sheet1 (2)'!$B$165:$D$165</definedName>
    <definedName name="solver_lhs30" localSheetId="0" hidden="1">'Sheet1 (3)'!$B$67:$J$105</definedName>
    <definedName name="solver_lhs30" localSheetId="2" hidden="1">Yieldmanagement!$C$178:$K$216</definedName>
    <definedName name="solver_lhs31" localSheetId="1" hidden="1">'Sheet1 (2)'!$I$155:$I$163</definedName>
    <definedName name="solver_lhs31" localSheetId="0" hidden="1">'Sheet1 (3)'!$I$155:$I$163</definedName>
    <definedName name="solver_lhs31" localSheetId="2" hidden="1">Yieldmanagement!$C$81</definedName>
    <definedName name="solver_lhs32" localSheetId="1" hidden="1">'Sheet1 (2)'!$J$155:$J$163</definedName>
    <definedName name="solver_lhs32" localSheetId="0" hidden="1">'Sheet1 (3)'!$J$155:$J$163</definedName>
    <definedName name="solver_lhs32" localSheetId="2" hidden="1">Yieldmanagement!$C$134:$K$172</definedName>
    <definedName name="solver_lhs33" localSheetId="1" hidden="1">'Sheet1 (2)'!$B$107:$D$107</definedName>
    <definedName name="solver_lhs33" localSheetId="0" hidden="1">'Sheet1 (3)'!$M$171:$U$179</definedName>
    <definedName name="solver_lhs33" localSheetId="2" hidden="1">Yieldmanagement!$C$123:$K$125</definedName>
    <definedName name="solver_lhs34" localSheetId="1" hidden="1">'Sheet1 (2)'!$B$107:$D$107</definedName>
    <definedName name="solver_lhs34" localSheetId="0" hidden="1">'Sheet1 (3)'!$B$155:$J$163</definedName>
    <definedName name="solver_lhs34" localSheetId="2" hidden="1">Yieldmanagement!$C$114:$K$116</definedName>
    <definedName name="solver_lhs35" localSheetId="1" hidden="1">'Sheet1 (2)'!$B$186:$D$188</definedName>
    <definedName name="solver_lhs35" localSheetId="0" hidden="1">'Sheet1 (3)'!$C$167</definedName>
    <definedName name="solver_lhs35" localSheetId="2" hidden="1">Yieldmanagement!$C$126:$K$126</definedName>
    <definedName name="solver_lhs36" localSheetId="1" hidden="1">'Sheet1 (2)'!$G$186:$I$188</definedName>
    <definedName name="solver_lhs36" localSheetId="0" hidden="1">'Sheet1 (3)'!$G$186:$I$188</definedName>
    <definedName name="solver_lhs36" localSheetId="2" hidden="1">Yieldmanagement!$P$222:$R$230</definedName>
    <definedName name="solver_lhs37" localSheetId="1" hidden="1">'Sheet1 (2)'!$L$193:$L$195</definedName>
    <definedName name="solver_lhs37" localSheetId="0" hidden="1">'Sheet1 (3)'!$L$193:$L$195</definedName>
    <definedName name="solver_lhs37" localSheetId="2" hidden="1">Yieldmanagement!#REF!</definedName>
    <definedName name="solver_lhs38" localSheetId="1" hidden="1">'Sheet1 (2)'!$B$192:$D$194</definedName>
    <definedName name="solver_lhs38" localSheetId="0" hidden="1">'Sheet1 (3)'!$B$192:$D$194</definedName>
    <definedName name="solver_lhs38" localSheetId="2" hidden="1">Yieldmanagement!$C$244:$E$246</definedName>
    <definedName name="solver_lhs39" localSheetId="1" hidden="1">'Sheet1 (2)'!$G$192:$I$194</definedName>
    <definedName name="solver_lhs39" localSheetId="0" hidden="1">'Sheet1 (3)'!$G$192:$I$194</definedName>
    <definedName name="solver_lhs39" localSheetId="2" hidden="1">Yieldmanagement!$H$244:$J$245</definedName>
    <definedName name="solver_lhs4" localSheetId="1" hidden="1">'Sheet1 (2)'!$B$53:$J$53</definedName>
    <definedName name="solver_lhs4" localSheetId="0" hidden="1">'Sheet1 (3)'!$B$53:$J$53</definedName>
    <definedName name="solver_lhs4" localSheetId="2" hidden="1">Yieldmanagement!$K$235:$K$243</definedName>
    <definedName name="solver_lhs40" localSheetId="1" hidden="1">'Sheet1 (2)'!$L$199:$L$201</definedName>
    <definedName name="solver_lhs40" localSheetId="0" hidden="1">'Sheet1 (3)'!$L$199:$L$201</definedName>
    <definedName name="solver_lhs40" localSheetId="2" hidden="1">Yieldmanagement!#REF!</definedName>
    <definedName name="solver_lhs41" localSheetId="1" hidden="1">'Sheet1 (2)'!$B$37:$D$37</definedName>
    <definedName name="solver_lhs41" localSheetId="0" hidden="1">'Sheet1 (3)'!$B$37:$D$37</definedName>
    <definedName name="solver_lhs41" localSheetId="2" hidden="1">Yieldmanagement!$C$98:$E$98</definedName>
    <definedName name="solver_lhs42" localSheetId="1" hidden="1">'Sheet1 (2)'!$B$29:$D$29</definedName>
    <definedName name="solver_lhs42" localSheetId="0" hidden="1">'Sheet1 (3)'!$B$29:$D$29</definedName>
    <definedName name="solver_lhs42" localSheetId="2" hidden="1">Yieldmanagement!$C$88:$E$88</definedName>
    <definedName name="solver_lhs43" localSheetId="1" hidden="1">'Sheet1 (2)'!$E$37:$G$37</definedName>
    <definedName name="solver_lhs43" localSheetId="0" hidden="1">'Sheet1 (3)'!$E$37:$G$37</definedName>
    <definedName name="solver_lhs43" localSheetId="2" hidden="1">Yieldmanagement!$F$98:$H$98</definedName>
    <definedName name="solver_lhs44" localSheetId="1" hidden="1">'Sheet1 (2)'!$H$37:$J$37</definedName>
    <definedName name="solver_lhs44" localSheetId="0" hidden="1">'Sheet1 (3)'!$H$37:$J$37</definedName>
    <definedName name="solver_lhs44" localSheetId="2" hidden="1">Yieldmanagement!$I$98:$K$98</definedName>
    <definedName name="solver_lhs45" localSheetId="1" hidden="1">'Sheet1 (2)'!$B$46:$D$46</definedName>
    <definedName name="solver_lhs45" localSheetId="0" hidden="1">'Sheet1 (3)'!$B$46:$D$46</definedName>
    <definedName name="solver_lhs45" localSheetId="2" hidden="1">Yieldmanagement!$C$108:$E$108</definedName>
    <definedName name="solver_lhs46" localSheetId="1" hidden="1">'Sheet1 (2)'!$E$46:$G$46</definedName>
    <definedName name="solver_lhs46" localSheetId="0" hidden="1">'Sheet1 (3)'!$E$46:$G$46</definedName>
    <definedName name="solver_lhs46" localSheetId="2" hidden="1">Yieldmanagement!$F$108:$H$108</definedName>
    <definedName name="solver_lhs47" localSheetId="1" hidden="1">'Sheet1 (2)'!$H$46:$J$46</definedName>
    <definedName name="solver_lhs47" localSheetId="0" hidden="1">'Sheet1 (3)'!$H$46:$J$46</definedName>
    <definedName name="solver_lhs47" localSheetId="2" hidden="1">Yieldmanagement!$I$108:$K$108</definedName>
    <definedName name="solver_lhs48" localSheetId="1" hidden="1">'Sheet1 (2)'!$B$53:$D$53</definedName>
    <definedName name="solver_lhs48" localSheetId="0" hidden="1">'Sheet1 (3)'!$B$53:$D$53</definedName>
    <definedName name="solver_lhs48" localSheetId="2" hidden="1">Yieldmanagement!$C$117:$E$117</definedName>
    <definedName name="solver_lhs49" localSheetId="1" hidden="1">'Sheet1 (2)'!$E$53:$G$53</definedName>
    <definedName name="solver_lhs49" localSheetId="0" hidden="1">'Sheet1 (3)'!$E$53:$G$53</definedName>
    <definedName name="solver_lhs49" localSheetId="2" hidden="1">Yieldmanagement!$F$117:$H$117</definedName>
    <definedName name="solver_lhs5" localSheetId="1" hidden="1">'Sheet1 (2)'!$B$60:$J$60</definedName>
    <definedName name="solver_lhs5" localSheetId="0" hidden="1">'Sheet1 (3)'!$B$60:$J$60</definedName>
    <definedName name="solver_lhs5" localSheetId="2" hidden="1">Yieldmanagement!$P$222:$R$230</definedName>
    <definedName name="solver_lhs50" localSheetId="1" hidden="1">'Sheet1 (2)'!$H$53:$J$53</definedName>
    <definedName name="solver_lhs50" localSheetId="0" hidden="1">'Sheet1 (3)'!$H$53:$J$53</definedName>
    <definedName name="solver_lhs50" localSheetId="2" hidden="1">Yieldmanagement!$I$117:$K$117</definedName>
    <definedName name="solver_lhs51" localSheetId="1" hidden="1">'Sheet1 (2)'!$B$60:$D$60</definedName>
    <definedName name="solver_lhs51" localSheetId="0" hidden="1">'Sheet1 (3)'!$B$60:$D$60</definedName>
    <definedName name="solver_lhs51" localSheetId="2" hidden="1">Yieldmanagement!$C$126:$E$126</definedName>
    <definedName name="solver_lhs52" localSheetId="1" hidden="1">'Sheet1 (2)'!$E$60:$G$60</definedName>
    <definedName name="solver_lhs52" localSheetId="0" hidden="1">'Sheet1 (3)'!$E$60:$G$60</definedName>
    <definedName name="solver_lhs52" localSheetId="2" hidden="1">Yieldmanagement!$F$126:$H$126</definedName>
    <definedName name="solver_lhs53" localSheetId="1" hidden="1">'Sheet1 (2)'!$H$60:$J$60</definedName>
    <definedName name="solver_lhs53" localSheetId="0" hidden="1">'Sheet1 (3)'!$H$60:$J$60</definedName>
    <definedName name="solver_lhs53" localSheetId="2" hidden="1">Yieldmanagement!$I$126:$K$126</definedName>
    <definedName name="solver_lhs6" localSheetId="1" hidden="1">'Sheet1 (2)'!$B$26:$D$28</definedName>
    <definedName name="solver_lhs6" localSheetId="0" hidden="1">'Sheet1 (3)'!$B$26:$D$28</definedName>
    <definedName name="solver_lhs6" localSheetId="2" hidden="1">Yieldmanagement!$H$235:$H$243</definedName>
    <definedName name="solver_lhs7" localSheetId="1" hidden="1">'Sheet1 (2)'!$B$34:$J$36</definedName>
    <definedName name="solver_lhs7" localSheetId="0" hidden="1">'Sheet1 (3)'!$B$34:$J$36</definedName>
    <definedName name="solver_lhs7" localSheetId="2" hidden="1">Yieldmanagement!$K$222:$K$230</definedName>
    <definedName name="solver_lhs8" localSheetId="1" hidden="1">'Sheet1 (2)'!$B$43:$J$45</definedName>
    <definedName name="solver_lhs8" localSheetId="0" hidden="1">'Sheet1 (3)'!$B$43:$J$45</definedName>
    <definedName name="solver_lhs8" localSheetId="2" hidden="1">Yieldmanagement!$J$235:$J$243</definedName>
    <definedName name="solver_lhs9" localSheetId="1" hidden="1">'Sheet1 (2)'!$B$50:$J$52</definedName>
    <definedName name="solver_lhs9" localSheetId="0" hidden="1">'Sheet1 (3)'!$B$50:$J$52</definedName>
    <definedName name="solver_lhs9" localSheetId="2" hidden="1">Yieldmanagement!$I$235:$I$243</definedName>
    <definedName name="solver_neg" localSheetId="1" hidden="1">1</definedName>
    <definedName name="solver_neg" localSheetId="0" hidden="1">1</definedName>
    <definedName name="solver_neg" localSheetId="3" hidden="1">1</definedName>
    <definedName name="solver_neg" localSheetId="2" hidden="1">1</definedName>
    <definedName name="solver_num" localSheetId="1" hidden="1">32</definedName>
    <definedName name="solver_num" localSheetId="0" hidden="1">35</definedName>
    <definedName name="solver_num" localSheetId="3" hidden="1">2</definedName>
    <definedName name="solver_num" localSheetId="2" hidden="1">35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nwt" localSheetId="2" hidden="1">1</definedName>
    <definedName name="solver_opt" localSheetId="1" hidden="1">'Sheet1 (2)'!$D$174</definedName>
    <definedName name="solver_opt" localSheetId="0" hidden="1">'Sheet1 (3)'!$D$174</definedName>
    <definedName name="solver_opt" localSheetId="2" hidden="1">Yieldmanagement!$P$51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el1" localSheetId="1" hidden="1">2</definedName>
    <definedName name="solver_rel1" localSheetId="0" hidden="1">2</definedName>
    <definedName name="solver_rel1" localSheetId="3" hidden="1">5</definedName>
    <definedName name="solver_rel1" localSheetId="2" hidden="1">1</definedName>
    <definedName name="solver_rel10" localSheetId="1" hidden="1">5</definedName>
    <definedName name="solver_rel10" localSheetId="0" hidden="1">5</definedName>
    <definedName name="solver_rel10" localSheetId="2" hidden="1">1</definedName>
    <definedName name="solver_rel11" localSheetId="1" hidden="1">1</definedName>
    <definedName name="solver_rel11" localSheetId="0" hidden="1">1</definedName>
    <definedName name="solver_rel11" localSheetId="2" hidden="1">1</definedName>
    <definedName name="solver_rel12" localSheetId="1" hidden="1">1</definedName>
    <definedName name="solver_rel12" localSheetId="0" hidden="1">1</definedName>
    <definedName name="solver_rel12" localSheetId="2" hidden="1">1</definedName>
    <definedName name="solver_rel13" localSheetId="1" hidden="1">1</definedName>
    <definedName name="solver_rel13" localSheetId="0" hidden="1">1</definedName>
    <definedName name="solver_rel13" localSheetId="2" hidden="1">1</definedName>
    <definedName name="solver_rel14" localSheetId="1" hidden="1">1</definedName>
    <definedName name="solver_rel14" localSheetId="0" hidden="1">1</definedName>
    <definedName name="solver_rel14" localSheetId="2" hidden="1">1</definedName>
    <definedName name="solver_rel15" localSheetId="1" hidden="1">1</definedName>
    <definedName name="solver_rel15" localSheetId="0" hidden="1">1</definedName>
    <definedName name="solver_rel15" localSheetId="2" hidden="1">1</definedName>
    <definedName name="solver_rel16" localSheetId="1" hidden="1">1</definedName>
    <definedName name="solver_rel16" localSheetId="0" hidden="1">1</definedName>
    <definedName name="solver_rel16" localSheetId="2" hidden="1">1</definedName>
    <definedName name="solver_rel17" localSheetId="1" hidden="1">1</definedName>
    <definedName name="solver_rel17" localSheetId="0" hidden="1">1</definedName>
    <definedName name="solver_rel17" localSheetId="2" hidden="1">1</definedName>
    <definedName name="solver_rel18" localSheetId="1" hidden="1">1</definedName>
    <definedName name="solver_rel18" localSheetId="0" hidden="1">1</definedName>
    <definedName name="solver_rel18" localSheetId="2" hidden="1">2</definedName>
    <definedName name="solver_rel19" localSheetId="1" hidden="1">1</definedName>
    <definedName name="solver_rel19" localSheetId="0" hidden="1">1</definedName>
    <definedName name="solver_rel19" localSheetId="2" hidden="1">1</definedName>
    <definedName name="solver_rel2" localSheetId="1" hidden="1">2</definedName>
    <definedName name="solver_rel2" localSheetId="0" hidden="1">2</definedName>
    <definedName name="solver_rel2" localSheetId="3" hidden="1">2</definedName>
    <definedName name="solver_rel2" localSheetId="2" hidden="1">1</definedName>
    <definedName name="solver_rel20" localSheetId="1" hidden="1">1</definedName>
    <definedName name="solver_rel20" localSheetId="0" hidden="1">1</definedName>
    <definedName name="solver_rel20" localSheetId="2" hidden="1">1</definedName>
    <definedName name="solver_rel21" localSheetId="1" hidden="1">1</definedName>
    <definedName name="solver_rel21" localSheetId="0" hidden="1">1</definedName>
    <definedName name="solver_rel21" localSheetId="2" hidden="1">5</definedName>
    <definedName name="solver_rel22" localSheetId="1" hidden="1">1</definedName>
    <definedName name="solver_rel22" localSheetId="0" hidden="1">1</definedName>
    <definedName name="solver_rel22" localSheetId="2" hidden="1">2</definedName>
    <definedName name="solver_rel23" localSheetId="1" hidden="1">1</definedName>
    <definedName name="solver_rel23" localSheetId="0" hidden="1">1</definedName>
    <definedName name="solver_rel23" localSheetId="2" hidden="1">5</definedName>
    <definedName name="solver_rel24" localSheetId="1" hidden="1">1</definedName>
    <definedName name="solver_rel24" localSheetId="0" hidden="1">1</definedName>
    <definedName name="solver_rel24" localSheetId="2" hidden="1">1</definedName>
    <definedName name="solver_rel25" localSheetId="1" hidden="1">1</definedName>
    <definedName name="solver_rel25" localSheetId="0" hidden="1">1</definedName>
    <definedName name="solver_rel25" localSheetId="2" hidden="1">2</definedName>
    <definedName name="solver_rel26" localSheetId="1" hidden="1">1</definedName>
    <definedName name="solver_rel26" localSheetId="0" hidden="1">1</definedName>
    <definedName name="solver_rel26" localSheetId="2" hidden="1">2</definedName>
    <definedName name="solver_rel27" localSheetId="1" hidden="1">1</definedName>
    <definedName name="solver_rel27" localSheetId="0" hidden="1">1</definedName>
    <definedName name="solver_rel27" localSheetId="2" hidden="1">1</definedName>
    <definedName name="solver_rel28" localSheetId="1" hidden="1">1</definedName>
    <definedName name="solver_rel28" localSheetId="0" hidden="1">1</definedName>
    <definedName name="solver_rel28" localSheetId="2" hidden="1">5</definedName>
    <definedName name="solver_rel29" localSheetId="1" hidden="1">1</definedName>
    <definedName name="solver_rel29" localSheetId="0" hidden="1">1</definedName>
    <definedName name="solver_rel29" localSheetId="2" hidden="1">4</definedName>
    <definedName name="solver_rel3" localSheetId="1" hidden="1">2</definedName>
    <definedName name="solver_rel3" localSheetId="0" hidden="1">2</definedName>
    <definedName name="solver_rel3" localSheetId="2" hidden="1">1</definedName>
    <definedName name="solver_rel30" localSheetId="1" hidden="1">2</definedName>
    <definedName name="solver_rel30" localSheetId="0" hidden="1">1</definedName>
    <definedName name="solver_rel30" localSheetId="2" hidden="1">1</definedName>
    <definedName name="solver_rel31" localSheetId="1" hidden="1">1</definedName>
    <definedName name="solver_rel31" localSheetId="0" hidden="1">1</definedName>
    <definedName name="solver_rel31" localSheetId="2" hidden="1">1</definedName>
    <definedName name="solver_rel32" localSheetId="1" hidden="1">1</definedName>
    <definedName name="solver_rel32" localSheetId="0" hidden="1">1</definedName>
    <definedName name="solver_rel32" localSheetId="2" hidden="1">1</definedName>
    <definedName name="solver_rel33" localSheetId="1" hidden="1">1</definedName>
    <definedName name="solver_rel33" localSheetId="0" hidden="1">1</definedName>
    <definedName name="solver_rel33" localSheetId="2" hidden="1">5</definedName>
    <definedName name="solver_rel34" localSheetId="1" hidden="1">1</definedName>
    <definedName name="solver_rel34" localSheetId="0" hidden="1">2</definedName>
    <definedName name="solver_rel34" localSheetId="2" hidden="1">5</definedName>
    <definedName name="solver_rel35" localSheetId="1" hidden="1">1</definedName>
    <definedName name="solver_rel35" localSheetId="0" hidden="1">4</definedName>
    <definedName name="solver_rel35" localSheetId="2" hidden="1">2</definedName>
    <definedName name="solver_rel36" localSheetId="1" hidden="1">1</definedName>
    <definedName name="solver_rel36" localSheetId="0" hidden="1">1</definedName>
    <definedName name="solver_rel36" localSheetId="2" hidden="1">2</definedName>
    <definedName name="solver_rel37" localSheetId="1" hidden="1">1</definedName>
    <definedName name="solver_rel37" localSheetId="0" hidden="1">1</definedName>
    <definedName name="solver_rel37" localSheetId="2" hidden="1">1</definedName>
    <definedName name="solver_rel38" localSheetId="1" hidden="1">1</definedName>
    <definedName name="solver_rel38" localSheetId="0" hidden="1">1</definedName>
    <definedName name="solver_rel38" localSheetId="2" hidden="1">1</definedName>
    <definedName name="solver_rel39" localSheetId="1" hidden="1">1</definedName>
    <definedName name="solver_rel39" localSheetId="0" hidden="1">1</definedName>
    <definedName name="solver_rel39" localSheetId="2" hidden="1">1</definedName>
    <definedName name="solver_rel4" localSheetId="1" hidden="1">2</definedName>
    <definedName name="solver_rel4" localSheetId="0" hidden="1">2</definedName>
    <definedName name="solver_rel4" localSheetId="2" hidden="1">1</definedName>
    <definedName name="solver_rel40" localSheetId="1" hidden="1">1</definedName>
    <definedName name="solver_rel40" localSheetId="0" hidden="1">1</definedName>
    <definedName name="solver_rel40" localSheetId="2" hidden="1">1</definedName>
    <definedName name="solver_rel41" localSheetId="1" hidden="1">2</definedName>
    <definedName name="solver_rel41" localSheetId="0" hidden="1">2</definedName>
    <definedName name="solver_rel41" localSheetId="2" hidden="1">2</definedName>
    <definedName name="solver_rel42" localSheetId="1" hidden="1">2</definedName>
    <definedName name="solver_rel42" localSheetId="0" hidden="1">2</definedName>
    <definedName name="solver_rel42" localSheetId="2" hidden="1">2</definedName>
    <definedName name="solver_rel43" localSheetId="1" hidden="1">2</definedName>
    <definedName name="solver_rel43" localSheetId="0" hidden="1">2</definedName>
    <definedName name="solver_rel43" localSheetId="2" hidden="1">2</definedName>
    <definedName name="solver_rel44" localSheetId="1" hidden="1">2</definedName>
    <definedName name="solver_rel44" localSheetId="0" hidden="1">2</definedName>
    <definedName name="solver_rel44" localSheetId="2" hidden="1">2</definedName>
    <definedName name="solver_rel45" localSheetId="1" hidden="1">2</definedName>
    <definedName name="solver_rel45" localSheetId="0" hidden="1">2</definedName>
    <definedName name="solver_rel45" localSheetId="2" hidden="1">2</definedName>
    <definedName name="solver_rel46" localSheetId="1" hidden="1">2</definedName>
    <definedName name="solver_rel46" localSheetId="0" hidden="1">2</definedName>
    <definedName name="solver_rel46" localSheetId="2" hidden="1">2</definedName>
    <definedName name="solver_rel47" localSheetId="1" hidden="1">2</definedName>
    <definedName name="solver_rel47" localSheetId="0" hidden="1">2</definedName>
    <definedName name="solver_rel47" localSheetId="2" hidden="1">2</definedName>
    <definedName name="solver_rel48" localSheetId="1" hidden="1">2</definedName>
    <definedName name="solver_rel48" localSheetId="0" hidden="1">2</definedName>
    <definedName name="solver_rel48" localSheetId="2" hidden="1">2</definedName>
    <definedName name="solver_rel49" localSheetId="1" hidden="1">2</definedName>
    <definedName name="solver_rel49" localSheetId="0" hidden="1">2</definedName>
    <definedName name="solver_rel49" localSheetId="2" hidden="1">2</definedName>
    <definedName name="solver_rel5" localSheetId="1" hidden="1">2</definedName>
    <definedName name="solver_rel5" localSheetId="0" hidden="1">2</definedName>
    <definedName name="solver_rel5" localSheetId="2" hidden="1">2</definedName>
    <definedName name="solver_rel50" localSheetId="1" hidden="1">2</definedName>
    <definedName name="solver_rel50" localSheetId="0" hidden="1">2</definedName>
    <definedName name="solver_rel50" localSheetId="2" hidden="1">2</definedName>
    <definedName name="solver_rel51" localSheetId="1" hidden="1">2</definedName>
    <definedName name="solver_rel51" localSheetId="0" hidden="1">2</definedName>
    <definedName name="solver_rel51" localSheetId="2" hidden="1">2</definedName>
    <definedName name="solver_rel52" localSheetId="1" hidden="1">2</definedName>
    <definedName name="solver_rel52" localSheetId="0" hidden="1">2</definedName>
    <definedName name="solver_rel52" localSheetId="2" hidden="1">2</definedName>
    <definedName name="solver_rel53" localSheetId="1" hidden="1">2</definedName>
    <definedName name="solver_rel53" localSheetId="0" hidden="1">2</definedName>
    <definedName name="solver_rel53" localSheetId="2" hidden="1">2</definedName>
    <definedName name="solver_rel6" localSheetId="1" hidden="1">5</definedName>
    <definedName name="solver_rel6" localSheetId="0" hidden="1">5</definedName>
    <definedName name="solver_rel6" localSheetId="2" hidden="1">1</definedName>
    <definedName name="solver_rel7" localSheetId="1" hidden="1">5</definedName>
    <definedName name="solver_rel7" localSheetId="0" hidden="1">5</definedName>
    <definedName name="solver_rel7" localSheetId="2" hidden="1">1</definedName>
    <definedName name="solver_rel8" localSheetId="1" hidden="1">5</definedName>
    <definedName name="solver_rel8" localSheetId="0" hidden="1">5</definedName>
    <definedName name="solver_rel8" localSheetId="2" hidden="1">1</definedName>
    <definedName name="solver_rel9" localSheetId="1" hidden="1">5</definedName>
    <definedName name="solver_rel9" localSheetId="0" hidden="1">5</definedName>
    <definedName name="solver_rel9" localSheetId="2" hidden="1">1</definedName>
    <definedName name="solver_rhs1" localSheetId="1" hidden="1">'Sheet1 (2)'!$B$30:$D$30</definedName>
    <definedName name="solver_rhs1" localSheetId="0" hidden="1">'Sheet1 (3)'!$B$30:$D$30</definedName>
    <definedName name="solver_rhs1" localSheetId="3" hidden="1">binary</definedName>
    <definedName name="solver_rhs1" localSheetId="2" hidden="1">Yieldmanagement!$D$250:$L$288</definedName>
    <definedName name="solver_rhs10" localSheetId="1" hidden="1">binary</definedName>
    <definedName name="solver_rhs10" localSheetId="0" hidden="1">binary</definedName>
    <definedName name="solver_rhs10" localSheetId="2" hidden="1">Yieldmanagement!$D$9</definedName>
    <definedName name="solver_rhs11" localSheetId="1" hidden="1">'Sheet1 (2)'!$E$167</definedName>
    <definedName name="solver_rhs11" localSheetId="0" hidden="1">'Sheet1 (3)'!$E$167</definedName>
    <definedName name="solver_rhs11" localSheetId="2" hidden="1">Yieldmanagement!$D$9</definedName>
    <definedName name="solver_rhs12" localSheetId="1" hidden="1">'Sheet1 (2)'!$M$111:$U$149</definedName>
    <definedName name="solver_rhs12" localSheetId="0" hidden="1">'Sheet1 (3)'!$M$111:$U$149</definedName>
    <definedName name="solver_rhs12" localSheetId="2" hidden="1">Yieldmanagement!$D$8</definedName>
    <definedName name="solver_rhs13" localSheetId="1" hidden="1">'Sheet1 (2)'!$H$171:$H$179</definedName>
    <definedName name="solver_rhs13" localSheetId="0" hidden="1">'Sheet1 (3)'!$AI$111:$AQ$149</definedName>
    <definedName name="solver_rhs13" localSheetId="2" hidden="1">Yieldmanagement!$D$10</definedName>
    <definedName name="solver_rhs14" localSheetId="1" hidden="1">'Sheet1 (2)'!$I$171:$I$179</definedName>
    <definedName name="solver_rhs14" localSheetId="0" hidden="1">'Sheet1 (3)'!$H$171:$H$179</definedName>
    <definedName name="solver_rhs14" localSheetId="2" hidden="1">Yieldmanagement!$D$9</definedName>
    <definedName name="solver_rhs15" localSheetId="1" hidden="1">'Sheet1 (2)'!$J$171:$J$179</definedName>
    <definedName name="solver_rhs15" localSheetId="0" hidden="1">'Sheet1 (3)'!$I$171:$I$179</definedName>
    <definedName name="solver_rhs15" localSheetId="2" hidden="1">Yieldmanagement!$D$8</definedName>
    <definedName name="solver_rhs16" localSheetId="1" hidden="1">'Sheet1 (2)'!$H$171:$H$179</definedName>
    <definedName name="solver_rhs16" localSheetId="0" hidden="1">'Sheet1 (3)'!$J$171:$J$179</definedName>
    <definedName name="solver_rhs16" localSheetId="2" hidden="1">Yieldmanagement!$D$8</definedName>
    <definedName name="solver_rhs17" localSheetId="1" hidden="1">'Sheet1 (2)'!$I$171:$I$179</definedName>
    <definedName name="solver_rhs17" localSheetId="0" hidden="1">'Sheet1 (3)'!$H$171:$H$179</definedName>
    <definedName name="solver_rhs17" localSheetId="2" hidden="1">Yieldmanagement!$D$10</definedName>
    <definedName name="solver_rhs18" localSheetId="1" hidden="1">'Sheet1 (2)'!$J$171:$J$179</definedName>
    <definedName name="solver_rhs18" localSheetId="0" hidden="1">'Sheet1 (3)'!$I$171:$I$179</definedName>
    <definedName name="solver_rhs18" localSheetId="2" hidden="1">Yieldmanagement!$C$119:$K$119</definedName>
    <definedName name="solver_rhs19" localSheetId="1" hidden="1">'Sheet1 (2)'!$H$171:$H$179</definedName>
    <definedName name="solver_rhs19" localSheetId="0" hidden="1">'Sheet1 (3)'!$J$171:$J$179</definedName>
    <definedName name="solver_rhs19" localSheetId="2" hidden="1">Yieldmanagement!$D$8</definedName>
    <definedName name="solver_rhs2" localSheetId="1" hidden="1">'Sheet1 (2)'!$B$38:$J$38</definedName>
    <definedName name="solver_rhs2" localSheetId="0" hidden="1">'Sheet1 (3)'!$B$38:$J$38</definedName>
    <definedName name="solver_rhs2" localSheetId="3" hidden="1">Sheet2!$H$21:$H$59</definedName>
    <definedName name="solver_rhs2" localSheetId="2" hidden="1">Yieldmanagement!$D$9</definedName>
    <definedName name="solver_rhs20" localSheetId="1" hidden="1">'Sheet1 (2)'!$H$171:$H$179</definedName>
    <definedName name="solver_rhs20" localSheetId="0" hidden="1">'Sheet1 (3)'!$H$171:$H$179</definedName>
    <definedName name="solver_rhs20" localSheetId="2" hidden="1">Yieldmanagement!$D$10</definedName>
    <definedName name="solver_rhs21" localSheetId="1" hidden="1">'Sheet1 (2)'!$I$171:$I$179</definedName>
    <definedName name="solver_rhs21" localSheetId="0" hidden="1">'Sheet1 (3)'!$H$171:$H$179</definedName>
    <definedName name="solver_rhs21" localSheetId="2" hidden="1">binary</definedName>
    <definedName name="solver_rhs22" localSheetId="1" hidden="1">'Sheet1 (2)'!$J$171:$J$179</definedName>
    <definedName name="solver_rhs22" localSheetId="0" hidden="1">'Sheet1 (3)'!$I$171:$I$179</definedName>
    <definedName name="solver_rhs22" localSheetId="2" hidden="1">Yieldmanagement!$C$100:$K$100</definedName>
    <definedName name="solver_rhs23" localSheetId="1" hidden="1">'Sheet1 (2)'!$H$171:$H$179</definedName>
    <definedName name="solver_rhs23" localSheetId="0" hidden="1">'Sheet1 (3)'!$J$171:$J$179</definedName>
    <definedName name="solver_rhs23" localSheetId="2" hidden="1">binary</definedName>
    <definedName name="solver_rhs24" localSheetId="1" hidden="1">'Sheet1 (2)'!$I$171:$I$179</definedName>
    <definedName name="solver_rhs24" localSheetId="0" hidden="1">'Sheet1 (3)'!$H$171:$H$179</definedName>
    <definedName name="solver_rhs24" localSheetId="2" hidden="1">Yieldmanagement!$D$8</definedName>
    <definedName name="solver_rhs25" localSheetId="1" hidden="1">'Sheet1 (2)'!$J$171:$J$179</definedName>
    <definedName name="solver_rhs25" localSheetId="0" hidden="1">'Sheet1 (3)'!$I$171:$I$179</definedName>
    <definedName name="solver_rhs25" localSheetId="2" hidden="1">Yieldmanagement!$C$110:$K$110</definedName>
    <definedName name="solver_rhs26" localSheetId="1" hidden="1">'Sheet1 (2)'!$H$171:$H$179</definedName>
    <definedName name="solver_rhs26" localSheetId="0" hidden="1">'Sheet1 (3)'!$J$171:$J$179</definedName>
    <definedName name="solver_rhs26" localSheetId="2" hidden="1">Yieldmanagement!$C$90:$E$90</definedName>
    <definedName name="solver_rhs27" localSheetId="1" hidden="1">'Sheet1 (2)'!$I$171:$I$179</definedName>
    <definedName name="solver_rhs27" localSheetId="0" hidden="1">'Sheet1 (3)'!$H$171:$H$179</definedName>
    <definedName name="solver_rhs27" localSheetId="2" hidden="1">Yieldmanagement!$D$8</definedName>
    <definedName name="solver_rhs28" localSheetId="1" hidden="1">'Sheet1 (2)'!$J$171:$J$179</definedName>
    <definedName name="solver_rhs28" localSheetId="0" hidden="1">'Sheet1 (3)'!$I$171:$I$179</definedName>
    <definedName name="solver_rhs28" localSheetId="2" hidden="1">binary</definedName>
    <definedName name="solver_rhs29" localSheetId="1" hidden="1">'Sheet1 (2)'!$AI$67:$AQ$105</definedName>
    <definedName name="solver_rhs29" localSheetId="0" hidden="1">'Sheet1 (3)'!$J$171:$J$179</definedName>
    <definedName name="solver_rhs29" localSheetId="2" hidden="1">integer</definedName>
    <definedName name="solver_rhs3" localSheetId="1" hidden="1">'Sheet1 (2)'!$B$47:$J$47</definedName>
    <definedName name="solver_rhs3" localSheetId="0" hidden="1">'Sheet1 (3)'!$B$47:$J$47</definedName>
    <definedName name="solver_rhs3" localSheetId="2" hidden="1">0</definedName>
    <definedName name="solver_rhs30" localSheetId="1" hidden="1">'Sheet1 (2)'!$M$165:$O$165</definedName>
    <definedName name="solver_rhs30" localSheetId="0" hidden="1">'Sheet1 (3)'!$AI$67:$AQ$105</definedName>
    <definedName name="solver_rhs30" localSheetId="2" hidden="1">Yieldmanagement!$Q$178:$Y$216</definedName>
    <definedName name="solver_rhs31" localSheetId="1" hidden="1">'Sheet1 (2)'!$I$171:$I$179</definedName>
    <definedName name="solver_rhs31" localSheetId="0" hidden="1">'Sheet1 (3)'!$I$171:$I$179</definedName>
    <definedName name="solver_rhs31" localSheetId="2" hidden="1">Yieldmanagement!$E$81</definedName>
    <definedName name="solver_rhs32" localSheetId="1" hidden="1">'Sheet1 (2)'!$J$171:$J$179</definedName>
    <definedName name="solver_rhs32" localSheetId="0" hidden="1">'Sheet1 (3)'!$J$171:$J$179</definedName>
    <definedName name="solver_rhs32" localSheetId="2" hidden="1">Yieldmanagement!$R$134:$Z$172</definedName>
    <definedName name="solver_rhs33" localSheetId="1" hidden="1">'Sheet1 (2)'!$B$108:$D$108</definedName>
    <definedName name="solver_rhs33" localSheetId="0" hidden="1">'Sheet1 (3)'!$W$171:$AE$179</definedName>
    <definedName name="solver_rhs33" localSheetId="2" hidden="1">binary</definedName>
    <definedName name="solver_rhs34" localSheetId="1" hidden="1">'Sheet1 (2)'!$B$108:$D$108</definedName>
    <definedName name="solver_rhs34" localSheetId="0" hidden="1">'Sheet1 (3)'!$M$155:$U$163</definedName>
    <definedName name="solver_rhs34" localSheetId="2" hidden="1">binary</definedName>
    <definedName name="solver_rhs35" localSheetId="1" hidden="1">'Sheet1 (2)'!#REF!</definedName>
    <definedName name="solver_rhs35" localSheetId="0" hidden="1">integer</definedName>
    <definedName name="solver_rhs35" localSheetId="2" hidden="1">Yieldmanagement!$C$128:$K$128</definedName>
    <definedName name="solver_rhs36" localSheetId="1" hidden="1">'Sheet1 (2)'!#REF!</definedName>
    <definedName name="solver_rhs36" localSheetId="0" hidden="1">'Sheet1 (3)'!#REF!</definedName>
    <definedName name="solver_rhs36" localSheetId="2" hidden="1">Yieldmanagement!$S$222:$U$230</definedName>
    <definedName name="solver_rhs37" localSheetId="1" hidden="1">'Sheet1 (2)'!#REF!</definedName>
    <definedName name="solver_rhs37" localSheetId="0" hidden="1">'Sheet1 (3)'!#REF!</definedName>
    <definedName name="solver_rhs37" localSheetId="2" hidden="1">Yieldmanagement!#REF!</definedName>
    <definedName name="solver_rhs38" localSheetId="1" hidden="1">'Sheet1 (2)'!#REF!</definedName>
    <definedName name="solver_rhs38" localSheetId="0" hidden="1">'Sheet1 (3)'!#REF!</definedName>
    <definedName name="solver_rhs38" localSheetId="2" hidden="1">Yieldmanagement!#REF!</definedName>
    <definedName name="solver_rhs39" localSheetId="1" hidden="1">'Sheet1 (2)'!#REF!</definedName>
    <definedName name="solver_rhs39" localSheetId="0" hidden="1">'Sheet1 (3)'!#REF!</definedName>
    <definedName name="solver_rhs39" localSheetId="2" hidden="1">Yieldmanagement!#REF!</definedName>
    <definedName name="solver_rhs4" localSheetId="1" hidden="1">'Sheet1 (2)'!$B$54:$J$54</definedName>
    <definedName name="solver_rhs4" localSheetId="0" hidden="1">'Sheet1 (3)'!$B$54:$J$54</definedName>
    <definedName name="solver_rhs4" localSheetId="2" hidden="1">Yieldmanagement!$D$10</definedName>
    <definedName name="solver_rhs40" localSheetId="1" hidden="1">'Sheet1 (2)'!#REF!</definedName>
    <definedName name="solver_rhs40" localSheetId="0" hidden="1">'Sheet1 (3)'!#REF!</definedName>
    <definedName name="solver_rhs40" localSheetId="2" hidden="1">Yieldmanagement!#REF!</definedName>
    <definedName name="solver_rhs41" localSheetId="1" hidden="1">'Sheet1 (2)'!$B$38:$D$38</definedName>
    <definedName name="solver_rhs41" localSheetId="0" hidden="1">'Sheet1 (3)'!$B$38:$D$38</definedName>
    <definedName name="solver_rhs41" localSheetId="2" hidden="1">Yieldmanagement!$C$100:$E$100</definedName>
    <definedName name="solver_rhs42" localSheetId="1" hidden="1">'Sheet1 (2)'!$B$30:$D$30</definedName>
    <definedName name="solver_rhs42" localSheetId="0" hidden="1">'Sheet1 (3)'!$B$30:$D$30</definedName>
    <definedName name="solver_rhs42" localSheetId="2" hidden="1">Yieldmanagement!$C$90:$E$90</definedName>
    <definedName name="solver_rhs43" localSheetId="1" hidden="1">'Sheet1 (2)'!$E$38:$G$38</definedName>
    <definedName name="solver_rhs43" localSheetId="0" hidden="1">'Sheet1 (3)'!$E$38:$G$38</definedName>
    <definedName name="solver_rhs43" localSheetId="2" hidden="1">Yieldmanagement!$F$100:$H$100</definedName>
    <definedName name="solver_rhs44" localSheetId="1" hidden="1">'Sheet1 (2)'!$H$38:$J$38</definedName>
    <definedName name="solver_rhs44" localSheetId="0" hidden="1">'Sheet1 (3)'!$H$38:$J$38</definedName>
    <definedName name="solver_rhs44" localSheetId="2" hidden="1">Yieldmanagement!$I$100:$K$100</definedName>
    <definedName name="solver_rhs45" localSheetId="1" hidden="1">'Sheet1 (2)'!$B$47:$D$47</definedName>
    <definedName name="solver_rhs45" localSheetId="0" hidden="1">'Sheet1 (3)'!$B$47:$D$47</definedName>
    <definedName name="solver_rhs45" localSheetId="2" hidden="1">Yieldmanagement!$C$110:$E$110</definedName>
    <definedName name="solver_rhs46" localSheetId="1" hidden="1">'Sheet1 (2)'!$E$47:$G$47</definedName>
    <definedName name="solver_rhs46" localSheetId="0" hidden="1">'Sheet1 (3)'!$E$47:$G$47</definedName>
    <definedName name="solver_rhs46" localSheetId="2" hidden="1">Yieldmanagement!$F$110:$H$110</definedName>
    <definedName name="solver_rhs47" localSheetId="1" hidden="1">'Sheet1 (2)'!$H$47:$J$47</definedName>
    <definedName name="solver_rhs47" localSheetId="0" hidden="1">'Sheet1 (3)'!$H$47:$J$47</definedName>
    <definedName name="solver_rhs47" localSheetId="2" hidden="1">Yieldmanagement!$I$110:$K$110</definedName>
    <definedName name="solver_rhs48" localSheetId="1" hidden="1">'Sheet1 (2)'!$B$54:$D$54</definedName>
    <definedName name="solver_rhs48" localSheetId="0" hidden="1">'Sheet1 (3)'!$B$54:$D$54</definedName>
    <definedName name="solver_rhs48" localSheetId="2" hidden="1">Yieldmanagement!$C$119:$E$119</definedName>
    <definedName name="solver_rhs49" localSheetId="1" hidden="1">'Sheet1 (2)'!$E$54:$G$54</definedName>
    <definedName name="solver_rhs49" localSheetId="0" hidden="1">'Sheet1 (3)'!$E$54:$G$54</definedName>
    <definedName name="solver_rhs49" localSheetId="2" hidden="1">Yieldmanagement!$F$119:$H$119</definedName>
    <definedName name="solver_rhs5" localSheetId="1" hidden="1">'Sheet1 (2)'!$B$61:$J$61</definedName>
    <definedName name="solver_rhs5" localSheetId="0" hidden="1">'Sheet1 (3)'!$B$61:$J$61</definedName>
    <definedName name="solver_rhs5" localSheetId="2" hidden="1">0</definedName>
    <definedName name="solver_rhs50" localSheetId="1" hidden="1">'Sheet1 (2)'!$H$54:$J$54</definedName>
    <definedName name="solver_rhs50" localSheetId="0" hidden="1">'Sheet1 (3)'!$H$54:$J$54</definedName>
    <definedName name="solver_rhs50" localSheetId="2" hidden="1">Yieldmanagement!$I$119:$K$119</definedName>
    <definedName name="solver_rhs51" localSheetId="1" hidden="1">'Sheet1 (2)'!$B$61:$D$61</definedName>
    <definedName name="solver_rhs51" localSheetId="0" hidden="1">'Sheet1 (3)'!$B$61:$D$61</definedName>
    <definedName name="solver_rhs51" localSheetId="2" hidden="1">Yieldmanagement!$C$128:$E$128</definedName>
    <definedName name="solver_rhs52" localSheetId="1" hidden="1">'Sheet1 (2)'!$E$61:$G$61</definedName>
    <definedName name="solver_rhs52" localSheetId="0" hidden="1">'Sheet1 (3)'!$E$61:$G$61</definedName>
    <definedName name="solver_rhs52" localSheetId="2" hidden="1">Yieldmanagement!$F$128:$H$128</definedName>
    <definedName name="solver_rhs53" localSheetId="1" hidden="1">'Sheet1 (2)'!$H$61:$J$61</definedName>
    <definedName name="solver_rhs53" localSheetId="0" hidden="1">'Sheet1 (3)'!$H$61:$J$61</definedName>
    <definedName name="solver_rhs53" localSheetId="2" hidden="1">Yieldmanagement!$I$128:$K$128</definedName>
    <definedName name="solver_rhs6" localSheetId="1" hidden="1">binary</definedName>
    <definedName name="solver_rhs6" localSheetId="0" hidden="1">binary</definedName>
    <definedName name="solver_rhs6" localSheetId="2" hidden="1">Yieldmanagement!$D$10</definedName>
    <definedName name="solver_rhs7" localSheetId="1" hidden="1">binary</definedName>
    <definedName name="solver_rhs7" localSheetId="0" hidden="1">binary</definedName>
    <definedName name="solver_rhs7" localSheetId="2" hidden="1">Yieldmanagement!$D$10</definedName>
    <definedName name="solver_rhs8" localSheetId="1" hidden="1">binary</definedName>
    <definedName name="solver_rhs8" localSheetId="0" hidden="1">binary</definedName>
    <definedName name="solver_rhs8" localSheetId="2" hidden="1">Yieldmanagement!$D$9</definedName>
    <definedName name="solver_rhs9" localSheetId="1" hidden="1">binary</definedName>
    <definedName name="solver_rhs9" localSheetId="0" hidden="1">binary</definedName>
    <definedName name="solver_rhs9" localSheetId="2" hidden="1">Yieldmanagement!$D$8</definedName>
    <definedName name="solver_rlx" localSheetId="1" hidden="1">2</definedName>
    <definedName name="solver_rlx" localSheetId="0" hidden="1">2</definedName>
    <definedName name="solver_rlx" localSheetId="3" hidden="1">2</definedName>
    <definedName name="solver_rlx" localSheetId="2" hidden="1">2</definedName>
    <definedName name="solver_scl" localSheetId="1" hidden="1">2</definedName>
    <definedName name="solver_scl" localSheetId="0" hidden="1">2</definedName>
    <definedName name="solver_scl" localSheetId="3" hidden="1">2</definedName>
    <definedName name="solver_scl" localSheetId="2" hidden="1">2</definedName>
    <definedName name="solver_sho" localSheetId="1" hidden="1">0</definedName>
    <definedName name="solver_sho" localSheetId="0" hidden="1">0</definedName>
    <definedName name="solver_sho" localSheetId="2" hidden="1">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0.05</definedName>
    <definedName name="solver_tol" localSheetId="0" hidden="1">0.05</definedName>
    <definedName name="solver_tol" localSheetId="2" hidden="1">0</definedName>
    <definedName name="solver_typ" localSheetId="1" hidden="1">1</definedName>
    <definedName name="solver_typ" localSheetId="0" hidden="1">1</definedName>
    <definedName name="solver_typ" localSheetId="3" hidden="1">1</definedName>
    <definedName name="solver_typ" localSheetId="2" hidden="1">1</definedName>
    <definedName name="solver_val" localSheetId="1" hidden="1">0</definedName>
    <definedName name="solver_val" localSheetId="0" hidden="1">0</definedName>
    <definedName name="solver_val" localSheetId="3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6" i="8" l="1"/>
  <c r="D9" i="8"/>
  <c r="H263" i="8"/>
  <c r="P49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235" i="8"/>
  <c r="P240" i="8"/>
  <c r="P230" i="8"/>
  <c r="P222" i="8"/>
  <c r="R89" i="8"/>
  <c r="Q9" i="8" l="1"/>
  <c r="Q12" i="8"/>
  <c r="Q21" i="8"/>
  <c r="C98" i="8"/>
  <c r="P48" i="8" l="1"/>
  <c r="P51" i="8" s="1"/>
  <c r="D10" i="8"/>
  <c r="D8" i="8"/>
  <c r="V139" i="8" l="1"/>
  <c r="V138" i="8"/>
  <c r="U236" i="8"/>
  <c r="U237" i="8"/>
  <c r="R236" i="8"/>
  <c r="S236" i="8"/>
  <c r="S235" i="8"/>
  <c r="T236" i="8"/>
  <c r="X243" i="8"/>
  <c r="W243" i="8"/>
  <c r="V243" i="8"/>
  <c r="U243" i="8"/>
  <c r="T243" i="8"/>
  <c r="S243" i="8"/>
  <c r="R243" i="8"/>
  <c r="Q243" i="8"/>
  <c r="P243" i="8"/>
  <c r="X242" i="8"/>
  <c r="W242" i="8"/>
  <c r="V242" i="8"/>
  <c r="U242" i="8"/>
  <c r="T242" i="8"/>
  <c r="S242" i="8"/>
  <c r="R242" i="8"/>
  <c r="Q242" i="8"/>
  <c r="P242" i="8"/>
  <c r="X241" i="8"/>
  <c r="W241" i="8"/>
  <c r="V241" i="8"/>
  <c r="U241" i="8"/>
  <c r="T241" i="8"/>
  <c r="S241" i="8"/>
  <c r="R241" i="8"/>
  <c r="Q241" i="8"/>
  <c r="P241" i="8"/>
  <c r="X240" i="8"/>
  <c r="W240" i="8"/>
  <c r="V240" i="8"/>
  <c r="U240" i="8"/>
  <c r="T240" i="8"/>
  <c r="S240" i="8"/>
  <c r="R240" i="8"/>
  <c r="Q240" i="8"/>
  <c r="X239" i="8"/>
  <c r="W239" i="8"/>
  <c r="V239" i="8"/>
  <c r="U239" i="8"/>
  <c r="T239" i="8"/>
  <c r="S239" i="8"/>
  <c r="R239" i="8"/>
  <c r="Q239" i="8"/>
  <c r="P239" i="8"/>
  <c r="X238" i="8"/>
  <c r="W238" i="8"/>
  <c r="V238" i="8"/>
  <c r="U238" i="8"/>
  <c r="T238" i="8"/>
  <c r="S238" i="8"/>
  <c r="R238" i="8"/>
  <c r="Q238" i="8"/>
  <c r="P238" i="8"/>
  <c r="X237" i="8"/>
  <c r="W237" i="8"/>
  <c r="V237" i="8"/>
  <c r="T237" i="8"/>
  <c r="S237" i="8"/>
  <c r="R237" i="8"/>
  <c r="Q237" i="8"/>
  <c r="P237" i="8"/>
  <c r="X236" i="8"/>
  <c r="W236" i="8"/>
  <c r="V236" i="8"/>
  <c r="Q236" i="8"/>
  <c r="X235" i="8"/>
  <c r="W235" i="8"/>
  <c r="V235" i="8"/>
  <c r="U235" i="8"/>
  <c r="T235" i="8"/>
  <c r="R235" i="8"/>
  <c r="Q235" i="8"/>
  <c r="R230" i="8"/>
  <c r="Q230" i="8"/>
  <c r="R229" i="8"/>
  <c r="Q229" i="8"/>
  <c r="P229" i="8"/>
  <c r="R228" i="8"/>
  <c r="Q228" i="8"/>
  <c r="P228" i="8"/>
  <c r="R227" i="8"/>
  <c r="Q227" i="8"/>
  <c r="P227" i="8"/>
  <c r="R226" i="8"/>
  <c r="Q226" i="8"/>
  <c r="P226" i="8"/>
  <c r="R225" i="8"/>
  <c r="Q225" i="8"/>
  <c r="P225" i="8"/>
  <c r="R224" i="8"/>
  <c r="Q224" i="8"/>
  <c r="P224" i="8"/>
  <c r="R223" i="8"/>
  <c r="Q223" i="8"/>
  <c r="P223" i="8"/>
  <c r="R222" i="8"/>
  <c r="Q222" i="8"/>
  <c r="L288" i="8"/>
  <c r="K288" i="8"/>
  <c r="J288" i="8"/>
  <c r="I288" i="8"/>
  <c r="H288" i="8"/>
  <c r="G288" i="8"/>
  <c r="F288" i="8"/>
  <c r="E288" i="8"/>
  <c r="D288" i="8"/>
  <c r="Y216" i="8"/>
  <c r="X216" i="8"/>
  <c r="W216" i="8"/>
  <c r="V216" i="8"/>
  <c r="U216" i="8"/>
  <c r="T216" i="8"/>
  <c r="S216" i="8"/>
  <c r="R216" i="8"/>
  <c r="Q216" i="8"/>
  <c r="L287" i="8"/>
  <c r="K287" i="8"/>
  <c r="J287" i="8"/>
  <c r="I287" i="8"/>
  <c r="H287" i="8"/>
  <c r="G287" i="8"/>
  <c r="F287" i="8"/>
  <c r="E287" i="8"/>
  <c r="D287" i="8"/>
  <c r="Y215" i="8"/>
  <c r="X215" i="8"/>
  <c r="W215" i="8"/>
  <c r="V215" i="8"/>
  <c r="U215" i="8"/>
  <c r="T215" i="8"/>
  <c r="S215" i="8"/>
  <c r="R215" i="8"/>
  <c r="Q215" i="8"/>
  <c r="L286" i="8"/>
  <c r="K286" i="8"/>
  <c r="J286" i="8"/>
  <c r="I286" i="8"/>
  <c r="H286" i="8"/>
  <c r="G286" i="8"/>
  <c r="F286" i="8"/>
  <c r="E286" i="8"/>
  <c r="D286" i="8"/>
  <c r="Y214" i="8"/>
  <c r="X214" i="8"/>
  <c r="W214" i="8"/>
  <c r="V214" i="8"/>
  <c r="U214" i="8"/>
  <c r="T214" i="8"/>
  <c r="S214" i="8"/>
  <c r="R214" i="8"/>
  <c r="Q214" i="8"/>
  <c r="L285" i="8"/>
  <c r="K285" i="8"/>
  <c r="J285" i="8"/>
  <c r="I285" i="8"/>
  <c r="H285" i="8"/>
  <c r="G285" i="8"/>
  <c r="F285" i="8"/>
  <c r="E285" i="8"/>
  <c r="D285" i="8"/>
  <c r="Y213" i="8"/>
  <c r="X213" i="8"/>
  <c r="W213" i="8"/>
  <c r="V213" i="8"/>
  <c r="U213" i="8"/>
  <c r="T213" i="8"/>
  <c r="S213" i="8"/>
  <c r="R213" i="8"/>
  <c r="Q213" i="8"/>
  <c r="L284" i="8"/>
  <c r="K284" i="8"/>
  <c r="J284" i="8"/>
  <c r="I284" i="8"/>
  <c r="H284" i="8"/>
  <c r="G284" i="8"/>
  <c r="F284" i="8"/>
  <c r="E284" i="8"/>
  <c r="D284" i="8"/>
  <c r="Y212" i="8"/>
  <c r="X212" i="8"/>
  <c r="W212" i="8"/>
  <c r="V212" i="8"/>
  <c r="U212" i="8"/>
  <c r="T212" i="8"/>
  <c r="S212" i="8"/>
  <c r="R212" i="8"/>
  <c r="Q212" i="8"/>
  <c r="L283" i="8"/>
  <c r="K283" i="8"/>
  <c r="J283" i="8"/>
  <c r="I283" i="8"/>
  <c r="H283" i="8"/>
  <c r="G283" i="8"/>
  <c r="F283" i="8"/>
  <c r="E283" i="8"/>
  <c r="D283" i="8"/>
  <c r="Y211" i="8"/>
  <c r="X211" i="8"/>
  <c r="W211" i="8"/>
  <c r="V211" i="8"/>
  <c r="U211" i="8"/>
  <c r="T211" i="8"/>
  <c r="S211" i="8"/>
  <c r="R211" i="8"/>
  <c r="Q211" i="8"/>
  <c r="L282" i="8"/>
  <c r="K282" i="8"/>
  <c r="J282" i="8"/>
  <c r="I282" i="8"/>
  <c r="H282" i="8"/>
  <c r="G282" i="8"/>
  <c r="F282" i="8"/>
  <c r="E282" i="8"/>
  <c r="D282" i="8"/>
  <c r="Y210" i="8"/>
  <c r="X210" i="8"/>
  <c r="W210" i="8"/>
  <c r="V210" i="8"/>
  <c r="U210" i="8"/>
  <c r="T210" i="8"/>
  <c r="S210" i="8"/>
  <c r="R210" i="8"/>
  <c r="Q210" i="8"/>
  <c r="L281" i="8"/>
  <c r="K281" i="8"/>
  <c r="J281" i="8"/>
  <c r="I281" i="8"/>
  <c r="H281" i="8"/>
  <c r="G281" i="8"/>
  <c r="F281" i="8"/>
  <c r="E281" i="8"/>
  <c r="D281" i="8"/>
  <c r="Y209" i="8"/>
  <c r="X209" i="8"/>
  <c r="W209" i="8"/>
  <c r="V209" i="8"/>
  <c r="U209" i="8"/>
  <c r="T209" i="8"/>
  <c r="S209" i="8"/>
  <c r="R209" i="8"/>
  <c r="Q209" i="8"/>
  <c r="L280" i="8"/>
  <c r="K280" i="8"/>
  <c r="J280" i="8"/>
  <c r="I280" i="8"/>
  <c r="H280" i="8"/>
  <c r="G280" i="8"/>
  <c r="F280" i="8"/>
  <c r="E280" i="8"/>
  <c r="D280" i="8"/>
  <c r="Y208" i="8"/>
  <c r="X208" i="8"/>
  <c r="W208" i="8"/>
  <c r="V208" i="8"/>
  <c r="U208" i="8"/>
  <c r="T208" i="8"/>
  <c r="S208" i="8"/>
  <c r="R208" i="8"/>
  <c r="Q208" i="8"/>
  <c r="L279" i="8"/>
  <c r="K279" i="8"/>
  <c r="J279" i="8"/>
  <c r="I279" i="8"/>
  <c r="H279" i="8"/>
  <c r="G279" i="8"/>
  <c r="F279" i="8"/>
  <c r="E279" i="8"/>
  <c r="D279" i="8"/>
  <c r="Y207" i="8"/>
  <c r="X207" i="8"/>
  <c r="W207" i="8"/>
  <c r="V207" i="8"/>
  <c r="U207" i="8"/>
  <c r="T207" i="8"/>
  <c r="S207" i="8"/>
  <c r="R207" i="8"/>
  <c r="Q207" i="8"/>
  <c r="L278" i="8"/>
  <c r="K278" i="8"/>
  <c r="J278" i="8"/>
  <c r="I278" i="8"/>
  <c r="H278" i="8"/>
  <c r="G278" i="8"/>
  <c r="F278" i="8"/>
  <c r="E278" i="8"/>
  <c r="D278" i="8"/>
  <c r="Y206" i="8"/>
  <c r="X206" i="8"/>
  <c r="W206" i="8"/>
  <c r="V206" i="8"/>
  <c r="U206" i="8"/>
  <c r="T206" i="8"/>
  <c r="S206" i="8"/>
  <c r="R206" i="8"/>
  <c r="Q206" i="8"/>
  <c r="L277" i="8"/>
  <c r="K277" i="8"/>
  <c r="J277" i="8"/>
  <c r="I277" i="8"/>
  <c r="H277" i="8"/>
  <c r="G277" i="8"/>
  <c r="F277" i="8"/>
  <c r="E277" i="8"/>
  <c r="D277" i="8"/>
  <c r="Y205" i="8"/>
  <c r="X205" i="8"/>
  <c r="W205" i="8"/>
  <c r="V205" i="8"/>
  <c r="U205" i="8"/>
  <c r="T205" i="8"/>
  <c r="S205" i="8"/>
  <c r="R205" i="8"/>
  <c r="Q205" i="8"/>
  <c r="L276" i="8"/>
  <c r="K276" i="8"/>
  <c r="J276" i="8"/>
  <c r="I276" i="8"/>
  <c r="H276" i="8"/>
  <c r="G276" i="8"/>
  <c r="F276" i="8"/>
  <c r="E276" i="8"/>
  <c r="D276" i="8"/>
  <c r="Y204" i="8"/>
  <c r="X204" i="8"/>
  <c r="W204" i="8"/>
  <c r="V204" i="8"/>
  <c r="U204" i="8"/>
  <c r="T204" i="8"/>
  <c r="S204" i="8"/>
  <c r="R204" i="8"/>
  <c r="Q204" i="8"/>
  <c r="L275" i="8"/>
  <c r="K275" i="8"/>
  <c r="J275" i="8"/>
  <c r="I275" i="8"/>
  <c r="H275" i="8"/>
  <c r="G275" i="8"/>
  <c r="F275" i="8"/>
  <c r="E275" i="8"/>
  <c r="D275" i="8"/>
  <c r="Y203" i="8"/>
  <c r="X203" i="8"/>
  <c r="W203" i="8"/>
  <c r="V203" i="8"/>
  <c r="U203" i="8"/>
  <c r="T203" i="8"/>
  <c r="S203" i="8"/>
  <c r="R203" i="8"/>
  <c r="Q203" i="8"/>
  <c r="L274" i="8"/>
  <c r="K274" i="8"/>
  <c r="J274" i="8"/>
  <c r="I274" i="8"/>
  <c r="H274" i="8"/>
  <c r="G274" i="8"/>
  <c r="F274" i="8"/>
  <c r="E274" i="8"/>
  <c r="D274" i="8"/>
  <c r="Y202" i="8"/>
  <c r="X202" i="8"/>
  <c r="W202" i="8"/>
  <c r="V202" i="8"/>
  <c r="U202" i="8"/>
  <c r="T202" i="8"/>
  <c r="S202" i="8"/>
  <c r="R202" i="8"/>
  <c r="Q202" i="8"/>
  <c r="L273" i="8"/>
  <c r="K273" i="8"/>
  <c r="J273" i="8"/>
  <c r="I273" i="8"/>
  <c r="H273" i="8"/>
  <c r="G273" i="8"/>
  <c r="F273" i="8"/>
  <c r="E273" i="8"/>
  <c r="D273" i="8"/>
  <c r="Y201" i="8"/>
  <c r="X201" i="8"/>
  <c r="W201" i="8"/>
  <c r="V201" i="8"/>
  <c r="U201" i="8"/>
  <c r="T201" i="8"/>
  <c r="S201" i="8"/>
  <c r="R201" i="8"/>
  <c r="Q201" i="8"/>
  <c r="L272" i="8"/>
  <c r="K272" i="8"/>
  <c r="J272" i="8"/>
  <c r="I272" i="8"/>
  <c r="H272" i="8"/>
  <c r="G272" i="8"/>
  <c r="F272" i="8"/>
  <c r="E272" i="8"/>
  <c r="D272" i="8"/>
  <c r="Y200" i="8"/>
  <c r="X200" i="8"/>
  <c r="W200" i="8"/>
  <c r="V200" i="8"/>
  <c r="U200" i="8"/>
  <c r="T200" i="8"/>
  <c r="S200" i="8"/>
  <c r="R200" i="8"/>
  <c r="Q200" i="8"/>
  <c r="L271" i="8"/>
  <c r="K271" i="8"/>
  <c r="J271" i="8"/>
  <c r="I271" i="8"/>
  <c r="H271" i="8"/>
  <c r="G271" i="8"/>
  <c r="F271" i="8"/>
  <c r="E271" i="8"/>
  <c r="D271" i="8"/>
  <c r="Y199" i="8"/>
  <c r="X199" i="8"/>
  <c r="W199" i="8"/>
  <c r="V199" i="8"/>
  <c r="U199" i="8"/>
  <c r="T199" i="8"/>
  <c r="S199" i="8"/>
  <c r="R199" i="8"/>
  <c r="Q199" i="8"/>
  <c r="L270" i="8"/>
  <c r="K270" i="8"/>
  <c r="J270" i="8"/>
  <c r="I270" i="8"/>
  <c r="H270" i="8"/>
  <c r="G270" i="8"/>
  <c r="F270" i="8"/>
  <c r="E270" i="8"/>
  <c r="D270" i="8"/>
  <c r="Y198" i="8"/>
  <c r="X198" i="8"/>
  <c r="W198" i="8"/>
  <c r="V198" i="8"/>
  <c r="U198" i="8"/>
  <c r="T198" i="8"/>
  <c r="S198" i="8"/>
  <c r="R198" i="8"/>
  <c r="Q198" i="8"/>
  <c r="L269" i="8"/>
  <c r="K269" i="8"/>
  <c r="J269" i="8"/>
  <c r="I269" i="8"/>
  <c r="H269" i="8"/>
  <c r="G269" i="8"/>
  <c r="F269" i="8"/>
  <c r="E269" i="8"/>
  <c r="D269" i="8"/>
  <c r="Y197" i="8"/>
  <c r="X197" i="8"/>
  <c r="W197" i="8"/>
  <c r="V197" i="8"/>
  <c r="U197" i="8"/>
  <c r="T197" i="8"/>
  <c r="S197" i="8"/>
  <c r="R197" i="8"/>
  <c r="Q197" i="8"/>
  <c r="L268" i="8"/>
  <c r="K268" i="8"/>
  <c r="J268" i="8"/>
  <c r="I268" i="8"/>
  <c r="H268" i="8"/>
  <c r="G268" i="8"/>
  <c r="F268" i="8"/>
  <c r="E268" i="8"/>
  <c r="D268" i="8"/>
  <c r="Y196" i="8"/>
  <c r="X196" i="8"/>
  <c r="W196" i="8"/>
  <c r="V196" i="8"/>
  <c r="U196" i="8"/>
  <c r="T196" i="8"/>
  <c r="S196" i="8"/>
  <c r="R196" i="8"/>
  <c r="Q196" i="8"/>
  <c r="L267" i="8"/>
  <c r="K267" i="8"/>
  <c r="J267" i="8"/>
  <c r="I267" i="8"/>
  <c r="H267" i="8"/>
  <c r="G267" i="8"/>
  <c r="F267" i="8"/>
  <c r="E267" i="8"/>
  <c r="D267" i="8"/>
  <c r="Y195" i="8"/>
  <c r="X195" i="8"/>
  <c r="W195" i="8"/>
  <c r="V195" i="8"/>
  <c r="U195" i="8"/>
  <c r="T195" i="8"/>
  <c r="S195" i="8"/>
  <c r="R195" i="8"/>
  <c r="Q195" i="8"/>
  <c r="L266" i="8"/>
  <c r="K266" i="8"/>
  <c r="J266" i="8"/>
  <c r="I266" i="8"/>
  <c r="H266" i="8"/>
  <c r="G266" i="8"/>
  <c r="F266" i="8"/>
  <c r="E266" i="8"/>
  <c r="D266" i="8"/>
  <c r="Y194" i="8"/>
  <c r="X194" i="8"/>
  <c r="W194" i="8"/>
  <c r="V194" i="8"/>
  <c r="U194" i="8"/>
  <c r="T194" i="8"/>
  <c r="S194" i="8"/>
  <c r="R194" i="8"/>
  <c r="Q194" i="8"/>
  <c r="L265" i="8"/>
  <c r="K265" i="8"/>
  <c r="J265" i="8"/>
  <c r="I265" i="8"/>
  <c r="H265" i="8"/>
  <c r="G265" i="8"/>
  <c r="F265" i="8"/>
  <c r="E265" i="8"/>
  <c r="D265" i="8"/>
  <c r="Y193" i="8"/>
  <c r="X193" i="8"/>
  <c r="W193" i="8"/>
  <c r="V193" i="8"/>
  <c r="U193" i="8"/>
  <c r="T193" i="8"/>
  <c r="S193" i="8"/>
  <c r="R193" i="8"/>
  <c r="Q193" i="8"/>
  <c r="L264" i="8"/>
  <c r="K264" i="8"/>
  <c r="J264" i="8"/>
  <c r="I264" i="8"/>
  <c r="H264" i="8"/>
  <c r="G264" i="8"/>
  <c r="F264" i="8"/>
  <c r="E264" i="8"/>
  <c r="D264" i="8"/>
  <c r="Y192" i="8"/>
  <c r="X192" i="8"/>
  <c r="W192" i="8"/>
  <c r="V192" i="8"/>
  <c r="U192" i="8"/>
  <c r="T192" i="8"/>
  <c r="S192" i="8"/>
  <c r="R192" i="8"/>
  <c r="Q192" i="8"/>
  <c r="L263" i="8"/>
  <c r="K263" i="8"/>
  <c r="J263" i="8"/>
  <c r="I263" i="8"/>
  <c r="G263" i="8"/>
  <c r="F263" i="8"/>
  <c r="E263" i="8"/>
  <c r="D263" i="8"/>
  <c r="Y191" i="8"/>
  <c r="X191" i="8"/>
  <c r="W191" i="8"/>
  <c r="V191" i="8"/>
  <c r="U191" i="8"/>
  <c r="T191" i="8"/>
  <c r="S191" i="8"/>
  <c r="R191" i="8"/>
  <c r="Q191" i="8"/>
  <c r="L262" i="8"/>
  <c r="K262" i="8"/>
  <c r="J262" i="8"/>
  <c r="I262" i="8"/>
  <c r="H262" i="8"/>
  <c r="G262" i="8"/>
  <c r="F262" i="8"/>
  <c r="E262" i="8"/>
  <c r="D262" i="8"/>
  <c r="Y190" i="8"/>
  <c r="X190" i="8"/>
  <c r="W190" i="8"/>
  <c r="V190" i="8"/>
  <c r="U190" i="8"/>
  <c r="T190" i="8"/>
  <c r="S190" i="8"/>
  <c r="R190" i="8"/>
  <c r="Q190" i="8"/>
  <c r="L261" i="8"/>
  <c r="K261" i="8"/>
  <c r="J261" i="8"/>
  <c r="I261" i="8"/>
  <c r="H261" i="8"/>
  <c r="G261" i="8"/>
  <c r="F261" i="8"/>
  <c r="E261" i="8"/>
  <c r="D261" i="8"/>
  <c r="Y189" i="8"/>
  <c r="X189" i="8"/>
  <c r="W189" i="8"/>
  <c r="V189" i="8"/>
  <c r="U189" i="8"/>
  <c r="T189" i="8"/>
  <c r="S189" i="8"/>
  <c r="R189" i="8"/>
  <c r="Q189" i="8"/>
  <c r="L260" i="8"/>
  <c r="K260" i="8"/>
  <c r="J260" i="8"/>
  <c r="I260" i="8"/>
  <c r="H260" i="8"/>
  <c r="G260" i="8"/>
  <c r="F260" i="8"/>
  <c r="E260" i="8"/>
  <c r="D260" i="8"/>
  <c r="Y188" i="8"/>
  <c r="X188" i="8"/>
  <c r="W188" i="8"/>
  <c r="V188" i="8"/>
  <c r="U188" i="8"/>
  <c r="T188" i="8"/>
  <c r="S188" i="8"/>
  <c r="R188" i="8"/>
  <c r="Q188" i="8"/>
  <c r="L259" i="8"/>
  <c r="K259" i="8"/>
  <c r="J259" i="8"/>
  <c r="I259" i="8"/>
  <c r="H259" i="8"/>
  <c r="G259" i="8"/>
  <c r="F259" i="8"/>
  <c r="E259" i="8"/>
  <c r="D259" i="8"/>
  <c r="Y187" i="8"/>
  <c r="X187" i="8"/>
  <c r="W187" i="8"/>
  <c r="V187" i="8"/>
  <c r="U187" i="8"/>
  <c r="T187" i="8"/>
  <c r="S187" i="8"/>
  <c r="R187" i="8"/>
  <c r="Q187" i="8"/>
  <c r="L258" i="8"/>
  <c r="K258" i="8"/>
  <c r="J258" i="8"/>
  <c r="I258" i="8"/>
  <c r="H258" i="8"/>
  <c r="G258" i="8"/>
  <c r="F258" i="8"/>
  <c r="E258" i="8"/>
  <c r="D258" i="8"/>
  <c r="Y186" i="8"/>
  <c r="X186" i="8"/>
  <c r="W186" i="8"/>
  <c r="V186" i="8"/>
  <c r="U186" i="8"/>
  <c r="T186" i="8"/>
  <c r="S186" i="8"/>
  <c r="R186" i="8"/>
  <c r="Q186" i="8"/>
  <c r="L257" i="8"/>
  <c r="K257" i="8"/>
  <c r="J257" i="8"/>
  <c r="I257" i="8"/>
  <c r="H257" i="8"/>
  <c r="G257" i="8"/>
  <c r="F257" i="8"/>
  <c r="E257" i="8"/>
  <c r="D257" i="8"/>
  <c r="Y185" i="8"/>
  <c r="X185" i="8"/>
  <c r="W185" i="8"/>
  <c r="V185" i="8"/>
  <c r="U185" i="8"/>
  <c r="T185" i="8"/>
  <c r="S185" i="8"/>
  <c r="R185" i="8"/>
  <c r="Q185" i="8"/>
  <c r="L256" i="8"/>
  <c r="K256" i="8"/>
  <c r="J256" i="8"/>
  <c r="I256" i="8"/>
  <c r="H256" i="8"/>
  <c r="G256" i="8"/>
  <c r="F256" i="8"/>
  <c r="E256" i="8"/>
  <c r="D256" i="8"/>
  <c r="Y184" i="8"/>
  <c r="X184" i="8"/>
  <c r="W184" i="8"/>
  <c r="V184" i="8"/>
  <c r="U184" i="8"/>
  <c r="T184" i="8"/>
  <c r="S184" i="8"/>
  <c r="R184" i="8"/>
  <c r="Q184" i="8"/>
  <c r="L255" i="8"/>
  <c r="K255" i="8"/>
  <c r="J255" i="8"/>
  <c r="I255" i="8"/>
  <c r="H255" i="8"/>
  <c r="G255" i="8"/>
  <c r="F255" i="8"/>
  <c r="E255" i="8"/>
  <c r="D255" i="8"/>
  <c r="Y183" i="8"/>
  <c r="X183" i="8"/>
  <c r="W183" i="8"/>
  <c r="V183" i="8"/>
  <c r="U183" i="8"/>
  <c r="T183" i="8"/>
  <c r="S183" i="8"/>
  <c r="R183" i="8"/>
  <c r="Q183" i="8"/>
  <c r="L254" i="8"/>
  <c r="K254" i="8"/>
  <c r="J254" i="8"/>
  <c r="I254" i="8"/>
  <c r="H254" i="8"/>
  <c r="G254" i="8"/>
  <c r="F254" i="8"/>
  <c r="E254" i="8"/>
  <c r="D254" i="8"/>
  <c r="Y182" i="8"/>
  <c r="X182" i="8"/>
  <c r="W182" i="8"/>
  <c r="V182" i="8"/>
  <c r="U182" i="8"/>
  <c r="T182" i="8"/>
  <c r="S182" i="8"/>
  <c r="R182" i="8"/>
  <c r="Q182" i="8"/>
  <c r="L253" i="8"/>
  <c r="K253" i="8"/>
  <c r="J253" i="8"/>
  <c r="I253" i="8"/>
  <c r="H253" i="8"/>
  <c r="G253" i="8"/>
  <c r="F253" i="8"/>
  <c r="E253" i="8"/>
  <c r="D253" i="8"/>
  <c r="Y181" i="8"/>
  <c r="X181" i="8"/>
  <c r="W181" i="8"/>
  <c r="V181" i="8"/>
  <c r="U181" i="8"/>
  <c r="T181" i="8"/>
  <c r="S181" i="8"/>
  <c r="R181" i="8"/>
  <c r="Q181" i="8"/>
  <c r="L252" i="8"/>
  <c r="K252" i="8"/>
  <c r="J252" i="8"/>
  <c r="I252" i="8"/>
  <c r="H252" i="8"/>
  <c r="G252" i="8"/>
  <c r="F252" i="8"/>
  <c r="E252" i="8"/>
  <c r="D252" i="8"/>
  <c r="Y180" i="8"/>
  <c r="X180" i="8"/>
  <c r="W180" i="8"/>
  <c r="V180" i="8"/>
  <c r="U180" i="8"/>
  <c r="T180" i="8"/>
  <c r="S180" i="8"/>
  <c r="R180" i="8"/>
  <c r="Q180" i="8"/>
  <c r="L251" i="8"/>
  <c r="K251" i="8"/>
  <c r="J251" i="8"/>
  <c r="I251" i="8"/>
  <c r="H251" i="8"/>
  <c r="G251" i="8"/>
  <c r="F251" i="8"/>
  <c r="E251" i="8"/>
  <c r="D251" i="8"/>
  <c r="Y179" i="8"/>
  <c r="X179" i="8"/>
  <c r="W179" i="8"/>
  <c r="V179" i="8"/>
  <c r="U179" i="8"/>
  <c r="T179" i="8"/>
  <c r="S179" i="8"/>
  <c r="R179" i="8"/>
  <c r="Q179" i="8"/>
  <c r="L250" i="8"/>
  <c r="K250" i="8"/>
  <c r="J250" i="8"/>
  <c r="I250" i="8"/>
  <c r="H250" i="8"/>
  <c r="G250" i="8"/>
  <c r="F250" i="8"/>
  <c r="E250" i="8"/>
  <c r="D250" i="8"/>
  <c r="Y178" i="8"/>
  <c r="X178" i="8"/>
  <c r="W178" i="8"/>
  <c r="V178" i="8"/>
  <c r="U178" i="8"/>
  <c r="T178" i="8"/>
  <c r="S178" i="8"/>
  <c r="R178" i="8"/>
  <c r="Q178" i="8"/>
  <c r="Q250" i="8" s="1"/>
  <c r="Z172" i="8"/>
  <c r="Y172" i="8"/>
  <c r="X172" i="8"/>
  <c r="W172" i="8"/>
  <c r="V172" i="8"/>
  <c r="U172" i="8"/>
  <c r="T172" i="8"/>
  <c r="S172" i="8"/>
  <c r="R172" i="8"/>
  <c r="Z127" i="8"/>
  <c r="Y127" i="8"/>
  <c r="X127" i="8"/>
  <c r="W127" i="8"/>
  <c r="V127" i="8"/>
  <c r="U127" i="8"/>
  <c r="T127" i="8"/>
  <c r="S127" i="8"/>
  <c r="R127" i="8"/>
  <c r="Z171" i="8"/>
  <c r="Y171" i="8"/>
  <c r="X171" i="8"/>
  <c r="W171" i="8"/>
  <c r="V171" i="8"/>
  <c r="U171" i="8"/>
  <c r="T171" i="8"/>
  <c r="S171" i="8"/>
  <c r="R171" i="8"/>
  <c r="Z126" i="8"/>
  <c r="Y126" i="8"/>
  <c r="X126" i="8"/>
  <c r="W126" i="8"/>
  <c r="V126" i="8"/>
  <c r="U126" i="8"/>
  <c r="T126" i="8"/>
  <c r="S126" i="8"/>
  <c r="R126" i="8"/>
  <c r="Z170" i="8"/>
  <c r="Y170" i="8"/>
  <c r="X170" i="8"/>
  <c r="W170" i="8"/>
  <c r="V170" i="8"/>
  <c r="U170" i="8"/>
  <c r="T170" i="8"/>
  <c r="S170" i="8"/>
  <c r="R170" i="8"/>
  <c r="Z125" i="8"/>
  <c r="Y125" i="8"/>
  <c r="X125" i="8"/>
  <c r="W125" i="8"/>
  <c r="V125" i="8"/>
  <c r="U125" i="8"/>
  <c r="T125" i="8"/>
  <c r="S125" i="8"/>
  <c r="R125" i="8"/>
  <c r="Z169" i="8"/>
  <c r="Y169" i="8"/>
  <c r="X169" i="8"/>
  <c r="W169" i="8"/>
  <c r="V169" i="8"/>
  <c r="U169" i="8"/>
  <c r="T169" i="8"/>
  <c r="S169" i="8"/>
  <c r="R169" i="8"/>
  <c r="Z124" i="8"/>
  <c r="Y124" i="8"/>
  <c r="X124" i="8"/>
  <c r="W124" i="8"/>
  <c r="V124" i="8"/>
  <c r="U124" i="8"/>
  <c r="T124" i="8"/>
  <c r="S124" i="8"/>
  <c r="R124" i="8"/>
  <c r="Z168" i="8"/>
  <c r="Y168" i="8"/>
  <c r="X168" i="8"/>
  <c r="W168" i="8"/>
  <c r="V168" i="8"/>
  <c r="U168" i="8"/>
  <c r="T168" i="8"/>
  <c r="S168" i="8"/>
  <c r="R168" i="8"/>
  <c r="Z123" i="8"/>
  <c r="Y123" i="8"/>
  <c r="X123" i="8"/>
  <c r="W123" i="8"/>
  <c r="V123" i="8"/>
  <c r="U123" i="8"/>
  <c r="T123" i="8"/>
  <c r="S123" i="8"/>
  <c r="R123" i="8"/>
  <c r="Z167" i="8"/>
  <c r="Y167" i="8"/>
  <c r="X167" i="8"/>
  <c r="W167" i="8"/>
  <c r="V167" i="8"/>
  <c r="U167" i="8"/>
  <c r="T167" i="8"/>
  <c r="S167" i="8"/>
  <c r="R167" i="8"/>
  <c r="Z122" i="8"/>
  <c r="Y122" i="8"/>
  <c r="X122" i="8"/>
  <c r="W122" i="8"/>
  <c r="V122" i="8"/>
  <c r="U122" i="8"/>
  <c r="T122" i="8"/>
  <c r="S122" i="8"/>
  <c r="R122" i="8"/>
  <c r="Z166" i="8"/>
  <c r="Y166" i="8"/>
  <c r="X166" i="8"/>
  <c r="W166" i="8"/>
  <c r="V166" i="8"/>
  <c r="U166" i="8"/>
  <c r="T166" i="8"/>
  <c r="S166" i="8"/>
  <c r="R166" i="8"/>
  <c r="Z121" i="8"/>
  <c r="Y121" i="8"/>
  <c r="X121" i="8"/>
  <c r="W121" i="8"/>
  <c r="V121" i="8"/>
  <c r="U121" i="8"/>
  <c r="T121" i="8"/>
  <c r="S121" i="8"/>
  <c r="R121" i="8"/>
  <c r="Z165" i="8"/>
  <c r="Y165" i="8"/>
  <c r="X165" i="8"/>
  <c r="W165" i="8"/>
  <c r="V165" i="8"/>
  <c r="U165" i="8"/>
  <c r="T165" i="8"/>
  <c r="S165" i="8"/>
  <c r="R165" i="8"/>
  <c r="Z120" i="8"/>
  <c r="Y120" i="8"/>
  <c r="X120" i="8"/>
  <c r="W120" i="8"/>
  <c r="V120" i="8"/>
  <c r="U120" i="8"/>
  <c r="T120" i="8"/>
  <c r="S120" i="8"/>
  <c r="R120" i="8"/>
  <c r="Z164" i="8"/>
  <c r="Y164" i="8"/>
  <c r="X164" i="8"/>
  <c r="W164" i="8"/>
  <c r="V164" i="8"/>
  <c r="U164" i="8"/>
  <c r="T164" i="8"/>
  <c r="S164" i="8"/>
  <c r="R164" i="8"/>
  <c r="Z119" i="8"/>
  <c r="Y119" i="8"/>
  <c r="X119" i="8"/>
  <c r="W119" i="8"/>
  <c r="V119" i="8"/>
  <c r="U119" i="8"/>
  <c r="T119" i="8"/>
  <c r="S119" i="8"/>
  <c r="R119" i="8"/>
  <c r="Z163" i="8"/>
  <c r="Y163" i="8"/>
  <c r="X163" i="8"/>
  <c r="W163" i="8"/>
  <c r="V163" i="8"/>
  <c r="U163" i="8"/>
  <c r="T163" i="8"/>
  <c r="S163" i="8"/>
  <c r="R163" i="8"/>
  <c r="Z118" i="8"/>
  <c r="Y118" i="8"/>
  <c r="X118" i="8"/>
  <c r="W118" i="8"/>
  <c r="V118" i="8"/>
  <c r="U118" i="8"/>
  <c r="T118" i="8"/>
  <c r="S118" i="8"/>
  <c r="R118" i="8"/>
  <c r="Z162" i="8"/>
  <c r="Y162" i="8"/>
  <c r="X162" i="8"/>
  <c r="W162" i="8"/>
  <c r="V162" i="8"/>
  <c r="U162" i="8"/>
  <c r="T162" i="8"/>
  <c r="S162" i="8"/>
  <c r="R162" i="8"/>
  <c r="Z117" i="8"/>
  <c r="Y117" i="8"/>
  <c r="X117" i="8"/>
  <c r="W117" i="8"/>
  <c r="V117" i="8"/>
  <c r="U117" i="8"/>
  <c r="T117" i="8"/>
  <c r="S117" i="8"/>
  <c r="R117" i="8"/>
  <c r="Z161" i="8"/>
  <c r="Y161" i="8"/>
  <c r="X161" i="8"/>
  <c r="W161" i="8"/>
  <c r="V161" i="8"/>
  <c r="U161" i="8"/>
  <c r="T161" i="8"/>
  <c r="S161" i="8"/>
  <c r="R161" i="8"/>
  <c r="Z116" i="8"/>
  <c r="Y116" i="8"/>
  <c r="X116" i="8"/>
  <c r="W116" i="8"/>
  <c r="V116" i="8"/>
  <c r="U116" i="8"/>
  <c r="T116" i="8"/>
  <c r="S116" i="8"/>
  <c r="R116" i="8"/>
  <c r="Z160" i="8"/>
  <c r="Y160" i="8"/>
  <c r="X160" i="8"/>
  <c r="W160" i="8"/>
  <c r="V160" i="8"/>
  <c r="U160" i="8"/>
  <c r="T160" i="8"/>
  <c r="S160" i="8"/>
  <c r="R160" i="8"/>
  <c r="Z115" i="8"/>
  <c r="Y115" i="8"/>
  <c r="X115" i="8"/>
  <c r="W115" i="8"/>
  <c r="V115" i="8"/>
  <c r="U115" i="8"/>
  <c r="T115" i="8"/>
  <c r="S115" i="8"/>
  <c r="R115" i="8"/>
  <c r="Z159" i="8"/>
  <c r="Y159" i="8"/>
  <c r="X159" i="8"/>
  <c r="W159" i="8"/>
  <c r="V159" i="8"/>
  <c r="U159" i="8"/>
  <c r="T159" i="8"/>
  <c r="S159" i="8"/>
  <c r="R159" i="8"/>
  <c r="Z114" i="8"/>
  <c r="Y114" i="8"/>
  <c r="X114" i="8"/>
  <c r="W114" i="8"/>
  <c r="V114" i="8"/>
  <c r="U114" i="8"/>
  <c r="T114" i="8"/>
  <c r="S114" i="8"/>
  <c r="R114" i="8"/>
  <c r="Z158" i="8"/>
  <c r="Y158" i="8"/>
  <c r="X158" i="8"/>
  <c r="W158" i="8"/>
  <c r="V158" i="8"/>
  <c r="U158" i="8"/>
  <c r="T158" i="8"/>
  <c r="S158" i="8"/>
  <c r="R158" i="8"/>
  <c r="Z113" i="8"/>
  <c r="Y113" i="8"/>
  <c r="X113" i="8"/>
  <c r="W113" i="8"/>
  <c r="V113" i="8"/>
  <c r="U113" i="8"/>
  <c r="T113" i="8"/>
  <c r="S113" i="8"/>
  <c r="R113" i="8"/>
  <c r="Z157" i="8"/>
  <c r="Y157" i="8"/>
  <c r="X157" i="8"/>
  <c r="W157" i="8"/>
  <c r="V157" i="8"/>
  <c r="U157" i="8"/>
  <c r="T157" i="8"/>
  <c r="S157" i="8"/>
  <c r="R157" i="8"/>
  <c r="Z112" i="8"/>
  <c r="Y112" i="8"/>
  <c r="X112" i="8"/>
  <c r="W112" i="8"/>
  <c r="V112" i="8"/>
  <c r="U112" i="8"/>
  <c r="T112" i="8"/>
  <c r="S112" i="8"/>
  <c r="R112" i="8"/>
  <c r="Z156" i="8"/>
  <c r="Y156" i="8"/>
  <c r="X156" i="8"/>
  <c r="W156" i="8"/>
  <c r="V156" i="8"/>
  <c r="U156" i="8"/>
  <c r="T156" i="8"/>
  <c r="S156" i="8"/>
  <c r="R156" i="8"/>
  <c r="Z111" i="8"/>
  <c r="Y111" i="8"/>
  <c r="X111" i="8"/>
  <c r="W111" i="8"/>
  <c r="V111" i="8"/>
  <c r="U111" i="8"/>
  <c r="T111" i="8"/>
  <c r="S111" i="8"/>
  <c r="R111" i="8"/>
  <c r="Z155" i="8"/>
  <c r="Y155" i="8"/>
  <c r="X155" i="8"/>
  <c r="W155" i="8"/>
  <c r="V155" i="8"/>
  <c r="U155" i="8"/>
  <c r="T155" i="8"/>
  <c r="S155" i="8"/>
  <c r="R155" i="8"/>
  <c r="Z110" i="8"/>
  <c r="Y110" i="8"/>
  <c r="X110" i="8"/>
  <c r="W110" i="8"/>
  <c r="V110" i="8"/>
  <c r="U110" i="8"/>
  <c r="T110" i="8"/>
  <c r="S110" i="8"/>
  <c r="R110" i="8"/>
  <c r="Z154" i="8"/>
  <c r="Y154" i="8"/>
  <c r="X154" i="8"/>
  <c r="W154" i="8"/>
  <c r="V154" i="8"/>
  <c r="U154" i="8"/>
  <c r="T154" i="8"/>
  <c r="S154" i="8"/>
  <c r="R154" i="8"/>
  <c r="Z109" i="8"/>
  <c r="Y109" i="8"/>
  <c r="X109" i="8"/>
  <c r="W109" i="8"/>
  <c r="V109" i="8"/>
  <c r="U109" i="8"/>
  <c r="T109" i="8"/>
  <c r="S109" i="8"/>
  <c r="R109" i="8"/>
  <c r="Z153" i="8"/>
  <c r="Y153" i="8"/>
  <c r="X153" i="8"/>
  <c r="W153" i="8"/>
  <c r="V153" i="8"/>
  <c r="U153" i="8"/>
  <c r="T153" i="8"/>
  <c r="S153" i="8"/>
  <c r="R153" i="8"/>
  <c r="Z108" i="8"/>
  <c r="Y108" i="8"/>
  <c r="X108" i="8"/>
  <c r="W108" i="8"/>
  <c r="V108" i="8"/>
  <c r="U108" i="8"/>
  <c r="T108" i="8"/>
  <c r="S108" i="8"/>
  <c r="R108" i="8"/>
  <c r="Z152" i="8"/>
  <c r="Y152" i="8"/>
  <c r="X152" i="8"/>
  <c r="W152" i="8"/>
  <c r="V152" i="8"/>
  <c r="U152" i="8"/>
  <c r="T152" i="8"/>
  <c r="S152" i="8"/>
  <c r="R152" i="8"/>
  <c r="Z107" i="8"/>
  <c r="Y107" i="8"/>
  <c r="X107" i="8"/>
  <c r="W107" i="8"/>
  <c r="V107" i="8"/>
  <c r="U107" i="8"/>
  <c r="T107" i="8"/>
  <c r="S107" i="8"/>
  <c r="R107" i="8"/>
  <c r="Z151" i="8"/>
  <c r="Y151" i="8"/>
  <c r="X151" i="8"/>
  <c r="W151" i="8"/>
  <c r="V151" i="8"/>
  <c r="U151" i="8"/>
  <c r="T151" i="8"/>
  <c r="S151" i="8"/>
  <c r="R151" i="8"/>
  <c r="Z106" i="8"/>
  <c r="Y106" i="8"/>
  <c r="X106" i="8"/>
  <c r="W106" i="8"/>
  <c r="V106" i="8"/>
  <c r="U106" i="8"/>
  <c r="T106" i="8"/>
  <c r="S106" i="8"/>
  <c r="R106" i="8"/>
  <c r="Z150" i="8"/>
  <c r="Y150" i="8"/>
  <c r="X150" i="8"/>
  <c r="W150" i="8"/>
  <c r="V150" i="8"/>
  <c r="U150" i="8"/>
  <c r="T150" i="8"/>
  <c r="S150" i="8"/>
  <c r="R150" i="8"/>
  <c r="Z105" i="8"/>
  <c r="Y105" i="8"/>
  <c r="X105" i="8"/>
  <c r="W105" i="8"/>
  <c r="V105" i="8"/>
  <c r="U105" i="8"/>
  <c r="T105" i="8"/>
  <c r="S105" i="8"/>
  <c r="R105" i="8"/>
  <c r="Z149" i="8"/>
  <c r="Y149" i="8"/>
  <c r="X149" i="8"/>
  <c r="W149" i="8"/>
  <c r="V149" i="8"/>
  <c r="U149" i="8"/>
  <c r="T149" i="8"/>
  <c r="S149" i="8"/>
  <c r="R149" i="8"/>
  <c r="Z104" i="8"/>
  <c r="Y104" i="8"/>
  <c r="X104" i="8"/>
  <c r="W104" i="8"/>
  <c r="V104" i="8"/>
  <c r="U104" i="8"/>
  <c r="T104" i="8"/>
  <c r="S104" i="8"/>
  <c r="R104" i="8"/>
  <c r="Z148" i="8"/>
  <c r="Y148" i="8"/>
  <c r="X148" i="8"/>
  <c r="W148" i="8"/>
  <c r="V148" i="8"/>
  <c r="U148" i="8"/>
  <c r="T148" i="8"/>
  <c r="S148" i="8"/>
  <c r="R148" i="8"/>
  <c r="Z103" i="8"/>
  <c r="Y103" i="8"/>
  <c r="X103" i="8"/>
  <c r="W103" i="8"/>
  <c r="V103" i="8"/>
  <c r="U103" i="8"/>
  <c r="T103" i="8"/>
  <c r="S103" i="8"/>
  <c r="R103" i="8"/>
  <c r="Z147" i="8"/>
  <c r="Y147" i="8"/>
  <c r="X147" i="8"/>
  <c r="W147" i="8"/>
  <c r="V147" i="8"/>
  <c r="U147" i="8"/>
  <c r="T147" i="8"/>
  <c r="S147" i="8"/>
  <c r="R147" i="8"/>
  <c r="Z102" i="8"/>
  <c r="Y102" i="8"/>
  <c r="X102" i="8"/>
  <c r="W102" i="8"/>
  <c r="V102" i="8"/>
  <c r="U102" i="8"/>
  <c r="T102" i="8"/>
  <c r="S102" i="8"/>
  <c r="R102" i="8"/>
  <c r="Z146" i="8"/>
  <c r="Y146" i="8"/>
  <c r="X146" i="8"/>
  <c r="W146" i="8"/>
  <c r="V146" i="8"/>
  <c r="U146" i="8"/>
  <c r="T146" i="8"/>
  <c r="S146" i="8"/>
  <c r="R146" i="8"/>
  <c r="Z101" i="8"/>
  <c r="Y101" i="8"/>
  <c r="X101" i="8"/>
  <c r="W101" i="8"/>
  <c r="V101" i="8"/>
  <c r="U101" i="8"/>
  <c r="T101" i="8"/>
  <c r="S101" i="8"/>
  <c r="R101" i="8"/>
  <c r="Z145" i="8"/>
  <c r="Y145" i="8"/>
  <c r="X145" i="8"/>
  <c r="W145" i="8"/>
  <c r="V145" i="8"/>
  <c r="U145" i="8"/>
  <c r="T145" i="8"/>
  <c r="S145" i="8"/>
  <c r="R145" i="8"/>
  <c r="Z100" i="8"/>
  <c r="Y100" i="8"/>
  <c r="X100" i="8"/>
  <c r="W100" i="8"/>
  <c r="V100" i="8"/>
  <c r="U100" i="8"/>
  <c r="T100" i="8"/>
  <c r="S100" i="8"/>
  <c r="R100" i="8"/>
  <c r="Z144" i="8"/>
  <c r="Y144" i="8"/>
  <c r="X144" i="8"/>
  <c r="W144" i="8"/>
  <c r="V144" i="8"/>
  <c r="U144" i="8"/>
  <c r="T144" i="8"/>
  <c r="S144" i="8"/>
  <c r="R144" i="8"/>
  <c r="Z99" i="8"/>
  <c r="Y99" i="8"/>
  <c r="X99" i="8"/>
  <c r="W99" i="8"/>
  <c r="V99" i="8"/>
  <c r="U99" i="8"/>
  <c r="T99" i="8"/>
  <c r="S99" i="8"/>
  <c r="R99" i="8"/>
  <c r="Z143" i="8"/>
  <c r="Y143" i="8"/>
  <c r="X143" i="8"/>
  <c r="W143" i="8"/>
  <c r="V143" i="8"/>
  <c r="U143" i="8"/>
  <c r="T143" i="8"/>
  <c r="S143" i="8"/>
  <c r="R143" i="8"/>
  <c r="Z98" i="8"/>
  <c r="Y98" i="8"/>
  <c r="X98" i="8"/>
  <c r="W98" i="8"/>
  <c r="V98" i="8"/>
  <c r="U98" i="8"/>
  <c r="T98" i="8"/>
  <c r="S98" i="8"/>
  <c r="R98" i="8"/>
  <c r="Z142" i="8"/>
  <c r="Y142" i="8"/>
  <c r="X142" i="8"/>
  <c r="W142" i="8"/>
  <c r="V142" i="8"/>
  <c r="U142" i="8"/>
  <c r="T142" i="8"/>
  <c r="S142" i="8"/>
  <c r="R142" i="8"/>
  <c r="Z97" i="8"/>
  <c r="Y97" i="8"/>
  <c r="X97" i="8"/>
  <c r="W97" i="8"/>
  <c r="V97" i="8"/>
  <c r="U97" i="8"/>
  <c r="T97" i="8"/>
  <c r="S97" i="8"/>
  <c r="R97" i="8"/>
  <c r="Z141" i="8"/>
  <c r="Y141" i="8"/>
  <c r="X141" i="8"/>
  <c r="W141" i="8"/>
  <c r="V141" i="8"/>
  <c r="U141" i="8"/>
  <c r="T141" i="8"/>
  <c r="S141" i="8"/>
  <c r="R141" i="8"/>
  <c r="Z96" i="8"/>
  <c r="Y96" i="8"/>
  <c r="X96" i="8"/>
  <c r="W96" i="8"/>
  <c r="V96" i="8"/>
  <c r="U96" i="8"/>
  <c r="T96" i="8"/>
  <c r="S96" i="8"/>
  <c r="R96" i="8"/>
  <c r="Z140" i="8"/>
  <c r="Y140" i="8"/>
  <c r="X140" i="8"/>
  <c r="W140" i="8"/>
  <c r="V140" i="8"/>
  <c r="U140" i="8"/>
  <c r="T140" i="8"/>
  <c r="S140" i="8"/>
  <c r="R140" i="8"/>
  <c r="Z95" i="8"/>
  <c r="Y95" i="8"/>
  <c r="X95" i="8"/>
  <c r="W95" i="8"/>
  <c r="V95" i="8"/>
  <c r="U95" i="8"/>
  <c r="T95" i="8"/>
  <c r="S95" i="8"/>
  <c r="R95" i="8"/>
  <c r="Z139" i="8"/>
  <c r="Y139" i="8"/>
  <c r="X139" i="8"/>
  <c r="W139" i="8"/>
  <c r="U139" i="8"/>
  <c r="T139" i="8"/>
  <c r="S139" i="8"/>
  <c r="R139" i="8"/>
  <c r="Z94" i="8"/>
  <c r="Y94" i="8"/>
  <c r="X94" i="8"/>
  <c r="W94" i="8"/>
  <c r="V94" i="8"/>
  <c r="U94" i="8"/>
  <c r="T94" i="8"/>
  <c r="S94" i="8"/>
  <c r="R94" i="8"/>
  <c r="Z138" i="8"/>
  <c r="Y138" i="8"/>
  <c r="X138" i="8"/>
  <c r="W138" i="8"/>
  <c r="U138" i="8"/>
  <c r="T138" i="8"/>
  <c r="S138" i="8"/>
  <c r="R138" i="8"/>
  <c r="Z93" i="8"/>
  <c r="Y93" i="8"/>
  <c r="X93" i="8"/>
  <c r="W93" i="8"/>
  <c r="V93" i="8"/>
  <c r="U93" i="8"/>
  <c r="T93" i="8"/>
  <c r="S93" i="8"/>
  <c r="R93" i="8"/>
  <c r="Z137" i="8"/>
  <c r="Y137" i="8"/>
  <c r="X137" i="8"/>
  <c r="W137" i="8"/>
  <c r="V137" i="8"/>
  <c r="U137" i="8"/>
  <c r="T137" i="8"/>
  <c r="S137" i="8"/>
  <c r="R137" i="8"/>
  <c r="Z92" i="8"/>
  <c r="Y92" i="8"/>
  <c r="X92" i="8"/>
  <c r="W92" i="8"/>
  <c r="V92" i="8"/>
  <c r="U92" i="8"/>
  <c r="T92" i="8"/>
  <c r="S92" i="8"/>
  <c r="R92" i="8"/>
  <c r="Z136" i="8"/>
  <c r="Y136" i="8"/>
  <c r="X136" i="8"/>
  <c r="W136" i="8"/>
  <c r="V136" i="8"/>
  <c r="U136" i="8"/>
  <c r="T136" i="8"/>
  <c r="S136" i="8"/>
  <c r="R136" i="8"/>
  <c r="Z91" i="8"/>
  <c r="Y91" i="8"/>
  <c r="X91" i="8"/>
  <c r="W91" i="8"/>
  <c r="V91" i="8"/>
  <c r="U91" i="8"/>
  <c r="T91" i="8"/>
  <c r="S91" i="8"/>
  <c r="R91" i="8"/>
  <c r="Z135" i="8"/>
  <c r="Y135" i="8"/>
  <c r="X135" i="8"/>
  <c r="W135" i="8"/>
  <c r="V135" i="8"/>
  <c r="U135" i="8"/>
  <c r="T135" i="8"/>
  <c r="S135" i="8"/>
  <c r="R135" i="8"/>
  <c r="Z90" i="8"/>
  <c r="Y90" i="8"/>
  <c r="X90" i="8"/>
  <c r="W90" i="8"/>
  <c r="V90" i="8"/>
  <c r="U90" i="8"/>
  <c r="T90" i="8"/>
  <c r="S90" i="8"/>
  <c r="R90" i="8"/>
  <c r="Z134" i="8"/>
  <c r="Y134" i="8"/>
  <c r="X134" i="8"/>
  <c r="W134" i="8"/>
  <c r="V134" i="8"/>
  <c r="U134" i="8"/>
  <c r="T134" i="8"/>
  <c r="S134" i="8"/>
  <c r="R134" i="8"/>
  <c r="Z89" i="8"/>
  <c r="Y89" i="8"/>
  <c r="X89" i="8"/>
  <c r="W89" i="8"/>
  <c r="V89" i="8"/>
  <c r="U89" i="8"/>
  <c r="T89" i="8"/>
  <c r="S89" i="8"/>
  <c r="K126" i="8"/>
  <c r="J126" i="8"/>
  <c r="I126" i="8"/>
  <c r="H126" i="8"/>
  <c r="G126" i="8"/>
  <c r="F126" i="8"/>
  <c r="E126" i="8"/>
  <c r="D126" i="8"/>
  <c r="C126" i="8"/>
  <c r="K117" i="8"/>
  <c r="J117" i="8"/>
  <c r="I117" i="8"/>
  <c r="H117" i="8"/>
  <c r="G117" i="8"/>
  <c r="F117" i="8"/>
  <c r="E117" i="8"/>
  <c r="D117" i="8"/>
  <c r="C117" i="8"/>
  <c r="K108" i="8"/>
  <c r="J108" i="8"/>
  <c r="I108" i="8"/>
  <c r="H108" i="8"/>
  <c r="G108" i="8"/>
  <c r="F108" i="8"/>
  <c r="E108" i="8"/>
  <c r="D108" i="8"/>
  <c r="C108" i="8"/>
  <c r="K98" i="8"/>
  <c r="J98" i="8"/>
  <c r="I98" i="8"/>
  <c r="H98" i="8"/>
  <c r="G98" i="8"/>
  <c r="F98" i="8"/>
  <c r="E98" i="8"/>
  <c r="D98" i="8"/>
  <c r="E88" i="8"/>
  <c r="D88" i="8"/>
  <c r="C88" i="8"/>
  <c r="U179" i="4"/>
  <c r="T179" i="4"/>
  <c r="S179" i="4"/>
  <c r="R179" i="4"/>
  <c r="Q179" i="4"/>
  <c r="P179" i="4"/>
  <c r="O179" i="4"/>
  <c r="N179" i="4"/>
  <c r="M179" i="4"/>
  <c r="U178" i="4"/>
  <c r="T178" i="4"/>
  <c r="S178" i="4"/>
  <c r="R178" i="4"/>
  <c r="Q178" i="4"/>
  <c r="P178" i="4"/>
  <c r="O178" i="4"/>
  <c r="N178" i="4"/>
  <c r="M178" i="4"/>
  <c r="U177" i="4"/>
  <c r="T177" i="4"/>
  <c r="S177" i="4"/>
  <c r="R177" i="4"/>
  <c r="Q177" i="4"/>
  <c r="P177" i="4"/>
  <c r="O177" i="4"/>
  <c r="N177" i="4"/>
  <c r="M177" i="4"/>
  <c r="U176" i="4"/>
  <c r="T176" i="4"/>
  <c r="S176" i="4"/>
  <c r="R176" i="4"/>
  <c r="Q176" i="4"/>
  <c r="P176" i="4"/>
  <c r="O176" i="4"/>
  <c r="N176" i="4"/>
  <c r="M176" i="4"/>
  <c r="U175" i="4"/>
  <c r="T175" i="4"/>
  <c r="S175" i="4"/>
  <c r="R175" i="4"/>
  <c r="Q175" i="4"/>
  <c r="P175" i="4"/>
  <c r="O175" i="4"/>
  <c r="N175" i="4"/>
  <c r="M175" i="4"/>
  <c r="U174" i="4"/>
  <c r="T174" i="4"/>
  <c r="S174" i="4"/>
  <c r="R174" i="4"/>
  <c r="Q174" i="4"/>
  <c r="P174" i="4"/>
  <c r="O174" i="4"/>
  <c r="N174" i="4"/>
  <c r="M174" i="4"/>
  <c r="U173" i="4"/>
  <c r="T173" i="4"/>
  <c r="S173" i="4"/>
  <c r="R173" i="4"/>
  <c r="Q173" i="4"/>
  <c r="P173" i="4"/>
  <c r="O173" i="4"/>
  <c r="N173" i="4"/>
  <c r="M173" i="4"/>
  <c r="U172" i="4"/>
  <c r="T172" i="4"/>
  <c r="S172" i="4"/>
  <c r="R172" i="4"/>
  <c r="Q172" i="4"/>
  <c r="P172" i="4"/>
  <c r="O172" i="4"/>
  <c r="N172" i="4"/>
  <c r="M172" i="4"/>
  <c r="D172" i="4"/>
  <c r="U171" i="4"/>
  <c r="T171" i="4"/>
  <c r="S171" i="4"/>
  <c r="R171" i="4"/>
  <c r="Q171" i="4"/>
  <c r="P171" i="4"/>
  <c r="O171" i="4"/>
  <c r="N171" i="4"/>
  <c r="M171" i="4"/>
  <c r="J171" i="4"/>
  <c r="I171" i="4"/>
  <c r="H171" i="4"/>
  <c r="D171" i="4"/>
  <c r="D170" i="4"/>
  <c r="D173" i="4" s="1"/>
  <c r="D174" i="4" s="1"/>
  <c r="N165" i="4"/>
  <c r="M165" i="4"/>
  <c r="D165" i="4"/>
  <c r="C165" i="4"/>
  <c r="U164" i="4"/>
  <c r="T164" i="4"/>
  <c r="S164" i="4"/>
  <c r="R164" i="4"/>
  <c r="Q164" i="4"/>
  <c r="P164" i="4"/>
  <c r="O164" i="4"/>
  <c r="O165" i="4" s="1"/>
  <c r="N164" i="4"/>
  <c r="M164" i="4"/>
  <c r="J164" i="4"/>
  <c r="I164" i="4"/>
  <c r="H164" i="4"/>
  <c r="G164" i="4"/>
  <c r="F164" i="4"/>
  <c r="E164" i="4"/>
  <c r="B165" i="4" s="1"/>
  <c r="D164" i="4"/>
  <c r="C164" i="4"/>
  <c r="B164" i="4"/>
  <c r="AQ149" i="4"/>
  <c r="AP149" i="4"/>
  <c r="AO149" i="4"/>
  <c r="AN149" i="4"/>
  <c r="AM149" i="4"/>
  <c r="AL149" i="4"/>
  <c r="AK149" i="4"/>
  <c r="AJ149" i="4"/>
  <c r="AI149" i="4"/>
  <c r="AF149" i="4"/>
  <c r="AE149" i="4"/>
  <c r="AD149" i="4"/>
  <c r="AC149" i="4"/>
  <c r="U149" i="4"/>
  <c r="T149" i="4"/>
  <c r="S149" i="4"/>
  <c r="R149" i="4"/>
  <c r="Q149" i="4"/>
  <c r="AB149" i="4" s="1"/>
  <c r="P149" i="4"/>
  <c r="O149" i="4"/>
  <c r="Z149" i="4" s="1"/>
  <c r="N149" i="4"/>
  <c r="Y149" i="4" s="1"/>
  <c r="M149" i="4"/>
  <c r="X149" i="4" s="1"/>
  <c r="AQ148" i="4"/>
  <c r="AP148" i="4"/>
  <c r="AO148" i="4"/>
  <c r="AN148" i="4"/>
  <c r="AM148" i="4"/>
  <c r="AL148" i="4"/>
  <c r="AK148" i="4"/>
  <c r="AJ148" i="4"/>
  <c r="AI148" i="4"/>
  <c r="AA148" i="4"/>
  <c r="Z148" i="4"/>
  <c r="Y148" i="4"/>
  <c r="X148" i="4"/>
  <c r="U148" i="4"/>
  <c r="T148" i="4"/>
  <c r="AE148" i="4" s="1"/>
  <c r="S148" i="4"/>
  <c r="R148" i="4"/>
  <c r="AC148" i="4" s="1"/>
  <c r="Q148" i="4"/>
  <c r="P148" i="4"/>
  <c r="O148" i="4"/>
  <c r="N148" i="4"/>
  <c r="M148" i="4"/>
  <c r="AQ147" i="4"/>
  <c r="AP147" i="4"/>
  <c r="AO147" i="4"/>
  <c r="AN147" i="4"/>
  <c r="AM147" i="4"/>
  <c r="AL147" i="4"/>
  <c r="AK147" i="4"/>
  <c r="AJ147" i="4"/>
  <c r="AI147" i="4"/>
  <c r="AA147" i="4"/>
  <c r="Y147" i="4"/>
  <c r="U147" i="4"/>
  <c r="AF147" i="4" s="1"/>
  <c r="T147" i="4"/>
  <c r="AE147" i="4" s="1"/>
  <c r="S147" i="4"/>
  <c r="AD147" i="4" s="1"/>
  <c r="R147" i="4"/>
  <c r="AC147" i="4" s="1"/>
  <c r="Q147" i="4"/>
  <c r="AB147" i="4" s="1"/>
  <c r="P147" i="4"/>
  <c r="O147" i="4"/>
  <c r="Z147" i="4" s="1"/>
  <c r="N147" i="4"/>
  <c r="M147" i="4"/>
  <c r="X147" i="4" s="1"/>
  <c r="AQ146" i="4"/>
  <c r="AP146" i="4"/>
  <c r="AO146" i="4"/>
  <c r="AN146" i="4"/>
  <c r="AM146" i="4"/>
  <c r="AL146" i="4"/>
  <c r="AK146" i="4"/>
  <c r="AJ146" i="4"/>
  <c r="AI146" i="4"/>
  <c r="AE146" i="4"/>
  <c r="AD146" i="4"/>
  <c r="AB146" i="4"/>
  <c r="U146" i="4"/>
  <c r="T146" i="4"/>
  <c r="S146" i="4"/>
  <c r="R146" i="4"/>
  <c r="AC146" i="4" s="1"/>
  <c r="Q146" i="4"/>
  <c r="P146" i="4"/>
  <c r="AA146" i="4" s="1"/>
  <c r="O146" i="4"/>
  <c r="Z146" i="4" s="1"/>
  <c r="N146" i="4"/>
  <c r="Y146" i="4" s="1"/>
  <c r="M146" i="4"/>
  <c r="X146" i="4" s="1"/>
  <c r="AQ145" i="4"/>
  <c r="AP145" i="4"/>
  <c r="AO145" i="4"/>
  <c r="AN145" i="4"/>
  <c r="AM145" i="4"/>
  <c r="AL145" i="4"/>
  <c r="AK145" i="4"/>
  <c r="AJ145" i="4"/>
  <c r="AI145" i="4"/>
  <c r="AE145" i="4"/>
  <c r="AC145" i="4"/>
  <c r="AB145" i="4"/>
  <c r="AA145" i="4"/>
  <c r="Z145" i="4"/>
  <c r="Y145" i="4"/>
  <c r="U145" i="4"/>
  <c r="AF145" i="4" s="1"/>
  <c r="T145" i="4"/>
  <c r="S145" i="4"/>
  <c r="AD145" i="4" s="1"/>
  <c r="R145" i="4"/>
  <c r="Q145" i="4"/>
  <c r="P145" i="4"/>
  <c r="O145" i="4"/>
  <c r="N145" i="4"/>
  <c r="M145" i="4"/>
  <c r="X145" i="4" s="1"/>
  <c r="AQ144" i="4"/>
  <c r="AP144" i="4"/>
  <c r="AO144" i="4"/>
  <c r="AN144" i="4"/>
  <c r="AM144" i="4"/>
  <c r="AL144" i="4"/>
  <c r="AK144" i="4"/>
  <c r="AJ144" i="4"/>
  <c r="AI144" i="4"/>
  <c r="U144" i="4"/>
  <c r="AF144" i="4" s="1"/>
  <c r="T144" i="4"/>
  <c r="AE144" i="4" s="1"/>
  <c r="S144" i="4"/>
  <c r="AD144" i="4" s="1"/>
  <c r="R144" i="4"/>
  <c r="AC144" i="4" s="1"/>
  <c r="Q144" i="4"/>
  <c r="P144" i="4"/>
  <c r="AA144" i="4" s="1"/>
  <c r="O144" i="4"/>
  <c r="N144" i="4"/>
  <c r="Y144" i="4" s="1"/>
  <c r="M144" i="4"/>
  <c r="AQ143" i="4"/>
  <c r="AP143" i="4"/>
  <c r="AO143" i="4"/>
  <c r="AN143" i="4"/>
  <c r="AM143" i="4"/>
  <c r="AL143" i="4"/>
  <c r="AK143" i="4"/>
  <c r="AJ143" i="4"/>
  <c r="AI143" i="4"/>
  <c r="AF143" i="4"/>
  <c r="AE143" i="4"/>
  <c r="AC143" i="4"/>
  <c r="U143" i="4"/>
  <c r="T143" i="4"/>
  <c r="S143" i="4"/>
  <c r="AD143" i="4" s="1"/>
  <c r="R143" i="4"/>
  <c r="Q143" i="4"/>
  <c r="AB143" i="4" s="1"/>
  <c r="P143" i="4"/>
  <c r="AA143" i="4" s="1"/>
  <c r="O143" i="4"/>
  <c r="Z143" i="4" s="1"/>
  <c r="N143" i="4"/>
  <c r="Y143" i="4" s="1"/>
  <c r="M143" i="4"/>
  <c r="X143" i="4" s="1"/>
  <c r="AQ142" i="4"/>
  <c r="AP142" i="4"/>
  <c r="AO142" i="4"/>
  <c r="AN142" i="4"/>
  <c r="AM142" i="4"/>
  <c r="AL142" i="4"/>
  <c r="AK142" i="4"/>
  <c r="AJ142" i="4"/>
  <c r="AI142" i="4"/>
  <c r="AC142" i="4"/>
  <c r="AB142" i="4"/>
  <c r="AA142" i="4"/>
  <c r="Z142" i="4"/>
  <c r="U142" i="4"/>
  <c r="T142" i="4"/>
  <c r="AE142" i="4" s="1"/>
  <c r="S142" i="4"/>
  <c r="R142" i="4"/>
  <c r="Q142" i="4"/>
  <c r="P142" i="4"/>
  <c r="O142" i="4"/>
  <c r="N142" i="4"/>
  <c r="Y142" i="4" s="1"/>
  <c r="M142" i="4"/>
  <c r="AQ141" i="4"/>
  <c r="AP141" i="4"/>
  <c r="AO141" i="4"/>
  <c r="AN141" i="4"/>
  <c r="AM141" i="4"/>
  <c r="AL141" i="4"/>
  <c r="AK141" i="4"/>
  <c r="AJ141" i="4"/>
  <c r="AI141" i="4"/>
  <c r="Y141" i="4"/>
  <c r="X141" i="4"/>
  <c r="U141" i="4"/>
  <c r="AF141" i="4" s="1"/>
  <c r="T141" i="4"/>
  <c r="AE141" i="4" s="1"/>
  <c r="S141" i="4"/>
  <c r="AD141" i="4" s="1"/>
  <c r="R141" i="4"/>
  <c r="Q141" i="4"/>
  <c r="AB141" i="4" s="1"/>
  <c r="P141" i="4"/>
  <c r="O141" i="4"/>
  <c r="Z141" i="4" s="1"/>
  <c r="N141" i="4"/>
  <c r="M141" i="4"/>
  <c r="AQ140" i="4"/>
  <c r="AP140" i="4"/>
  <c r="AO140" i="4"/>
  <c r="AN140" i="4"/>
  <c r="AM140" i="4"/>
  <c r="AL140" i="4"/>
  <c r="AK140" i="4"/>
  <c r="AJ140" i="4"/>
  <c r="AI140" i="4"/>
  <c r="AF140" i="4"/>
  <c r="X140" i="4"/>
  <c r="U140" i="4"/>
  <c r="T140" i="4"/>
  <c r="AE140" i="4" s="1"/>
  <c r="S140" i="4"/>
  <c r="R140" i="4"/>
  <c r="AC140" i="4" s="1"/>
  <c r="Q140" i="4"/>
  <c r="AB140" i="4" s="1"/>
  <c r="P140" i="4"/>
  <c r="AA140" i="4" s="1"/>
  <c r="O140" i="4"/>
  <c r="Z140" i="4" s="1"/>
  <c r="N140" i="4"/>
  <c r="Y140" i="4" s="1"/>
  <c r="M140" i="4"/>
  <c r="AQ139" i="4"/>
  <c r="AP139" i="4"/>
  <c r="AO139" i="4"/>
  <c r="AN139" i="4"/>
  <c r="AM139" i="4"/>
  <c r="AL139" i="4"/>
  <c r="AK139" i="4"/>
  <c r="AJ139" i="4"/>
  <c r="AI139" i="4"/>
  <c r="AC139" i="4"/>
  <c r="AB139" i="4"/>
  <c r="AA139" i="4"/>
  <c r="Y139" i="4"/>
  <c r="U139" i="4"/>
  <c r="AF139" i="4" s="1"/>
  <c r="T139" i="4"/>
  <c r="S139" i="4"/>
  <c r="R139" i="4"/>
  <c r="Q139" i="4"/>
  <c r="P139" i="4"/>
  <c r="O139" i="4"/>
  <c r="Z139" i="4" s="1"/>
  <c r="N139" i="4"/>
  <c r="M139" i="4"/>
  <c r="X139" i="4" s="1"/>
  <c r="AQ138" i="4"/>
  <c r="AP138" i="4"/>
  <c r="AO138" i="4"/>
  <c r="AN138" i="4"/>
  <c r="AM138" i="4"/>
  <c r="AL138" i="4"/>
  <c r="AK138" i="4"/>
  <c r="AJ138" i="4"/>
  <c r="AI138" i="4"/>
  <c r="AB138" i="4"/>
  <c r="Z138" i="4"/>
  <c r="Y138" i="4"/>
  <c r="X138" i="4"/>
  <c r="U138" i="4"/>
  <c r="AF138" i="4" s="1"/>
  <c r="T138" i="4"/>
  <c r="AE138" i="4" s="1"/>
  <c r="S138" i="4"/>
  <c r="R138" i="4"/>
  <c r="AC138" i="4" s="1"/>
  <c r="Q138" i="4"/>
  <c r="P138" i="4"/>
  <c r="AA138" i="4" s="1"/>
  <c r="O138" i="4"/>
  <c r="N138" i="4"/>
  <c r="M138" i="4"/>
  <c r="AQ137" i="4"/>
  <c r="AP137" i="4"/>
  <c r="AO137" i="4"/>
  <c r="AN137" i="4"/>
  <c r="AM137" i="4"/>
  <c r="AL137" i="4"/>
  <c r="AK137" i="4"/>
  <c r="AJ137" i="4"/>
  <c r="AI137" i="4"/>
  <c r="AE137" i="4"/>
  <c r="Y137" i="4"/>
  <c r="U137" i="4"/>
  <c r="AF137" i="4" s="1"/>
  <c r="T137" i="4"/>
  <c r="S137" i="4"/>
  <c r="AD137" i="4" s="1"/>
  <c r="R137" i="4"/>
  <c r="AC137" i="4" s="1"/>
  <c r="Q137" i="4"/>
  <c r="AB137" i="4" s="1"/>
  <c r="P137" i="4"/>
  <c r="AA137" i="4" s="1"/>
  <c r="O137" i="4"/>
  <c r="Z137" i="4" s="1"/>
  <c r="N137" i="4"/>
  <c r="M137" i="4"/>
  <c r="X137" i="4" s="1"/>
  <c r="AQ136" i="4"/>
  <c r="AP136" i="4"/>
  <c r="AO136" i="4"/>
  <c r="AN136" i="4"/>
  <c r="AM136" i="4"/>
  <c r="AL136" i="4"/>
  <c r="AK136" i="4"/>
  <c r="AJ136" i="4"/>
  <c r="AI136" i="4"/>
  <c r="AF136" i="4"/>
  <c r="AE136" i="4"/>
  <c r="AD136" i="4"/>
  <c r="AC136" i="4"/>
  <c r="AB136" i="4"/>
  <c r="U136" i="4"/>
  <c r="T136" i="4"/>
  <c r="S136" i="4"/>
  <c r="R136" i="4"/>
  <c r="Q136" i="4"/>
  <c r="P136" i="4"/>
  <c r="AA136" i="4" s="1"/>
  <c r="O136" i="4"/>
  <c r="N136" i="4"/>
  <c r="Y136" i="4" s="1"/>
  <c r="M136" i="4"/>
  <c r="X136" i="4" s="1"/>
  <c r="AQ135" i="4"/>
  <c r="AP135" i="4"/>
  <c r="AO135" i="4"/>
  <c r="AN135" i="4"/>
  <c r="AM135" i="4"/>
  <c r="AL135" i="4"/>
  <c r="AK135" i="4"/>
  <c r="AJ135" i="4"/>
  <c r="AI135" i="4"/>
  <c r="AE135" i="4"/>
  <c r="AC135" i="4"/>
  <c r="AA135" i="4"/>
  <c r="Z135" i="4"/>
  <c r="Y135" i="4"/>
  <c r="X135" i="4"/>
  <c r="U135" i="4"/>
  <c r="AF135" i="4" s="1"/>
  <c r="T135" i="4"/>
  <c r="S135" i="4"/>
  <c r="AD135" i="4" s="1"/>
  <c r="R135" i="4"/>
  <c r="Q135" i="4"/>
  <c r="AB135" i="4" s="1"/>
  <c r="P135" i="4"/>
  <c r="O135" i="4"/>
  <c r="N135" i="4"/>
  <c r="M135" i="4"/>
  <c r="AQ134" i="4"/>
  <c r="AP134" i="4"/>
  <c r="AO134" i="4"/>
  <c r="AN134" i="4"/>
  <c r="AM134" i="4"/>
  <c r="AL134" i="4"/>
  <c r="AK134" i="4"/>
  <c r="AJ134" i="4"/>
  <c r="AI134" i="4"/>
  <c r="U134" i="4"/>
  <c r="T134" i="4"/>
  <c r="AE134" i="4" s="1"/>
  <c r="S134" i="4"/>
  <c r="AD134" i="4" s="1"/>
  <c r="R134" i="4"/>
  <c r="AC134" i="4" s="1"/>
  <c r="Q134" i="4"/>
  <c r="AB134" i="4" s="1"/>
  <c r="P134" i="4"/>
  <c r="AA134" i="4" s="1"/>
  <c r="O134" i="4"/>
  <c r="N134" i="4"/>
  <c r="Y134" i="4" s="1"/>
  <c r="M134" i="4"/>
  <c r="AQ133" i="4"/>
  <c r="AP133" i="4"/>
  <c r="AO133" i="4"/>
  <c r="AN133" i="4"/>
  <c r="AM133" i="4"/>
  <c r="AL133" i="4"/>
  <c r="AK133" i="4"/>
  <c r="AJ133" i="4"/>
  <c r="AI133" i="4"/>
  <c r="AF133" i="4"/>
  <c r="AE133" i="4"/>
  <c r="AD133" i="4"/>
  <c r="AC133" i="4"/>
  <c r="U133" i="4"/>
  <c r="T133" i="4"/>
  <c r="S133" i="4"/>
  <c r="R133" i="4"/>
  <c r="Q133" i="4"/>
  <c r="AB133" i="4" s="1"/>
  <c r="P133" i="4"/>
  <c r="O133" i="4"/>
  <c r="Z133" i="4" s="1"/>
  <c r="N133" i="4"/>
  <c r="Y133" i="4" s="1"/>
  <c r="M133" i="4"/>
  <c r="X133" i="4" s="1"/>
  <c r="AQ132" i="4"/>
  <c r="AP132" i="4"/>
  <c r="AO132" i="4"/>
  <c r="AN132" i="4"/>
  <c r="AM132" i="4"/>
  <c r="AL132" i="4"/>
  <c r="AK132" i="4"/>
  <c r="AJ132" i="4"/>
  <c r="AI132" i="4"/>
  <c r="AA132" i="4"/>
  <c r="Z132" i="4"/>
  <c r="Y132" i="4"/>
  <c r="X132" i="4"/>
  <c r="U132" i="4"/>
  <c r="T132" i="4"/>
  <c r="AE132" i="4" s="1"/>
  <c r="S132" i="4"/>
  <c r="R132" i="4"/>
  <c r="AC132" i="4" s="1"/>
  <c r="Q132" i="4"/>
  <c r="P132" i="4"/>
  <c r="O132" i="4"/>
  <c r="N132" i="4"/>
  <c r="M132" i="4"/>
  <c r="AQ131" i="4"/>
  <c r="AP131" i="4"/>
  <c r="AO131" i="4"/>
  <c r="AN131" i="4"/>
  <c r="AM131" i="4"/>
  <c r="AL131" i="4"/>
  <c r="AK131" i="4"/>
  <c r="AJ131" i="4"/>
  <c r="AI131" i="4"/>
  <c r="AA131" i="4"/>
  <c r="Y131" i="4"/>
  <c r="U131" i="4"/>
  <c r="AF131" i="4" s="1"/>
  <c r="T131" i="4"/>
  <c r="AE131" i="4" s="1"/>
  <c r="S131" i="4"/>
  <c r="AD131" i="4" s="1"/>
  <c r="R131" i="4"/>
  <c r="AC131" i="4" s="1"/>
  <c r="Q131" i="4"/>
  <c r="AB131" i="4" s="1"/>
  <c r="P131" i="4"/>
  <c r="O131" i="4"/>
  <c r="Z131" i="4" s="1"/>
  <c r="N131" i="4"/>
  <c r="M131" i="4"/>
  <c r="X131" i="4" s="1"/>
  <c r="AQ130" i="4"/>
  <c r="AP130" i="4"/>
  <c r="AO130" i="4"/>
  <c r="AN130" i="4"/>
  <c r="AM130" i="4"/>
  <c r="AL130" i="4"/>
  <c r="AK130" i="4"/>
  <c r="AJ130" i="4"/>
  <c r="AI130" i="4"/>
  <c r="AE130" i="4"/>
  <c r="AD130" i="4"/>
  <c r="AB130" i="4"/>
  <c r="U130" i="4"/>
  <c r="T130" i="4"/>
  <c r="S130" i="4"/>
  <c r="R130" i="4"/>
  <c r="AC130" i="4" s="1"/>
  <c r="Q130" i="4"/>
  <c r="P130" i="4"/>
  <c r="AA130" i="4" s="1"/>
  <c r="O130" i="4"/>
  <c r="Z130" i="4" s="1"/>
  <c r="N130" i="4"/>
  <c r="Y130" i="4" s="1"/>
  <c r="M130" i="4"/>
  <c r="X130" i="4" s="1"/>
  <c r="AQ129" i="4"/>
  <c r="AP129" i="4"/>
  <c r="AO129" i="4"/>
  <c r="AN129" i="4"/>
  <c r="AM129" i="4"/>
  <c r="AL129" i="4"/>
  <c r="AK129" i="4"/>
  <c r="AJ129" i="4"/>
  <c r="AI129" i="4"/>
  <c r="AE129" i="4"/>
  <c r="AC129" i="4"/>
  <c r="AB129" i="4"/>
  <c r="AA129" i="4"/>
  <c r="Z129" i="4"/>
  <c r="Y129" i="4"/>
  <c r="U129" i="4"/>
  <c r="AF129" i="4" s="1"/>
  <c r="T129" i="4"/>
  <c r="S129" i="4"/>
  <c r="AD129" i="4" s="1"/>
  <c r="R129" i="4"/>
  <c r="Q129" i="4"/>
  <c r="P129" i="4"/>
  <c r="O129" i="4"/>
  <c r="N129" i="4"/>
  <c r="M129" i="4"/>
  <c r="X129" i="4" s="1"/>
  <c r="AQ128" i="4"/>
  <c r="AP128" i="4"/>
  <c r="AO128" i="4"/>
  <c r="AN128" i="4"/>
  <c r="AM128" i="4"/>
  <c r="AL128" i="4"/>
  <c r="AK128" i="4"/>
  <c r="AJ128" i="4"/>
  <c r="AI128" i="4"/>
  <c r="U128" i="4"/>
  <c r="AF128" i="4" s="1"/>
  <c r="T128" i="4"/>
  <c r="AE128" i="4" s="1"/>
  <c r="S128" i="4"/>
  <c r="AD128" i="4" s="1"/>
  <c r="R128" i="4"/>
  <c r="AC128" i="4" s="1"/>
  <c r="Q128" i="4"/>
  <c r="P128" i="4"/>
  <c r="AA128" i="4" s="1"/>
  <c r="O128" i="4"/>
  <c r="N128" i="4"/>
  <c r="Y128" i="4" s="1"/>
  <c r="M128" i="4"/>
  <c r="AQ127" i="4"/>
  <c r="AP127" i="4"/>
  <c r="AO127" i="4"/>
  <c r="AN127" i="4"/>
  <c r="AM127" i="4"/>
  <c r="AL127" i="4"/>
  <c r="AK127" i="4"/>
  <c r="AJ127" i="4"/>
  <c r="AI127" i="4"/>
  <c r="AF127" i="4"/>
  <c r="AE127" i="4"/>
  <c r="AC127" i="4"/>
  <c r="U127" i="4"/>
  <c r="T127" i="4"/>
  <c r="S127" i="4"/>
  <c r="AD127" i="4" s="1"/>
  <c r="R127" i="4"/>
  <c r="Q127" i="4"/>
  <c r="AB127" i="4" s="1"/>
  <c r="P127" i="4"/>
  <c r="AA127" i="4" s="1"/>
  <c r="O127" i="4"/>
  <c r="Z127" i="4" s="1"/>
  <c r="N127" i="4"/>
  <c r="Y127" i="4" s="1"/>
  <c r="M127" i="4"/>
  <c r="X127" i="4" s="1"/>
  <c r="AQ126" i="4"/>
  <c r="AP126" i="4"/>
  <c r="AO126" i="4"/>
  <c r="AN126" i="4"/>
  <c r="AM126" i="4"/>
  <c r="AL126" i="4"/>
  <c r="AK126" i="4"/>
  <c r="AJ126" i="4"/>
  <c r="AI126" i="4"/>
  <c r="AC126" i="4"/>
  <c r="AB126" i="4"/>
  <c r="AA126" i="4"/>
  <c r="Z126" i="4"/>
  <c r="U126" i="4"/>
  <c r="T126" i="4"/>
  <c r="AE126" i="4" s="1"/>
  <c r="S126" i="4"/>
  <c r="R126" i="4"/>
  <c r="Q126" i="4"/>
  <c r="P126" i="4"/>
  <c r="O126" i="4"/>
  <c r="N126" i="4"/>
  <c r="Y126" i="4" s="1"/>
  <c r="M126" i="4"/>
  <c r="AQ125" i="4"/>
  <c r="AP125" i="4"/>
  <c r="AO125" i="4"/>
  <c r="AN125" i="4"/>
  <c r="AM125" i="4"/>
  <c r="AL125" i="4"/>
  <c r="AK125" i="4"/>
  <c r="AJ125" i="4"/>
  <c r="AI125" i="4"/>
  <c r="Y125" i="4"/>
  <c r="X125" i="4"/>
  <c r="U125" i="4"/>
  <c r="AF125" i="4" s="1"/>
  <c r="T125" i="4"/>
  <c r="AE125" i="4" s="1"/>
  <c r="S125" i="4"/>
  <c r="AD125" i="4" s="1"/>
  <c r="R125" i="4"/>
  <c r="Q125" i="4"/>
  <c r="AB125" i="4" s="1"/>
  <c r="P125" i="4"/>
  <c r="O125" i="4"/>
  <c r="Z125" i="4" s="1"/>
  <c r="N125" i="4"/>
  <c r="M125" i="4"/>
  <c r="AQ124" i="4"/>
  <c r="AP124" i="4"/>
  <c r="AO124" i="4"/>
  <c r="AN124" i="4"/>
  <c r="AM124" i="4"/>
  <c r="AL124" i="4"/>
  <c r="AK124" i="4"/>
  <c r="AJ124" i="4"/>
  <c r="AI124" i="4"/>
  <c r="AF124" i="4"/>
  <c r="X124" i="4"/>
  <c r="U124" i="4"/>
  <c r="T124" i="4"/>
  <c r="AE124" i="4" s="1"/>
  <c r="S124" i="4"/>
  <c r="R124" i="4"/>
  <c r="AC124" i="4" s="1"/>
  <c r="Q124" i="4"/>
  <c r="AB124" i="4" s="1"/>
  <c r="P124" i="4"/>
  <c r="AA124" i="4" s="1"/>
  <c r="O124" i="4"/>
  <c r="Z124" i="4" s="1"/>
  <c r="N124" i="4"/>
  <c r="Y124" i="4" s="1"/>
  <c r="M124" i="4"/>
  <c r="AQ123" i="4"/>
  <c r="AP123" i="4"/>
  <c r="AO123" i="4"/>
  <c r="AN123" i="4"/>
  <c r="AM123" i="4"/>
  <c r="AL123" i="4"/>
  <c r="AK123" i="4"/>
  <c r="AJ123" i="4"/>
  <c r="AI123" i="4"/>
  <c r="AC123" i="4"/>
  <c r="AB123" i="4"/>
  <c r="AA123" i="4"/>
  <c r="Y123" i="4"/>
  <c r="U123" i="4"/>
  <c r="AF123" i="4" s="1"/>
  <c r="T123" i="4"/>
  <c r="S123" i="4"/>
  <c r="R123" i="4"/>
  <c r="Q123" i="4"/>
  <c r="P123" i="4"/>
  <c r="O123" i="4"/>
  <c r="Z123" i="4" s="1"/>
  <c r="N123" i="4"/>
  <c r="M123" i="4"/>
  <c r="X123" i="4" s="1"/>
  <c r="AQ122" i="4"/>
  <c r="AP122" i="4"/>
  <c r="AO122" i="4"/>
  <c r="AN122" i="4"/>
  <c r="AM122" i="4"/>
  <c r="AL122" i="4"/>
  <c r="AK122" i="4"/>
  <c r="AJ122" i="4"/>
  <c r="AI122" i="4"/>
  <c r="AB122" i="4"/>
  <c r="Z122" i="4"/>
  <c r="Y122" i="4"/>
  <c r="X122" i="4"/>
  <c r="U122" i="4"/>
  <c r="AF122" i="4" s="1"/>
  <c r="T122" i="4"/>
  <c r="AE122" i="4" s="1"/>
  <c r="S122" i="4"/>
  <c r="R122" i="4"/>
  <c r="AC122" i="4" s="1"/>
  <c r="Q122" i="4"/>
  <c r="P122" i="4"/>
  <c r="AA122" i="4" s="1"/>
  <c r="O122" i="4"/>
  <c r="N122" i="4"/>
  <c r="M122" i="4"/>
  <c r="AQ121" i="4"/>
  <c r="AP121" i="4"/>
  <c r="AO121" i="4"/>
  <c r="AN121" i="4"/>
  <c r="AM121" i="4"/>
  <c r="AL121" i="4"/>
  <c r="AK121" i="4"/>
  <c r="AJ121" i="4"/>
  <c r="AI121" i="4"/>
  <c r="AE121" i="4"/>
  <c r="Y121" i="4"/>
  <c r="U121" i="4"/>
  <c r="AF121" i="4" s="1"/>
  <c r="T121" i="4"/>
  <c r="S121" i="4"/>
  <c r="AD121" i="4" s="1"/>
  <c r="R121" i="4"/>
  <c r="AC121" i="4" s="1"/>
  <c r="Q121" i="4"/>
  <c r="AB121" i="4" s="1"/>
  <c r="P121" i="4"/>
  <c r="AA121" i="4" s="1"/>
  <c r="O121" i="4"/>
  <c r="Z121" i="4" s="1"/>
  <c r="N121" i="4"/>
  <c r="M121" i="4"/>
  <c r="X121" i="4" s="1"/>
  <c r="AQ120" i="4"/>
  <c r="AP120" i="4"/>
  <c r="AO120" i="4"/>
  <c r="AN120" i="4"/>
  <c r="AM120" i="4"/>
  <c r="AL120" i="4"/>
  <c r="AK120" i="4"/>
  <c r="AJ120" i="4"/>
  <c r="AI120" i="4"/>
  <c r="AF120" i="4"/>
  <c r="AE120" i="4"/>
  <c r="AD120" i="4"/>
  <c r="AC120" i="4"/>
  <c r="AB120" i="4"/>
  <c r="U120" i="4"/>
  <c r="T120" i="4"/>
  <c r="S120" i="4"/>
  <c r="R120" i="4"/>
  <c r="Q120" i="4"/>
  <c r="P120" i="4"/>
  <c r="AA120" i="4" s="1"/>
  <c r="O120" i="4"/>
  <c r="N120" i="4"/>
  <c r="Y120" i="4" s="1"/>
  <c r="M120" i="4"/>
  <c r="X120" i="4" s="1"/>
  <c r="AQ119" i="4"/>
  <c r="AP119" i="4"/>
  <c r="AO119" i="4"/>
  <c r="AN119" i="4"/>
  <c r="AM119" i="4"/>
  <c r="AL119" i="4"/>
  <c r="AK119" i="4"/>
  <c r="AJ119" i="4"/>
  <c r="AI119" i="4"/>
  <c r="AE119" i="4"/>
  <c r="AC119" i="4"/>
  <c r="AA119" i="4"/>
  <c r="Z119" i="4"/>
  <c r="Y119" i="4"/>
  <c r="X119" i="4"/>
  <c r="U119" i="4"/>
  <c r="AF119" i="4" s="1"/>
  <c r="T119" i="4"/>
  <c r="S119" i="4"/>
  <c r="AD119" i="4" s="1"/>
  <c r="R119" i="4"/>
  <c r="Q119" i="4"/>
  <c r="AB119" i="4" s="1"/>
  <c r="P119" i="4"/>
  <c r="O119" i="4"/>
  <c r="N119" i="4"/>
  <c r="M119" i="4"/>
  <c r="AQ118" i="4"/>
  <c r="AP118" i="4"/>
  <c r="AO118" i="4"/>
  <c r="AN118" i="4"/>
  <c r="AM118" i="4"/>
  <c r="AL118" i="4"/>
  <c r="AK118" i="4"/>
  <c r="AJ118" i="4"/>
  <c r="AI118" i="4"/>
  <c r="U118" i="4"/>
  <c r="T118" i="4"/>
  <c r="AE118" i="4" s="1"/>
  <c r="S118" i="4"/>
  <c r="AD118" i="4" s="1"/>
  <c r="R118" i="4"/>
  <c r="AC118" i="4" s="1"/>
  <c r="Q118" i="4"/>
  <c r="AB118" i="4" s="1"/>
  <c r="P118" i="4"/>
  <c r="AA118" i="4" s="1"/>
  <c r="O118" i="4"/>
  <c r="N118" i="4"/>
  <c r="Y118" i="4" s="1"/>
  <c r="M118" i="4"/>
  <c r="AQ117" i="4"/>
  <c r="AP117" i="4"/>
  <c r="AO117" i="4"/>
  <c r="AN117" i="4"/>
  <c r="AM117" i="4"/>
  <c r="AL117" i="4"/>
  <c r="AK117" i="4"/>
  <c r="AJ117" i="4"/>
  <c r="AI117" i="4"/>
  <c r="AF117" i="4"/>
  <c r="AE117" i="4"/>
  <c r="AD117" i="4"/>
  <c r="AC117" i="4"/>
  <c r="U117" i="4"/>
  <c r="T117" i="4"/>
  <c r="S117" i="4"/>
  <c r="R117" i="4"/>
  <c r="Q117" i="4"/>
  <c r="AB117" i="4" s="1"/>
  <c r="P117" i="4"/>
  <c r="O117" i="4"/>
  <c r="Z117" i="4" s="1"/>
  <c r="N117" i="4"/>
  <c r="Y117" i="4" s="1"/>
  <c r="M117" i="4"/>
  <c r="X117" i="4" s="1"/>
  <c r="AQ116" i="4"/>
  <c r="AP116" i="4"/>
  <c r="AO116" i="4"/>
  <c r="AN116" i="4"/>
  <c r="AM116" i="4"/>
  <c r="AL116" i="4"/>
  <c r="AK116" i="4"/>
  <c r="AJ116" i="4"/>
  <c r="AI116" i="4"/>
  <c r="AA116" i="4"/>
  <c r="Z116" i="4"/>
  <c r="Y116" i="4"/>
  <c r="X116" i="4"/>
  <c r="U116" i="4"/>
  <c r="T116" i="4"/>
  <c r="AE116" i="4" s="1"/>
  <c r="S116" i="4"/>
  <c r="R116" i="4"/>
  <c r="AC116" i="4" s="1"/>
  <c r="Q116" i="4"/>
  <c r="P116" i="4"/>
  <c r="O116" i="4"/>
  <c r="N116" i="4"/>
  <c r="M116" i="4"/>
  <c r="AQ115" i="4"/>
  <c r="AP115" i="4"/>
  <c r="AO115" i="4"/>
  <c r="AN115" i="4"/>
  <c r="AM115" i="4"/>
  <c r="AL115" i="4"/>
  <c r="AK115" i="4"/>
  <c r="AJ115" i="4"/>
  <c r="AI115" i="4"/>
  <c r="AA115" i="4"/>
  <c r="Y115" i="4"/>
  <c r="U115" i="4"/>
  <c r="AF115" i="4" s="1"/>
  <c r="T115" i="4"/>
  <c r="AE115" i="4" s="1"/>
  <c r="S115" i="4"/>
  <c r="AD115" i="4" s="1"/>
  <c r="R115" i="4"/>
  <c r="AC115" i="4" s="1"/>
  <c r="Q115" i="4"/>
  <c r="AB115" i="4" s="1"/>
  <c r="P115" i="4"/>
  <c r="O115" i="4"/>
  <c r="Z115" i="4" s="1"/>
  <c r="N115" i="4"/>
  <c r="M115" i="4"/>
  <c r="X115" i="4" s="1"/>
  <c r="AQ114" i="4"/>
  <c r="AP114" i="4"/>
  <c r="AO114" i="4"/>
  <c r="AN114" i="4"/>
  <c r="AM114" i="4"/>
  <c r="AL114" i="4"/>
  <c r="AK114" i="4"/>
  <c r="AJ114" i="4"/>
  <c r="AI114" i="4"/>
  <c r="AE114" i="4"/>
  <c r="AD114" i="4"/>
  <c r="AB114" i="4"/>
  <c r="U114" i="4"/>
  <c r="T114" i="4"/>
  <c r="S114" i="4"/>
  <c r="R114" i="4"/>
  <c r="AC114" i="4" s="1"/>
  <c r="Q114" i="4"/>
  <c r="P114" i="4"/>
  <c r="AA114" i="4" s="1"/>
  <c r="O114" i="4"/>
  <c r="Z114" i="4" s="1"/>
  <c r="N114" i="4"/>
  <c r="Y114" i="4" s="1"/>
  <c r="M114" i="4"/>
  <c r="X114" i="4" s="1"/>
  <c r="AQ113" i="4"/>
  <c r="AP113" i="4"/>
  <c r="AO113" i="4"/>
  <c r="AN113" i="4"/>
  <c r="AM113" i="4"/>
  <c r="AL113" i="4"/>
  <c r="AK113" i="4"/>
  <c r="AJ113" i="4"/>
  <c r="AI113" i="4"/>
  <c r="AE113" i="4"/>
  <c r="AC113" i="4"/>
  <c r="AB113" i="4"/>
  <c r="AA113" i="4"/>
  <c r="Z113" i="4"/>
  <c r="Y113" i="4"/>
  <c r="U113" i="4"/>
  <c r="AF113" i="4" s="1"/>
  <c r="T113" i="4"/>
  <c r="S113" i="4"/>
  <c r="AD113" i="4" s="1"/>
  <c r="R113" i="4"/>
  <c r="Q113" i="4"/>
  <c r="P113" i="4"/>
  <c r="O113" i="4"/>
  <c r="N113" i="4"/>
  <c r="M113" i="4"/>
  <c r="X113" i="4" s="1"/>
  <c r="AQ112" i="4"/>
  <c r="AP112" i="4"/>
  <c r="AO112" i="4"/>
  <c r="AN112" i="4"/>
  <c r="AM112" i="4"/>
  <c r="AL112" i="4"/>
  <c r="AK112" i="4"/>
  <c r="AJ112" i="4"/>
  <c r="AI112" i="4"/>
  <c r="U112" i="4"/>
  <c r="AF112" i="4" s="1"/>
  <c r="T112" i="4"/>
  <c r="AE112" i="4" s="1"/>
  <c r="S112" i="4"/>
  <c r="AD112" i="4" s="1"/>
  <c r="R112" i="4"/>
  <c r="AC112" i="4" s="1"/>
  <c r="Q112" i="4"/>
  <c r="P112" i="4"/>
  <c r="AA112" i="4" s="1"/>
  <c r="O112" i="4"/>
  <c r="N112" i="4"/>
  <c r="Y112" i="4" s="1"/>
  <c r="M112" i="4"/>
  <c r="AQ111" i="4"/>
  <c r="AP111" i="4"/>
  <c r="AO111" i="4"/>
  <c r="AN111" i="4"/>
  <c r="AM111" i="4"/>
  <c r="AL111" i="4"/>
  <c r="AK111" i="4"/>
  <c r="AJ111" i="4"/>
  <c r="AI111" i="4"/>
  <c r="AF111" i="4"/>
  <c r="AE111" i="4"/>
  <c r="AC111" i="4"/>
  <c r="U111" i="4"/>
  <c r="T111" i="4"/>
  <c r="S111" i="4"/>
  <c r="AD111" i="4" s="1"/>
  <c r="R111" i="4"/>
  <c r="Q111" i="4"/>
  <c r="AB111" i="4" s="1"/>
  <c r="P111" i="4"/>
  <c r="AA111" i="4" s="1"/>
  <c r="O111" i="4"/>
  <c r="Z111" i="4" s="1"/>
  <c r="N111" i="4"/>
  <c r="Y111" i="4" s="1"/>
  <c r="M111" i="4"/>
  <c r="X111" i="4" s="1"/>
  <c r="AQ105" i="4"/>
  <c r="AP105" i="4"/>
  <c r="AO105" i="4"/>
  <c r="AN105" i="4"/>
  <c r="AM105" i="4"/>
  <c r="AL105" i="4"/>
  <c r="AK105" i="4"/>
  <c r="AJ105" i="4"/>
  <c r="AI105" i="4"/>
  <c r="AF105" i="4"/>
  <c r="AE105" i="4"/>
  <c r="AD105" i="4"/>
  <c r="AC105" i="4"/>
  <c r="AB105" i="4"/>
  <c r="AA105" i="4"/>
  <c r="AA149" i="4" s="1"/>
  <c r="Z105" i="4"/>
  <c r="Y105" i="4"/>
  <c r="X105" i="4"/>
  <c r="AQ104" i="4"/>
  <c r="AP104" i="4"/>
  <c r="AO104" i="4"/>
  <c r="AN104" i="4"/>
  <c r="AM104" i="4"/>
  <c r="AL104" i="4"/>
  <c r="AK104" i="4"/>
  <c r="AJ104" i="4"/>
  <c r="AI104" i="4"/>
  <c r="AF104" i="4"/>
  <c r="AF148" i="4" s="1"/>
  <c r="AE104" i="4"/>
  <c r="AD104" i="4"/>
  <c r="AD148" i="4" s="1"/>
  <c r="AC104" i="4"/>
  <c r="AB104" i="4"/>
  <c r="AB148" i="4" s="1"/>
  <c r="AA104" i="4"/>
  <c r="Z104" i="4"/>
  <c r="Y104" i="4"/>
  <c r="X104" i="4"/>
  <c r="AQ103" i="4"/>
  <c r="AP103" i="4"/>
  <c r="AO103" i="4"/>
  <c r="AN103" i="4"/>
  <c r="AM103" i="4"/>
  <c r="AL103" i="4"/>
  <c r="AK103" i="4"/>
  <c r="AJ103" i="4"/>
  <c r="AI103" i="4"/>
  <c r="AF103" i="4"/>
  <c r="AE103" i="4"/>
  <c r="AD103" i="4"/>
  <c r="AC103" i="4"/>
  <c r="AB103" i="4"/>
  <c r="AA103" i="4"/>
  <c r="Z103" i="4"/>
  <c r="Y103" i="4"/>
  <c r="X103" i="4"/>
  <c r="AQ102" i="4"/>
  <c r="AP102" i="4"/>
  <c r="AO102" i="4"/>
  <c r="AN102" i="4"/>
  <c r="AM102" i="4"/>
  <c r="AL102" i="4"/>
  <c r="AK102" i="4"/>
  <c r="AJ102" i="4"/>
  <c r="AI102" i="4"/>
  <c r="AF102" i="4"/>
  <c r="AF146" i="4" s="1"/>
  <c r="AE102" i="4"/>
  <c r="AD102" i="4"/>
  <c r="AC102" i="4"/>
  <c r="AB102" i="4"/>
  <c r="AA102" i="4"/>
  <c r="Z102" i="4"/>
  <c r="Y102" i="4"/>
  <c r="X102" i="4"/>
  <c r="AQ101" i="4"/>
  <c r="AP101" i="4"/>
  <c r="AO101" i="4"/>
  <c r="AN101" i="4"/>
  <c r="AM101" i="4"/>
  <c r="AL101" i="4"/>
  <c r="AK101" i="4"/>
  <c r="AJ101" i="4"/>
  <c r="AI101" i="4"/>
  <c r="AF101" i="4"/>
  <c r="AE101" i="4"/>
  <c r="AD101" i="4"/>
  <c r="AC101" i="4"/>
  <c r="AB101" i="4"/>
  <c r="AA101" i="4"/>
  <c r="Z101" i="4"/>
  <c r="Y101" i="4"/>
  <c r="X101" i="4"/>
  <c r="AQ100" i="4"/>
  <c r="AP100" i="4"/>
  <c r="AO100" i="4"/>
  <c r="AN100" i="4"/>
  <c r="AM100" i="4"/>
  <c r="AL100" i="4"/>
  <c r="AK100" i="4"/>
  <c r="AJ100" i="4"/>
  <c r="AI100" i="4"/>
  <c r="AF100" i="4"/>
  <c r="AE100" i="4"/>
  <c r="AD100" i="4"/>
  <c r="AC100" i="4"/>
  <c r="AB100" i="4"/>
  <c r="AB144" i="4" s="1"/>
  <c r="AA100" i="4"/>
  <c r="Z100" i="4"/>
  <c r="Z144" i="4" s="1"/>
  <c r="Y100" i="4"/>
  <c r="X100" i="4"/>
  <c r="X144" i="4" s="1"/>
  <c r="AQ99" i="4"/>
  <c r="AP99" i="4"/>
  <c r="AO99" i="4"/>
  <c r="AN99" i="4"/>
  <c r="AM99" i="4"/>
  <c r="AL99" i="4"/>
  <c r="AK99" i="4"/>
  <c r="AJ99" i="4"/>
  <c r="AI99" i="4"/>
  <c r="AF99" i="4"/>
  <c r="AE99" i="4"/>
  <c r="AD99" i="4"/>
  <c r="AC99" i="4"/>
  <c r="AB99" i="4"/>
  <c r="AA99" i="4"/>
  <c r="Z99" i="4"/>
  <c r="Y99" i="4"/>
  <c r="X99" i="4"/>
  <c r="AQ98" i="4"/>
  <c r="AP98" i="4"/>
  <c r="AO98" i="4"/>
  <c r="AN98" i="4"/>
  <c r="AM98" i="4"/>
  <c r="AL98" i="4"/>
  <c r="AK98" i="4"/>
  <c r="AJ98" i="4"/>
  <c r="AI98" i="4"/>
  <c r="AF98" i="4"/>
  <c r="AF142" i="4" s="1"/>
  <c r="AE98" i="4"/>
  <c r="AD98" i="4"/>
  <c r="AD142" i="4" s="1"/>
  <c r="AC98" i="4"/>
  <c r="AB98" i="4"/>
  <c r="AA98" i="4"/>
  <c r="Z98" i="4"/>
  <c r="Y98" i="4"/>
  <c r="X98" i="4"/>
  <c r="X142" i="4" s="1"/>
  <c r="AQ97" i="4"/>
  <c r="AP97" i="4"/>
  <c r="AO97" i="4"/>
  <c r="AN97" i="4"/>
  <c r="AM97" i="4"/>
  <c r="AL97" i="4"/>
  <c r="AK97" i="4"/>
  <c r="AJ97" i="4"/>
  <c r="AI97" i="4"/>
  <c r="AF97" i="4"/>
  <c r="AE97" i="4"/>
  <c r="AD97" i="4"/>
  <c r="AC97" i="4"/>
  <c r="AC141" i="4" s="1"/>
  <c r="AB97" i="4"/>
  <c r="AA97" i="4"/>
  <c r="AA141" i="4" s="1"/>
  <c r="Z97" i="4"/>
  <c r="Y97" i="4"/>
  <c r="X97" i="4"/>
  <c r="AQ96" i="4"/>
  <c r="AP96" i="4"/>
  <c r="AO96" i="4"/>
  <c r="AN96" i="4"/>
  <c r="AM96" i="4"/>
  <c r="AL96" i="4"/>
  <c r="AK96" i="4"/>
  <c r="AJ96" i="4"/>
  <c r="AI96" i="4"/>
  <c r="AF96" i="4"/>
  <c r="AE96" i="4"/>
  <c r="AD96" i="4"/>
  <c r="AD140" i="4" s="1"/>
  <c r="AC96" i="4"/>
  <c r="AB96" i="4"/>
  <c r="AA96" i="4"/>
  <c r="Z96" i="4"/>
  <c r="Y96" i="4"/>
  <c r="X96" i="4"/>
  <c r="AQ95" i="4"/>
  <c r="AP95" i="4"/>
  <c r="AO95" i="4"/>
  <c r="AN95" i="4"/>
  <c r="AM95" i="4"/>
  <c r="AL95" i="4"/>
  <c r="AK95" i="4"/>
  <c r="AJ95" i="4"/>
  <c r="AI95" i="4"/>
  <c r="AF95" i="4"/>
  <c r="AE95" i="4"/>
  <c r="AE139" i="4" s="1"/>
  <c r="AD95" i="4"/>
  <c r="AD139" i="4" s="1"/>
  <c r="AC95" i="4"/>
  <c r="AB95" i="4"/>
  <c r="AA95" i="4"/>
  <c r="Z95" i="4"/>
  <c r="Y95" i="4"/>
  <c r="X95" i="4"/>
  <c r="AQ94" i="4"/>
  <c r="AP94" i="4"/>
  <c r="AO94" i="4"/>
  <c r="AN94" i="4"/>
  <c r="AM94" i="4"/>
  <c r="AL94" i="4"/>
  <c r="AK94" i="4"/>
  <c r="AJ94" i="4"/>
  <c r="AI94" i="4"/>
  <c r="AF94" i="4"/>
  <c r="AE94" i="4"/>
  <c r="AD94" i="4"/>
  <c r="AD138" i="4" s="1"/>
  <c r="AC94" i="4"/>
  <c r="AB94" i="4"/>
  <c r="AA94" i="4"/>
  <c r="Z94" i="4"/>
  <c r="Y94" i="4"/>
  <c r="X94" i="4"/>
  <c r="AQ93" i="4"/>
  <c r="AP93" i="4"/>
  <c r="AO93" i="4"/>
  <c r="AN93" i="4"/>
  <c r="AM93" i="4"/>
  <c r="AL93" i="4"/>
  <c r="AK93" i="4"/>
  <c r="AJ93" i="4"/>
  <c r="AI93" i="4"/>
  <c r="AF93" i="4"/>
  <c r="AE93" i="4"/>
  <c r="AD93" i="4"/>
  <c r="AC93" i="4"/>
  <c r="AB93" i="4"/>
  <c r="AA93" i="4"/>
  <c r="Z93" i="4"/>
  <c r="Y93" i="4"/>
  <c r="X93" i="4"/>
  <c r="AQ92" i="4"/>
  <c r="AP92" i="4"/>
  <c r="AO92" i="4"/>
  <c r="AN92" i="4"/>
  <c r="AM92" i="4"/>
  <c r="AL92" i="4"/>
  <c r="AK92" i="4"/>
  <c r="AJ92" i="4"/>
  <c r="AI92" i="4"/>
  <c r="AF92" i="4"/>
  <c r="AE92" i="4"/>
  <c r="AD92" i="4"/>
  <c r="AC92" i="4"/>
  <c r="AB92" i="4"/>
  <c r="AA92" i="4"/>
  <c r="Z92" i="4"/>
  <c r="Z136" i="4" s="1"/>
  <c r="Y92" i="4"/>
  <c r="X92" i="4"/>
  <c r="AQ91" i="4"/>
  <c r="AP91" i="4"/>
  <c r="AO91" i="4"/>
  <c r="AN91" i="4"/>
  <c r="AM91" i="4"/>
  <c r="AL91" i="4"/>
  <c r="AK91" i="4"/>
  <c r="AJ91" i="4"/>
  <c r="AI91" i="4"/>
  <c r="AF91" i="4"/>
  <c r="AE91" i="4"/>
  <c r="AD91" i="4"/>
  <c r="AC91" i="4"/>
  <c r="AB91" i="4"/>
  <c r="AA91" i="4"/>
  <c r="Z91" i="4"/>
  <c r="Y91" i="4"/>
  <c r="X91" i="4"/>
  <c r="AQ90" i="4"/>
  <c r="AP90" i="4"/>
  <c r="AO90" i="4"/>
  <c r="AN90" i="4"/>
  <c r="AM90" i="4"/>
  <c r="AL90" i="4"/>
  <c r="AK90" i="4"/>
  <c r="AJ90" i="4"/>
  <c r="AI90" i="4"/>
  <c r="AF90" i="4"/>
  <c r="AF134" i="4" s="1"/>
  <c r="AE90" i="4"/>
  <c r="AD90" i="4"/>
  <c r="AC90" i="4"/>
  <c r="AB90" i="4"/>
  <c r="AA90" i="4"/>
  <c r="Z90" i="4"/>
  <c r="Z134" i="4" s="1"/>
  <c r="Y90" i="4"/>
  <c r="X90" i="4"/>
  <c r="X134" i="4" s="1"/>
  <c r="AQ89" i="4"/>
  <c r="AP89" i="4"/>
  <c r="AO89" i="4"/>
  <c r="AN89" i="4"/>
  <c r="AM89" i="4"/>
  <c r="AL89" i="4"/>
  <c r="AK89" i="4"/>
  <c r="AJ89" i="4"/>
  <c r="AI89" i="4"/>
  <c r="AF89" i="4"/>
  <c r="AE89" i="4"/>
  <c r="AD89" i="4"/>
  <c r="AC89" i="4"/>
  <c r="AB89" i="4"/>
  <c r="AA89" i="4"/>
  <c r="AA133" i="4" s="1"/>
  <c r="Z89" i="4"/>
  <c r="Y89" i="4"/>
  <c r="X89" i="4"/>
  <c r="AQ88" i="4"/>
  <c r="AP88" i="4"/>
  <c r="AO88" i="4"/>
  <c r="AN88" i="4"/>
  <c r="AM88" i="4"/>
  <c r="AL88" i="4"/>
  <c r="AK88" i="4"/>
  <c r="AJ88" i="4"/>
  <c r="AI88" i="4"/>
  <c r="AF88" i="4"/>
  <c r="AF132" i="4" s="1"/>
  <c r="AE88" i="4"/>
  <c r="AD88" i="4"/>
  <c r="AD132" i="4" s="1"/>
  <c r="AC88" i="4"/>
  <c r="AB88" i="4"/>
  <c r="AB132" i="4" s="1"/>
  <c r="AA88" i="4"/>
  <c r="Z88" i="4"/>
  <c r="Y88" i="4"/>
  <c r="X88" i="4"/>
  <c r="AQ87" i="4"/>
  <c r="AP87" i="4"/>
  <c r="AO87" i="4"/>
  <c r="AN87" i="4"/>
  <c r="AM87" i="4"/>
  <c r="AL87" i="4"/>
  <c r="AK87" i="4"/>
  <c r="AJ87" i="4"/>
  <c r="AI87" i="4"/>
  <c r="AF87" i="4"/>
  <c r="AE87" i="4"/>
  <c r="AD87" i="4"/>
  <c r="AC87" i="4"/>
  <c r="AB87" i="4"/>
  <c r="AA87" i="4"/>
  <c r="Z87" i="4"/>
  <c r="Y87" i="4"/>
  <c r="X87" i="4"/>
  <c r="AQ86" i="4"/>
  <c r="AP86" i="4"/>
  <c r="AO86" i="4"/>
  <c r="AN86" i="4"/>
  <c r="AM86" i="4"/>
  <c r="AL86" i="4"/>
  <c r="AK86" i="4"/>
  <c r="AJ86" i="4"/>
  <c r="AI86" i="4"/>
  <c r="AF86" i="4"/>
  <c r="AF130" i="4" s="1"/>
  <c r="AE86" i="4"/>
  <c r="AD86" i="4"/>
  <c r="AC86" i="4"/>
  <c r="AB86" i="4"/>
  <c r="AA86" i="4"/>
  <c r="Z86" i="4"/>
  <c r="Y86" i="4"/>
  <c r="X86" i="4"/>
  <c r="AQ85" i="4"/>
  <c r="AP85" i="4"/>
  <c r="AO85" i="4"/>
  <c r="AN85" i="4"/>
  <c r="AM85" i="4"/>
  <c r="AL85" i="4"/>
  <c r="AK85" i="4"/>
  <c r="AJ85" i="4"/>
  <c r="AI85" i="4"/>
  <c r="AF85" i="4"/>
  <c r="AE85" i="4"/>
  <c r="AD85" i="4"/>
  <c r="AC85" i="4"/>
  <c r="AB85" i="4"/>
  <c r="AA85" i="4"/>
  <c r="Z85" i="4"/>
  <c r="Y85" i="4"/>
  <c r="X85" i="4"/>
  <c r="AQ84" i="4"/>
  <c r="AP84" i="4"/>
  <c r="AO84" i="4"/>
  <c r="AN84" i="4"/>
  <c r="AM84" i="4"/>
  <c r="AL84" i="4"/>
  <c r="AK84" i="4"/>
  <c r="AJ84" i="4"/>
  <c r="AI84" i="4"/>
  <c r="AF84" i="4"/>
  <c r="AE84" i="4"/>
  <c r="AD84" i="4"/>
  <c r="AC84" i="4"/>
  <c r="AB84" i="4"/>
  <c r="AB128" i="4" s="1"/>
  <c r="AA84" i="4"/>
  <c r="Z84" i="4"/>
  <c r="Z128" i="4" s="1"/>
  <c r="Y84" i="4"/>
  <c r="X84" i="4"/>
  <c r="X128" i="4" s="1"/>
  <c r="AQ83" i="4"/>
  <c r="AP83" i="4"/>
  <c r="AO83" i="4"/>
  <c r="AN83" i="4"/>
  <c r="AM83" i="4"/>
  <c r="AL83" i="4"/>
  <c r="AK83" i="4"/>
  <c r="AJ83" i="4"/>
  <c r="AI83" i="4"/>
  <c r="AF83" i="4"/>
  <c r="AE83" i="4"/>
  <c r="AD83" i="4"/>
  <c r="AC83" i="4"/>
  <c r="AB83" i="4"/>
  <c r="AA83" i="4"/>
  <c r="Z83" i="4"/>
  <c r="Y83" i="4"/>
  <c r="X83" i="4"/>
  <c r="AQ82" i="4"/>
  <c r="AP82" i="4"/>
  <c r="AO82" i="4"/>
  <c r="AN82" i="4"/>
  <c r="AM82" i="4"/>
  <c r="AL82" i="4"/>
  <c r="AK82" i="4"/>
  <c r="AJ82" i="4"/>
  <c r="AI82" i="4"/>
  <c r="AF82" i="4"/>
  <c r="AF126" i="4" s="1"/>
  <c r="AE82" i="4"/>
  <c r="AD82" i="4"/>
  <c r="AD126" i="4" s="1"/>
  <c r="AC82" i="4"/>
  <c r="AB82" i="4"/>
  <c r="AA82" i="4"/>
  <c r="Z82" i="4"/>
  <c r="Y82" i="4"/>
  <c r="X82" i="4"/>
  <c r="X126" i="4" s="1"/>
  <c r="AQ81" i="4"/>
  <c r="AP81" i="4"/>
  <c r="AO81" i="4"/>
  <c r="AN81" i="4"/>
  <c r="AM81" i="4"/>
  <c r="AL81" i="4"/>
  <c r="AK81" i="4"/>
  <c r="AJ81" i="4"/>
  <c r="AI81" i="4"/>
  <c r="AF81" i="4"/>
  <c r="AE81" i="4"/>
  <c r="AD81" i="4"/>
  <c r="AC81" i="4"/>
  <c r="AC125" i="4" s="1"/>
  <c r="AB81" i="4"/>
  <c r="AA81" i="4"/>
  <c r="AA125" i="4" s="1"/>
  <c r="Z81" i="4"/>
  <c r="Y81" i="4"/>
  <c r="X81" i="4"/>
  <c r="AQ80" i="4"/>
  <c r="AP80" i="4"/>
  <c r="AO80" i="4"/>
  <c r="AN80" i="4"/>
  <c r="AM80" i="4"/>
  <c r="AL80" i="4"/>
  <c r="AK80" i="4"/>
  <c r="AJ80" i="4"/>
  <c r="AI80" i="4"/>
  <c r="AF80" i="4"/>
  <c r="AE80" i="4"/>
  <c r="AD80" i="4"/>
  <c r="AD124" i="4" s="1"/>
  <c r="AC80" i="4"/>
  <c r="AB80" i="4"/>
  <c r="AA80" i="4"/>
  <c r="Z80" i="4"/>
  <c r="Y80" i="4"/>
  <c r="X80" i="4"/>
  <c r="AQ79" i="4"/>
  <c r="AP79" i="4"/>
  <c r="AO79" i="4"/>
  <c r="AN79" i="4"/>
  <c r="AM79" i="4"/>
  <c r="AL79" i="4"/>
  <c r="AK79" i="4"/>
  <c r="AJ79" i="4"/>
  <c r="AI79" i="4"/>
  <c r="AF79" i="4"/>
  <c r="AE79" i="4"/>
  <c r="AE123" i="4" s="1"/>
  <c r="AD79" i="4"/>
  <c r="AD123" i="4" s="1"/>
  <c r="AC79" i="4"/>
  <c r="AB79" i="4"/>
  <c r="AA79" i="4"/>
  <c r="Z79" i="4"/>
  <c r="Y79" i="4"/>
  <c r="X79" i="4"/>
  <c r="AQ78" i="4"/>
  <c r="AP78" i="4"/>
  <c r="AO78" i="4"/>
  <c r="AN78" i="4"/>
  <c r="AM78" i="4"/>
  <c r="AL78" i="4"/>
  <c r="AK78" i="4"/>
  <c r="AJ78" i="4"/>
  <c r="AI78" i="4"/>
  <c r="AF78" i="4"/>
  <c r="AE78" i="4"/>
  <c r="AD78" i="4"/>
  <c r="AD122" i="4" s="1"/>
  <c r="AC78" i="4"/>
  <c r="AB78" i="4"/>
  <c r="AA78" i="4"/>
  <c r="Z78" i="4"/>
  <c r="Y78" i="4"/>
  <c r="X78" i="4"/>
  <c r="AQ77" i="4"/>
  <c r="AP77" i="4"/>
  <c r="AO77" i="4"/>
  <c r="AN77" i="4"/>
  <c r="AM77" i="4"/>
  <c r="AL77" i="4"/>
  <c r="AK77" i="4"/>
  <c r="AJ77" i="4"/>
  <c r="AI77" i="4"/>
  <c r="AF77" i="4"/>
  <c r="AE77" i="4"/>
  <c r="AD77" i="4"/>
  <c r="AC77" i="4"/>
  <c r="AB77" i="4"/>
  <c r="AA77" i="4"/>
  <c r="Z77" i="4"/>
  <c r="Y77" i="4"/>
  <c r="X77" i="4"/>
  <c r="AQ76" i="4"/>
  <c r="AP76" i="4"/>
  <c r="AO76" i="4"/>
  <c r="AN76" i="4"/>
  <c r="AM76" i="4"/>
  <c r="AL76" i="4"/>
  <c r="AK76" i="4"/>
  <c r="AJ76" i="4"/>
  <c r="AI76" i="4"/>
  <c r="AF76" i="4"/>
  <c r="AE76" i="4"/>
  <c r="AD76" i="4"/>
  <c r="AC76" i="4"/>
  <c r="AB76" i="4"/>
  <c r="AA76" i="4"/>
  <c r="Z76" i="4"/>
  <c r="Z120" i="4" s="1"/>
  <c r="Y76" i="4"/>
  <c r="X76" i="4"/>
  <c r="AQ75" i="4"/>
  <c r="AP75" i="4"/>
  <c r="AO75" i="4"/>
  <c r="AN75" i="4"/>
  <c r="AM75" i="4"/>
  <c r="AL75" i="4"/>
  <c r="AK75" i="4"/>
  <c r="AJ75" i="4"/>
  <c r="AI75" i="4"/>
  <c r="AF75" i="4"/>
  <c r="AE75" i="4"/>
  <c r="AD75" i="4"/>
  <c r="AC75" i="4"/>
  <c r="AB75" i="4"/>
  <c r="AA75" i="4"/>
  <c r="Z75" i="4"/>
  <c r="Y75" i="4"/>
  <c r="X75" i="4"/>
  <c r="AQ74" i="4"/>
  <c r="AP74" i="4"/>
  <c r="AO74" i="4"/>
  <c r="AN74" i="4"/>
  <c r="AM74" i="4"/>
  <c r="AL74" i="4"/>
  <c r="AK74" i="4"/>
  <c r="AJ74" i="4"/>
  <c r="AI74" i="4"/>
  <c r="AF74" i="4"/>
  <c r="AF118" i="4" s="1"/>
  <c r="AE74" i="4"/>
  <c r="AD74" i="4"/>
  <c r="AC74" i="4"/>
  <c r="AB74" i="4"/>
  <c r="AA74" i="4"/>
  <c r="Z74" i="4"/>
  <c r="Z118" i="4" s="1"/>
  <c r="Y74" i="4"/>
  <c r="X74" i="4"/>
  <c r="X118" i="4" s="1"/>
  <c r="AQ73" i="4"/>
  <c r="AP73" i="4"/>
  <c r="AO73" i="4"/>
  <c r="AN73" i="4"/>
  <c r="AM73" i="4"/>
  <c r="AL73" i="4"/>
  <c r="AK73" i="4"/>
  <c r="AJ73" i="4"/>
  <c r="AI73" i="4"/>
  <c r="AF73" i="4"/>
  <c r="AE73" i="4"/>
  <c r="AD73" i="4"/>
  <c r="AC73" i="4"/>
  <c r="AB73" i="4"/>
  <c r="AA73" i="4"/>
  <c r="AA117" i="4" s="1"/>
  <c r="Z73" i="4"/>
  <c r="Y73" i="4"/>
  <c r="X73" i="4"/>
  <c r="AQ72" i="4"/>
  <c r="AP72" i="4"/>
  <c r="AO72" i="4"/>
  <c r="AN72" i="4"/>
  <c r="AM72" i="4"/>
  <c r="AL72" i="4"/>
  <c r="AK72" i="4"/>
  <c r="AJ72" i="4"/>
  <c r="AI72" i="4"/>
  <c r="AF72" i="4"/>
  <c r="AF116" i="4" s="1"/>
  <c r="AE72" i="4"/>
  <c r="AD72" i="4"/>
  <c r="AD116" i="4" s="1"/>
  <c r="AC72" i="4"/>
  <c r="AB72" i="4"/>
  <c r="AB116" i="4" s="1"/>
  <c r="AA72" i="4"/>
  <c r="Z72" i="4"/>
  <c r="Y72" i="4"/>
  <c r="X72" i="4"/>
  <c r="AQ71" i="4"/>
  <c r="AP71" i="4"/>
  <c r="AO71" i="4"/>
  <c r="AN71" i="4"/>
  <c r="AM71" i="4"/>
  <c r="AL71" i="4"/>
  <c r="AK71" i="4"/>
  <c r="AJ71" i="4"/>
  <c r="AI71" i="4"/>
  <c r="AF71" i="4"/>
  <c r="AE71" i="4"/>
  <c r="AD71" i="4"/>
  <c r="AC71" i="4"/>
  <c r="AB71" i="4"/>
  <c r="AA71" i="4"/>
  <c r="Z71" i="4"/>
  <c r="Y71" i="4"/>
  <c r="X71" i="4"/>
  <c r="AQ70" i="4"/>
  <c r="AP70" i="4"/>
  <c r="AO70" i="4"/>
  <c r="AN70" i="4"/>
  <c r="AM70" i="4"/>
  <c r="AL70" i="4"/>
  <c r="AK70" i="4"/>
  <c r="AJ70" i="4"/>
  <c r="AI70" i="4"/>
  <c r="AF70" i="4"/>
  <c r="AF114" i="4" s="1"/>
  <c r="AE70" i="4"/>
  <c r="AD70" i="4"/>
  <c r="AC70" i="4"/>
  <c r="AB70" i="4"/>
  <c r="AA70" i="4"/>
  <c r="Z70" i="4"/>
  <c r="Y70" i="4"/>
  <c r="X70" i="4"/>
  <c r="AQ69" i="4"/>
  <c r="AP69" i="4"/>
  <c r="AO69" i="4"/>
  <c r="AN69" i="4"/>
  <c r="AM69" i="4"/>
  <c r="AL69" i="4"/>
  <c r="AK69" i="4"/>
  <c r="AJ69" i="4"/>
  <c r="AI69" i="4"/>
  <c r="AF69" i="4"/>
  <c r="AE69" i="4"/>
  <c r="AD69" i="4"/>
  <c r="AC69" i="4"/>
  <c r="AB69" i="4"/>
  <c r="AA69" i="4"/>
  <c r="Z69" i="4"/>
  <c r="Y69" i="4"/>
  <c r="X69" i="4"/>
  <c r="AQ68" i="4"/>
  <c r="AP68" i="4"/>
  <c r="AO68" i="4"/>
  <c r="AN68" i="4"/>
  <c r="AM68" i="4"/>
  <c r="AL68" i="4"/>
  <c r="AK68" i="4"/>
  <c r="AJ68" i="4"/>
  <c r="AI68" i="4"/>
  <c r="AF68" i="4"/>
  <c r="AE68" i="4"/>
  <c r="AD68" i="4"/>
  <c r="AC68" i="4"/>
  <c r="AB68" i="4"/>
  <c r="AB112" i="4" s="1"/>
  <c r="AA68" i="4"/>
  <c r="Z68" i="4"/>
  <c r="Z112" i="4" s="1"/>
  <c r="Y68" i="4"/>
  <c r="X68" i="4"/>
  <c r="X112" i="4" s="1"/>
  <c r="AQ67" i="4"/>
  <c r="AP67" i="4"/>
  <c r="AO67" i="4"/>
  <c r="AN67" i="4"/>
  <c r="AM67" i="4"/>
  <c r="AL67" i="4"/>
  <c r="AK67" i="4"/>
  <c r="AJ67" i="4"/>
  <c r="AI67" i="4"/>
  <c r="AF67" i="4"/>
  <c r="AE67" i="4"/>
  <c r="AD67" i="4"/>
  <c r="AC67" i="4"/>
  <c r="AB67" i="4"/>
  <c r="AA67" i="4"/>
  <c r="Z67" i="4"/>
  <c r="Y67" i="4"/>
  <c r="X67" i="4"/>
  <c r="J60" i="4"/>
  <c r="I60" i="4"/>
  <c r="H60" i="4"/>
  <c r="G60" i="4"/>
  <c r="F60" i="4"/>
  <c r="E60" i="4"/>
  <c r="D60" i="4"/>
  <c r="C60" i="4"/>
  <c r="B60" i="4"/>
  <c r="J53" i="4"/>
  <c r="I53" i="4"/>
  <c r="H53" i="4"/>
  <c r="G53" i="4"/>
  <c r="F53" i="4"/>
  <c r="E53" i="4"/>
  <c r="D53" i="4"/>
  <c r="C53" i="4"/>
  <c r="B53" i="4"/>
  <c r="J46" i="4"/>
  <c r="I46" i="4"/>
  <c r="H46" i="4"/>
  <c r="G46" i="4"/>
  <c r="F46" i="4"/>
  <c r="E46" i="4"/>
  <c r="D46" i="4"/>
  <c r="C46" i="4"/>
  <c r="B46" i="4"/>
  <c r="J37" i="4"/>
  <c r="I37" i="4"/>
  <c r="H37" i="4"/>
  <c r="G37" i="4"/>
  <c r="F37" i="4"/>
  <c r="E37" i="4"/>
  <c r="D37" i="4"/>
  <c r="C37" i="4"/>
  <c r="B37" i="4"/>
  <c r="D29" i="4"/>
  <c r="C29" i="4"/>
  <c r="B29" i="4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21" i="2"/>
  <c r="D172" i="3"/>
  <c r="J171" i="3"/>
  <c r="I171" i="3"/>
  <c r="H171" i="3"/>
  <c r="D171" i="3"/>
  <c r="D170" i="3"/>
  <c r="U164" i="3"/>
  <c r="T164" i="3"/>
  <c r="S164" i="3"/>
  <c r="R164" i="3"/>
  <c r="Q164" i="3"/>
  <c r="P164" i="3"/>
  <c r="O164" i="3"/>
  <c r="N164" i="3"/>
  <c r="M164" i="3"/>
  <c r="J164" i="3"/>
  <c r="I164" i="3"/>
  <c r="H164" i="3"/>
  <c r="G164" i="3"/>
  <c r="F164" i="3"/>
  <c r="E164" i="3"/>
  <c r="D164" i="3"/>
  <c r="C164" i="3"/>
  <c r="B164" i="3"/>
  <c r="AQ149" i="3"/>
  <c r="AP149" i="3"/>
  <c r="AO149" i="3"/>
  <c r="AN149" i="3"/>
  <c r="AM149" i="3"/>
  <c r="AL149" i="3"/>
  <c r="AK149" i="3"/>
  <c r="AJ149" i="3"/>
  <c r="AI149" i="3"/>
  <c r="U149" i="3"/>
  <c r="T149" i="3"/>
  <c r="S149" i="3"/>
  <c r="R149" i="3"/>
  <c r="Q149" i="3"/>
  <c r="P149" i="3"/>
  <c r="O149" i="3"/>
  <c r="N149" i="3"/>
  <c r="M149" i="3"/>
  <c r="AQ148" i="3"/>
  <c r="AP148" i="3"/>
  <c r="AO148" i="3"/>
  <c r="AN148" i="3"/>
  <c r="AM148" i="3"/>
  <c r="AL148" i="3"/>
  <c r="AK148" i="3"/>
  <c r="AJ148" i="3"/>
  <c r="AI148" i="3"/>
  <c r="U148" i="3"/>
  <c r="T148" i="3"/>
  <c r="S148" i="3"/>
  <c r="R148" i="3"/>
  <c r="Q148" i="3"/>
  <c r="P148" i="3"/>
  <c r="O148" i="3"/>
  <c r="N148" i="3"/>
  <c r="M148" i="3"/>
  <c r="AQ147" i="3"/>
  <c r="AP147" i="3"/>
  <c r="AO147" i="3"/>
  <c r="AN147" i="3"/>
  <c r="AM147" i="3"/>
  <c r="AL147" i="3"/>
  <c r="AK147" i="3"/>
  <c r="AJ147" i="3"/>
  <c r="AI147" i="3"/>
  <c r="U147" i="3"/>
  <c r="T147" i="3"/>
  <c r="S147" i="3"/>
  <c r="R147" i="3"/>
  <c r="Q147" i="3"/>
  <c r="P147" i="3"/>
  <c r="O147" i="3"/>
  <c r="N147" i="3"/>
  <c r="M147" i="3"/>
  <c r="AQ146" i="3"/>
  <c r="AP146" i="3"/>
  <c r="AO146" i="3"/>
  <c r="AN146" i="3"/>
  <c r="AM146" i="3"/>
  <c r="AL146" i="3"/>
  <c r="AK146" i="3"/>
  <c r="AJ146" i="3"/>
  <c r="AI146" i="3"/>
  <c r="U146" i="3"/>
  <c r="T146" i="3"/>
  <c r="S146" i="3"/>
  <c r="R146" i="3"/>
  <c r="Q146" i="3"/>
  <c r="P146" i="3"/>
  <c r="O146" i="3"/>
  <c r="N146" i="3"/>
  <c r="M146" i="3"/>
  <c r="AQ145" i="3"/>
  <c r="AP145" i="3"/>
  <c r="AO145" i="3"/>
  <c r="AN145" i="3"/>
  <c r="AM145" i="3"/>
  <c r="AL145" i="3"/>
  <c r="AK145" i="3"/>
  <c r="AJ145" i="3"/>
  <c r="AI145" i="3"/>
  <c r="U145" i="3"/>
  <c r="T145" i="3"/>
  <c r="S145" i="3"/>
  <c r="R145" i="3"/>
  <c r="Q145" i="3"/>
  <c r="P145" i="3"/>
  <c r="O145" i="3"/>
  <c r="N145" i="3"/>
  <c r="M145" i="3"/>
  <c r="AQ144" i="3"/>
  <c r="AP144" i="3"/>
  <c r="AO144" i="3"/>
  <c r="AN144" i="3"/>
  <c r="AM144" i="3"/>
  <c r="AL144" i="3"/>
  <c r="AK144" i="3"/>
  <c r="AJ144" i="3"/>
  <c r="AI144" i="3"/>
  <c r="U144" i="3"/>
  <c r="T144" i="3"/>
  <c r="S144" i="3"/>
  <c r="R144" i="3"/>
  <c r="Q144" i="3"/>
  <c r="P144" i="3"/>
  <c r="O144" i="3"/>
  <c r="N144" i="3"/>
  <c r="M144" i="3"/>
  <c r="AQ143" i="3"/>
  <c r="AP143" i="3"/>
  <c r="AO143" i="3"/>
  <c r="AN143" i="3"/>
  <c r="AM143" i="3"/>
  <c r="AL143" i="3"/>
  <c r="AK143" i="3"/>
  <c r="AJ143" i="3"/>
  <c r="AI143" i="3"/>
  <c r="U143" i="3"/>
  <c r="T143" i="3"/>
  <c r="S143" i="3"/>
  <c r="R143" i="3"/>
  <c r="Q143" i="3"/>
  <c r="P143" i="3"/>
  <c r="O143" i="3"/>
  <c r="N143" i="3"/>
  <c r="M143" i="3"/>
  <c r="AQ142" i="3"/>
  <c r="AP142" i="3"/>
  <c r="AO142" i="3"/>
  <c r="AN142" i="3"/>
  <c r="AM142" i="3"/>
  <c r="AL142" i="3"/>
  <c r="AK142" i="3"/>
  <c r="AJ142" i="3"/>
  <c r="AI142" i="3"/>
  <c r="U142" i="3"/>
  <c r="T142" i="3"/>
  <c r="S142" i="3"/>
  <c r="R142" i="3"/>
  <c r="Q142" i="3"/>
  <c r="P142" i="3"/>
  <c r="O142" i="3"/>
  <c r="N142" i="3"/>
  <c r="M142" i="3"/>
  <c r="AQ141" i="3"/>
  <c r="AP141" i="3"/>
  <c r="AO141" i="3"/>
  <c r="AN141" i="3"/>
  <c r="AM141" i="3"/>
  <c r="AL141" i="3"/>
  <c r="AK141" i="3"/>
  <c r="AJ141" i="3"/>
  <c r="AI141" i="3"/>
  <c r="U141" i="3"/>
  <c r="T141" i="3"/>
  <c r="S141" i="3"/>
  <c r="R141" i="3"/>
  <c r="Q141" i="3"/>
  <c r="P141" i="3"/>
  <c r="O141" i="3"/>
  <c r="N141" i="3"/>
  <c r="M141" i="3"/>
  <c r="AQ140" i="3"/>
  <c r="AP140" i="3"/>
  <c r="AO140" i="3"/>
  <c r="AN140" i="3"/>
  <c r="AM140" i="3"/>
  <c r="AL140" i="3"/>
  <c r="AK140" i="3"/>
  <c r="AJ140" i="3"/>
  <c r="AI140" i="3"/>
  <c r="U140" i="3"/>
  <c r="T140" i="3"/>
  <c r="S140" i="3"/>
  <c r="R140" i="3"/>
  <c r="Q140" i="3"/>
  <c r="P140" i="3"/>
  <c r="O140" i="3"/>
  <c r="N140" i="3"/>
  <c r="M140" i="3"/>
  <c r="AQ139" i="3"/>
  <c r="AP139" i="3"/>
  <c r="AO139" i="3"/>
  <c r="AN139" i="3"/>
  <c r="AM139" i="3"/>
  <c r="AL139" i="3"/>
  <c r="AK139" i="3"/>
  <c r="AJ139" i="3"/>
  <c r="AI139" i="3"/>
  <c r="U139" i="3"/>
  <c r="T139" i="3"/>
  <c r="S139" i="3"/>
  <c r="R139" i="3"/>
  <c r="Q139" i="3"/>
  <c r="P139" i="3"/>
  <c r="O139" i="3"/>
  <c r="N139" i="3"/>
  <c r="M139" i="3"/>
  <c r="AQ138" i="3"/>
  <c r="AP138" i="3"/>
  <c r="AO138" i="3"/>
  <c r="AN138" i="3"/>
  <c r="AM138" i="3"/>
  <c r="AL138" i="3"/>
  <c r="AK138" i="3"/>
  <c r="AJ138" i="3"/>
  <c r="AI138" i="3"/>
  <c r="U138" i="3"/>
  <c r="T138" i="3"/>
  <c r="S138" i="3"/>
  <c r="R138" i="3"/>
  <c r="Q138" i="3"/>
  <c r="P138" i="3"/>
  <c r="O138" i="3"/>
  <c r="N138" i="3"/>
  <c r="M138" i="3"/>
  <c r="AQ137" i="3"/>
  <c r="AP137" i="3"/>
  <c r="AO137" i="3"/>
  <c r="AN137" i="3"/>
  <c r="AM137" i="3"/>
  <c r="AL137" i="3"/>
  <c r="AK137" i="3"/>
  <c r="AJ137" i="3"/>
  <c r="AI137" i="3"/>
  <c r="U137" i="3"/>
  <c r="T137" i="3"/>
  <c r="S137" i="3"/>
  <c r="R137" i="3"/>
  <c r="Q137" i="3"/>
  <c r="P137" i="3"/>
  <c r="O137" i="3"/>
  <c r="N137" i="3"/>
  <c r="M137" i="3"/>
  <c r="AQ136" i="3"/>
  <c r="AP136" i="3"/>
  <c r="AO136" i="3"/>
  <c r="AN136" i="3"/>
  <c r="AM136" i="3"/>
  <c r="AL136" i="3"/>
  <c r="AK136" i="3"/>
  <c r="AJ136" i="3"/>
  <c r="AI136" i="3"/>
  <c r="U136" i="3"/>
  <c r="T136" i="3"/>
  <c r="S136" i="3"/>
  <c r="R136" i="3"/>
  <c r="Q136" i="3"/>
  <c r="P136" i="3"/>
  <c r="O136" i="3"/>
  <c r="N136" i="3"/>
  <c r="M136" i="3"/>
  <c r="AQ135" i="3"/>
  <c r="AP135" i="3"/>
  <c r="AO135" i="3"/>
  <c r="AN135" i="3"/>
  <c r="AM135" i="3"/>
  <c r="AL135" i="3"/>
  <c r="AK135" i="3"/>
  <c r="AJ135" i="3"/>
  <c r="AI135" i="3"/>
  <c r="U135" i="3"/>
  <c r="T135" i="3"/>
  <c r="S135" i="3"/>
  <c r="R135" i="3"/>
  <c r="Q135" i="3"/>
  <c r="P135" i="3"/>
  <c r="O135" i="3"/>
  <c r="N135" i="3"/>
  <c r="M135" i="3"/>
  <c r="AQ134" i="3"/>
  <c r="AP134" i="3"/>
  <c r="AO134" i="3"/>
  <c r="AN134" i="3"/>
  <c r="AM134" i="3"/>
  <c r="AL134" i="3"/>
  <c r="AK134" i="3"/>
  <c r="AJ134" i="3"/>
  <c r="AI134" i="3"/>
  <c r="U134" i="3"/>
  <c r="T134" i="3"/>
  <c r="S134" i="3"/>
  <c r="R134" i="3"/>
  <c r="Q134" i="3"/>
  <c r="P134" i="3"/>
  <c r="O134" i="3"/>
  <c r="N134" i="3"/>
  <c r="M134" i="3"/>
  <c r="AQ133" i="3"/>
  <c r="AP133" i="3"/>
  <c r="AO133" i="3"/>
  <c r="AN133" i="3"/>
  <c r="AM133" i="3"/>
  <c r="AL133" i="3"/>
  <c r="AK133" i="3"/>
  <c r="AJ133" i="3"/>
  <c r="AI133" i="3"/>
  <c r="U133" i="3"/>
  <c r="T133" i="3"/>
  <c r="S133" i="3"/>
  <c r="R133" i="3"/>
  <c r="Q133" i="3"/>
  <c r="P133" i="3"/>
  <c r="O133" i="3"/>
  <c r="N133" i="3"/>
  <c r="M133" i="3"/>
  <c r="AQ132" i="3"/>
  <c r="AP132" i="3"/>
  <c r="AO132" i="3"/>
  <c r="AN132" i="3"/>
  <c r="AM132" i="3"/>
  <c r="AL132" i="3"/>
  <c r="AK132" i="3"/>
  <c r="AJ132" i="3"/>
  <c r="AI132" i="3"/>
  <c r="U132" i="3"/>
  <c r="T132" i="3"/>
  <c r="S132" i="3"/>
  <c r="R132" i="3"/>
  <c r="Q132" i="3"/>
  <c r="P132" i="3"/>
  <c r="O132" i="3"/>
  <c r="N132" i="3"/>
  <c r="M132" i="3"/>
  <c r="AQ131" i="3"/>
  <c r="AP131" i="3"/>
  <c r="AO131" i="3"/>
  <c r="AN131" i="3"/>
  <c r="AM131" i="3"/>
  <c r="AL131" i="3"/>
  <c r="AK131" i="3"/>
  <c r="AJ131" i="3"/>
  <c r="AI131" i="3"/>
  <c r="U131" i="3"/>
  <c r="T131" i="3"/>
  <c r="S131" i="3"/>
  <c r="R131" i="3"/>
  <c r="Q131" i="3"/>
  <c r="P131" i="3"/>
  <c r="O131" i="3"/>
  <c r="N131" i="3"/>
  <c r="M131" i="3"/>
  <c r="AQ130" i="3"/>
  <c r="AP130" i="3"/>
  <c r="AO130" i="3"/>
  <c r="AN130" i="3"/>
  <c r="AM130" i="3"/>
  <c r="AL130" i="3"/>
  <c r="AK130" i="3"/>
  <c r="AJ130" i="3"/>
  <c r="AI130" i="3"/>
  <c r="U130" i="3"/>
  <c r="T130" i="3"/>
  <c r="S130" i="3"/>
  <c r="R130" i="3"/>
  <c r="Q130" i="3"/>
  <c r="P130" i="3"/>
  <c r="O130" i="3"/>
  <c r="N130" i="3"/>
  <c r="M130" i="3"/>
  <c r="AQ129" i="3"/>
  <c r="AP129" i="3"/>
  <c r="AO129" i="3"/>
  <c r="AN129" i="3"/>
  <c r="AM129" i="3"/>
  <c r="AL129" i="3"/>
  <c r="AK129" i="3"/>
  <c r="AJ129" i="3"/>
  <c r="AI129" i="3"/>
  <c r="U129" i="3"/>
  <c r="T129" i="3"/>
  <c r="S129" i="3"/>
  <c r="R129" i="3"/>
  <c r="Q129" i="3"/>
  <c r="P129" i="3"/>
  <c r="O129" i="3"/>
  <c r="N129" i="3"/>
  <c r="M129" i="3"/>
  <c r="AQ128" i="3"/>
  <c r="AP128" i="3"/>
  <c r="AO128" i="3"/>
  <c r="AN128" i="3"/>
  <c r="AM128" i="3"/>
  <c r="AL128" i="3"/>
  <c r="AK128" i="3"/>
  <c r="AJ128" i="3"/>
  <c r="AI128" i="3"/>
  <c r="U128" i="3"/>
  <c r="T128" i="3"/>
  <c r="S128" i="3"/>
  <c r="R128" i="3"/>
  <c r="Q128" i="3"/>
  <c r="P128" i="3"/>
  <c r="O128" i="3"/>
  <c r="N128" i="3"/>
  <c r="M128" i="3"/>
  <c r="AQ127" i="3"/>
  <c r="AP127" i="3"/>
  <c r="AO127" i="3"/>
  <c r="AN127" i="3"/>
  <c r="AM127" i="3"/>
  <c r="AL127" i="3"/>
  <c r="AK127" i="3"/>
  <c r="AJ127" i="3"/>
  <c r="AI127" i="3"/>
  <c r="U127" i="3"/>
  <c r="T127" i="3"/>
  <c r="S127" i="3"/>
  <c r="R127" i="3"/>
  <c r="Q127" i="3"/>
  <c r="P127" i="3"/>
  <c r="O127" i="3"/>
  <c r="N127" i="3"/>
  <c r="M127" i="3"/>
  <c r="AQ126" i="3"/>
  <c r="AP126" i="3"/>
  <c r="AO126" i="3"/>
  <c r="AN126" i="3"/>
  <c r="AM126" i="3"/>
  <c r="AL126" i="3"/>
  <c r="AK126" i="3"/>
  <c r="AJ126" i="3"/>
  <c r="AI126" i="3"/>
  <c r="U126" i="3"/>
  <c r="T126" i="3"/>
  <c r="S126" i="3"/>
  <c r="R126" i="3"/>
  <c r="Q126" i="3"/>
  <c r="P126" i="3"/>
  <c r="O126" i="3"/>
  <c r="N126" i="3"/>
  <c r="M126" i="3"/>
  <c r="AQ125" i="3"/>
  <c r="AP125" i="3"/>
  <c r="AO125" i="3"/>
  <c r="AN125" i="3"/>
  <c r="AM125" i="3"/>
  <c r="AL125" i="3"/>
  <c r="AK125" i="3"/>
  <c r="AJ125" i="3"/>
  <c r="AI125" i="3"/>
  <c r="U125" i="3"/>
  <c r="T125" i="3"/>
  <c r="S125" i="3"/>
  <c r="R125" i="3"/>
  <c r="Q125" i="3"/>
  <c r="P125" i="3"/>
  <c r="O125" i="3"/>
  <c r="N125" i="3"/>
  <c r="M125" i="3"/>
  <c r="AQ124" i="3"/>
  <c r="AP124" i="3"/>
  <c r="AO124" i="3"/>
  <c r="AN124" i="3"/>
  <c r="AM124" i="3"/>
  <c r="AL124" i="3"/>
  <c r="AK124" i="3"/>
  <c r="AJ124" i="3"/>
  <c r="AI124" i="3"/>
  <c r="U124" i="3"/>
  <c r="T124" i="3"/>
  <c r="S124" i="3"/>
  <c r="R124" i="3"/>
  <c r="Q124" i="3"/>
  <c r="P124" i="3"/>
  <c r="O124" i="3"/>
  <c r="N124" i="3"/>
  <c r="M124" i="3"/>
  <c r="AQ123" i="3"/>
  <c r="AP123" i="3"/>
  <c r="AO123" i="3"/>
  <c r="AN123" i="3"/>
  <c r="AM123" i="3"/>
  <c r="AL123" i="3"/>
  <c r="AK123" i="3"/>
  <c r="AJ123" i="3"/>
  <c r="AI123" i="3"/>
  <c r="U123" i="3"/>
  <c r="T123" i="3"/>
  <c r="S123" i="3"/>
  <c r="R123" i="3"/>
  <c r="Q123" i="3"/>
  <c r="P123" i="3"/>
  <c r="O123" i="3"/>
  <c r="N123" i="3"/>
  <c r="M123" i="3"/>
  <c r="AQ122" i="3"/>
  <c r="AP122" i="3"/>
  <c r="AO122" i="3"/>
  <c r="AN122" i="3"/>
  <c r="AM122" i="3"/>
  <c r="AL122" i="3"/>
  <c r="AK122" i="3"/>
  <c r="AJ122" i="3"/>
  <c r="AI122" i="3"/>
  <c r="U122" i="3"/>
  <c r="T122" i="3"/>
  <c r="S122" i="3"/>
  <c r="R122" i="3"/>
  <c r="Q122" i="3"/>
  <c r="P122" i="3"/>
  <c r="O122" i="3"/>
  <c r="N122" i="3"/>
  <c r="M122" i="3"/>
  <c r="AQ121" i="3"/>
  <c r="AP121" i="3"/>
  <c r="AO121" i="3"/>
  <c r="AN121" i="3"/>
  <c r="AM121" i="3"/>
  <c r="AL121" i="3"/>
  <c r="AK121" i="3"/>
  <c r="AJ121" i="3"/>
  <c r="AI121" i="3"/>
  <c r="U121" i="3"/>
  <c r="T121" i="3"/>
  <c r="S121" i="3"/>
  <c r="R121" i="3"/>
  <c r="Q121" i="3"/>
  <c r="P121" i="3"/>
  <c r="O121" i="3"/>
  <c r="N121" i="3"/>
  <c r="M121" i="3"/>
  <c r="AQ120" i="3"/>
  <c r="AP120" i="3"/>
  <c r="AO120" i="3"/>
  <c r="AN120" i="3"/>
  <c r="AM120" i="3"/>
  <c r="AL120" i="3"/>
  <c r="AK120" i="3"/>
  <c r="AJ120" i="3"/>
  <c r="AI120" i="3"/>
  <c r="U120" i="3"/>
  <c r="T120" i="3"/>
  <c r="S120" i="3"/>
  <c r="R120" i="3"/>
  <c r="Q120" i="3"/>
  <c r="P120" i="3"/>
  <c r="O120" i="3"/>
  <c r="N120" i="3"/>
  <c r="M120" i="3"/>
  <c r="AQ119" i="3"/>
  <c r="AP119" i="3"/>
  <c r="AO119" i="3"/>
  <c r="AN119" i="3"/>
  <c r="AM119" i="3"/>
  <c r="AL119" i="3"/>
  <c r="AK119" i="3"/>
  <c r="AJ119" i="3"/>
  <c r="AI119" i="3"/>
  <c r="U119" i="3"/>
  <c r="T119" i="3"/>
  <c r="S119" i="3"/>
  <c r="R119" i="3"/>
  <c r="Q119" i="3"/>
  <c r="P119" i="3"/>
  <c r="O119" i="3"/>
  <c r="N119" i="3"/>
  <c r="M119" i="3"/>
  <c r="AQ118" i="3"/>
  <c r="AP118" i="3"/>
  <c r="AO118" i="3"/>
  <c r="AN118" i="3"/>
  <c r="AM118" i="3"/>
  <c r="AL118" i="3"/>
  <c r="AK118" i="3"/>
  <c r="AJ118" i="3"/>
  <c r="AI118" i="3"/>
  <c r="U118" i="3"/>
  <c r="T118" i="3"/>
  <c r="S118" i="3"/>
  <c r="R118" i="3"/>
  <c r="Q118" i="3"/>
  <c r="P118" i="3"/>
  <c r="O118" i="3"/>
  <c r="N118" i="3"/>
  <c r="M118" i="3"/>
  <c r="AQ117" i="3"/>
  <c r="AP117" i="3"/>
  <c r="AO117" i="3"/>
  <c r="AN117" i="3"/>
  <c r="AM117" i="3"/>
  <c r="AL117" i="3"/>
  <c r="AK117" i="3"/>
  <c r="AJ117" i="3"/>
  <c r="AI117" i="3"/>
  <c r="U117" i="3"/>
  <c r="T117" i="3"/>
  <c r="S117" i="3"/>
  <c r="R117" i="3"/>
  <c r="Q117" i="3"/>
  <c r="P117" i="3"/>
  <c r="O117" i="3"/>
  <c r="N117" i="3"/>
  <c r="M117" i="3"/>
  <c r="AQ116" i="3"/>
  <c r="AP116" i="3"/>
  <c r="AO116" i="3"/>
  <c r="AN116" i="3"/>
  <c r="AM116" i="3"/>
  <c r="AL116" i="3"/>
  <c r="AK116" i="3"/>
  <c r="AJ116" i="3"/>
  <c r="AI116" i="3"/>
  <c r="U116" i="3"/>
  <c r="T116" i="3"/>
  <c r="S116" i="3"/>
  <c r="R116" i="3"/>
  <c r="Q116" i="3"/>
  <c r="P116" i="3"/>
  <c r="O116" i="3"/>
  <c r="N116" i="3"/>
  <c r="M116" i="3"/>
  <c r="AQ115" i="3"/>
  <c r="AP115" i="3"/>
  <c r="AO115" i="3"/>
  <c r="AN115" i="3"/>
  <c r="AM115" i="3"/>
  <c r="AL115" i="3"/>
  <c r="AK115" i="3"/>
  <c r="AJ115" i="3"/>
  <c r="AI115" i="3"/>
  <c r="U115" i="3"/>
  <c r="T115" i="3"/>
  <c r="S115" i="3"/>
  <c r="R115" i="3"/>
  <c r="Q115" i="3"/>
  <c r="P115" i="3"/>
  <c r="O115" i="3"/>
  <c r="N115" i="3"/>
  <c r="M115" i="3"/>
  <c r="AQ114" i="3"/>
  <c r="AP114" i="3"/>
  <c r="AO114" i="3"/>
  <c r="AN114" i="3"/>
  <c r="AM114" i="3"/>
  <c r="AL114" i="3"/>
  <c r="AK114" i="3"/>
  <c r="AJ114" i="3"/>
  <c r="AI114" i="3"/>
  <c r="U114" i="3"/>
  <c r="T114" i="3"/>
  <c r="S114" i="3"/>
  <c r="R114" i="3"/>
  <c r="Q114" i="3"/>
  <c r="P114" i="3"/>
  <c r="O114" i="3"/>
  <c r="N114" i="3"/>
  <c r="M114" i="3"/>
  <c r="AQ113" i="3"/>
  <c r="AP113" i="3"/>
  <c r="AO113" i="3"/>
  <c r="AN113" i="3"/>
  <c r="AM113" i="3"/>
  <c r="AL113" i="3"/>
  <c r="AK113" i="3"/>
  <c r="AJ113" i="3"/>
  <c r="AI113" i="3"/>
  <c r="U113" i="3"/>
  <c r="T113" i="3"/>
  <c r="S113" i="3"/>
  <c r="R113" i="3"/>
  <c r="Q113" i="3"/>
  <c r="P113" i="3"/>
  <c r="O113" i="3"/>
  <c r="N113" i="3"/>
  <c r="M113" i="3"/>
  <c r="AQ112" i="3"/>
  <c r="AP112" i="3"/>
  <c r="AO112" i="3"/>
  <c r="AN112" i="3"/>
  <c r="AM112" i="3"/>
  <c r="AL112" i="3"/>
  <c r="AK112" i="3"/>
  <c r="AJ112" i="3"/>
  <c r="AI112" i="3"/>
  <c r="U112" i="3"/>
  <c r="T112" i="3"/>
  <c r="S112" i="3"/>
  <c r="R112" i="3"/>
  <c r="Q112" i="3"/>
  <c r="P112" i="3"/>
  <c r="O112" i="3"/>
  <c r="N112" i="3"/>
  <c r="M112" i="3"/>
  <c r="AQ111" i="3"/>
  <c r="AP111" i="3"/>
  <c r="AO111" i="3"/>
  <c r="AN111" i="3"/>
  <c r="AM111" i="3"/>
  <c r="AL111" i="3"/>
  <c r="AK111" i="3"/>
  <c r="AJ111" i="3"/>
  <c r="AI111" i="3"/>
  <c r="U111" i="3"/>
  <c r="T111" i="3"/>
  <c r="S111" i="3"/>
  <c r="R111" i="3"/>
  <c r="Q111" i="3"/>
  <c r="P111" i="3"/>
  <c r="O111" i="3"/>
  <c r="N111" i="3"/>
  <c r="M111" i="3"/>
  <c r="AQ105" i="3"/>
  <c r="AP105" i="3"/>
  <c r="AO105" i="3"/>
  <c r="AN105" i="3"/>
  <c r="AM105" i="3"/>
  <c r="AL105" i="3"/>
  <c r="AK105" i="3"/>
  <c r="AJ105" i="3"/>
  <c r="AI105" i="3"/>
  <c r="AF105" i="3"/>
  <c r="AF149" i="3" s="1"/>
  <c r="AE105" i="3"/>
  <c r="AD105" i="3"/>
  <c r="AC105" i="3"/>
  <c r="AC149" i="3" s="1"/>
  <c r="AB105" i="3"/>
  <c r="AA105" i="3"/>
  <c r="Z105" i="3"/>
  <c r="Y105" i="3"/>
  <c r="X105" i="3"/>
  <c r="AQ104" i="3"/>
  <c r="AP104" i="3"/>
  <c r="AO104" i="3"/>
  <c r="AN104" i="3"/>
  <c r="AM104" i="3"/>
  <c r="AL104" i="3"/>
  <c r="AK104" i="3"/>
  <c r="AJ104" i="3"/>
  <c r="AI104" i="3"/>
  <c r="AF104" i="3"/>
  <c r="AE104" i="3"/>
  <c r="AD104" i="3"/>
  <c r="AC104" i="3"/>
  <c r="AB104" i="3"/>
  <c r="AA104" i="3"/>
  <c r="Z104" i="3"/>
  <c r="Y104" i="3"/>
  <c r="X104" i="3"/>
  <c r="AQ103" i="3"/>
  <c r="AP103" i="3"/>
  <c r="AO103" i="3"/>
  <c r="AN103" i="3"/>
  <c r="AM103" i="3"/>
  <c r="AL103" i="3"/>
  <c r="AK103" i="3"/>
  <c r="AJ103" i="3"/>
  <c r="AI103" i="3"/>
  <c r="AF103" i="3"/>
  <c r="AF147" i="3" s="1"/>
  <c r="AE103" i="3"/>
  <c r="AD103" i="3"/>
  <c r="AC103" i="3"/>
  <c r="AB103" i="3"/>
  <c r="AA103" i="3"/>
  <c r="Z103" i="3"/>
  <c r="Y103" i="3"/>
  <c r="X103" i="3"/>
  <c r="AQ102" i="3"/>
  <c r="AP102" i="3"/>
  <c r="AO102" i="3"/>
  <c r="AN102" i="3"/>
  <c r="AM102" i="3"/>
  <c r="AL102" i="3"/>
  <c r="AK102" i="3"/>
  <c r="AJ102" i="3"/>
  <c r="AI102" i="3"/>
  <c r="AF102" i="3"/>
  <c r="AE102" i="3"/>
  <c r="AD102" i="3"/>
  <c r="AC102" i="3"/>
  <c r="AB102" i="3"/>
  <c r="AA102" i="3"/>
  <c r="Z102" i="3"/>
  <c r="Y102" i="3"/>
  <c r="X102" i="3"/>
  <c r="AQ101" i="3"/>
  <c r="AP101" i="3"/>
  <c r="AO101" i="3"/>
  <c r="AN101" i="3"/>
  <c r="AM101" i="3"/>
  <c r="AL101" i="3"/>
  <c r="AK101" i="3"/>
  <c r="AJ101" i="3"/>
  <c r="AI101" i="3"/>
  <c r="AF101" i="3"/>
  <c r="AE101" i="3"/>
  <c r="AD101" i="3"/>
  <c r="AC101" i="3"/>
  <c r="AB101" i="3"/>
  <c r="AB145" i="3" s="1"/>
  <c r="AA101" i="3"/>
  <c r="Z101" i="3"/>
  <c r="Y101" i="3"/>
  <c r="X101" i="3"/>
  <c r="X145" i="3" s="1"/>
  <c r="AQ100" i="3"/>
  <c r="AP100" i="3"/>
  <c r="AO100" i="3"/>
  <c r="AN100" i="3"/>
  <c r="AM100" i="3"/>
  <c r="AL100" i="3"/>
  <c r="AK100" i="3"/>
  <c r="AJ100" i="3"/>
  <c r="AI100" i="3"/>
  <c r="AF100" i="3"/>
  <c r="AE100" i="3"/>
  <c r="AD100" i="3"/>
  <c r="AC100" i="3"/>
  <c r="AB100" i="3"/>
  <c r="AA100" i="3"/>
  <c r="Z100" i="3"/>
  <c r="Y100" i="3"/>
  <c r="X100" i="3"/>
  <c r="AQ99" i="3"/>
  <c r="AP99" i="3"/>
  <c r="AO99" i="3"/>
  <c r="AN99" i="3"/>
  <c r="AM99" i="3"/>
  <c r="AL99" i="3"/>
  <c r="AK99" i="3"/>
  <c r="AJ99" i="3"/>
  <c r="AI99" i="3"/>
  <c r="AF99" i="3"/>
  <c r="AF143" i="3" s="1"/>
  <c r="AE99" i="3"/>
  <c r="AD99" i="3"/>
  <c r="AC99" i="3"/>
  <c r="AB99" i="3"/>
  <c r="AB143" i="3" s="1"/>
  <c r="AA99" i="3"/>
  <c r="Z99" i="3"/>
  <c r="Y99" i="3"/>
  <c r="X99" i="3"/>
  <c r="AQ98" i="3"/>
  <c r="AP98" i="3"/>
  <c r="AO98" i="3"/>
  <c r="AN98" i="3"/>
  <c r="AM98" i="3"/>
  <c r="AL98" i="3"/>
  <c r="AK98" i="3"/>
  <c r="AJ98" i="3"/>
  <c r="AI98" i="3"/>
  <c r="AF98" i="3"/>
  <c r="AE98" i="3"/>
  <c r="AD98" i="3"/>
  <c r="AC98" i="3"/>
  <c r="AC142" i="3" s="1"/>
  <c r="AB98" i="3"/>
  <c r="AA98" i="3"/>
  <c r="Z98" i="3"/>
  <c r="Y98" i="3"/>
  <c r="X98" i="3"/>
  <c r="AQ97" i="3"/>
  <c r="AP97" i="3"/>
  <c r="AO97" i="3"/>
  <c r="AN97" i="3"/>
  <c r="AM97" i="3"/>
  <c r="AL97" i="3"/>
  <c r="AK97" i="3"/>
  <c r="AJ97" i="3"/>
  <c r="AI97" i="3"/>
  <c r="AF97" i="3"/>
  <c r="AE97" i="3"/>
  <c r="AD97" i="3"/>
  <c r="AC97" i="3"/>
  <c r="AB97" i="3"/>
  <c r="AA97" i="3"/>
  <c r="Z97" i="3"/>
  <c r="Y97" i="3"/>
  <c r="X97" i="3"/>
  <c r="AQ96" i="3"/>
  <c r="AP96" i="3"/>
  <c r="AO96" i="3"/>
  <c r="AN96" i="3"/>
  <c r="AM96" i="3"/>
  <c r="AL96" i="3"/>
  <c r="AK96" i="3"/>
  <c r="AJ96" i="3"/>
  <c r="AI96" i="3"/>
  <c r="AF96" i="3"/>
  <c r="AE96" i="3"/>
  <c r="AD96" i="3"/>
  <c r="AC96" i="3"/>
  <c r="AB96" i="3"/>
  <c r="AA96" i="3"/>
  <c r="Z96" i="3"/>
  <c r="Y96" i="3"/>
  <c r="X96" i="3"/>
  <c r="AQ95" i="3"/>
  <c r="AP95" i="3"/>
  <c r="AO95" i="3"/>
  <c r="AN95" i="3"/>
  <c r="AM95" i="3"/>
  <c r="AL95" i="3"/>
  <c r="AK95" i="3"/>
  <c r="AJ95" i="3"/>
  <c r="AI95" i="3"/>
  <c r="AF95" i="3"/>
  <c r="AE95" i="3"/>
  <c r="AD95" i="3"/>
  <c r="AC95" i="3"/>
  <c r="AB95" i="3"/>
  <c r="AA95" i="3"/>
  <c r="Z95" i="3"/>
  <c r="Y95" i="3"/>
  <c r="X95" i="3"/>
  <c r="AQ94" i="3"/>
  <c r="AP94" i="3"/>
  <c r="AO94" i="3"/>
  <c r="AN94" i="3"/>
  <c r="AM94" i="3"/>
  <c r="AL94" i="3"/>
  <c r="AK94" i="3"/>
  <c r="AJ94" i="3"/>
  <c r="AI94" i="3"/>
  <c r="AF94" i="3"/>
  <c r="AE94" i="3"/>
  <c r="AD94" i="3"/>
  <c r="AC94" i="3"/>
  <c r="AB94" i="3"/>
  <c r="AA94" i="3"/>
  <c r="Z94" i="3"/>
  <c r="Y94" i="3"/>
  <c r="X94" i="3"/>
  <c r="AQ93" i="3"/>
  <c r="AP93" i="3"/>
  <c r="AO93" i="3"/>
  <c r="AN93" i="3"/>
  <c r="AM93" i="3"/>
  <c r="AL93" i="3"/>
  <c r="AK93" i="3"/>
  <c r="AJ93" i="3"/>
  <c r="AI93" i="3"/>
  <c r="AF93" i="3"/>
  <c r="AE93" i="3"/>
  <c r="AD93" i="3"/>
  <c r="AC93" i="3"/>
  <c r="AB93" i="3"/>
  <c r="AA93" i="3"/>
  <c r="Z93" i="3"/>
  <c r="Y93" i="3"/>
  <c r="X93" i="3"/>
  <c r="AQ92" i="3"/>
  <c r="AP92" i="3"/>
  <c r="AO92" i="3"/>
  <c r="AN92" i="3"/>
  <c r="AM92" i="3"/>
  <c r="AL92" i="3"/>
  <c r="AK92" i="3"/>
  <c r="AJ92" i="3"/>
  <c r="AI92" i="3"/>
  <c r="AF92" i="3"/>
  <c r="AE92" i="3"/>
  <c r="AD92" i="3"/>
  <c r="AC92" i="3"/>
  <c r="AB92" i="3"/>
  <c r="AA92" i="3"/>
  <c r="Z92" i="3"/>
  <c r="Z136" i="3" s="1"/>
  <c r="Y92" i="3"/>
  <c r="X92" i="3"/>
  <c r="AQ91" i="3"/>
  <c r="AP91" i="3"/>
  <c r="AO91" i="3"/>
  <c r="AN91" i="3"/>
  <c r="AM91" i="3"/>
  <c r="AL91" i="3"/>
  <c r="AK91" i="3"/>
  <c r="AJ91" i="3"/>
  <c r="AI91" i="3"/>
  <c r="AF91" i="3"/>
  <c r="AE91" i="3"/>
  <c r="AD91" i="3"/>
  <c r="AC91" i="3"/>
  <c r="AB91" i="3"/>
  <c r="AA91" i="3"/>
  <c r="Z91" i="3"/>
  <c r="Y91" i="3"/>
  <c r="X91" i="3"/>
  <c r="AQ90" i="3"/>
  <c r="AP90" i="3"/>
  <c r="AO90" i="3"/>
  <c r="AN90" i="3"/>
  <c r="AM90" i="3"/>
  <c r="AL90" i="3"/>
  <c r="AK90" i="3"/>
  <c r="AJ90" i="3"/>
  <c r="AI90" i="3"/>
  <c r="AF90" i="3"/>
  <c r="AE90" i="3"/>
  <c r="AD90" i="3"/>
  <c r="AC90" i="3"/>
  <c r="AB90" i="3"/>
  <c r="AA90" i="3"/>
  <c r="Z90" i="3"/>
  <c r="Y90" i="3"/>
  <c r="X90" i="3"/>
  <c r="AQ89" i="3"/>
  <c r="AP89" i="3"/>
  <c r="AO89" i="3"/>
  <c r="AN89" i="3"/>
  <c r="AM89" i="3"/>
  <c r="AL89" i="3"/>
  <c r="AK89" i="3"/>
  <c r="AJ89" i="3"/>
  <c r="AI89" i="3"/>
  <c r="AF89" i="3"/>
  <c r="AE89" i="3"/>
  <c r="AD89" i="3"/>
  <c r="AC89" i="3"/>
  <c r="AC133" i="3" s="1"/>
  <c r="AB89" i="3"/>
  <c r="AA89" i="3"/>
  <c r="Z89" i="3"/>
  <c r="Y89" i="3"/>
  <c r="X89" i="3"/>
  <c r="AQ88" i="3"/>
  <c r="AP88" i="3"/>
  <c r="AO88" i="3"/>
  <c r="AN88" i="3"/>
  <c r="AM88" i="3"/>
  <c r="AL88" i="3"/>
  <c r="AK88" i="3"/>
  <c r="AJ88" i="3"/>
  <c r="AI88" i="3"/>
  <c r="AF88" i="3"/>
  <c r="AE88" i="3"/>
  <c r="AD88" i="3"/>
  <c r="AC88" i="3"/>
  <c r="AB88" i="3"/>
  <c r="AA88" i="3"/>
  <c r="Z88" i="3"/>
  <c r="Y88" i="3"/>
  <c r="X88" i="3"/>
  <c r="AQ87" i="3"/>
  <c r="AP87" i="3"/>
  <c r="AO87" i="3"/>
  <c r="AN87" i="3"/>
  <c r="AM87" i="3"/>
  <c r="AL87" i="3"/>
  <c r="AK87" i="3"/>
  <c r="AJ87" i="3"/>
  <c r="AI87" i="3"/>
  <c r="AF87" i="3"/>
  <c r="AE87" i="3"/>
  <c r="AD87" i="3"/>
  <c r="AC87" i="3"/>
  <c r="AB87" i="3"/>
  <c r="AA87" i="3"/>
  <c r="Z87" i="3"/>
  <c r="Y87" i="3"/>
  <c r="X87" i="3"/>
  <c r="X131" i="3" s="1"/>
  <c r="AQ86" i="3"/>
  <c r="AP86" i="3"/>
  <c r="AO86" i="3"/>
  <c r="AN86" i="3"/>
  <c r="AM86" i="3"/>
  <c r="AL86" i="3"/>
  <c r="AK86" i="3"/>
  <c r="AJ86" i="3"/>
  <c r="AI86" i="3"/>
  <c r="AF86" i="3"/>
  <c r="AE86" i="3"/>
  <c r="AD86" i="3"/>
  <c r="AC86" i="3"/>
  <c r="AB86" i="3"/>
  <c r="AA86" i="3"/>
  <c r="Z86" i="3"/>
  <c r="Y86" i="3"/>
  <c r="X86" i="3"/>
  <c r="AQ85" i="3"/>
  <c r="AP85" i="3"/>
  <c r="AO85" i="3"/>
  <c r="AN85" i="3"/>
  <c r="AM85" i="3"/>
  <c r="AL85" i="3"/>
  <c r="AK85" i="3"/>
  <c r="AJ85" i="3"/>
  <c r="AI85" i="3"/>
  <c r="AF85" i="3"/>
  <c r="AE85" i="3"/>
  <c r="AD85" i="3"/>
  <c r="AC85" i="3"/>
  <c r="AB85" i="3"/>
  <c r="AB129" i="3" s="1"/>
  <c r="AA85" i="3"/>
  <c r="Z85" i="3"/>
  <c r="Y85" i="3"/>
  <c r="X85" i="3"/>
  <c r="X129" i="3" s="1"/>
  <c r="AQ84" i="3"/>
  <c r="AP84" i="3"/>
  <c r="AO84" i="3"/>
  <c r="AN84" i="3"/>
  <c r="AM84" i="3"/>
  <c r="AL84" i="3"/>
  <c r="AK84" i="3"/>
  <c r="AJ84" i="3"/>
  <c r="AI84" i="3"/>
  <c r="AF84" i="3"/>
  <c r="AE84" i="3"/>
  <c r="AD84" i="3"/>
  <c r="AC84" i="3"/>
  <c r="AB84" i="3"/>
  <c r="AA84" i="3"/>
  <c r="Z84" i="3"/>
  <c r="Y84" i="3"/>
  <c r="X84" i="3"/>
  <c r="AQ83" i="3"/>
  <c r="AP83" i="3"/>
  <c r="AO83" i="3"/>
  <c r="AN83" i="3"/>
  <c r="AM83" i="3"/>
  <c r="AL83" i="3"/>
  <c r="AK83" i="3"/>
  <c r="AJ83" i="3"/>
  <c r="AI83" i="3"/>
  <c r="AF83" i="3"/>
  <c r="AE83" i="3"/>
  <c r="AD83" i="3"/>
  <c r="AC83" i="3"/>
  <c r="AB83" i="3"/>
  <c r="AA83" i="3"/>
  <c r="Z83" i="3"/>
  <c r="Y83" i="3"/>
  <c r="X83" i="3"/>
  <c r="AQ82" i="3"/>
  <c r="AP82" i="3"/>
  <c r="AO82" i="3"/>
  <c r="AN82" i="3"/>
  <c r="AM82" i="3"/>
  <c r="AL82" i="3"/>
  <c r="AK82" i="3"/>
  <c r="AJ82" i="3"/>
  <c r="AI82" i="3"/>
  <c r="AF82" i="3"/>
  <c r="AE82" i="3"/>
  <c r="AD82" i="3"/>
  <c r="AC82" i="3"/>
  <c r="AC126" i="3" s="1"/>
  <c r="AB82" i="3"/>
  <c r="AA82" i="3"/>
  <c r="Z82" i="3"/>
  <c r="Y82" i="3"/>
  <c r="X82" i="3"/>
  <c r="AQ81" i="3"/>
  <c r="AP81" i="3"/>
  <c r="AO81" i="3"/>
  <c r="AN81" i="3"/>
  <c r="AM81" i="3"/>
  <c r="AL81" i="3"/>
  <c r="AK81" i="3"/>
  <c r="AJ81" i="3"/>
  <c r="AI81" i="3"/>
  <c r="AF81" i="3"/>
  <c r="AE81" i="3"/>
  <c r="AD81" i="3"/>
  <c r="AC81" i="3"/>
  <c r="AB81" i="3"/>
  <c r="AA81" i="3"/>
  <c r="Z81" i="3"/>
  <c r="Y81" i="3"/>
  <c r="X81" i="3"/>
  <c r="AQ80" i="3"/>
  <c r="AP80" i="3"/>
  <c r="AO80" i="3"/>
  <c r="AN80" i="3"/>
  <c r="AM80" i="3"/>
  <c r="AL80" i="3"/>
  <c r="AK80" i="3"/>
  <c r="AJ80" i="3"/>
  <c r="AI80" i="3"/>
  <c r="AF80" i="3"/>
  <c r="AE80" i="3"/>
  <c r="AD80" i="3"/>
  <c r="AC80" i="3"/>
  <c r="AB80" i="3"/>
  <c r="AA80" i="3"/>
  <c r="Z80" i="3"/>
  <c r="Y80" i="3"/>
  <c r="X80" i="3"/>
  <c r="AQ79" i="3"/>
  <c r="AP79" i="3"/>
  <c r="AO79" i="3"/>
  <c r="AN79" i="3"/>
  <c r="AM79" i="3"/>
  <c r="AL79" i="3"/>
  <c r="AK79" i="3"/>
  <c r="AJ79" i="3"/>
  <c r="AI79" i="3"/>
  <c r="AF79" i="3"/>
  <c r="AE79" i="3"/>
  <c r="AD79" i="3"/>
  <c r="AC79" i="3"/>
  <c r="AB79" i="3"/>
  <c r="AA79" i="3"/>
  <c r="Z79" i="3"/>
  <c r="Y79" i="3"/>
  <c r="X79" i="3"/>
  <c r="X123" i="3" s="1"/>
  <c r="AQ78" i="3"/>
  <c r="AP78" i="3"/>
  <c r="AO78" i="3"/>
  <c r="AN78" i="3"/>
  <c r="AM78" i="3"/>
  <c r="AL78" i="3"/>
  <c r="AK78" i="3"/>
  <c r="AJ78" i="3"/>
  <c r="AI78" i="3"/>
  <c r="AF78" i="3"/>
  <c r="AE78" i="3"/>
  <c r="AD78" i="3"/>
  <c r="AC78" i="3"/>
  <c r="AB78" i="3"/>
  <c r="AA78" i="3"/>
  <c r="Z78" i="3"/>
  <c r="Y78" i="3"/>
  <c r="X78" i="3"/>
  <c r="AQ77" i="3"/>
  <c r="AP77" i="3"/>
  <c r="AO77" i="3"/>
  <c r="AN77" i="3"/>
  <c r="AM77" i="3"/>
  <c r="AL77" i="3"/>
  <c r="AK77" i="3"/>
  <c r="AJ77" i="3"/>
  <c r="AI77" i="3"/>
  <c r="AF77" i="3"/>
  <c r="AE77" i="3"/>
  <c r="AD77" i="3"/>
  <c r="AC77" i="3"/>
  <c r="AB77" i="3"/>
  <c r="AA77" i="3"/>
  <c r="Z77" i="3"/>
  <c r="Y77" i="3"/>
  <c r="X77" i="3"/>
  <c r="AQ76" i="3"/>
  <c r="AP76" i="3"/>
  <c r="AO76" i="3"/>
  <c r="AN76" i="3"/>
  <c r="AM76" i="3"/>
  <c r="AL76" i="3"/>
  <c r="AK76" i="3"/>
  <c r="AJ76" i="3"/>
  <c r="AI76" i="3"/>
  <c r="AF76" i="3"/>
  <c r="AE76" i="3"/>
  <c r="AD76" i="3"/>
  <c r="AC76" i="3"/>
  <c r="AB76" i="3"/>
  <c r="AA76" i="3"/>
  <c r="Z76" i="3"/>
  <c r="Z120" i="3" s="1"/>
  <c r="Y76" i="3"/>
  <c r="X76" i="3"/>
  <c r="AQ75" i="3"/>
  <c r="AP75" i="3"/>
  <c r="AO75" i="3"/>
  <c r="AN75" i="3"/>
  <c r="AM75" i="3"/>
  <c r="AL75" i="3"/>
  <c r="AK75" i="3"/>
  <c r="AJ75" i="3"/>
  <c r="AI75" i="3"/>
  <c r="AF75" i="3"/>
  <c r="AE75" i="3"/>
  <c r="AD75" i="3"/>
  <c r="AC75" i="3"/>
  <c r="AB75" i="3"/>
  <c r="AB119" i="3" s="1"/>
  <c r="AA75" i="3"/>
  <c r="AA119" i="3" s="1"/>
  <c r="Z75" i="3"/>
  <c r="Y75" i="3"/>
  <c r="X75" i="3"/>
  <c r="AQ74" i="3"/>
  <c r="AP74" i="3"/>
  <c r="AO74" i="3"/>
  <c r="AN74" i="3"/>
  <c r="AM74" i="3"/>
  <c r="AL74" i="3"/>
  <c r="AK74" i="3"/>
  <c r="AJ74" i="3"/>
  <c r="AI74" i="3"/>
  <c r="AF74" i="3"/>
  <c r="AF118" i="3" s="1"/>
  <c r="AE74" i="3"/>
  <c r="AE118" i="3" s="1"/>
  <c r="AD74" i="3"/>
  <c r="AC74" i="3"/>
  <c r="AB74" i="3"/>
  <c r="AA74" i="3"/>
  <c r="Z74" i="3"/>
  <c r="Y74" i="3"/>
  <c r="X74" i="3"/>
  <c r="AQ73" i="3"/>
  <c r="AP73" i="3"/>
  <c r="AO73" i="3"/>
  <c r="AN73" i="3"/>
  <c r="AM73" i="3"/>
  <c r="AL73" i="3"/>
  <c r="AK73" i="3"/>
  <c r="AJ73" i="3"/>
  <c r="AI73" i="3"/>
  <c r="AF73" i="3"/>
  <c r="AE73" i="3"/>
  <c r="AD73" i="3"/>
  <c r="AC73" i="3"/>
  <c r="AB73" i="3"/>
  <c r="AA73" i="3"/>
  <c r="Z73" i="3"/>
  <c r="Y73" i="3"/>
  <c r="X73" i="3"/>
  <c r="AQ72" i="3"/>
  <c r="AP72" i="3"/>
  <c r="AO72" i="3"/>
  <c r="AN72" i="3"/>
  <c r="AM72" i="3"/>
  <c r="AL72" i="3"/>
  <c r="AK72" i="3"/>
  <c r="AJ72" i="3"/>
  <c r="AI72" i="3"/>
  <c r="AF72" i="3"/>
  <c r="AE72" i="3"/>
  <c r="AD72" i="3"/>
  <c r="AC72" i="3"/>
  <c r="AB72" i="3"/>
  <c r="AA72" i="3"/>
  <c r="AA116" i="3" s="1"/>
  <c r="Z72" i="3"/>
  <c r="Y72" i="3"/>
  <c r="Y116" i="3" s="1"/>
  <c r="X72" i="3"/>
  <c r="AQ71" i="3"/>
  <c r="AP71" i="3"/>
  <c r="AO71" i="3"/>
  <c r="AN71" i="3"/>
  <c r="AM71" i="3"/>
  <c r="AL71" i="3"/>
  <c r="AK71" i="3"/>
  <c r="AJ71" i="3"/>
  <c r="AI71" i="3"/>
  <c r="AF71" i="3"/>
  <c r="AE71" i="3"/>
  <c r="AD71" i="3"/>
  <c r="AC71" i="3"/>
  <c r="AB71" i="3"/>
  <c r="AA71" i="3"/>
  <c r="Z71" i="3"/>
  <c r="Y71" i="3"/>
  <c r="X71" i="3"/>
  <c r="AQ70" i="3"/>
  <c r="AP70" i="3"/>
  <c r="AO70" i="3"/>
  <c r="AN70" i="3"/>
  <c r="AM70" i="3"/>
  <c r="AL70" i="3"/>
  <c r="AK70" i="3"/>
  <c r="AJ70" i="3"/>
  <c r="AI70" i="3"/>
  <c r="AF70" i="3"/>
  <c r="AE70" i="3"/>
  <c r="AD70" i="3"/>
  <c r="AC70" i="3"/>
  <c r="AB70" i="3"/>
  <c r="AA70" i="3"/>
  <c r="Z70" i="3"/>
  <c r="Y70" i="3"/>
  <c r="X70" i="3"/>
  <c r="AQ69" i="3"/>
  <c r="AP69" i="3"/>
  <c r="AO69" i="3"/>
  <c r="AN69" i="3"/>
  <c r="AM69" i="3"/>
  <c r="AL69" i="3"/>
  <c r="AK69" i="3"/>
  <c r="AJ69" i="3"/>
  <c r="AI69" i="3"/>
  <c r="AF69" i="3"/>
  <c r="AE69" i="3"/>
  <c r="AD69" i="3"/>
  <c r="AC69" i="3"/>
  <c r="AB69" i="3"/>
  <c r="AA69" i="3"/>
  <c r="AA113" i="3" s="1"/>
  <c r="Z69" i="3"/>
  <c r="Y69" i="3"/>
  <c r="X69" i="3"/>
  <c r="X113" i="3" s="1"/>
  <c r="AQ68" i="3"/>
  <c r="AP68" i="3"/>
  <c r="AO68" i="3"/>
  <c r="AN68" i="3"/>
  <c r="AM68" i="3"/>
  <c r="AL68" i="3"/>
  <c r="AK68" i="3"/>
  <c r="AJ68" i="3"/>
  <c r="AI68" i="3"/>
  <c r="AF68" i="3"/>
  <c r="AE68" i="3"/>
  <c r="AD68" i="3"/>
  <c r="AC68" i="3"/>
  <c r="AB68" i="3"/>
  <c r="AA68" i="3"/>
  <c r="Z68" i="3"/>
  <c r="Y68" i="3"/>
  <c r="Y112" i="3" s="1"/>
  <c r="X68" i="3"/>
  <c r="AQ67" i="3"/>
  <c r="AP67" i="3"/>
  <c r="AO67" i="3"/>
  <c r="AN67" i="3"/>
  <c r="AM67" i="3"/>
  <c r="AL67" i="3"/>
  <c r="AK67" i="3"/>
  <c r="AJ67" i="3"/>
  <c r="AI67" i="3"/>
  <c r="AF67" i="3"/>
  <c r="AE67" i="3"/>
  <c r="AD67" i="3"/>
  <c r="AC67" i="3"/>
  <c r="AC111" i="3" s="1"/>
  <c r="AB67" i="3"/>
  <c r="AA67" i="3"/>
  <c r="Z67" i="3"/>
  <c r="Y67" i="3"/>
  <c r="X67" i="3"/>
  <c r="J60" i="3"/>
  <c r="I60" i="3"/>
  <c r="H60" i="3"/>
  <c r="G60" i="3"/>
  <c r="F60" i="3"/>
  <c r="E60" i="3"/>
  <c r="D60" i="3"/>
  <c r="C60" i="3"/>
  <c r="B60" i="3"/>
  <c r="J53" i="3"/>
  <c r="I53" i="3"/>
  <c r="H53" i="3"/>
  <c r="G53" i="3"/>
  <c r="F53" i="3"/>
  <c r="E53" i="3"/>
  <c r="D53" i="3"/>
  <c r="C53" i="3"/>
  <c r="B53" i="3"/>
  <c r="J46" i="3"/>
  <c r="I46" i="3"/>
  <c r="H46" i="3"/>
  <c r="G46" i="3"/>
  <c r="F46" i="3"/>
  <c r="E46" i="3"/>
  <c r="D46" i="3"/>
  <c r="C46" i="3"/>
  <c r="B46" i="3"/>
  <c r="J37" i="3"/>
  <c r="I37" i="3"/>
  <c r="H37" i="3"/>
  <c r="G37" i="3"/>
  <c r="F37" i="3"/>
  <c r="E37" i="3"/>
  <c r="D37" i="3"/>
  <c r="C37" i="3"/>
  <c r="B37" i="3"/>
  <c r="D29" i="3"/>
  <c r="C29" i="3"/>
  <c r="B29" i="3"/>
  <c r="Q280" i="8" l="1"/>
  <c r="Y270" i="8"/>
  <c r="X262" i="8"/>
  <c r="X270" i="8"/>
  <c r="X286" i="8"/>
  <c r="Q286" i="8"/>
  <c r="Y278" i="8"/>
  <c r="Q278" i="8"/>
  <c r="Y286" i="8"/>
  <c r="V262" i="8"/>
  <c r="V270" i="8"/>
  <c r="S269" i="8"/>
  <c r="R257" i="8"/>
  <c r="T251" i="8"/>
  <c r="X257" i="8"/>
  <c r="R276" i="8"/>
  <c r="R284" i="8"/>
  <c r="S268" i="8"/>
  <c r="T268" i="8"/>
  <c r="T276" i="8"/>
  <c r="T284" i="8"/>
  <c r="X272" i="8"/>
  <c r="X288" i="8"/>
  <c r="W267" i="8"/>
  <c r="W275" i="8"/>
  <c r="Y282" i="8"/>
  <c r="R280" i="8"/>
  <c r="R288" i="8"/>
  <c r="V255" i="8"/>
  <c r="X254" i="8"/>
  <c r="S253" i="8"/>
  <c r="X258" i="8"/>
  <c r="W257" i="8"/>
  <c r="U258" i="8"/>
  <c r="W283" i="8"/>
  <c r="R256" i="8"/>
  <c r="Y254" i="8"/>
  <c r="W255" i="8"/>
  <c r="S257" i="8"/>
  <c r="X271" i="8"/>
  <c r="X287" i="8"/>
  <c r="U277" i="8"/>
  <c r="Q272" i="8"/>
  <c r="Q259" i="8"/>
  <c r="U268" i="8"/>
  <c r="U276" i="8"/>
  <c r="T261" i="8"/>
  <c r="X256" i="8"/>
  <c r="U288" i="8"/>
  <c r="Y287" i="8"/>
  <c r="U284" i="8"/>
  <c r="Q283" i="8"/>
  <c r="Q282" i="8"/>
  <c r="S281" i="8"/>
  <c r="U280" i="8"/>
  <c r="V277" i="8"/>
  <c r="T277" i="8"/>
  <c r="Y276" i="8"/>
  <c r="Q274" i="8"/>
  <c r="S273" i="8"/>
  <c r="Y271" i="8"/>
  <c r="W269" i="8"/>
  <c r="Q266" i="8"/>
  <c r="S265" i="8"/>
  <c r="W260" i="8"/>
  <c r="S254" i="8"/>
  <c r="T262" i="8"/>
  <c r="V257" i="8"/>
  <c r="Q257" i="8"/>
  <c r="U251" i="8"/>
  <c r="S284" i="8"/>
  <c r="V272" i="8"/>
  <c r="X251" i="8"/>
  <c r="V252" i="8"/>
  <c r="V276" i="8"/>
  <c r="V288" i="8"/>
  <c r="U261" i="8"/>
  <c r="Y264" i="8"/>
  <c r="U269" i="8"/>
  <c r="R270" i="8"/>
  <c r="U285" i="8"/>
  <c r="Y288" i="8"/>
  <c r="X252" i="8"/>
  <c r="T254" i="8"/>
  <c r="V261" i="8"/>
  <c r="R278" i="8"/>
  <c r="R264" i="8"/>
  <c r="R272" i="8"/>
  <c r="V278" i="8"/>
  <c r="V286" i="8"/>
  <c r="Q267" i="8"/>
  <c r="T278" i="8"/>
  <c r="S256" i="8"/>
  <c r="W262" i="8"/>
  <c r="W270" i="8"/>
  <c r="W278" i="8"/>
  <c r="W286" i="8"/>
  <c r="Q275" i="8"/>
  <c r="R250" i="8"/>
  <c r="V256" i="8"/>
  <c r="T257" i="8"/>
  <c r="Y255" i="8"/>
  <c r="T250" i="8"/>
  <c r="R251" i="8"/>
  <c r="R259" i="8"/>
  <c r="V258" i="8"/>
  <c r="X263" i="8"/>
  <c r="R268" i="8"/>
  <c r="V274" i="8"/>
  <c r="V282" i="8"/>
  <c r="U250" i="8"/>
  <c r="S251" i="8"/>
  <c r="Q260" i="8"/>
  <c r="Q268" i="8"/>
  <c r="U274" i="8"/>
  <c r="W281" i="8"/>
  <c r="T263" i="8"/>
  <c r="T270" i="8"/>
  <c r="Y280" i="8"/>
  <c r="U281" i="8"/>
  <c r="W284" i="8"/>
  <c r="Q254" i="8"/>
  <c r="T259" i="8"/>
  <c r="S278" i="8"/>
  <c r="Q255" i="8"/>
  <c r="Y281" i="8"/>
  <c r="R254" i="8"/>
  <c r="T269" i="8"/>
  <c r="X283" i="8"/>
  <c r="T285" i="8"/>
  <c r="Y263" i="8"/>
  <c r="R286" i="8"/>
  <c r="X259" i="8"/>
  <c r="S286" i="8"/>
  <c r="X253" i="8"/>
  <c r="T255" i="8"/>
  <c r="Y252" i="8"/>
  <c r="W261" i="8"/>
  <c r="Q264" i="8"/>
  <c r="Y268" i="8"/>
  <c r="W277" i="8"/>
  <c r="S279" i="8"/>
  <c r="Y284" i="8"/>
  <c r="W285" i="8"/>
  <c r="S287" i="8"/>
  <c r="Q288" i="8"/>
  <c r="X264" i="8"/>
  <c r="V268" i="8"/>
  <c r="U265" i="8"/>
  <c r="W268" i="8"/>
  <c r="S276" i="8"/>
  <c r="Q273" i="8"/>
  <c r="S262" i="8"/>
  <c r="S250" i="8"/>
  <c r="Q251" i="8"/>
  <c r="Y279" i="8"/>
  <c r="X255" i="8"/>
  <c r="X279" i="8"/>
  <c r="W256" i="8"/>
  <c r="U257" i="8"/>
  <c r="R258" i="8"/>
  <c r="Y265" i="8"/>
  <c r="Y272" i="8"/>
  <c r="W276" i="8"/>
  <c r="S258" i="8"/>
  <c r="U273" i="8"/>
  <c r="S270" i="8"/>
  <c r="X280" i="8"/>
  <c r="V284" i="8"/>
  <c r="V269" i="8"/>
  <c r="V285" i="8"/>
  <c r="W253" i="8"/>
  <c r="Y257" i="8"/>
  <c r="S259" i="8"/>
  <c r="S263" i="8"/>
  <c r="X265" i="8"/>
  <c r="T266" i="8"/>
  <c r="U272" i="8"/>
  <c r="R279" i="8"/>
  <c r="X281" i="8"/>
  <c r="T282" i="8"/>
  <c r="Y253" i="8"/>
  <c r="V254" i="8"/>
  <c r="R255" i="8"/>
  <c r="U259" i="8"/>
  <c r="S260" i="8"/>
  <c r="Q261" i="8"/>
  <c r="U263" i="8"/>
  <c r="V266" i="8"/>
  <c r="Q270" i="8"/>
  <c r="W272" i="8"/>
  <c r="R273" i="8"/>
  <c r="Y275" i="8"/>
  <c r="T279" i="8"/>
  <c r="W288" i="8"/>
  <c r="W254" i="8"/>
  <c r="S255" i="8"/>
  <c r="Y258" i="8"/>
  <c r="V259" i="8"/>
  <c r="T260" i="8"/>
  <c r="R261" i="8"/>
  <c r="V263" i="8"/>
  <c r="W266" i="8"/>
  <c r="X269" i="8"/>
  <c r="U279" i="8"/>
  <c r="W282" i="8"/>
  <c r="X285" i="8"/>
  <c r="X278" i="8"/>
  <c r="W259" i="8"/>
  <c r="U260" i="8"/>
  <c r="S261" i="8"/>
  <c r="W263" i="8"/>
  <c r="X266" i="8"/>
  <c r="Y269" i="8"/>
  <c r="Q277" i="8"/>
  <c r="V279" i="8"/>
  <c r="X282" i="8"/>
  <c r="Y285" i="8"/>
  <c r="Y262" i="8"/>
  <c r="U255" i="8"/>
  <c r="Y266" i="8"/>
  <c r="T267" i="8"/>
  <c r="R277" i="8"/>
  <c r="W279" i="8"/>
  <c r="T283" i="8"/>
  <c r="T286" i="8"/>
  <c r="T265" i="8"/>
  <c r="T273" i="8"/>
  <c r="T281" i="8"/>
  <c r="Q256" i="8"/>
  <c r="Y259" i="8"/>
  <c r="S264" i="8"/>
  <c r="U267" i="8"/>
  <c r="U270" i="8"/>
  <c r="V273" i="8"/>
  <c r="R274" i="8"/>
  <c r="X276" i="8"/>
  <c r="S277" i="8"/>
  <c r="S280" i="8"/>
  <c r="U283" i="8"/>
  <c r="U286" i="8"/>
  <c r="U254" i="8"/>
  <c r="Q252" i="8"/>
  <c r="X260" i="8"/>
  <c r="T264" i="8"/>
  <c r="V267" i="8"/>
  <c r="Q271" i="8"/>
  <c r="W273" i="8"/>
  <c r="S274" i="8"/>
  <c r="T280" i="8"/>
  <c r="V283" i="8"/>
  <c r="Q284" i="8"/>
  <c r="Q287" i="8"/>
  <c r="R267" i="8"/>
  <c r="R275" i="8"/>
  <c r="R283" i="8"/>
  <c r="V250" i="8"/>
  <c r="R252" i="8"/>
  <c r="Y260" i="8"/>
  <c r="U264" i="8"/>
  <c r="R271" i="8"/>
  <c r="X273" i="8"/>
  <c r="T274" i="8"/>
  <c r="R287" i="8"/>
  <c r="U266" i="8"/>
  <c r="S267" i="8"/>
  <c r="S275" i="8"/>
  <c r="U282" i="8"/>
  <c r="S283" i="8"/>
  <c r="W250" i="8"/>
  <c r="S252" i="8"/>
  <c r="T256" i="8"/>
  <c r="X261" i="8"/>
  <c r="Q262" i="8"/>
  <c r="V264" i="8"/>
  <c r="Q265" i="8"/>
  <c r="X267" i="8"/>
  <c r="S271" i="8"/>
  <c r="Y273" i="8"/>
  <c r="V280" i="8"/>
  <c r="Q281" i="8"/>
  <c r="R260" i="8"/>
  <c r="X250" i="8"/>
  <c r="V251" i="8"/>
  <c r="T252" i="8"/>
  <c r="Q253" i="8"/>
  <c r="U256" i="8"/>
  <c r="Y261" i="8"/>
  <c r="R262" i="8"/>
  <c r="W264" i="8"/>
  <c r="R265" i="8"/>
  <c r="Y267" i="8"/>
  <c r="T271" i="8"/>
  <c r="W280" i="8"/>
  <c r="R281" i="8"/>
  <c r="Y283" i="8"/>
  <c r="T287" i="8"/>
  <c r="W258" i="8"/>
  <c r="Y250" i="8"/>
  <c r="W251" i="8"/>
  <c r="U252" i="8"/>
  <c r="R253" i="8"/>
  <c r="Q258" i="8"/>
  <c r="U271" i="8"/>
  <c r="W274" i="8"/>
  <c r="X277" i="8"/>
  <c r="U287" i="8"/>
  <c r="Q269" i="8"/>
  <c r="V271" i="8"/>
  <c r="X274" i="8"/>
  <c r="Y277" i="8"/>
  <c r="Q285" i="8"/>
  <c r="V287" i="8"/>
  <c r="U262" i="8"/>
  <c r="R269" i="8"/>
  <c r="W271" i="8"/>
  <c r="Y274" i="8"/>
  <c r="T275" i="8"/>
  <c r="R285" i="8"/>
  <c r="W287" i="8"/>
  <c r="T253" i="8"/>
  <c r="V260" i="8"/>
  <c r="X275" i="8"/>
  <c r="U253" i="8"/>
  <c r="Y256" i="8"/>
  <c r="T258" i="8"/>
  <c r="Q263" i="8"/>
  <c r="V265" i="8"/>
  <c r="R266" i="8"/>
  <c r="X268" i="8"/>
  <c r="S272" i="8"/>
  <c r="U275" i="8"/>
  <c r="U278" i="8"/>
  <c r="V281" i="8"/>
  <c r="R282" i="8"/>
  <c r="X284" i="8"/>
  <c r="S285" i="8"/>
  <c r="S288" i="8"/>
  <c r="Y251" i="8"/>
  <c r="W252" i="8"/>
  <c r="V253" i="8"/>
  <c r="R263" i="8"/>
  <c r="W265" i="8"/>
  <c r="S266" i="8"/>
  <c r="T272" i="8"/>
  <c r="V275" i="8"/>
  <c r="Q276" i="8"/>
  <c r="Q279" i="8"/>
  <c r="S282" i="8"/>
  <c r="T288" i="8"/>
  <c r="AE120" i="3"/>
  <c r="AA130" i="3"/>
  <c r="AE136" i="3"/>
  <c r="Y139" i="3"/>
  <c r="AC145" i="3"/>
  <c r="AA149" i="3"/>
  <c r="AF124" i="3"/>
  <c r="AD149" i="3"/>
  <c r="AB149" i="3"/>
  <c r="Y148" i="3"/>
  <c r="AC146" i="3"/>
  <c r="AB142" i="3"/>
  <c r="X141" i="3"/>
  <c r="AE140" i="3"/>
  <c r="AB139" i="3"/>
  <c r="AA139" i="3"/>
  <c r="AE137" i="3"/>
  <c r="AB132" i="3"/>
  <c r="Z132" i="3"/>
  <c r="Y132" i="3"/>
  <c r="AC130" i="3"/>
  <c r="AB130" i="3"/>
  <c r="AD129" i="3"/>
  <c r="X126" i="3"/>
  <c r="Z125" i="3"/>
  <c r="Y125" i="3"/>
  <c r="AE124" i="3"/>
  <c r="AD123" i="3"/>
  <c r="AA123" i="3"/>
  <c r="Z123" i="3"/>
  <c r="Y123" i="3"/>
  <c r="AA122" i="3"/>
  <c r="AE121" i="3"/>
  <c r="AF120" i="3"/>
  <c r="Z117" i="3"/>
  <c r="AB116" i="3"/>
  <c r="Z116" i="3"/>
  <c r="AF114" i="3"/>
  <c r="AD114" i="3"/>
  <c r="AC114" i="3"/>
  <c r="AC140" i="3"/>
  <c r="X130" i="3"/>
  <c r="AA129" i="3"/>
  <c r="Z129" i="3"/>
  <c r="Y138" i="3"/>
  <c r="X138" i="3"/>
  <c r="AB128" i="3"/>
  <c r="AD127" i="3"/>
  <c r="AC136" i="3"/>
  <c r="Z145" i="3"/>
  <c r="AE143" i="3"/>
  <c r="Y142" i="3"/>
  <c r="AE119" i="3"/>
  <c r="AD119" i="3"/>
  <c r="Z122" i="3"/>
  <c r="Y122" i="3"/>
  <c r="X122" i="3"/>
  <c r="Z121" i="3"/>
  <c r="Y118" i="3"/>
  <c r="AC120" i="3"/>
  <c r="AB120" i="3"/>
  <c r="AC115" i="3"/>
  <c r="AB146" i="3"/>
  <c r="X148" i="3"/>
  <c r="Y133" i="3"/>
  <c r="AA140" i="3"/>
  <c r="X142" i="3"/>
  <c r="AE123" i="3"/>
  <c r="AE117" i="3"/>
  <c r="Y135" i="3"/>
  <c r="AF115" i="3"/>
  <c r="AB117" i="3"/>
  <c r="X119" i="3"/>
  <c r="AF123" i="3"/>
  <c r="AD124" i="3"/>
  <c r="AF131" i="3"/>
  <c r="AF139" i="3"/>
  <c r="AD140" i="3"/>
  <c r="Z142" i="3"/>
  <c r="AD111" i="3"/>
  <c r="AE111" i="3"/>
  <c r="AB112" i="3"/>
  <c r="Z113" i="3"/>
  <c r="Z119" i="3"/>
  <c r="AB126" i="3"/>
  <c r="X128" i="3"/>
  <c r="AD133" i="3"/>
  <c r="Z135" i="3"/>
  <c r="Y144" i="3"/>
  <c r="AA128" i="3"/>
  <c r="Y129" i="3"/>
  <c r="AE142" i="3"/>
  <c r="AF127" i="3"/>
  <c r="AD136" i="3"/>
  <c r="X139" i="3"/>
  <c r="AC144" i="3"/>
  <c r="AA145" i="3"/>
  <c r="X115" i="3"/>
  <c r="AE127" i="3"/>
  <c r="Z114" i="3"/>
  <c r="Y120" i="3"/>
  <c r="AC124" i="3"/>
  <c r="AF128" i="3"/>
  <c r="AF135" i="3"/>
  <c r="AB136" i="3"/>
  <c r="AF140" i="3"/>
  <c r="Z147" i="3"/>
  <c r="AA114" i="3"/>
  <c r="Z131" i="3"/>
  <c r="Z126" i="3"/>
  <c r="AF129" i="3"/>
  <c r="AD142" i="3"/>
  <c r="AB147" i="3"/>
  <c r="AF119" i="3"/>
  <c r="AA126" i="3"/>
  <c r="AB131" i="3"/>
  <c r="AA143" i="3"/>
  <c r="Y111" i="3"/>
  <c r="AB115" i="3"/>
  <c r="AD125" i="3"/>
  <c r="AB137" i="3"/>
  <c r="Z138" i="3"/>
  <c r="X144" i="3"/>
  <c r="AD120" i="3"/>
  <c r="AA138" i="3"/>
  <c r="AC139" i="3"/>
  <c r="Y141" i="3"/>
  <c r="AA148" i="3"/>
  <c r="AD126" i="3"/>
  <c r="AE131" i="3"/>
  <c r="Z133" i="3"/>
  <c r="AB138" i="3"/>
  <c r="AD143" i="3"/>
  <c r="C165" i="3"/>
  <c r="AF130" i="3"/>
  <c r="AD139" i="3"/>
  <c r="Z141" i="3"/>
  <c r="AF146" i="3"/>
  <c r="AB148" i="3"/>
  <c r="Z149" i="3"/>
  <c r="AB111" i="3"/>
  <c r="X112" i="3"/>
  <c r="AB122" i="3"/>
  <c r="AE126" i="3"/>
  <c r="AA127" i="3"/>
  <c r="AA133" i="3"/>
  <c r="D165" i="3"/>
  <c r="Y126" i="3"/>
  <c r="AC148" i="3"/>
  <c r="AA117" i="3"/>
  <c r="AF126" i="3"/>
  <c r="AB127" i="3"/>
  <c r="AB133" i="3"/>
  <c r="X135" i="3"/>
  <c r="AD138" i="3"/>
  <c r="Y145" i="3"/>
  <c r="AD122" i="3"/>
  <c r="Y128" i="3"/>
  <c r="AE149" i="3"/>
  <c r="AE116" i="3"/>
  <c r="AC117" i="3"/>
  <c r="AF111" i="3"/>
  <c r="AD117" i="3"/>
  <c r="AE133" i="3"/>
  <c r="AC134" i="3"/>
  <c r="AA135" i="3"/>
  <c r="Y119" i="3"/>
  <c r="AF133" i="3"/>
  <c r="AB135" i="3"/>
  <c r="AF117" i="3"/>
  <c r="AC118" i="3"/>
  <c r="Z124" i="3"/>
  <c r="Y136" i="3"/>
  <c r="Y113" i="3"/>
  <c r="AA120" i="3"/>
  <c r="AC127" i="3"/>
  <c r="AE134" i="3"/>
  <c r="AC143" i="3"/>
  <c r="AB113" i="3"/>
  <c r="X114" i="3"/>
  <c r="AA124" i="3"/>
  <c r="AD128" i="3"/>
  <c r="Y130" i="3"/>
  <c r="AF134" i="3"/>
  <c r="AD135" i="3"/>
  <c r="X147" i="3"/>
  <c r="M165" i="3"/>
  <c r="AF112" i="3"/>
  <c r="AC113" i="3"/>
  <c r="Y114" i="3"/>
  <c r="AC129" i="3"/>
  <c r="AE135" i="3"/>
  <c r="AA136" i="3"/>
  <c r="AA142" i="3"/>
  <c r="AF145" i="3"/>
  <c r="AA146" i="3"/>
  <c r="AB125" i="3"/>
  <c r="AA134" i="3"/>
  <c r="Y143" i="3"/>
  <c r="AE148" i="3"/>
  <c r="AD113" i="3"/>
  <c r="AB114" i="3"/>
  <c r="X116" i="3"/>
  <c r="AD121" i="3"/>
  <c r="X132" i="3"/>
  <c r="AF136" i="3"/>
  <c r="AD137" i="3"/>
  <c r="Z139" i="3"/>
  <c r="AD145" i="3"/>
  <c r="X111" i="3"/>
  <c r="AD116" i="3"/>
  <c r="X120" i="3"/>
  <c r="AC122" i="3"/>
  <c r="AC125" i="3"/>
  <c r="Z128" i="3"/>
  <c r="AA131" i="3"/>
  <c r="AB134" i="3"/>
  <c r="X137" i="3"/>
  <c r="AB140" i="3"/>
  <c r="Z143" i="3"/>
  <c r="AE145" i="3"/>
  <c r="AF148" i="3"/>
  <c r="Y137" i="3"/>
  <c r="X146" i="3"/>
  <c r="AF121" i="3"/>
  <c r="AB123" i="3"/>
  <c r="X125" i="3"/>
  <c r="AD130" i="3"/>
  <c r="AF137" i="3"/>
  <c r="AD146" i="3"/>
  <c r="Z148" i="3"/>
  <c r="Z111" i="3"/>
  <c r="AE113" i="3"/>
  <c r="AF116" i="3"/>
  <c r="AE122" i="3"/>
  <c r="AE125" i="3"/>
  <c r="AC131" i="3"/>
  <c r="AD134" i="3"/>
  <c r="Z137" i="3"/>
  <c r="Y146" i="3"/>
  <c r="AE114" i="3"/>
  <c r="AC123" i="3"/>
  <c r="AE130" i="3"/>
  <c r="AA132" i="3"/>
  <c r="AE146" i="3"/>
  <c r="AA111" i="3"/>
  <c r="AF113" i="3"/>
  <c r="AF122" i="3"/>
  <c r="AF125" i="3"/>
  <c r="AC128" i="3"/>
  <c r="AD131" i="3"/>
  <c r="X133" i="3"/>
  <c r="AA137" i="3"/>
  <c r="Z146" i="3"/>
  <c r="B165" i="3"/>
  <c r="N165" i="3"/>
  <c r="O165" i="3"/>
  <c r="AC116" i="3"/>
  <c r="AC132" i="3"/>
  <c r="AE139" i="3"/>
  <c r="X118" i="3"/>
  <c r="X124" i="3"/>
  <c r="AE128" i="3"/>
  <c r="AC135" i="3"/>
  <c r="AC137" i="3"/>
  <c r="AA141" i="3"/>
  <c r="Y147" i="3"/>
  <c r="Y124" i="3"/>
  <c r="AB141" i="3"/>
  <c r="D173" i="3"/>
  <c r="D174" i="3" s="1"/>
  <c r="Y115" i="3"/>
  <c r="Z118" i="3"/>
  <c r="X127" i="3"/>
  <c r="AD132" i="3"/>
  <c r="X136" i="3"/>
  <c r="AC138" i="3"/>
  <c r="AC141" i="3"/>
  <c r="Z144" i="3"/>
  <c r="AA147" i="3"/>
  <c r="Z115" i="3"/>
  <c r="AA118" i="3"/>
  <c r="Y127" i="3"/>
  <c r="AE132" i="3"/>
  <c r="AD141" i="3"/>
  <c r="AA144" i="3"/>
  <c r="Z112" i="3"/>
  <c r="AA115" i="3"/>
  <c r="AB118" i="3"/>
  <c r="X121" i="3"/>
  <c r="AB124" i="3"/>
  <c r="Z127" i="3"/>
  <c r="AE129" i="3"/>
  <c r="AF132" i="3"/>
  <c r="AE138" i="3"/>
  <c r="AE141" i="3"/>
  <c r="AB144" i="3"/>
  <c r="AC147" i="3"/>
  <c r="AA112" i="3"/>
  <c r="Y121" i="3"/>
  <c r="AF138" i="3"/>
  <c r="AF141" i="3"/>
  <c r="AD147" i="3"/>
  <c r="X149" i="3"/>
  <c r="AD118" i="3"/>
  <c r="AD144" i="3"/>
  <c r="AE147" i="3"/>
  <c r="Y149" i="3"/>
  <c r="AC112" i="3"/>
  <c r="AD115" i="3"/>
  <c r="X117" i="3"/>
  <c r="AA121" i="3"/>
  <c r="Z130" i="3"/>
  <c r="X134" i="3"/>
  <c r="X140" i="3"/>
  <c r="AF142" i="3"/>
  <c r="AE144" i="3"/>
  <c r="AD112" i="3"/>
  <c r="AE115" i="3"/>
  <c r="Y117" i="3"/>
  <c r="AB121" i="3"/>
  <c r="Y134" i="3"/>
  <c r="Y140" i="3"/>
  <c r="AF144" i="3"/>
  <c r="AE112" i="3"/>
  <c r="AC119" i="3"/>
  <c r="AC121" i="3"/>
  <c r="AA125" i="3"/>
  <c r="Y131" i="3"/>
  <c r="Z134" i="3"/>
  <c r="Z140" i="3"/>
  <c r="X143" i="3"/>
  <c r="AD148" i="3"/>
</calcChain>
</file>

<file path=xl/sharedStrings.xml><?xml version="1.0" encoding="utf-8"?>
<sst xmlns="http://schemas.openxmlformats.org/spreadsheetml/2006/main" count="2176" uniqueCount="367">
  <si>
    <t>Yieldmanagement</t>
    <phoneticPr fontId="1" type="noConversion"/>
  </si>
  <si>
    <t>Period Scenario</t>
    <phoneticPr fontId="1" type="noConversion"/>
  </si>
  <si>
    <t>Scenario 1</t>
    <phoneticPr fontId="1" type="noConversion"/>
  </si>
  <si>
    <t>Scenario 2</t>
  </si>
  <si>
    <t xml:space="preserve">P </t>
    <phoneticPr fontId="1" type="noConversion"/>
  </si>
  <si>
    <t>Scenario 3</t>
  </si>
  <si>
    <t>period1</t>
    <phoneticPr fontId="1" type="noConversion"/>
  </si>
  <si>
    <t>First</t>
    <phoneticPr fontId="1" type="noConversion"/>
  </si>
  <si>
    <t>Business</t>
    <phoneticPr fontId="1" type="noConversion"/>
  </si>
  <si>
    <t>Economy</t>
    <phoneticPr fontId="1" type="noConversion"/>
  </si>
  <si>
    <t>Option 1</t>
    <phoneticPr fontId="1" type="noConversion"/>
  </si>
  <si>
    <t>Option 2</t>
  </si>
  <si>
    <t>Option 3</t>
  </si>
  <si>
    <t>period2</t>
    <phoneticPr fontId="1" type="noConversion"/>
  </si>
  <si>
    <t>period3</t>
    <phoneticPr fontId="1" type="noConversion"/>
  </si>
  <si>
    <t>0/1</t>
    <phoneticPr fontId="1" type="noConversion"/>
  </si>
  <si>
    <t>if price option h chosen for class c in week 1</t>
    <phoneticPr fontId="1" type="noConversion"/>
  </si>
  <si>
    <t>p1ch</t>
    <phoneticPr fontId="1" type="noConversion"/>
  </si>
  <si>
    <t>c=1</t>
    <phoneticPr fontId="1" type="noConversion"/>
  </si>
  <si>
    <t>c=2</t>
    <phoneticPr fontId="1" type="noConversion"/>
  </si>
  <si>
    <t>c=3</t>
    <phoneticPr fontId="1" type="noConversion"/>
  </si>
  <si>
    <t>h=1</t>
    <phoneticPr fontId="1" type="noConversion"/>
  </si>
  <si>
    <t>h=2</t>
    <phoneticPr fontId="1" type="noConversion"/>
  </si>
  <si>
    <t>h=3</t>
    <phoneticPr fontId="1" type="noConversion"/>
  </si>
  <si>
    <t>sum=</t>
    <phoneticPr fontId="1" type="noConversion"/>
  </si>
  <si>
    <t>=</t>
    <phoneticPr fontId="1" type="noConversion"/>
  </si>
  <si>
    <t>p2ich</t>
    <phoneticPr fontId="1" type="noConversion"/>
  </si>
  <si>
    <t>if price option h chosen for class c in week 2 as a result of scenario i in week 1</t>
  </si>
  <si>
    <t>i=1</t>
    <phoneticPr fontId="1" type="noConversion"/>
  </si>
  <si>
    <t>i=2</t>
    <phoneticPr fontId="1" type="noConversion"/>
  </si>
  <si>
    <t>i=3</t>
    <phoneticPr fontId="1" type="noConversion"/>
  </si>
  <si>
    <t>c=2</t>
  </si>
  <si>
    <t>c=3</t>
  </si>
  <si>
    <t>h=2</t>
  </si>
  <si>
    <t>h=3</t>
  </si>
  <si>
    <t>SUM</t>
    <phoneticPr fontId="1" type="noConversion"/>
  </si>
  <si>
    <t>p3ijch</t>
    <phoneticPr fontId="1" type="noConversion"/>
  </si>
  <si>
    <t>if price option h chosen for class c in week 3 as a result of scenario i in week 1 and scenario j in week 2</t>
  </si>
  <si>
    <t>i=1j=1</t>
    <phoneticPr fontId="1" type="noConversion"/>
  </si>
  <si>
    <t>i=2j=1</t>
    <phoneticPr fontId="1" type="noConversion"/>
  </si>
  <si>
    <t>i=3j=1</t>
    <phoneticPr fontId="1" type="noConversion"/>
  </si>
  <si>
    <t>P3_1_1_ch</t>
    <phoneticPr fontId="1" type="noConversion"/>
  </si>
  <si>
    <t>i=1j=2</t>
    <phoneticPr fontId="1" type="noConversion"/>
  </si>
  <si>
    <t>i=2j=2</t>
    <phoneticPr fontId="1" type="noConversion"/>
  </si>
  <si>
    <t>i=3j=2</t>
    <phoneticPr fontId="1" type="noConversion"/>
  </si>
  <si>
    <t>p3_2_1_ch</t>
    <phoneticPr fontId="1" type="noConversion"/>
  </si>
  <si>
    <t>i=1j=3</t>
    <phoneticPr fontId="1" type="noConversion"/>
  </si>
  <si>
    <t>i=2j=3</t>
    <phoneticPr fontId="1" type="noConversion"/>
  </si>
  <si>
    <t>i=3j=3</t>
    <phoneticPr fontId="1" type="noConversion"/>
  </si>
  <si>
    <t>P3_3_1_ch</t>
    <phoneticPr fontId="1" type="noConversion"/>
  </si>
  <si>
    <t>INT</t>
    <phoneticPr fontId="1" type="noConversion"/>
  </si>
  <si>
    <t>ticket sold number</t>
    <phoneticPr fontId="1" type="noConversion"/>
  </si>
  <si>
    <t>s</t>
    <phoneticPr fontId="1" type="noConversion"/>
  </si>
  <si>
    <t>GIVEN</t>
    <phoneticPr fontId="1" type="noConversion"/>
  </si>
  <si>
    <t>P*D*p</t>
    <phoneticPr fontId="1" type="noConversion"/>
  </si>
  <si>
    <t>D</t>
    <phoneticPr fontId="1" type="noConversion"/>
  </si>
  <si>
    <t xml:space="preserve"> s1ich
 =number of tickets sold in week 1 for class c under price option h and
 scenario i</t>
    <phoneticPr fontId="1" type="noConversion"/>
  </si>
  <si>
    <t>h=1 j=1</t>
    <phoneticPr fontId="1" type="noConversion"/>
  </si>
  <si>
    <t>s2ijch =number of tickets sold in week 2 for class c under price option h if scenario i holds in week 1 and scenario j in week 2</t>
    <phoneticPr fontId="1" type="noConversion"/>
  </si>
  <si>
    <t>h=1 j=2</t>
    <phoneticPr fontId="1" type="noConversion"/>
  </si>
  <si>
    <t>h=1j=3</t>
    <phoneticPr fontId="1" type="noConversion"/>
  </si>
  <si>
    <t xml:space="preserve"> s3ijkch =number of tickets sold in week 3 for class c under price option if
 scenario i holds in week 1, scenario j in week 2 and scenario k in
 week 3</t>
    <phoneticPr fontId="1" type="noConversion"/>
  </si>
  <si>
    <t>k=1</t>
    <phoneticPr fontId="1" type="noConversion"/>
  </si>
  <si>
    <t>k=2</t>
    <phoneticPr fontId="1" type="noConversion"/>
  </si>
  <si>
    <t>k=3</t>
    <phoneticPr fontId="1" type="noConversion"/>
  </si>
  <si>
    <t>sum</t>
    <phoneticPr fontId="1" type="noConversion"/>
  </si>
  <si>
    <t>revenue</t>
    <phoneticPr fontId="1" type="noConversion"/>
  </si>
  <si>
    <t>&lt;=</t>
    <phoneticPr fontId="1" type="noConversion"/>
  </si>
  <si>
    <t>P1ch*s1ich</t>
    <phoneticPr fontId="1" type="noConversion"/>
  </si>
  <si>
    <t>P*s</t>
    <phoneticPr fontId="1" type="noConversion"/>
  </si>
  <si>
    <t>P*s-r+P*D*p</t>
    <phoneticPr fontId="1" type="noConversion"/>
  </si>
  <si>
    <t>P*D</t>
    <phoneticPr fontId="1" type="noConversion"/>
  </si>
  <si>
    <t>r_i_ch</t>
    <phoneticPr fontId="1" type="noConversion"/>
  </si>
  <si>
    <t>week1</t>
    <phoneticPr fontId="1" type="noConversion"/>
  </si>
  <si>
    <t>week2</t>
    <phoneticPr fontId="1" type="noConversion"/>
  </si>
  <si>
    <t>week 3</t>
    <phoneticPr fontId="1" type="noConversion"/>
  </si>
  <si>
    <t>Uijkc</t>
    <phoneticPr fontId="1" type="noConversion"/>
  </si>
  <si>
    <t>slack capacity in class c under scenarios i,j,k in successive weeks</t>
  </si>
  <si>
    <t>Vijkc</t>
    <phoneticPr fontId="1" type="noConversion"/>
  </si>
  <si>
    <t>excess capacity in class c under scenarios i,j,k in successive week</t>
  </si>
  <si>
    <t>k=2</t>
  </si>
  <si>
    <t>k=3</t>
  </si>
  <si>
    <t>sum same C</t>
    <phoneticPr fontId="1" type="noConversion"/>
  </si>
  <si>
    <t>N=</t>
    <phoneticPr fontId="1" type="noConversion"/>
  </si>
  <si>
    <t>each plane</t>
    <phoneticPr fontId="1" type="noConversion"/>
  </si>
  <si>
    <t>Cc</t>
    <phoneticPr fontId="1" type="noConversion"/>
  </si>
  <si>
    <t>0.1Cc</t>
    <phoneticPr fontId="1" type="noConversion"/>
  </si>
  <si>
    <t>revenue</t>
  </si>
  <si>
    <t>week2</t>
  </si>
  <si>
    <t>week3</t>
  </si>
  <si>
    <t>sum-cost</t>
    <phoneticPr fontId="1" type="noConversion"/>
  </si>
  <si>
    <t>C=1</t>
    <phoneticPr fontId="1" type="noConversion"/>
  </si>
  <si>
    <t>C=2</t>
  </si>
  <si>
    <t>C=3</t>
  </si>
  <si>
    <t>D*p</t>
    <phoneticPr fontId="1" type="noConversion"/>
  </si>
  <si>
    <t>s1ich + s2ijch + s3ijkch + uijkc − vijkc − Ccn ≤ 0</t>
    <phoneticPr fontId="1" type="noConversion"/>
  </si>
  <si>
    <t>Yieldmanagement</t>
  </si>
  <si>
    <t>option1</t>
    <phoneticPr fontId="1" type="noConversion"/>
  </si>
  <si>
    <t>option2</t>
  </si>
  <si>
    <t>option3</t>
  </si>
  <si>
    <t>Business</t>
  </si>
  <si>
    <t>Economy</t>
  </si>
  <si>
    <t>choose1in one time</t>
    <phoneticPr fontId="1" type="noConversion"/>
  </si>
  <si>
    <t>p</t>
    <phoneticPr fontId="1" type="noConversion"/>
  </si>
  <si>
    <t>p2_1_ch</t>
    <phoneticPr fontId="1" type="noConversion"/>
  </si>
  <si>
    <t>p2_2_ch</t>
    <phoneticPr fontId="1" type="noConversion"/>
  </si>
  <si>
    <t>p2_3_ch</t>
    <phoneticPr fontId="1" type="noConversion"/>
  </si>
  <si>
    <t>p3_1_1_ch</t>
    <phoneticPr fontId="1" type="noConversion"/>
  </si>
  <si>
    <t>p3_2_1ch</t>
    <phoneticPr fontId="1" type="noConversion"/>
  </si>
  <si>
    <t>p3_3_1_ch</t>
    <phoneticPr fontId="1" type="noConversion"/>
  </si>
  <si>
    <t>the price choose or not</t>
    <phoneticPr fontId="1" type="noConversion"/>
  </si>
  <si>
    <t>price</t>
    <phoneticPr fontId="1" type="noConversion"/>
  </si>
  <si>
    <t>s1_i_c1</t>
    <phoneticPr fontId="1" type="noConversion"/>
  </si>
  <si>
    <t>s1_i_c2</t>
  </si>
  <si>
    <t>s1_i_c3</t>
  </si>
  <si>
    <t>s3_i_1_1_c1</t>
    <phoneticPr fontId="1" type="noConversion"/>
  </si>
  <si>
    <t>s3_i_1_1_c2</t>
  </si>
  <si>
    <t>s3_i_1_1_c3</t>
  </si>
  <si>
    <t>s3_i_2_1_c1</t>
    <phoneticPr fontId="1" type="noConversion"/>
  </si>
  <si>
    <t>s3_i_2_1_c2</t>
  </si>
  <si>
    <t>s3_i_2_1_c3</t>
  </si>
  <si>
    <t>s3_i_3_1_c1</t>
    <phoneticPr fontId="1" type="noConversion"/>
  </si>
  <si>
    <t>s3_i_3_1_c2</t>
  </si>
  <si>
    <t>s3_i_3_1_c3</t>
  </si>
  <si>
    <t>s3_i_1_2_c1</t>
    <phoneticPr fontId="1" type="noConversion"/>
  </si>
  <si>
    <t>s3_i_1_2_c2</t>
    <phoneticPr fontId="1" type="noConversion"/>
  </si>
  <si>
    <t>s3_i_1_2_c3</t>
    <phoneticPr fontId="1" type="noConversion"/>
  </si>
  <si>
    <t>s3_i_2_2_c1</t>
    <phoneticPr fontId="1" type="noConversion"/>
  </si>
  <si>
    <t>s3_i_2_2_c2</t>
    <phoneticPr fontId="1" type="noConversion"/>
  </si>
  <si>
    <t>s3_i_2_2_c3</t>
    <phoneticPr fontId="1" type="noConversion"/>
  </si>
  <si>
    <t>s3_i_3_2_c1</t>
    <phoneticPr fontId="1" type="noConversion"/>
  </si>
  <si>
    <t>s3_i_3_2_c2</t>
    <phoneticPr fontId="1" type="noConversion"/>
  </si>
  <si>
    <t>s3_i_3_2_c3</t>
    <phoneticPr fontId="1" type="noConversion"/>
  </si>
  <si>
    <t>s3_i_1_3_c1</t>
    <phoneticPr fontId="1" type="noConversion"/>
  </si>
  <si>
    <t>s3_i_1_3_c2</t>
    <phoneticPr fontId="1" type="noConversion"/>
  </si>
  <si>
    <t>s3_i_1_3_c3</t>
    <phoneticPr fontId="1" type="noConversion"/>
  </si>
  <si>
    <t>s3_i_2_3_c1</t>
    <phoneticPr fontId="1" type="noConversion"/>
  </si>
  <si>
    <t>s3_i_2_3_c2</t>
    <phoneticPr fontId="1" type="noConversion"/>
  </si>
  <si>
    <t>s3_i_2_3_c3</t>
    <phoneticPr fontId="1" type="noConversion"/>
  </si>
  <si>
    <t>s3_i_3_3_c1</t>
    <phoneticPr fontId="1" type="noConversion"/>
  </si>
  <si>
    <t>s3_i_3_3_c2</t>
    <phoneticPr fontId="1" type="noConversion"/>
  </si>
  <si>
    <t>s3_i_3_3_c3</t>
    <phoneticPr fontId="1" type="noConversion"/>
  </si>
  <si>
    <t>D1_i_c1</t>
  </si>
  <si>
    <t>D1_i_c2</t>
  </si>
  <si>
    <t>D1_i_c3</t>
  </si>
  <si>
    <t>D2_i_1c1</t>
  </si>
  <si>
    <t>D2_i_1c2</t>
  </si>
  <si>
    <t>D2_i_1c3</t>
  </si>
  <si>
    <t>D2_i_2c1</t>
  </si>
  <si>
    <t>D2_i_2c2</t>
  </si>
  <si>
    <t>D2_i_2c3</t>
  </si>
  <si>
    <t>D2_i_3c1</t>
  </si>
  <si>
    <t>D2_i_3c2</t>
  </si>
  <si>
    <t>D2_i_3c3</t>
  </si>
  <si>
    <t>D3_i_1_1_c1</t>
  </si>
  <si>
    <t>D3_i_1_1_c2</t>
  </si>
  <si>
    <t>D3_i_1_1_c3</t>
  </si>
  <si>
    <t>D3_i_2_1_c1</t>
  </si>
  <si>
    <t>D3_i_2_1_c2</t>
  </si>
  <si>
    <t>D3_i_2_1_c3</t>
  </si>
  <si>
    <t>D3_i_3_1_c1</t>
  </si>
  <si>
    <t>D3_i_3_1_c2</t>
  </si>
  <si>
    <t>D3_i_3_1_c3</t>
  </si>
  <si>
    <t>D3_i_1_2_c1</t>
  </si>
  <si>
    <t>D3_i_1_2_c2</t>
  </si>
  <si>
    <t>D3_i_1_2_c3</t>
  </si>
  <si>
    <t>D3_i_2_2_c1</t>
  </si>
  <si>
    <t>D3_i_2_2_c2</t>
  </si>
  <si>
    <t>D3_i_2_2_c3</t>
  </si>
  <si>
    <t>D3_i_3_2_c1</t>
  </si>
  <si>
    <t>D3_i_3_2_c2</t>
  </si>
  <si>
    <t>D3_i_3_2_c3</t>
  </si>
  <si>
    <t>D3_i_1_3_c1</t>
  </si>
  <si>
    <t>D3_i_1_3_c2</t>
  </si>
  <si>
    <t>D3_i_1_3_c3</t>
  </si>
  <si>
    <t>D3_i_2_3_c1</t>
  </si>
  <si>
    <t>D3_i_2_3_c2</t>
  </si>
  <si>
    <t>D3_i_2_3_c3</t>
  </si>
  <si>
    <t>D3_i_3_3_c1</t>
  </si>
  <si>
    <t>D3_i_3_3_c2</t>
  </si>
  <si>
    <t>D3_i_3_3_c3</t>
  </si>
  <si>
    <t>r1_i_c1</t>
  </si>
  <si>
    <t>r1_i_c2</t>
  </si>
  <si>
    <t>r1_i_c3</t>
  </si>
  <si>
    <t>r3_i_1_1_c1</t>
  </si>
  <si>
    <t>r3_i_1_1_c2</t>
  </si>
  <si>
    <t>r3_i_1_1_c3</t>
  </si>
  <si>
    <t>r3_i_2_1_c1</t>
  </si>
  <si>
    <t>r3_i_2_1_c2</t>
  </si>
  <si>
    <t>r3_i_2_1_c3</t>
  </si>
  <si>
    <t>r3_i_3_1_c1</t>
  </si>
  <si>
    <t>r3_i_3_1_c2</t>
  </si>
  <si>
    <t>r3_i_3_1_c3</t>
  </si>
  <si>
    <t>r3_i_1_2_c1</t>
  </si>
  <si>
    <t>r3_i_1_2_c2</t>
  </si>
  <si>
    <t>r3_i_1_2_c3</t>
  </si>
  <si>
    <t>r3_i_2_2_c1</t>
  </si>
  <si>
    <t>r3_i_2_2_c2</t>
  </si>
  <si>
    <t>r3_i_2_2_c3</t>
  </si>
  <si>
    <t>r3_i_3_2_c1</t>
  </si>
  <si>
    <t>r3_i_3_2_c2</t>
  </si>
  <si>
    <t>r3_i_3_2_c3</t>
  </si>
  <si>
    <t>r3_i_1_3_c1</t>
  </si>
  <si>
    <t>r3_i_1_3_c2</t>
  </si>
  <si>
    <t>r3_i_1_3_c3</t>
  </si>
  <si>
    <t>r3_i_2_3_c1</t>
  </si>
  <si>
    <t>r3_i_2_3_c2</t>
  </si>
  <si>
    <t>r3_i_2_3_c3</t>
  </si>
  <si>
    <t>r3_i_3_3_c1</t>
  </si>
  <si>
    <t>r3_i_3_3_c2</t>
  </si>
  <si>
    <t>r3_i_3_3_c3</t>
  </si>
  <si>
    <t>First</t>
  </si>
  <si>
    <t>cost</t>
    <phoneticPr fontId="5" type="noConversion"/>
  </si>
  <si>
    <t>Forcast Demand</t>
  </si>
  <si>
    <t>Price of option</t>
  </si>
  <si>
    <t xml:space="preserve"> price level</t>
  </si>
  <si>
    <t>Variable</t>
  </si>
  <si>
    <t>OPTIONS</t>
  </si>
  <si>
    <t>Number of aircraft settings</t>
  </si>
  <si>
    <t>Number</t>
  </si>
  <si>
    <t>slack</t>
  </si>
  <si>
    <t xml:space="preserve">excess </t>
  </si>
  <si>
    <t>j=2</t>
  </si>
  <si>
    <t>j=3</t>
  </si>
  <si>
    <t>=</t>
  </si>
  <si>
    <t>period 1</t>
  </si>
  <si>
    <t>period 2</t>
  </si>
  <si>
    <t>period 3</t>
  </si>
  <si>
    <t>profit</t>
  </si>
  <si>
    <t>scenario 1</t>
  </si>
  <si>
    <t>scenario 2</t>
  </si>
  <si>
    <t>scenario 3</t>
  </si>
  <si>
    <t>period 1</t>
    <phoneticPr fontId="1" type="noConversion"/>
  </si>
  <si>
    <t>period 2</t>
    <phoneticPr fontId="1" type="noConversion"/>
  </si>
  <si>
    <t>period 3</t>
    <phoneticPr fontId="1" type="noConversion"/>
  </si>
  <si>
    <t>j=1</t>
    <phoneticPr fontId="1" type="noConversion"/>
  </si>
  <si>
    <t>i=2</t>
  </si>
  <si>
    <t>i=3</t>
  </si>
  <si>
    <t>s1ich</t>
    <phoneticPr fontId="1" type="noConversion"/>
  </si>
  <si>
    <t>s2ijch</t>
    <phoneticPr fontId="1" type="noConversion"/>
  </si>
  <si>
    <t>s3ijkch</t>
    <phoneticPr fontId="1" type="noConversion"/>
  </si>
  <si>
    <t>s2_i_1_c1</t>
    <phoneticPr fontId="1" type="noConversion"/>
  </si>
  <si>
    <t>s2_i_1_c2</t>
    <phoneticPr fontId="1" type="noConversion"/>
  </si>
  <si>
    <t>s2_i_1_c3</t>
    <phoneticPr fontId="1" type="noConversion"/>
  </si>
  <si>
    <t>s2_i_2_c1</t>
    <phoneticPr fontId="1" type="noConversion"/>
  </si>
  <si>
    <t>s2_i_2_c2</t>
    <phoneticPr fontId="1" type="noConversion"/>
  </si>
  <si>
    <t>s2_i_2_c3</t>
    <phoneticPr fontId="1" type="noConversion"/>
  </si>
  <si>
    <t>s2_i_3_c1</t>
    <phoneticPr fontId="1" type="noConversion"/>
  </si>
  <si>
    <t>s2_i_3_c2</t>
    <phoneticPr fontId="1" type="noConversion"/>
  </si>
  <si>
    <t>s2_i_3_c3</t>
    <phoneticPr fontId="1" type="noConversion"/>
  </si>
  <si>
    <t>r1ich</t>
    <phoneticPr fontId="1" type="noConversion"/>
  </si>
  <si>
    <t>r2ijch</t>
    <phoneticPr fontId="1" type="noConversion"/>
  </si>
  <si>
    <t>r3ijkch</t>
    <phoneticPr fontId="1" type="noConversion"/>
  </si>
  <si>
    <t>r2_i_1_c1</t>
    <phoneticPr fontId="1" type="noConversion"/>
  </si>
  <si>
    <t>r2_i_1_c2</t>
    <phoneticPr fontId="1" type="noConversion"/>
  </si>
  <si>
    <t>r2_i_1_c3</t>
    <phoneticPr fontId="1" type="noConversion"/>
  </si>
  <si>
    <t>r2_i_2_c1</t>
    <phoneticPr fontId="1" type="noConversion"/>
  </si>
  <si>
    <t>r2_i_2_c2</t>
    <phoneticPr fontId="1" type="noConversion"/>
  </si>
  <si>
    <t>r2_i_2_c3</t>
    <phoneticPr fontId="1" type="noConversion"/>
  </si>
  <si>
    <t>r2_i_3_c1</t>
    <phoneticPr fontId="1" type="noConversion"/>
  </si>
  <si>
    <t>r2_i_3_c2</t>
    <phoneticPr fontId="1" type="noConversion"/>
  </si>
  <si>
    <t>r2_i_3_c3</t>
    <phoneticPr fontId="1" type="noConversion"/>
  </si>
  <si>
    <t>p3_i_1_ch</t>
    <phoneticPr fontId="1" type="noConversion"/>
  </si>
  <si>
    <t>p3_i_2_ch</t>
    <phoneticPr fontId="1" type="noConversion"/>
  </si>
  <si>
    <t>p3_i_3_ch</t>
    <phoneticPr fontId="1" type="noConversion"/>
  </si>
  <si>
    <t>j=2</t>
    <phoneticPr fontId="1" type="noConversion"/>
  </si>
  <si>
    <t>j=3</t>
    <phoneticPr fontId="1" type="noConversion"/>
  </si>
  <si>
    <t xml:space="preserve">h=1 </t>
    <phoneticPr fontId="1" type="noConversion"/>
  </si>
  <si>
    <t>P1ch*D1ich*p1ch,  P2ch*D2jch*p2ich, P3ch*D3kch*p3ijch</t>
    <phoneticPr fontId="1" type="noConversion"/>
  </si>
  <si>
    <t>D1ich*p1ch,  D2jch*p2ich, D3kch*p3ijch</t>
    <phoneticPr fontId="1" type="noConversion"/>
  </si>
  <si>
    <t>uijkc-vijkc=0</t>
    <phoneticPr fontId="1" type="noConversion"/>
  </si>
  <si>
    <t>P1ch*s1ich-r1ich+P1ch*D1ich*p1ch</t>
    <phoneticPr fontId="1" type="noConversion"/>
  </si>
  <si>
    <t>P2ch*s2ijch-r2ijch+P2ch*D2jch*p2ich</t>
    <phoneticPr fontId="1" type="noConversion"/>
  </si>
  <si>
    <t>P3ch*s3ijkch-r3ijkch+P3ch*D3kch*p3ijch</t>
    <phoneticPr fontId="1" type="noConversion"/>
  </si>
  <si>
    <t>P1ch*s2ich</t>
  </si>
  <si>
    <t>P1ch*s3ich</t>
  </si>
  <si>
    <t>P1ch*D1ich</t>
    <phoneticPr fontId="1" type="noConversion"/>
  </si>
  <si>
    <t>P2ch*D2jch</t>
    <phoneticPr fontId="1" type="noConversion"/>
  </si>
  <si>
    <t>P3ch*D3kch</t>
    <phoneticPr fontId="1" type="noConversion"/>
  </si>
  <si>
    <t>period1</t>
  </si>
  <si>
    <t>Q1</t>
  </si>
  <si>
    <t>Q1</t>
    <phoneticPr fontId="1" type="noConversion"/>
  </si>
  <si>
    <t>Q2</t>
    <phoneticPr fontId="1" type="noConversion"/>
  </si>
  <si>
    <t>Q3</t>
    <phoneticPr fontId="1" type="noConversion"/>
  </si>
  <si>
    <t>period2</t>
  </si>
  <si>
    <t>period3</t>
  </si>
  <si>
    <t>Q1_1</t>
  </si>
  <si>
    <t>Q1_1</t>
    <phoneticPr fontId="1" type="noConversion"/>
  </si>
  <si>
    <t>Q1_2</t>
  </si>
  <si>
    <t>Q1_3</t>
  </si>
  <si>
    <t>Q2_1</t>
  </si>
  <si>
    <t>Q2_1</t>
    <phoneticPr fontId="1" type="noConversion"/>
  </si>
  <si>
    <t>Q2_2</t>
  </si>
  <si>
    <t>Q2_3</t>
  </si>
  <si>
    <t>Q3_1</t>
  </si>
  <si>
    <t>Q3_1</t>
    <phoneticPr fontId="1" type="noConversion"/>
  </si>
  <si>
    <t>Q3_2</t>
  </si>
  <si>
    <t>Q3_3</t>
  </si>
  <si>
    <t>Q2_2</t>
    <phoneticPr fontId="1" type="noConversion"/>
  </si>
  <si>
    <t>Q1_2</t>
    <phoneticPr fontId="1" type="noConversion"/>
  </si>
  <si>
    <t>Q3_2</t>
    <phoneticPr fontId="1" type="noConversion"/>
  </si>
  <si>
    <t>Q1_3</t>
    <phoneticPr fontId="1" type="noConversion"/>
  </si>
  <si>
    <t>Q2_3</t>
    <phoneticPr fontId="1" type="noConversion"/>
  </si>
  <si>
    <t>Q1_1_1</t>
  </si>
  <si>
    <t>Q1_1_1</t>
    <phoneticPr fontId="1" type="noConversion"/>
  </si>
  <si>
    <t>Q2_1_1</t>
  </si>
  <si>
    <t>Q2_1_1</t>
    <phoneticPr fontId="1" type="noConversion"/>
  </si>
  <si>
    <t>Q3_1_1</t>
  </si>
  <si>
    <t>Q3_1_1</t>
    <phoneticPr fontId="1" type="noConversion"/>
  </si>
  <si>
    <t>Q1_2_1</t>
  </si>
  <si>
    <t>Q1_2_1</t>
    <phoneticPr fontId="1" type="noConversion"/>
  </si>
  <si>
    <t>Q3_2_1</t>
  </si>
  <si>
    <t>Q3_2_1</t>
    <phoneticPr fontId="1" type="noConversion"/>
  </si>
  <si>
    <t>Q2_2_1</t>
  </si>
  <si>
    <t>Q2_2_1</t>
    <phoneticPr fontId="1" type="noConversion"/>
  </si>
  <si>
    <t>Q1_3_1</t>
  </si>
  <si>
    <t>Q2_3_1</t>
  </si>
  <si>
    <t>Q3_3_1</t>
  </si>
  <si>
    <t>Q1_1_2</t>
  </si>
  <si>
    <t>Q2_1_2</t>
  </si>
  <si>
    <t>Q3_1_2</t>
  </si>
  <si>
    <t>Q1_2_2</t>
  </si>
  <si>
    <t>Q2_2_2</t>
  </si>
  <si>
    <t>Q3_2_2</t>
  </si>
  <si>
    <t>Q1_3_2</t>
  </si>
  <si>
    <t>Q2_3_2</t>
  </si>
  <si>
    <t>Q3_3_2</t>
  </si>
  <si>
    <t>Q1_1_3</t>
  </si>
  <si>
    <t>Q2_1_3</t>
  </si>
  <si>
    <t>Q3_1_3</t>
  </si>
  <si>
    <t>Q1_2_3</t>
  </si>
  <si>
    <t>Q2_2_3</t>
  </si>
  <si>
    <t>Q3_2_3</t>
  </si>
  <si>
    <t>Q1_3_3</t>
  </si>
  <si>
    <t>Q2_3_3</t>
  </si>
  <si>
    <t>Q3_3_3</t>
  </si>
  <si>
    <t>Q1_3_1</t>
    <phoneticPr fontId="1" type="noConversion"/>
  </si>
  <si>
    <t>Q2_3_1</t>
    <phoneticPr fontId="1" type="noConversion"/>
  </si>
  <si>
    <t>Q3_3_1</t>
    <phoneticPr fontId="1" type="noConversion"/>
  </si>
  <si>
    <t>Q1_1_2</t>
    <phoneticPr fontId="1" type="noConversion"/>
  </si>
  <si>
    <t>Q2_1_2</t>
    <phoneticPr fontId="1" type="noConversion"/>
  </si>
  <si>
    <t>Q3_1_2</t>
    <phoneticPr fontId="1" type="noConversion"/>
  </si>
  <si>
    <t>Q1_2_2</t>
    <phoneticPr fontId="1" type="noConversion"/>
  </si>
  <si>
    <t>Q2_2_2</t>
    <phoneticPr fontId="1" type="noConversion"/>
  </si>
  <si>
    <t>Q1_3_2</t>
    <phoneticPr fontId="1" type="noConversion"/>
  </si>
  <si>
    <t>Q2_3_2</t>
    <phoneticPr fontId="1" type="noConversion"/>
  </si>
  <si>
    <t>Q3_3_2</t>
    <phoneticPr fontId="1" type="noConversion"/>
  </si>
  <si>
    <t>Q1_1_3</t>
    <phoneticPr fontId="1" type="noConversion"/>
  </si>
  <si>
    <t>Q2_1_3</t>
    <phoneticPr fontId="1" type="noConversion"/>
  </si>
  <si>
    <t>Q3_1_3</t>
    <phoneticPr fontId="1" type="noConversion"/>
  </si>
  <si>
    <t>Q1_2_3</t>
    <phoneticPr fontId="1" type="noConversion"/>
  </si>
  <si>
    <t>Q2_2_3</t>
    <phoneticPr fontId="1" type="noConversion"/>
  </si>
  <si>
    <t>Q3_2_3</t>
    <phoneticPr fontId="1" type="noConversion"/>
  </si>
  <si>
    <t>Q1_3_3</t>
    <phoneticPr fontId="1" type="noConversion"/>
  </si>
  <si>
    <t>Q2_3_3</t>
    <phoneticPr fontId="1" type="noConversion"/>
  </si>
  <si>
    <t>Q3_3_3</t>
    <phoneticPr fontId="1" type="noConversion"/>
  </si>
  <si>
    <t>Total</t>
  </si>
  <si>
    <t>Total</t>
    <phoneticPr fontId="1" type="noConversion"/>
  </si>
  <si>
    <t>Revenue</t>
  </si>
  <si>
    <t>Revenue</t>
    <phoneticPr fontId="1" type="noConversion"/>
  </si>
  <si>
    <t>Q2</t>
  </si>
  <si>
    <t>Q3</t>
  </si>
  <si>
    <t>cost</t>
  </si>
  <si>
    <t>Plane cost</t>
    <phoneticPr fontId="1" type="noConversion"/>
  </si>
  <si>
    <t>Seats</t>
    <phoneticPr fontId="1" type="noConversion"/>
  </si>
  <si>
    <t>Max  seat transfer</t>
    <phoneticPr fontId="1" type="noConversion"/>
  </si>
  <si>
    <t>Yield Management optimization problems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</si>
</sst>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£-809]#,##0.00_);[Red]\([$£-809]#,##0.00\)"/>
    <numFmt numFmtId="177" formatCode="_-[$£-809]* #,##0_-;\-[$£-809]* #,##0_-;_-[$£-809]* &quot;-&quot;??_-;_-@_-"/>
    <numFmt numFmtId="178" formatCode="[$£-809]#,##0.00;\-[$£-809]#,##0.00"/>
  </numFmts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等线"/>
      <family val="3"/>
      <charset val="134"/>
    </font>
    <font>
      <sz val="14"/>
      <color theme="1"/>
      <name val="等线"/>
      <family val="3"/>
      <charset val="134"/>
    </font>
    <font>
      <sz val="11"/>
      <name val="等线"/>
      <family val="3"/>
      <charset val="134"/>
    </font>
    <font>
      <b/>
      <sz val="12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14"/>
      <color theme="1"/>
      <name val="等线"/>
      <family val="3"/>
      <charset val="134"/>
    </font>
    <font>
      <b/>
      <sz val="12"/>
      <name val="等线"/>
      <family val="3"/>
      <charset val="134"/>
    </font>
    <font>
      <b/>
      <sz val="18"/>
      <color theme="1"/>
      <name val="等线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17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0" borderId="0" xfId="0" applyAlignment="1"/>
    <xf numFmtId="0" fontId="2" fillId="4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7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4" borderId="9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2" fillId="4" borderId="11" xfId="0" applyFont="1" applyFill="1" applyBorder="1">
      <alignment vertical="center"/>
    </xf>
    <xf numFmtId="0" fontId="2" fillId="0" borderId="9" xfId="0" applyFont="1" applyBorder="1">
      <alignment vertical="center"/>
    </xf>
    <xf numFmtId="0" fontId="2" fillId="7" borderId="0" xfId="0" applyFont="1" applyFill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9" xfId="0" applyFont="1" applyFill="1" applyBorder="1">
      <alignment vertical="center"/>
    </xf>
    <xf numFmtId="0" fontId="2" fillId="7" borderId="10" xfId="0" applyFont="1" applyFill="1" applyBorder="1">
      <alignment vertical="center"/>
    </xf>
    <xf numFmtId="0" fontId="2" fillId="7" borderId="1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2" fillId="8" borderId="0" xfId="0" applyFont="1" applyFill="1">
      <alignment vertical="center"/>
    </xf>
    <xf numFmtId="0" fontId="2" fillId="8" borderId="1" xfId="0" applyFont="1" applyFill="1" applyBorder="1">
      <alignment vertical="center"/>
    </xf>
    <xf numFmtId="0" fontId="2" fillId="8" borderId="5" xfId="0" applyFont="1" applyFill="1" applyBorder="1">
      <alignment vertical="center"/>
    </xf>
    <xf numFmtId="0" fontId="2" fillId="8" borderId="3" xfId="0" applyFont="1" applyFill="1" applyBorder="1">
      <alignment vertical="center"/>
    </xf>
    <xf numFmtId="0" fontId="2" fillId="8" borderId="4" xfId="0" applyFont="1" applyFill="1" applyBorder="1">
      <alignment vertical="center"/>
    </xf>
    <xf numFmtId="0" fontId="2" fillId="8" borderId="8" xfId="0" applyFont="1" applyFill="1" applyBorder="1">
      <alignment vertical="center"/>
    </xf>
    <xf numFmtId="0" fontId="2" fillId="8" borderId="6" xfId="0" applyFont="1" applyFill="1" applyBorder="1">
      <alignment vertical="center"/>
    </xf>
    <xf numFmtId="0" fontId="2" fillId="8" borderId="7" xfId="0" applyFont="1" applyFill="1" applyBorder="1">
      <alignment vertical="center"/>
    </xf>
    <xf numFmtId="0" fontId="2" fillId="8" borderId="11" xfId="0" applyFont="1" applyFill="1" applyBorder="1">
      <alignment vertical="center"/>
    </xf>
    <xf numFmtId="0" fontId="2" fillId="8" borderId="9" xfId="0" applyFont="1" applyFill="1" applyBorder="1">
      <alignment vertical="center"/>
    </xf>
    <xf numFmtId="0" fontId="2" fillId="8" borderId="10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9" borderId="0" xfId="0" applyFont="1" applyFill="1">
      <alignment vertical="center"/>
    </xf>
    <xf numFmtId="0" fontId="2" fillId="2" borderId="2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2" fillId="6" borderId="6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3" xfId="0" applyFont="1" applyFill="1" applyBorder="1">
      <alignment vertical="center"/>
    </xf>
    <xf numFmtId="0" fontId="2" fillId="6" borderId="5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2" fillId="10" borderId="0" xfId="0" applyFont="1" applyFill="1">
      <alignment vertical="center"/>
    </xf>
    <xf numFmtId="0" fontId="2" fillId="10" borderId="1" xfId="0" applyFont="1" applyFill="1" applyBorder="1">
      <alignment vertical="center"/>
    </xf>
    <xf numFmtId="0" fontId="2" fillId="10" borderId="5" xfId="0" applyFont="1" applyFill="1" applyBorder="1">
      <alignment vertical="center"/>
    </xf>
    <xf numFmtId="0" fontId="2" fillId="10" borderId="3" xfId="0" applyFont="1" applyFill="1" applyBorder="1">
      <alignment vertical="center"/>
    </xf>
    <xf numFmtId="0" fontId="2" fillId="10" borderId="4" xfId="0" applyFont="1" applyFill="1" applyBorder="1">
      <alignment vertical="center"/>
    </xf>
    <xf numFmtId="0" fontId="3" fillId="6" borderId="2" xfId="0" applyFont="1" applyFill="1" applyBorder="1">
      <alignment vertical="center"/>
    </xf>
    <xf numFmtId="0" fontId="3" fillId="6" borderId="0" xfId="0" applyFont="1" applyFill="1">
      <alignment vertical="center"/>
    </xf>
    <xf numFmtId="0" fontId="3" fillId="6" borderId="1" xfId="0" applyFont="1" applyFill="1" applyBorder="1">
      <alignment vertical="center"/>
    </xf>
    <xf numFmtId="0" fontId="3" fillId="6" borderId="5" xfId="0" applyFont="1" applyFill="1" applyBorder="1">
      <alignment vertical="center"/>
    </xf>
    <xf numFmtId="0" fontId="3" fillId="6" borderId="3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10" borderId="2" xfId="0" applyFont="1" applyFill="1" applyBorder="1">
      <alignment vertical="center"/>
    </xf>
    <xf numFmtId="0" fontId="3" fillId="10" borderId="0" xfId="0" applyFont="1" applyFill="1">
      <alignment vertical="center"/>
    </xf>
    <xf numFmtId="0" fontId="3" fillId="10" borderId="1" xfId="0" applyFont="1" applyFill="1" applyBorder="1">
      <alignment vertical="center"/>
    </xf>
    <xf numFmtId="0" fontId="3" fillId="10" borderId="11" xfId="0" applyFont="1" applyFill="1" applyBorder="1">
      <alignment vertical="center"/>
    </xf>
    <xf numFmtId="0" fontId="3" fillId="10" borderId="9" xfId="0" applyFont="1" applyFill="1" applyBorder="1">
      <alignment vertical="center"/>
    </xf>
    <xf numFmtId="0" fontId="3" fillId="10" borderId="1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1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8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4" fillId="2" borderId="9" xfId="0" applyFont="1" applyFill="1" applyBorder="1">
      <alignment vertical="center"/>
    </xf>
    <xf numFmtId="0" fontId="4" fillId="2" borderId="10" xfId="0" applyFont="1" applyFill="1" applyBorder="1">
      <alignment vertical="center"/>
    </xf>
    <xf numFmtId="0" fontId="4" fillId="6" borderId="2" xfId="0" applyFont="1" applyFill="1" applyBorder="1">
      <alignment vertical="center"/>
    </xf>
    <xf numFmtId="0" fontId="4" fillId="6" borderId="0" xfId="0" applyFont="1" applyFill="1">
      <alignment vertical="center"/>
    </xf>
    <xf numFmtId="0" fontId="4" fillId="6" borderId="1" xfId="0" applyFont="1" applyFill="1" applyBorder="1">
      <alignment vertical="center"/>
    </xf>
    <xf numFmtId="0" fontId="4" fillId="6" borderId="5" xfId="0" applyFont="1" applyFill="1" applyBorder="1">
      <alignment vertical="center"/>
    </xf>
    <xf numFmtId="0" fontId="4" fillId="6" borderId="3" xfId="0" applyFont="1" applyFill="1" applyBorder="1">
      <alignment vertical="center"/>
    </xf>
    <xf numFmtId="0" fontId="4" fillId="6" borderId="4" xfId="0" applyFont="1" applyFill="1" applyBorder="1">
      <alignment vertical="center"/>
    </xf>
    <xf numFmtId="0" fontId="3" fillId="0" borderId="12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3" fillId="0" borderId="6" xfId="0" applyFont="1" applyBorder="1">
      <alignment vertical="center"/>
    </xf>
    <xf numFmtId="0" fontId="5" fillId="0" borderId="0" xfId="0" applyFont="1">
      <alignment vertical="center"/>
    </xf>
    <xf numFmtId="0" fontId="2" fillId="11" borderId="0" xfId="0" applyFont="1" applyFill="1">
      <alignment vertical="center"/>
    </xf>
    <xf numFmtId="0" fontId="3" fillId="4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1" applyFont="1" applyAlignment="1">
      <alignment horizont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8" fillId="4" borderId="0" xfId="0" applyFont="1" applyFill="1" applyAlignment="1">
      <alignment horizontal="center" vertical="center"/>
    </xf>
    <xf numFmtId="0" fontId="10" fillId="0" borderId="0" xfId="1" applyFont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7" fontId="8" fillId="0" borderId="0" xfId="1" applyNumberFormat="1" applyFont="1" applyAlignment="1">
      <alignment horizontal="center"/>
    </xf>
    <xf numFmtId="0" fontId="16" fillId="0" borderId="15" xfId="0" applyFont="1" applyBorder="1" applyAlignment="1">
      <alignment horizontal="center" vertical="center"/>
    </xf>
    <xf numFmtId="0" fontId="8" fillId="0" borderId="16" xfId="0" applyFont="1" applyBorder="1">
      <alignment vertical="center"/>
    </xf>
    <xf numFmtId="177" fontId="8" fillId="0" borderId="17" xfId="1" applyNumberFormat="1" applyFont="1" applyBorder="1" applyAlignment="1">
      <alignment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178" fontId="8" fillId="12" borderId="15" xfId="0" applyNumberFormat="1" applyFont="1" applyFill="1" applyBorder="1" applyAlignment="1">
      <alignment horizontal="center" vertical="center"/>
    </xf>
    <xf numFmtId="178" fontId="8" fillId="12" borderId="15" xfId="0" applyNumberFormat="1" applyFont="1" applyFill="1" applyBorder="1">
      <alignment vertical="center"/>
    </xf>
    <xf numFmtId="0" fontId="8" fillId="14" borderId="15" xfId="0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5" xfId="0" applyFont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178" fontId="8" fillId="12" borderId="15" xfId="0" applyNumberFormat="1" applyFont="1" applyFill="1" applyBorder="1" applyAlignment="1">
      <alignment horizontal="center" vertical="center"/>
    </xf>
    <xf numFmtId="0" fontId="8" fillId="14" borderId="15" xfId="1" applyFont="1" applyFill="1" applyBorder="1" applyAlignment="1">
      <alignment horizontal="center" vertical="center"/>
    </xf>
    <xf numFmtId="177" fontId="8" fillId="12" borderId="15" xfId="1" applyNumberFormat="1" applyFont="1" applyFill="1" applyBorder="1" applyAlignment="1">
      <alignment horizontal="center" vertical="center"/>
    </xf>
    <xf numFmtId="0" fontId="8" fillId="14" borderId="15" xfId="0" applyFont="1" applyFill="1" applyBorder="1" applyAlignment="1">
      <alignment horizontal="center" vertical="center"/>
    </xf>
    <xf numFmtId="177" fontId="8" fillId="9" borderId="15" xfId="1" applyNumberFormat="1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14" borderId="0" xfId="0" applyFont="1" applyFill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2">
    <cellStyle name="Normal" xfId="0" builtinId="0"/>
    <cellStyle name="常规 2" xfId="1" xr:uid="{6230185D-2696-4C0B-8CF4-86A5B22B61E1}"/>
  </cellStyles>
  <dxfs count="0"/>
  <tableStyles count="0" defaultTableStyle="TableStyleMedium2" defaultPivotStyle="PivotStyleLight16"/>
  <colors>
    <mruColors>
      <color rgb="FFFFCC00"/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Yieldmanagement!$P$9:$P$47</c:f>
              <c:numCache>
                <c:formatCode>[$£-809]#,##0.00;\-[$£-809]#,##0.00</c:formatCode>
                <c:ptCount val="39"/>
                <c:pt idx="0">
                  <c:v>5250</c:v>
                </c:pt>
                <c:pt idx="1">
                  <c:v>59499.999999999993</c:v>
                </c:pt>
                <c:pt idx="2">
                  <c:v>24328</c:v>
                </c:pt>
                <c:pt idx="3">
                  <c:v>1214.5</c:v>
                </c:pt>
                <c:pt idx="4">
                  <c:v>8501.5</c:v>
                </c:pt>
                <c:pt idx="5">
                  <c:v>2274</c:v>
                </c:pt>
                <c:pt idx="6">
                  <c:v>10815</c:v>
                </c:pt>
                <c:pt idx="7">
                  <c:v>75705</c:v>
                </c:pt>
                <c:pt idx="8">
                  <c:v>20860</c:v>
                </c:pt>
                <c:pt idx="9">
                  <c:v>2298.1</c:v>
                </c:pt>
                <c:pt idx="10">
                  <c:v>14476.7</c:v>
                </c:pt>
                <c:pt idx="11">
                  <c:v>3240</c:v>
                </c:pt>
                <c:pt idx="12">
                  <c:v>109</c:v>
                </c:pt>
                <c:pt idx="13">
                  <c:v>652.904</c:v>
                </c:pt>
                <c:pt idx="14">
                  <c:v>173.74400000000003</c:v>
                </c:pt>
                <c:pt idx="15">
                  <c:v>703.30400000000009</c:v>
                </c:pt>
                <c:pt idx="16">
                  <c:v>4021.5279999999993</c:v>
                </c:pt>
                <c:pt idx="17">
                  <c:v>997.13600000000008</c:v>
                </c:pt>
                <c:pt idx="18">
                  <c:v>242</c:v>
                </c:pt>
                <c:pt idx="19">
                  <c:v>1694</c:v>
                </c:pt>
                <c:pt idx="20">
                  <c:v>468.34000000000009</c:v>
                </c:pt>
                <c:pt idx="21">
                  <c:v>707</c:v>
                </c:pt>
                <c:pt idx="22">
                  <c:v>4570.3279999999995</c:v>
                </c:pt>
                <c:pt idx="23">
                  <c:v>1216.2080000000001</c:v>
                </c:pt>
                <c:pt idx="24">
                  <c:v>4730.2639999999992</c:v>
                </c:pt>
                <c:pt idx="25">
                  <c:v>28150.695999999993</c:v>
                </c:pt>
                <c:pt idx="26">
                  <c:v>6979.9520000000002</c:v>
                </c:pt>
                <c:pt idx="27">
                  <c:v>1519</c:v>
                </c:pt>
                <c:pt idx="28">
                  <c:v>10633</c:v>
                </c:pt>
                <c:pt idx="29">
                  <c:v>3038</c:v>
                </c:pt>
                <c:pt idx="30">
                  <c:v>270.67200000000003</c:v>
                </c:pt>
                <c:pt idx="31">
                  <c:v>1725.808</c:v>
                </c:pt>
                <c:pt idx="32">
                  <c:v>419.69600000000014</c:v>
                </c:pt>
                <c:pt idx="33">
                  <c:v>1795.9199999999998</c:v>
                </c:pt>
                <c:pt idx="34">
                  <c:v>9768.0519999999979</c:v>
                </c:pt>
                <c:pt idx="35">
                  <c:v>1994.2720000000002</c:v>
                </c:pt>
                <c:pt idx="36">
                  <c:v>450</c:v>
                </c:pt>
                <c:pt idx="37">
                  <c:v>3150</c:v>
                </c:pt>
                <c:pt idx="38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F-4D24-91CD-4505A9846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14335"/>
        <c:axId val="602511455"/>
      </c:barChart>
      <c:catAx>
        <c:axId val="6025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1455"/>
        <c:crosses val="autoZero"/>
        <c:auto val="1"/>
        <c:lblAlgn val="ctr"/>
        <c:lblOffset val="100"/>
        <c:noMultiLvlLbl val="0"/>
      </c:catAx>
      <c:valAx>
        <c:axId val="6025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.00;\-[$£-8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1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2" name="OpenSolver1" descr="290eacda-5811-4b46-94db-7e9d5499d4ac">
          <a:extLst>
            <a:ext uri="{FF2B5EF4-FFF2-40B4-BE49-F238E27FC236}">
              <a16:creationId xmlns:a16="http://schemas.microsoft.com/office/drawing/2014/main" id="{8195F94E-D71B-4D45-A665-EAC5FC469F3D}"/>
            </a:ext>
          </a:extLst>
        </xdr:cNvPr>
        <xdr:cNvSpPr/>
      </xdr:nvSpPr>
      <xdr:spPr>
        <a:xfrm>
          <a:off x="944880" y="4404360"/>
          <a:ext cx="1927860" cy="525780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0</xdr:colOff>
      <xdr:row>36</xdr:row>
      <xdr:rowOff>0</xdr:rowOff>
    </xdr:to>
    <xdr:sp macro="" textlink="">
      <xdr:nvSpPr>
        <xdr:cNvPr id="3" name="OpenSolver2" descr="6aa2e6eb-f445-4ef9-b607-6990206c614e">
          <a:extLst>
            <a:ext uri="{FF2B5EF4-FFF2-40B4-BE49-F238E27FC236}">
              <a16:creationId xmlns:a16="http://schemas.microsoft.com/office/drawing/2014/main" id="{66890974-9564-4EE7-8BCA-0B920CE03B1F}"/>
            </a:ext>
          </a:extLst>
        </xdr:cNvPr>
        <xdr:cNvSpPr/>
      </xdr:nvSpPr>
      <xdr:spPr>
        <a:xfrm>
          <a:off x="944880" y="5806440"/>
          <a:ext cx="6065520" cy="525780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45</xdr:row>
      <xdr:rowOff>1</xdr:rowOff>
    </xdr:to>
    <xdr:sp macro="" textlink="">
      <xdr:nvSpPr>
        <xdr:cNvPr id="4" name="OpenSolver3" descr="4a6138d3-9eb8-4570-ad60-847c9f27b3fe">
          <a:extLst>
            <a:ext uri="{FF2B5EF4-FFF2-40B4-BE49-F238E27FC236}">
              <a16:creationId xmlns:a16="http://schemas.microsoft.com/office/drawing/2014/main" id="{F0D34A49-0828-4390-BAC0-2367AEE2C7BF}"/>
            </a:ext>
          </a:extLst>
        </xdr:cNvPr>
        <xdr:cNvSpPr/>
      </xdr:nvSpPr>
      <xdr:spPr>
        <a:xfrm>
          <a:off x="944880" y="7383780"/>
          <a:ext cx="6065520" cy="525781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49</xdr:row>
      <xdr:rowOff>0</xdr:rowOff>
    </xdr:from>
    <xdr:to>
      <xdr:col>10</xdr:col>
      <xdr:colOff>0</xdr:colOff>
      <xdr:row>52</xdr:row>
      <xdr:rowOff>0</xdr:rowOff>
    </xdr:to>
    <xdr:sp macro="" textlink="">
      <xdr:nvSpPr>
        <xdr:cNvPr id="5" name="OpenSolver4" descr="8e3e7415-4202-4307-89ff-30dc74cccdc1">
          <a:extLst>
            <a:ext uri="{FF2B5EF4-FFF2-40B4-BE49-F238E27FC236}">
              <a16:creationId xmlns:a16="http://schemas.microsoft.com/office/drawing/2014/main" id="{ABF5EDB9-C873-4634-A787-4BD3DAF08C9A}"/>
            </a:ext>
          </a:extLst>
        </xdr:cNvPr>
        <xdr:cNvSpPr/>
      </xdr:nvSpPr>
      <xdr:spPr>
        <a:xfrm>
          <a:off x="944880" y="8610600"/>
          <a:ext cx="6065520" cy="525780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56</xdr:row>
      <xdr:rowOff>0</xdr:rowOff>
    </xdr:from>
    <xdr:to>
      <xdr:col>10</xdr:col>
      <xdr:colOff>0</xdr:colOff>
      <xdr:row>59</xdr:row>
      <xdr:rowOff>0</xdr:rowOff>
    </xdr:to>
    <xdr:sp macro="" textlink="">
      <xdr:nvSpPr>
        <xdr:cNvPr id="6" name="OpenSolver5" descr="32766d6e-9144-4a17-bd51-97350d6737f3">
          <a:extLst>
            <a:ext uri="{FF2B5EF4-FFF2-40B4-BE49-F238E27FC236}">
              <a16:creationId xmlns:a16="http://schemas.microsoft.com/office/drawing/2014/main" id="{7A6599EE-4224-41C1-AE82-59BE52D36D61}"/>
            </a:ext>
          </a:extLst>
        </xdr:cNvPr>
        <xdr:cNvSpPr/>
      </xdr:nvSpPr>
      <xdr:spPr>
        <a:xfrm>
          <a:off x="944880" y="9837420"/>
          <a:ext cx="6065520" cy="525780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10</xdr:col>
      <xdr:colOff>0</xdr:colOff>
      <xdr:row>104</xdr:row>
      <xdr:rowOff>175259</xdr:rowOff>
    </xdr:to>
    <xdr:sp macro="" textlink="">
      <xdr:nvSpPr>
        <xdr:cNvPr id="7" name="OpenSolver6" descr="26d031dd-6339-4a33-848c-62a1ea0cdeb9">
          <a:extLst>
            <a:ext uri="{FF2B5EF4-FFF2-40B4-BE49-F238E27FC236}">
              <a16:creationId xmlns:a16="http://schemas.microsoft.com/office/drawing/2014/main" id="{BC85CC62-845A-4D59-BE3C-F70A096512ED}"/>
            </a:ext>
          </a:extLst>
        </xdr:cNvPr>
        <xdr:cNvSpPr/>
      </xdr:nvSpPr>
      <xdr:spPr>
        <a:xfrm>
          <a:off x="944880" y="11590020"/>
          <a:ext cx="6065520" cy="6865619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109</xdr:row>
      <xdr:rowOff>175259</xdr:rowOff>
    </xdr:from>
    <xdr:to>
      <xdr:col>10</xdr:col>
      <xdr:colOff>0</xdr:colOff>
      <xdr:row>149</xdr:row>
      <xdr:rowOff>1</xdr:rowOff>
    </xdr:to>
    <xdr:sp macro="" textlink="">
      <xdr:nvSpPr>
        <xdr:cNvPr id="8" name="OpenSolver7" descr="24f0549b-075a-4ad7-a82b-835feb0740b4">
          <a:extLst>
            <a:ext uri="{FF2B5EF4-FFF2-40B4-BE49-F238E27FC236}">
              <a16:creationId xmlns:a16="http://schemas.microsoft.com/office/drawing/2014/main" id="{7863B231-C363-45CF-9FF9-AA732EEE0ED1}"/>
            </a:ext>
          </a:extLst>
        </xdr:cNvPr>
        <xdr:cNvSpPr/>
      </xdr:nvSpPr>
      <xdr:spPr>
        <a:xfrm>
          <a:off x="944880" y="19331939"/>
          <a:ext cx="6065520" cy="6865622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154</xdr:row>
      <xdr:rowOff>1</xdr:rowOff>
    </xdr:from>
    <xdr:to>
      <xdr:col>10</xdr:col>
      <xdr:colOff>0</xdr:colOff>
      <xdr:row>163</xdr:row>
      <xdr:rowOff>0</xdr:rowOff>
    </xdr:to>
    <xdr:sp macro="" textlink="">
      <xdr:nvSpPr>
        <xdr:cNvPr id="9" name="OpenSolver8" descr="502c5212-ca94-4cae-b58a-846973eaf648">
          <a:extLst>
            <a:ext uri="{FF2B5EF4-FFF2-40B4-BE49-F238E27FC236}">
              <a16:creationId xmlns:a16="http://schemas.microsoft.com/office/drawing/2014/main" id="{248416EF-C23B-4C15-A7B7-9022AD4CAF1E}"/>
            </a:ext>
          </a:extLst>
        </xdr:cNvPr>
        <xdr:cNvSpPr/>
      </xdr:nvSpPr>
      <xdr:spPr>
        <a:xfrm>
          <a:off x="944880" y="27073861"/>
          <a:ext cx="6065520" cy="1577339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165</xdr:row>
      <xdr:rowOff>175259</xdr:rowOff>
    </xdr:from>
    <xdr:to>
      <xdr:col>3</xdr:col>
      <xdr:colOff>0</xdr:colOff>
      <xdr:row>166</xdr:row>
      <xdr:rowOff>175259</xdr:rowOff>
    </xdr:to>
    <xdr:sp macro="" textlink="">
      <xdr:nvSpPr>
        <xdr:cNvPr id="10" name="OpenSolver9" descr="9ab9febf-33bf-41d0-84da-f565b7986c20">
          <a:extLst>
            <a:ext uri="{FF2B5EF4-FFF2-40B4-BE49-F238E27FC236}">
              <a16:creationId xmlns:a16="http://schemas.microsoft.com/office/drawing/2014/main" id="{EEB649F2-5411-4EB5-A7DD-63EBF721DA51}"/>
            </a:ext>
          </a:extLst>
        </xdr:cNvPr>
        <xdr:cNvSpPr/>
      </xdr:nvSpPr>
      <xdr:spPr>
        <a:xfrm>
          <a:off x="1554480" y="29176979"/>
          <a:ext cx="609600" cy="175260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0</xdr:colOff>
      <xdr:row>154</xdr:row>
      <xdr:rowOff>1</xdr:rowOff>
    </xdr:from>
    <xdr:to>
      <xdr:col>21</xdr:col>
      <xdr:colOff>0</xdr:colOff>
      <xdr:row>163</xdr:row>
      <xdr:rowOff>0</xdr:rowOff>
    </xdr:to>
    <xdr:sp macro="" textlink="">
      <xdr:nvSpPr>
        <xdr:cNvPr id="11" name="OpenSolver10" descr="e7feccc3-d437-4883-a17c-5123c49cf85f">
          <a:extLst>
            <a:ext uri="{FF2B5EF4-FFF2-40B4-BE49-F238E27FC236}">
              <a16:creationId xmlns:a16="http://schemas.microsoft.com/office/drawing/2014/main" id="{6380785B-DB7E-4F6E-ABB9-24B3BC1136CD}"/>
            </a:ext>
          </a:extLst>
        </xdr:cNvPr>
        <xdr:cNvSpPr/>
      </xdr:nvSpPr>
      <xdr:spPr>
        <a:xfrm>
          <a:off x="8793480" y="27073861"/>
          <a:ext cx="5486400" cy="1577339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0</xdr:colOff>
      <xdr:row>173</xdr:row>
      <xdr:rowOff>0</xdr:rowOff>
    </xdr:from>
    <xdr:to>
      <xdr:col>4</xdr:col>
      <xdr:colOff>0</xdr:colOff>
      <xdr:row>174</xdr:row>
      <xdr:rowOff>1</xdr:rowOff>
    </xdr:to>
    <xdr:sp macro="" textlink="">
      <xdr:nvSpPr>
        <xdr:cNvPr id="12" name="OpenSolver11" descr="c2b2ef84-4352-4c9c-b586-32ed1e238c48">
          <a:extLst>
            <a:ext uri="{FF2B5EF4-FFF2-40B4-BE49-F238E27FC236}">
              <a16:creationId xmlns:a16="http://schemas.microsoft.com/office/drawing/2014/main" id="{294D1CCA-4F03-4418-AE15-A3027D84BDB5}"/>
            </a:ext>
          </a:extLst>
        </xdr:cNvPr>
        <xdr:cNvSpPr/>
      </xdr:nvSpPr>
      <xdr:spPr>
        <a:xfrm>
          <a:off x="2164080" y="30403800"/>
          <a:ext cx="708660" cy="175261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591820</xdr:colOff>
      <xdr:row>172</xdr:row>
      <xdr:rowOff>99060</xdr:rowOff>
    </xdr:from>
    <xdr:to>
      <xdr:col>3</xdr:col>
      <xdr:colOff>223055</xdr:colOff>
      <xdr:row>173</xdr:row>
      <xdr:rowOff>50800</xdr:rowOff>
    </xdr:to>
    <xdr:sp macro="" textlink="">
      <xdr:nvSpPr>
        <xdr:cNvPr id="13" name="OpenSolver12" descr="c525a19d-e363-441c-a4bd-53f02613bdc1">
          <a:extLst>
            <a:ext uri="{FF2B5EF4-FFF2-40B4-BE49-F238E27FC236}">
              <a16:creationId xmlns:a16="http://schemas.microsoft.com/office/drawing/2014/main" id="{F37F630A-3F58-4686-BF54-B47D095EBA37}"/>
            </a:ext>
          </a:extLst>
        </xdr:cNvPr>
        <xdr:cNvSpPr/>
      </xdr:nvSpPr>
      <xdr:spPr>
        <a:xfrm>
          <a:off x="2146300" y="30327600"/>
          <a:ext cx="240835" cy="1270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max 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14" name="OpenSolver13" descr="a8cc482b-0a1b-4e0e-a673-ac3dc03bb18f">
          <a:extLst>
            <a:ext uri="{FF2B5EF4-FFF2-40B4-BE49-F238E27FC236}">
              <a16:creationId xmlns:a16="http://schemas.microsoft.com/office/drawing/2014/main" id="{8A59C538-6029-46E8-BF90-BCA79A6FA772}"/>
            </a:ext>
          </a:extLst>
        </xdr:cNvPr>
        <xdr:cNvSpPr/>
      </xdr:nvSpPr>
      <xdr:spPr>
        <a:xfrm>
          <a:off x="944880" y="4930140"/>
          <a:ext cx="1927860" cy="17526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5" name="OpenSolver14" descr="d871911d-7276-47dd-982b-f638b345cddc">
          <a:extLst>
            <a:ext uri="{FF2B5EF4-FFF2-40B4-BE49-F238E27FC236}">
              <a16:creationId xmlns:a16="http://schemas.microsoft.com/office/drawing/2014/main" id="{169E8626-A79C-4031-B300-FA643B56797A}"/>
            </a:ext>
          </a:extLst>
        </xdr:cNvPr>
        <xdr:cNvSpPr/>
      </xdr:nvSpPr>
      <xdr:spPr>
        <a:xfrm>
          <a:off x="944880" y="5105400"/>
          <a:ext cx="1927860" cy="17526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 kern="1200">
              <a:solidFill>
                <a:srgbClr val="0000FF"/>
              </a:solidFill>
            </a:rPr>
            <a:t>=</a:t>
          </a:r>
          <a:endParaRPr lang="zh-CN" altLang="en-US" sz="1100" b="1" kern="1200">
            <a:solidFill>
              <a:srgbClr val="0000FF"/>
            </a:solidFill>
          </a:endParaRPr>
        </a:p>
      </xdr:txBody>
    </xdr:sp>
    <xdr:clientData/>
  </xdr:twoCellAnchor>
  <xdr:twoCellAnchor>
    <xdr:from>
      <xdr:col>2</xdr:col>
      <xdr:colOff>354330</xdr:colOff>
      <xdr:row>29</xdr:row>
      <xdr:rowOff>0</xdr:rowOff>
    </xdr:from>
    <xdr:to>
      <xdr:col>2</xdr:col>
      <xdr:colOff>354330</xdr:colOff>
      <xdr:row>29</xdr:row>
      <xdr:rowOff>0</xdr:rowOff>
    </xdr:to>
    <xdr:cxnSp macro="">
      <xdr:nvCxnSpPr>
        <xdr:cNvPr id="16" name="OpenSolver15" descr="777b3bb0-b47c-46db-b43b-140ebf76f5ed">
          <a:extLst>
            <a:ext uri="{FF2B5EF4-FFF2-40B4-BE49-F238E27FC236}">
              <a16:creationId xmlns:a16="http://schemas.microsoft.com/office/drawing/2014/main" id="{96E0E132-D74B-43EF-8428-FBCBF3C64DD5}"/>
            </a:ext>
          </a:extLst>
        </xdr:cNvPr>
        <xdr:cNvCxnSpPr>
          <a:stCxn id="14" idx="2"/>
          <a:endCxn id="15" idx="0"/>
        </xdr:cNvCxnSpPr>
      </xdr:nvCxnSpPr>
      <xdr:spPr>
        <a:xfrm>
          <a:off x="1908810" y="510540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163830</xdr:colOff>
      <xdr:row>28</xdr:row>
      <xdr:rowOff>48260</xdr:rowOff>
    </xdr:from>
    <xdr:to>
      <xdr:col>2</xdr:col>
      <xdr:colOff>544830</xdr:colOff>
      <xdr:row>29</xdr:row>
      <xdr:rowOff>127000</xdr:rowOff>
    </xdr:to>
    <xdr:sp macro="" textlink="">
      <xdr:nvSpPr>
        <xdr:cNvPr id="17" name="OpenSolver16" descr="862013ba-bd0e-4743-8690-70a81569b91d">
          <a:extLst>
            <a:ext uri="{FF2B5EF4-FFF2-40B4-BE49-F238E27FC236}">
              <a16:creationId xmlns:a16="http://schemas.microsoft.com/office/drawing/2014/main" id="{8F3EC864-CDE2-4E16-8D59-07FA434F905C}"/>
            </a:ext>
          </a:extLst>
        </xdr:cNvPr>
        <xdr:cNvSpPr/>
      </xdr:nvSpPr>
      <xdr:spPr>
        <a:xfrm>
          <a:off x="1718310" y="4978400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1</xdr:col>
      <xdr:colOff>0</xdr:colOff>
      <xdr:row>36</xdr:row>
      <xdr:rowOff>0</xdr:rowOff>
    </xdr:from>
    <xdr:to>
      <xdr:col>10</xdr:col>
      <xdr:colOff>0</xdr:colOff>
      <xdr:row>37</xdr:row>
      <xdr:rowOff>0</xdr:rowOff>
    </xdr:to>
    <xdr:sp macro="" textlink="">
      <xdr:nvSpPr>
        <xdr:cNvPr id="18" name="OpenSolver17" descr="32aa2a54-1aee-4896-bc48-df9f92c031e6">
          <a:extLst>
            <a:ext uri="{FF2B5EF4-FFF2-40B4-BE49-F238E27FC236}">
              <a16:creationId xmlns:a16="http://schemas.microsoft.com/office/drawing/2014/main" id="{17063CF3-41F2-47DD-9945-3E73244742FE}"/>
            </a:ext>
          </a:extLst>
        </xdr:cNvPr>
        <xdr:cNvSpPr/>
      </xdr:nvSpPr>
      <xdr:spPr>
        <a:xfrm>
          <a:off x="944880" y="6332220"/>
          <a:ext cx="6065520" cy="17526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8000"/>
            </a:solidFill>
          </a:endParaRPr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10</xdr:col>
      <xdr:colOff>0</xdr:colOff>
      <xdr:row>38</xdr:row>
      <xdr:rowOff>0</xdr:rowOff>
    </xdr:to>
    <xdr:sp macro="" textlink="">
      <xdr:nvSpPr>
        <xdr:cNvPr id="19" name="OpenSolver18" descr="759b17b7-4e74-4d10-987d-49e61397c904">
          <a:extLst>
            <a:ext uri="{FF2B5EF4-FFF2-40B4-BE49-F238E27FC236}">
              <a16:creationId xmlns:a16="http://schemas.microsoft.com/office/drawing/2014/main" id="{698C021D-B1E2-4A4A-A504-54863F405004}"/>
            </a:ext>
          </a:extLst>
        </xdr:cNvPr>
        <xdr:cNvSpPr/>
      </xdr:nvSpPr>
      <xdr:spPr>
        <a:xfrm>
          <a:off x="944880" y="6507480"/>
          <a:ext cx="6065520" cy="17526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 kern="1200">
              <a:solidFill>
                <a:srgbClr val="008000"/>
              </a:solidFill>
            </a:rPr>
            <a:t>=</a:t>
          </a:r>
          <a:endParaRPr lang="zh-CN" altLang="en-US" sz="1100" b="1" kern="12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487680</xdr:colOff>
      <xdr:row>37</xdr:row>
      <xdr:rowOff>0</xdr:rowOff>
    </xdr:from>
    <xdr:to>
      <xdr:col>5</xdr:col>
      <xdr:colOff>487680</xdr:colOff>
      <xdr:row>37</xdr:row>
      <xdr:rowOff>0</xdr:rowOff>
    </xdr:to>
    <xdr:cxnSp macro="">
      <xdr:nvCxnSpPr>
        <xdr:cNvPr id="20" name="OpenSolver19" descr="3284a551-9c79-4a77-a051-3c3d867c55bb">
          <a:extLst>
            <a:ext uri="{FF2B5EF4-FFF2-40B4-BE49-F238E27FC236}">
              <a16:creationId xmlns:a16="http://schemas.microsoft.com/office/drawing/2014/main" id="{8FB934E9-C3CE-4A00-ADA8-C536BFFB0615}"/>
            </a:ext>
          </a:extLst>
        </xdr:cNvPr>
        <xdr:cNvCxnSpPr>
          <a:stCxn id="18" idx="2"/>
          <a:endCxn id="19" idx="0"/>
        </xdr:cNvCxnSpPr>
      </xdr:nvCxnSpPr>
      <xdr:spPr>
        <a:xfrm>
          <a:off x="3977640" y="650748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297180</xdr:colOff>
      <xdr:row>36</xdr:row>
      <xdr:rowOff>48260</xdr:rowOff>
    </xdr:from>
    <xdr:to>
      <xdr:col>5</xdr:col>
      <xdr:colOff>678180</xdr:colOff>
      <xdr:row>37</xdr:row>
      <xdr:rowOff>127000</xdr:rowOff>
    </xdr:to>
    <xdr:sp macro="" textlink="">
      <xdr:nvSpPr>
        <xdr:cNvPr id="21" name="OpenSolver20" descr="ee912e00-ca87-4237-aab6-7672bfc872c6">
          <a:extLst>
            <a:ext uri="{FF2B5EF4-FFF2-40B4-BE49-F238E27FC236}">
              <a16:creationId xmlns:a16="http://schemas.microsoft.com/office/drawing/2014/main" id="{69F3FD88-32A8-489C-8173-356869E7CF29}"/>
            </a:ext>
          </a:extLst>
        </xdr:cNvPr>
        <xdr:cNvSpPr/>
      </xdr:nvSpPr>
      <xdr:spPr>
        <a:xfrm>
          <a:off x="3787140" y="6380480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1</xdr:col>
      <xdr:colOff>0</xdr:colOff>
      <xdr:row>45</xdr:row>
      <xdr:rowOff>0</xdr:rowOff>
    </xdr:from>
    <xdr:to>
      <xdr:col>10</xdr:col>
      <xdr:colOff>0</xdr:colOff>
      <xdr:row>46</xdr:row>
      <xdr:rowOff>0</xdr:rowOff>
    </xdr:to>
    <xdr:sp macro="" textlink="">
      <xdr:nvSpPr>
        <xdr:cNvPr id="22" name="OpenSolver21" descr="b941e745-abc5-4fbe-a46f-4d557f258d2b">
          <a:extLst>
            <a:ext uri="{FF2B5EF4-FFF2-40B4-BE49-F238E27FC236}">
              <a16:creationId xmlns:a16="http://schemas.microsoft.com/office/drawing/2014/main" id="{3B545095-9659-43BE-A9D5-3F4A0F0670B0}"/>
            </a:ext>
          </a:extLst>
        </xdr:cNvPr>
        <xdr:cNvSpPr/>
      </xdr:nvSpPr>
      <xdr:spPr>
        <a:xfrm>
          <a:off x="944880" y="7909560"/>
          <a:ext cx="6065520" cy="17526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9900CC"/>
            </a:solidFill>
          </a:endParaRP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10</xdr:col>
      <xdr:colOff>0</xdr:colOff>
      <xdr:row>47</xdr:row>
      <xdr:rowOff>0</xdr:rowOff>
    </xdr:to>
    <xdr:sp macro="" textlink="">
      <xdr:nvSpPr>
        <xdr:cNvPr id="23" name="OpenSolver22" descr="39c982da-c9b2-4f49-b0aa-ca099bc63cc5">
          <a:extLst>
            <a:ext uri="{FF2B5EF4-FFF2-40B4-BE49-F238E27FC236}">
              <a16:creationId xmlns:a16="http://schemas.microsoft.com/office/drawing/2014/main" id="{D297F37B-8FD9-4CDC-AB0F-CABE5563148A}"/>
            </a:ext>
          </a:extLst>
        </xdr:cNvPr>
        <xdr:cNvSpPr/>
      </xdr:nvSpPr>
      <xdr:spPr>
        <a:xfrm>
          <a:off x="944880" y="8084820"/>
          <a:ext cx="6065520" cy="17526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 kern="1200">
              <a:solidFill>
                <a:srgbClr val="9900CC"/>
              </a:solidFill>
            </a:rPr>
            <a:t>=</a:t>
          </a:r>
          <a:endParaRPr lang="zh-CN" altLang="en-US" sz="1100" b="1" kern="1200">
            <a:solidFill>
              <a:srgbClr val="9900CC"/>
            </a:solidFill>
          </a:endParaRPr>
        </a:p>
      </xdr:txBody>
    </xdr:sp>
    <xdr:clientData/>
  </xdr:twoCellAnchor>
  <xdr:twoCellAnchor>
    <xdr:from>
      <xdr:col>5</xdr:col>
      <xdr:colOff>487680</xdr:colOff>
      <xdr:row>46</xdr:row>
      <xdr:rowOff>0</xdr:rowOff>
    </xdr:from>
    <xdr:to>
      <xdr:col>5</xdr:col>
      <xdr:colOff>487680</xdr:colOff>
      <xdr:row>46</xdr:row>
      <xdr:rowOff>0</xdr:rowOff>
    </xdr:to>
    <xdr:cxnSp macro="">
      <xdr:nvCxnSpPr>
        <xdr:cNvPr id="24" name="OpenSolver23" descr="3d9e3c7c-735b-4460-901c-c5d99798033c">
          <a:extLst>
            <a:ext uri="{FF2B5EF4-FFF2-40B4-BE49-F238E27FC236}">
              <a16:creationId xmlns:a16="http://schemas.microsoft.com/office/drawing/2014/main" id="{D3842081-0042-4B77-9E51-D43C1089DC73}"/>
            </a:ext>
          </a:extLst>
        </xdr:cNvPr>
        <xdr:cNvCxnSpPr>
          <a:stCxn id="22" idx="2"/>
          <a:endCxn id="23" idx="0"/>
        </xdr:cNvCxnSpPr>
      </xdr:nvCxnSpPr>
      <xdr:spPr>
        <a:xfrm>
          <a:off x="3977640" y="808482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297180</xdr:colOff>
      <xdr:row>45</xdr:row>
      <xdr:rowOff>48260</xdr:rowOff>
    </xdr:from>
    <xdr:to>
      <xdr:col>5</xdr:col>
      <xdr:colOff>678180</xdr:colOff>
      <xdr:row>46</xdr:row>
      <xdr:rowOff>127000</xdr:rowOff>
    </xdr:to>
    <xdr:sp macro="" textlink="">
      <xdr:nvSpPr>
        <xdr:cNvPr id="25" name="OpenSolver24" descr="162731e1-40cd-430d-b44e-03aafa2934b0">
          <a:extLst>
            <a:ext uri="{FF2B5EF4-FFF2-40B4-BE49-F238E27FC236}">
              <a16:creationId xmlns:a16="http://schemas.microsoft.com/office/drawing/2014/main" id="{7131DF8D-C109-40F3-8811-912107B76A7D}"/>
            </a:ext>
          </a:extLst>
        </xdr:cNvPr>
        <xdr:cNvSpPr/>
      </xdr:nvSpPr>
      <xdr:spPr>
        <a:xfrm>
          <a:off x="3787140" y="7957820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1</xdr:col>
      <xdr:colOff>0</xdr:colOff>
      <xdr:row>52</xdr:row>
      <xdr:rowOff>0</xdr:rowOff>
    </xdr:from>
    <xdr:to>
      <xdr:col>10</xdr:col>
      <xdr:colOff>0</xdr:colOff>
      <xdr:row>53</xdr:row>
      <xdr:rowOff>0</xdr:rowOff>
    </xdr:to>
    <xdr:sp macro="" textlink="">
      <xdr:nvSpPr>
        <xdr:cNvPr id="26" name="OpenSolver25" descr="dbd435d4-0f43-4edd-ad4d-4b41c45fab78">
          <a:extLst>
            <a:ext uri="{FF2B5EF4-FFF2-40B4-BE49-F238E27FC236}">
              <a16:creationId xmlns:a16="http://schemas.microsoft.com/office/drawing/2014/main" id="{EB462722-EA8C-4873-B6EC-D414CF807D12}"/>
            </a:ext>
          </a:extLst>
        </xdr:cNvPr>
        <xdr:cNvSpPr/>
      </xdr:nvSpPr>
      <xdr:spPr>
        <a:xfrm>
          <a:off x="944880" y="9136380"/>
          <a:ext cx="6065520" cy="17526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800000"/>
            </a:solidFill>
          </a:endParaRPr>
        </a:p>
      </xdr:txBody>
    </xdr:sp>
    <xdr:clientData/>
  </xdr:twoCellAnchor>
  <xdr:twoCellAnchor>
    <xdr:from>
      <xdr:col>1</xdr:col>
      <xdr:colOff>0</xdr:colOff>
      <xdr:row>53</xdr:row>
      <xdr:rowOff>0</xdr:rowOff>
    </xdr:from>
    <xdr:to>
      <xdr:col>10</xdr:col>
      <xdr:colOff>0</xdr:colOff>
      <xdr:row>54</xdr:row>
      <xdr:rowOff>0</xdr:rowOff>
    </xdr:to>
    <xdr:sp macro="" textlink="">
      <xdr:nvSpPr>
        <xdr:cNvPr id="27" name="OpenSolver26" descr="8b89b746-4fb3-46c8-8db5-de502717aa07">
          <a:extLst>
            <a:ext uri="{FF2B5EF4-FFF2-40B4-BE49-F238E27FC236}">
              <a16:creationId xmlns:a16="http://schemas.microsoft.com/office/drawing/2014/main" id="{C66576EA-803E-497D-84A7-9666D10D046D}"/>
            </a:ext>
          </a:extLst>
        </xdr:cNvPr>
        <xdr:cNvSpPr/>
      </xdr:nvSpPr>
      <xdr:spPr>
        <a:xfrm>
          <a:off x="944880" y="9311640"/>
          <a:ext cx="6065520" cy="17526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 kern="1200">
              <a:solidFill>
                <a:srgbClr val="800000"/>
              </a:solidFill>
            </a:rPr>
            <a:t>=</a:t>
          </a:r>
          <a:endParaRPr lang="zh-CN" altLang="en-US" sz="1100" b="1" kern="1200">
            <a:solidFill>
              <a:srgbClr val="800000"/>
            </a:solidFill>
          </a:endParaRPr>
        </a:p>
      </xdr:txBody>
    </xdr:sp>
    <xdr:clientData/>
  </xdr:twoCellAnchor>
  <xdr:twoCellAnchor>
    <xdr:from>
      <xdr:col>5</xdr:col>
      <xdr:colOff>487680</xdr:colOff>
      <xdr:row>53</xdr:row>
      <xdr:rowOff>0</xdr:rowOff>
    </xdr:from>
    <xdr:to>
      <xdr:col>5</xdr:col>
      <xdr:colOff>487680</xdr:colOff>
      <xdr:row>53</xdr:row>
      <xdr:rowOff>0</xdr:rowOff>
    </xdr:to>
    <xdr:cxnSp macro="">
      <xdr:nvCxnSpPr>
        <xdr:cNvPr id="28" name="OpenSolver27" descr="362028d6-4489-44b6-afaf-a22fd47797cc">
          <a:extLst>
            <a:ext uri="{FF2B5EF4-FFF2-40B4-BE49-F238E27FC236}">
              <a16:creationId xmlns:a16="http://schemas.microsoft.com/office/drawing/2014/main" id="{801D18D0-85ED-4A2F-B2E0-21CC54C5BB86}"/>
            </a:ext>
          </a:extLst>
        </xdr:cNvPr>
        <xdr:cNvCxnSpPr>
          <a:stCxn id="26" idx="2"/>
          <a:endCxn id="27" idx="0"/>
        </xdr:cNvCxnSpPr>
      </xdr:nvCxnSpPr>
      <xdr:spPr>
        <a:xfrm>
          <a:off x="3977640" y="931164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297180</xdr:colOff>
      <xdr:row>52</xdr:row>
      <xdr:rowOff>48260</xdr:rowOff>
    </xdr:from>
    <xdr:to>
      <xdr:col>5</xdr:col>
      <xdr:colOff>678180</xdr:colOff>
      <xdr:row>53</xdr:row>
      <xdr:rowOff>127000</xdr:rowOff>
    </xdr:to>
    <xdr:sp macro="" textlink="">
      <xdr:nvSpPr>
        <xdr:cNvPr id="29" name="OpenSolver28" descr="216ac965-7c72-486d-986e-038d1dc1c304">
          <a:extLst>
            <a:ext uri="{FF2B5EF4-FFF2-40B4-BE49-F238E27FC236}">
              <a16:creationId xmlns:a16="http://schemas.microsoft.com/office/drawing/2014/main" id="{4C8C5E1C-C868-4460-9A9D-11E823BED21B}"/>
            </a:ext>
          </a:extLst>
        </xdr:cNvPr>
        <xdr:cNvSpPr/>
      </xdr:nvSpPr>
      <xdr:spPr>
        <a:xfrm>
          <a:off x="3787140" y="9184640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1</xdr:col>
      <xdr:colOff>0</xdr:colOff>
      <xdr:row>59</xdr:row>
      <xdr:rowOff>0</xdr:rowOff>
    </xdr:from>
    <xdr:to>
      <xdr:col>10</xdr:col>
      <xdr:colOff>0</xdr:colOff>
      <xdr:row>60</xdr:row>
      <xdr:rowOff>0</xdr:rowOff>
    </xdr:to>
    <xdr:sp macro="" textlink="">
      <xdr:nvSpPr>
        <xdr:cNvPr id="30" name="OpenSolver29" descr="077c8adb-d76e-45b6-aea1-4788ee3ce71c">
          <a:extLst>
            <a:ext uri="{FF2B5EF4-FFF2-40B4-BE49-F238E27FC236}">
              <a16:creationId xmlns:a16="http://schemas.microsoft.com/office/drawing/2014/main" id="{7E33EE19-7D22-4166-86A6-8E2E3DCEF6FE}"/>
            </a:ext>
          </a:extLst>
        </xdr:cNvPr>
        <xdr:cNvSpPr/>
      </xdr:nvSpPr>
      <xdr:spPr>
        <a:xfrm>
          <a:off x="944880" y="10363200"/>
          <a:ext cx="6065520" cy="17526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CC33"/>
            </a:solidFill>
          </a:endParaRP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10</xdr:col>
      <xdr:colOff>0</xdr:colOff>
      <xdr:row>61</xdr:row>
      <xdr:rowOff>0</xdr:rowOff>
    </xdr:to>
    <xdr:sp macro="" textlink="">
      <xdr:nvSpPr>
        <xdr:cNvPr id="31" name="OpenSolver30" descr="afd6646a-c491-4257-9b99-44f8ce745fb9">
          <a:extLst>
            <a:ext uri="{FF2B5EF4-FFF2-40B4-BE49-F238E27FC236}">
              <a16:creationId xmlns:a16="http://schemas.microsoft.com/office/drawing/2014/main" id="{F88C518F-65DD-4099-A8E1-1D0FCB2BC7AE}"/>
            </a:ext>
          </a:extLst>
        </xdr:cNvPr>
        <xdr:cNvSpPr/>
      </xdr:nvSpPr>
      <xdr:spPr>
        <a:xfrm>
          <a:off x="944880" y="10538460"/>
          <a:ext cx="6065520" cy="17526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 kern="1200">
              <a:solidFill>
                <a:srgbClr val="00CC33"/>
              </a:solidFill>
            </a:rPr>
            <a:t>=</a:t>
          </a:r>
          <a:endParaRPr lang="zh-CN" altLang="en-US" sz="1100" b="1" kern="1200">
            <a:solidFill>
              <a:srgbClr val="00CC33"/>
            </a:solidFill>
          </a:endParaRPr>
        </a:p>
      </xdr:txBody>
    </xdr:sp>
    <xdr:clientData/>
  </xdr:twoCellAnchor>
  <xdr:twoCellAnchor>
    <xdr:from>
      <xdr:col>5</xdr:col>
      <xdr:colOff>487680</xdr:colOff>
      <xdr:row>60</xdr:row>
      <xdr:rowOff>0</xdr:rowOff>
    </xdr:from>
    <xdr:to>
      <xdr:col>5</xdr:col>
      <xdr:colOff>487680</xdr:colOff>
      <xdr:row>60</xdr:row>
      <xdr:rowOff>0</xdr:rowOff>
    </xdr:to>
    <xdr:cxnSp macro="">
      <xdr:nvCxnSpPr>
        <xdr:cNvPr id="32" name="OpenSolver31" descr="306674cd-1221-4529-bbac-4a3a094da2c8">
          <a:extLst>
            <a:ext uri="{FF2B5EF4-FFF2-40B4-BE49-F238E27FC236}">
              <a16:creationId xmlns:a16="http://schemas.microsoft.com/office/drawing/2014/main" id="{08BDDD61-F2D8-4B7F-A793-6C3B29527C30}"/>
            </a:ext>
          </a:extLst>
        </xdr:cNvPr>
        <xdr:cNvCxnSpPr>
          <a:stCxn id="30" idx="2"/>
          <a:endCxn id="31" idx="0"/>
        </xdr:cNvCxnSpPr>
      </xdr:nvCxnSpPr>
      <xdr:spPr>
        <a:xfrm>
          <a:off x="3977640" y="1053846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297180</xdr:colOff>
      <xdr:row>59</xdr:row>
      <xdr:rowOff>48260</xdr:rowOff>
    </xdr:from>
    <xdr:to>
      <xdr:col>5</xdr:col>
      <xdr:colOff>678180</xdr:colOff>
      <xdr:row>60</xdr:row>
      <xdr:rowOff>127000</xdr:rowOff>
    </xdr:to>
    <xdr:sp macro="" textlink="">
      <xdr:nvSpPr>
        <xdr:cNvPr id="33" name="OpenSolver32" descr="a8115ef7-0ea0-47df-b9d0-3fe506f85908">
          <a:extLst>
            <a:ext uri="{FF2B5EF4-FFF2-40B4-BE49-F238E27FC236}">
              <a16:creationId xmlns:a16="http://schemas.microsoft.com/office/drawing/2014/main" id="{1C2D4CEB-958A-45A4-971E-1E19D0442736}"/>
            </a:ext>
          </a:extLst>
        </xdr:cNvPr>
        <xdr:cNvSpPr/>
      </xdr:nvSpPr>
      <xdr:spPr>
        <a:xfrm>
          <a:off x="3787140" y="10411460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2</xdr:col>
      <xdr:colOff>12700</xdr:colOff>
      <xdr:row>166</xdr:row>
      <xdr:rowOff>12699</xdr:rowOff>
    </xdr:from>
    <xdr:to>
      <xdr:col>3</xdr:col>
      <xdr:colOff>0</xdr:colOff>
      <xdr:row>166</xdr:row>
      <xdr:rowOff>175259</xdr:rowOff>
    </xdr:to>
    <xdr:sp macro="" textlink="">
      <xdr:nvSpPr>
        <xdr:cNvPr id="34" name="OpenSolver33" descr="2a93c14a-2b2d-4746-a3e0-279c07951ef3">
          <a:extLst>
            <a:ext uri="{FF2B5EF4-FFF2-40B4-BE49-F238E27FC236}">
              <a16:creationId xmlns:a16="http://schemas.microsoft.com/office/drawing/2014/main" id="{D115E389-6098-4A1E-95C9-5F0BAD8509D2}"/>
            </a:ext>
          </a:extLst>
        </xdr:cNvPr>
        <xdr:cNvSpPr/>
      </xdr:nvSpPr>
      <xdr:spPr>
        <a:xfrm>
          <a:off x="1567180" y="29189679"/>
          <a:ext cx="596900" cy="16256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165</xdr:row>
      <xdr:rowOff>175259</xdr:rowOff>
    </xdr:from>
    <xdr:to>
      <xdr:col>5</xdr:col>
      <xdr:colOff>0</xdr:colOff>
      <xdr:row>166</xdr:row>
      <xdr:rowOff>175259</xdr:rowOff>
    </xdr:to>
    <xdr:sp macro="" textlink="">
      <xdr:nvSpPr>
        <xdr:cNvPr id="35" name="OpenSolver34" descr="32347796-c5e5-40e7-8113-2351e1d39e50">
          <a:extLst>
            <a:ext uri="{FF2B5EF4-FFF2-40B4-BE49-F238E27FC236}">
              <a16:creationId xmlns:a16="http://schemas.microsoft.com/office/drawing/2014/main" id="{0102B286-8F3D-4D2A-A179-0DCD610ADA9B}"/>
            </a:ext>
          </a:extLst>
        </xdr:cNvPr>
        <xdr:cNvSpPr/>
      </xdr:nvSpPr>
      <xdr:spPr>
        <a:xfrm>
          <a:off x="2872740" y="29176979"/>
          <a:ext cx="617220" cy="17526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3</xdr:col>
      <xdr:colOff>0</xdr:colOff>
      <xdr:row>166</xdr:row>
      <xdr:rowOff>87629</xdr:rowOff>
    </xdr:from>
    <xdr:to>
      <xdr:col>4</xdr:col>
      <xdr:colOff>0</xdr:colOff>
      <xdr:row>166</xdr:row>
      <xdr:rowOff>93979</xdr:rowOff>
    </xdr:to>
    <xdr:cxnSp macro="">
      <xdr:nvCxnSpPr>
        <xdr:cNvPr id="36" name="OpenSolver35" descr="07d67aa1-250d-46bc-b949-5bfafbe933ff">
          <a:extLst>
            <a:ext uri="{FF2B5EF4-FFF2-40B4-BE49-F238E27FC236}">
              <a16:creationId xmlns:a16="http://schemas.microsoft.com/office/drawing/2014/main" id="{25F48EC8-F141-4599-95E2-FB5420CFA047}"/>
            </a:ext>
          </a:extLst>
        </xdr:cNvPr>
        <xdr:cNvCxnSpPr>
          <a:stCxn id="34" idx="3"/>
          <a:endCxn id="35" idx="1"/>
        </xdr:cNvCxnSpPr>
      </xdr:nvCxnSpPr>
      <xdr:spPr>
        <a:xfrm flipV="1">
          <a:off x="2164080" y="29264609"/>
          <a:ext cx="708660" cy="635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163830</xdr:colOff>
      <xdr:row>165</xdr:row>
      <xdr:rowOff>139063</xdr:rowOff>
    </xdr:from>
    <xdr:to>
      <xdr:col>3</xdr:col>
      <xdr:colOff>544830</xdr:colOff>
      <xdr:row>167</xdr:row>
      <xdr:rowOff>42543</xdr:rowOff>
    </xdr:to>
    <xdr:sp macro="" textlink="">
      <xdr:nvSpPr>
        <xdr:cNvPr id="37" name="OpenSolver36" descr="0203a3e3-eea3-47c1-8397-e875c7b8af71">
          <a:extLst>
            <a:ext uri="{FF2B5EF4-FFF2-40B4-BE49-F238E27FC236}">
              <a16:creationId xmlns:a16="http://schemas.microsoft.com/office/drawing/2014/main" id="{851D6F19-3387-4419-98C4-FFA00DCEDFA6}"/>
            </a:ext>
          </a:extLst>
        </xdr:cNvPr>
        <xdr:cNvSpPr/>
      </xdr:nvSpPr>
      <xdr:spPr>
        <a:xfrm>
          <a:off x="2327910" y="29140783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1</xdr:col>
      <xdr:colOff>12700</xdr:colOff>
      <xdr:row>110</xdr:row>
      <xdr:rowOff>12699</xdr:rowOff>
    </xdr:from>
    <xdr:to>
      <xdr:col>10</xdr:col>
      <xdr:colOff>0</xdr:colOff>
      <xdr:row>149</xdr:row>
      <xdr:rowOff>1</xdr:rowOff>
    </xdr:to>
    <xdr:sp macro="" textlink="">
      <xdr:nvSpPr>
        <xdr:cNvPr id="38" name="OpenSolver37" descr="5863899f-2f8a-4d7b-92e5-f5aa81fc6eaf">
          <a:extLst>
            <a:ext uri="{FF2B5EF4-FFF2-40B4-BE49-F238E27FC236}">
              <a16:creationId xmlns:a16="http://schemas.microsoft.com/office/drawing/2014/main" id="{EDA9870E-3738-4B12-8570-F49F2479A578}"/>
            </a:ext>
          </a:extLst>
        </xdr:cNvPr>
        <xdr:cNvSpPr/>
      </xdr:nvSpPr>
      <xdr:spPr>
        <a:xfrm>
          <a:off x="957580" y="19344639"/>
          <a:ext cx="6052820" cy="6852922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zh-CN" altLang="en-US" sz="1100" b="1" kern="1200">
            <a:solidFill>
              <a:srgbClr val="CC0099"/>
            </a:solidFill>
          </a:endParaRPr>
        </a:p>
      </xdr:txBody>
    </xdr:sp>
    <xdr:clientData/>
  </xdr:twoCellAnchor>
  <xdr:twoCellAnchor>
    <xdr:from>
      <xdr:col>12</xdr:col>
      <xdr:colOff>0</xdr:colOff>
      <xdr:row>109</xdr:row>
      <xdr:rowOff>175259</xdr:rowOff>
    </xdr:from>
    <xdr:to>
      <xdr:col>21</xdr:col>
      <xdr:colOff>0</xdr:colOff>
      <xdr:row>149</xdr:row>
      <xdr:rowOff>1</xdr:rowOff>
    </xdr:to>
    <xdr:sp macro="" textlink="">
      <xdr:nvSpPr>
        <xdr:cNvPr id="39" name="OpenSolver38" descr="e61b2297-a3a3-4aa4-b3bc-9083efffa4ca">
          <a:extLst>
            <a:ext uri="{FF2B5EF4-FFF2-40B4-BE49-F238E27FC236}">
              <a16:creationId xmlns:a16="http://schemas.microsoft.com/office/drawing/2014/main" id="{18EC052A-01C9-4D7B-9863-1B0D373F354F}"/>
            </a:ext>
          </a:extLst>
        </xdr:cNvPr>
        <xdr:cNvSpPr/>
      </xdr:nvSpPr>
      <xdr:spPr>
        <a:xfrm>
          <a:off x="8793480" y="19331939"/>
          <a:ext cx="5486400" cy="6865622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10</xdr:col>
      <xdr:colOff>0</xdr:colOff>
      <xdr:row>129</xdr:row>
      <xdr:rowOff>87630</xdr:rowOff>
    </xdr:from>
    <xdr:to>
      <xdr:col>12</xdr:col>
      <xdr:colOff>0</xdr:colOff>
      <xdr:row>129</xdr:row>
      <xdr:rowOff>93980</xdr:rowOff>
    </xdr:to>
    <xdr:cxnSp macro="">
      <xdr:nvCxnSpPr>
        <xdr:cNvPr id="40" name="OpenSolver39" descr="7f591714-4cf1-43d9-864a-00832717ba62">
          <a:extLst>
            <a:ext uri="{FF2B5EF4-FFF2-40B4-BE49-F238E27FC236}">
              <a16:creationId xmlns:a16="http://schemas.microsoft.com/office/drawing/2014/main" id="{F0661F85-0D3A-413C-B81A-9D80E29CC096}"/>
            </a:ext>
          </a:extLst>
        </xdr:cNvPr>
        <xdr:cNvCxnSpPr>
          <a:stCxn id="38" idx="3"/>
          <a:endCxn id="39" idx="1"/>
        </xdr:cNvCxnSpPr>
      </xdr:nvCxnSpPr>
      <xdr:spPr>
        <a:xfrm flipV="1">
          <a:off x="7010400" y="22764750"/>
          <a:ext cx="1783080" cy="635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701040</xdr:colOff>
      <xdr:row>128</xdr:row>
      <xdr:rowOff>139065</xdr:rowOff>
    </xdr:from>
    <xdr:to>
      <xdr:col>11</xdr:col>
      <xdr:colOff>121920</xdr:colOff>
      <xdr:row>130</xdr:row>
      <xdr:rowOff>42545</xdr:rowOff>
    </xdr:to>
    <xdr:sp macro="" textlink="">
      <xdr:nvSpPr>
        <xdr:cNvPr id="41" name="OpenSolver40" descr="f72173d0-bd54-4d50-af56-57f9acb59864">
          <a:extLst>
            <a:ext uri="{FF2B5EF4-FFF2-40B4-BE49-F238E27FC236}">
              <a16:creationId xmlns:a16="http://schemas.microsoft.com/office/drawing/2014/main" id="{476A0E2A-57A1-4549-9E49-E1C2A6B8D439}"/>
            </a:ext>
          </a:extLst>
        </xdr:cNvPr>
        <xdr:cNvSpPr/>
      </xdr:nvSpPr>
      <xdr:spPr>
        <a:xfrm>
          <a:off x="7711440" y="22640925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23</xdr:col>
      <xdr:colOff>0</xdr:colOff>
      <xdr:row>109</xdr:row>
      <xdr:rowOff>175259</xdr:rowOff>
    </xdr:from>
    <xdr:to>
      <xdr:col>32</xdr:col>
      <xdr:colOff>0</xdr:colOff>
      <xdr:row>149</xdr:row>
      <xdr:rowOff>1</xdr:rowOff>
    </xdr:to>
    <xdr:sp macro="" textlink="">
      <xdr:nvSpPr>
        <xdr:cNvPr id="42" name="OpenSolver41" descr="828225d6-d778-4b63-a0fb-d3f3eecbbb60">
          <a:extLst>
            <a:ext uri="{FF2B5EF4-FFF2-40B4-BE49-F238E27FC236}">
              <a16:creationId xmlns:a16="http://schemas.microsoft.com/office/drawing/2014/main" id="{FE995BB3-8914-49C1-B57D-0C3F17542DE0}"/>
            </a:ext>
          </a:extLst>
        </xdr:cNvPr>
        <xdr:cNvSpPr/>
      </xdr:nvSpPr>
      <xdr:spPr>
        <a:xfrm>
          <a:off x="15514320" y="19331939"/>
          <a:ext cx="5486400" cy="6865622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zh-CN" altLang="en-US" sz="1100" b="1" kern="1200">
            <a:solidFill>
              <a:srgbClr val="0000FF"/>
            </a:solidFill>
          </a:endParaRPr>
        </a:p>
      </xdr:txBody>
    </xdr:sp>
    <xdr:clientData/>
  </xdr:twoCellAnchor>
  <xdr:twoCellAnchor>
    <xdr:from>
      <xdr:col>34</xdr:col>
      <xdr:colOff>0</xdr:colOff>
      <xdr:row>109</xdr:row>
      <xdr:rowOff>175259</xdr:rowOff>
    </xdr:from>
    <xdr:to>
      <xdr:col>43</xdr:col>
      <xdr:colOff>1</xdr:colOff>
      <xdr:row>149</xdr:row>
      <xdr:rowOff>1</xdr:rowOff>
    </xdr:to>
    <xdr:sp macro="" textlink="">
      <xdr:nvSpPr>
        <xdr:cNvPr id="43" name="OpenSolver42" descr="e3b1be46-e3f9-4cff-8a99-3c03f54d0b37">
          <a:extLst>
            <a:ext uri="{FF2B5EF4-FFF2-40B4-BE49-F238E27FC236}">
              <a16:creationId xmlns:a16="http://schemas.microsoft.com/office/drawing/2014/main" id="{215057A9-0079-43F9-8D87-A95EA9D80E7C}"/>
            </a:ext>
          </a:extLst>
        </xdr:cNvPr>
        <xdr:cNvSpPr/>
      </xdr:nvSpPr>
      <xdr:spPr>
        <a:xfrm>
          <a:off x="22219920" y="19331939"/>
          <a:ext cx="5486401" cy="6865622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32</xdr:col>
      <xdr:colOff>0</xdr:colOff>
      <xdr:row>129</xdr:row>
      <xdr:rowOff>87630</xdr:rowOff>
    </xdr:from>
    <xdr:to>
      <xdr:col>34</xdr:col>
      <xdr:colOff>0</xdr:colOff>
      <xdr:row>129</xdr:row>
      <xdr:rowOff>87630</xdr:rowOff>
    </xdr:to>
    <xdr:cxnSp macro="">
      <xdr:nvCxnSpPr>
        <xdr:cNvPr id="44" name="OpenSolver43" descr="964fa12e-5587-4a30-adcd-6c41e0261999">
          <a:extLst>
            <a:ext uri="{FF2B5EF4-FFF2-40B4-BE49-F238E27FC236}">
              <a16:creationId xmlns:a16="http://schemas.microsoft.com/office/drawing/2014/main" id="{2AEDF7AA-7F7B-4D7E-8AC4-FC0404647BEA}"/>
            </a:ext>
          </a:extLst>
        </xdr:cNvPr>
        <xdr:cNvCxnSpPr>
          <a:stCxn id="42" idx="3"/>
          <a:endCxn id="43" idx="1"/>
        </xdr:cNvCxnSpPr>
      </xdr:nvCxnSpPr>
      <xdr:spPr>
        <a:xfrm>
          <a:off x="21000720" y="22764750"/>
          <a:ext cx="12192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419100</xdr:colOff>
      <xdr:row>128</xdr:row>
      <xdr:rowOff>135890</xdr:rowOff>
    </xdr:from>
    <xdr:to>
      <xdr:col>33</xdr:col>
      <xdr:colOff>190500</xdr:colOff>
      <xdr:row>130</xdr:row>
      <xdr:rowOff>39370</xdr:rowOff>
    </xdr:to>
    <xdr:sp macro="" textlink="">
      <xdr:nvSpPr>
        <xdr:cNvPr id="45" name="OpenSolver44" descr="1645eacf-565d-41ba-890d-9e40a36dd112">
          <a:extLst>
            <a:ext uri="{FF2B5EF4-FFF2-40B4-BE49-F238E27FC236}">
              <a16:creationId xmlns:a16="http://schemas.microsoft.com/office/drawing/2014/main" id="{4C43A0CC-E818-4DB7-88C7-133E0F7DB9A5}"/>
            </a:ext>
          </a:extLst>
        </xdr:cNvPr>
        <xdr:cNvSpPr/>
      </xdr:nvSpPr>
      <xdr:spPr>
        <a:xfrm>
          <a:off x="21419820" y="22637750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1</xdr:col>
      <xdr:colOff>0</xdr:colOff>
      <xdr:row>154</xdr:row>
      <xdr:rowOff>1</xdr:rowOff>
    </xdr:from>
    <xdr:to>
      <xdr:col>2</xdr:col>
      <xdr:colOff>0</xdr:colOff>
      <xdr:row>163</xdr:row>
      <xdr:rowOff>0</xdr:rowOff>
    </xdr:to>
    <xdr:sp macro="" textlink="">
      <xdr:nvSpPr>
        <xdr:cNvPr id="46" name="OpenSolver45" descr="ad8dd200-e36a-4889-8986-155fc2aa980e">
          <a:extLst>
            <a:ext uri="{FF2B5EF4-FFF2-40B4-BE49-F238E27FC236}">
              <a16:creationId xmlns:a16="http://schemas.microsoft.com/office/drawing/2014/main" id="{B5E72340-9F04-4C89-978B-050A724744B3}"/>
            </a:ext>
          </a:extLst>
        </xdr:cNvPr>
        <xdr:cNvSpPr/>
      </xdr:nvSpPr>
      <xdr:spPr>
        <a:xfrm>
          <a:off x="94488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8000"/>
            </a:solidFill>
          </a:endParaRPr>
        </a:p>
      </xdr:txBody>
    </xdr:sp>
    <xdr:clientData/>
  </xdr:twoCellAnchor>
  <xdr:twoCellAnchor>
    <xdr:from>
      <xdr:col>7</xdr:col>
      <xdr:colOff>0</xdr:colOff>
      <xdr:row>170</xdr:row>
      <xdr:rowOff>1</xdr:rowOff>
    </xdr:from>
    <xdr:to>
      <xdr:col>8</xdr:col>
      <xdr:colOff>0</xdr:colOff>
      <xdr:row>179</xdr:row>
      <xdr:rowOff>1</xdr:rowOff>
    </xdr:to>
    <xdr:sp macro="" textlink="">
      <xdr:nvSpPr>
        <xdr:cNvPr id="47" name="OpenSolver46" descr="f0f7aea9-0c9d-4c50-af6c-239a54aa1805">
          <a:extLst>
            <a:ext uri="{FF2B5EF4-FFF2-40B4-BE49-F238E27FC236}">
              <a16:creationId xmlns:a16="http://schemas.microsoft.com/office/drawing/2014/main" id="{BEB064A2-CECF-41D9-A563-147D3B704E81}"/>
            </a:ext>
          </a:extLst>
        </xdr:cNvPr>
        <xdr:cNvSpPr/>
      </xdr:nvSpPr>
      <xdr:spPr>
        <a:xfrm>
          <a:off x="5143500" y="29878021"/>
          <a:ext cx="647700" cy="157734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1</xdr:col>
      <xdr:colOff>304800</xdr:colOff>
      <xdr:row>163</xdr:row>
      <xdr:rowOff>0</xdr:rowOff>
    </xdr:from>
    <xdr:to>
      <xdr:col>7</xdr:col>
      <xdr:colOff>0</xdr:colOff>
      <xdr:row>174</xdr:row>
      <xdr:rowOff>87631</xdr:rowOff>
    </xdr:to>
    <xdr:cxnSp macro="">
      <xdr:nvCxnSpPr>
        <xdr:cNvPr id="48" name="OpenSolver47" descr="61f8e1a3-6381-40b7-80eb-0d69077b1712">
          <a:extLst>
            <a:ext uri="{FF2B5EF4-FFF2-40B4-BE49-F238E27FC236}">
              <a16:creationId xmlns:a16="http://schemas.microsoft.com/office/drawing/2014/main" id="{CD95F78D-C1C2-49BD-ACC0-C0C9AA9F5C09}"/>
            </a:ext>
          </a:extLst>
        </xdr:cNvPr>
        <xdr:cNvCxnSpPr>
          <a:stCxn id="46" idx="2"/>
          <a:endCxn id="47" idx="1"/>
        </xdr:cNvCxnSpPr>
      </xdr:nvCxnSpPr>
      <xdr:spPr>
        <a:xfrm>
          <a:off x="1249680" y="28651200"/>
          <a:ext cx="3893820" cy="2015491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168</xdr:row>
      <xdr:rowOff>4446</xdr:rowOff>
    </xdr:from>
    <xdr:to>
      <xdr:col>4</xdr:col>
      <xdr:colOff>514350</xdr:colOff>
      <xdr:row>169</xdr:row>
      <xdr:rowOff>83186</xdr:rowOff>
    </xdr:to>
    <xdr:sp macro="" textlink="">
      <xdr:nvSpPr>
        <xdr:cNvPr id="49" name="OpenSolver48" descr="5397db6e-5373-4a23-a3ee-86e23f6e5de0">
          <a:extLst>
            <a:ext uri="{FF2B5EF4-FFF2-40B4-BE49-F238E27FC236}">
              <a16:creationId xmlns:a16="http://schemas.microsoft.com/office/drawing/2014/main" id="{40F143A6-298B-4084-9999-CE47FD006860}"/>
            </a:ext>
          </a:extLst>
        </xdr:cNvPr>
        <xdr:cNvSpPr/>
      </xdr:nvSpPr>
      <xdr:spPr>
        <a:xfrm>
          <a:off x="3006090" y="29531946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2</xdr:col>
      <xdr:colOff>0</xdr:colOff>
      <xdr:row>154</xdr:row>
      <xdr:rowOff>1</xdr:rowOff>
    </xdr:from>
    <xdr:to>
      <xdr:col>3</xdr:col>
      <xdr:colOff>0</xdr:colOff>
      <xdr:row>163</xdr:row>
      <xdr:rowOff>0</xdr:rowOff>
    </xdr:to>
    <xdr:sp macro="" textlink="">
      <xdr:nvSpPr>
        <xdr:cNvPr id="50" name="OpenSolver49" descr="97862ae1-9ae1-4311-a72e-165349e0260b">
          <a:extLst>
            <a:ext uri="{FF2B5EF4-FFF2-40B4-BE49-F238E27FC236}">
              <a16:creationId xmlns:a16="http://schemas.microsoft.com/office/drawing/2014/main" id="{55FF9CD8-85F8-43C0-B1BA-8F9CF94B45B5}"/>
            </a:ext>
          </a:extLst>
        </xdr:cNvPr>
        <xdr:cNvSpPr/>
      </xdr:nvSpPr>
      <xdr:spPr>
        <a:xfrm>
          <a:off x="155448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9900CC"/>
            </a:solidFill>
          </a:endParaRPr>
        </a:p>
      </xdr:txBody>
    </xdr:sp>
    <xdr:clientData/>
  </xdr:twoCellAnchor>
  <xdr:twoCellAnchor>
    <xdr:from>
      <xdr:col>8</xdr:col>
      <xdr:colOff>0</xdr:colOff>
      <xdr:row>170</xdr:row>
      <xdr:rowOff>1</xdr:rowOff>
    </xdr:from>
    <xdr:to>
      <xdr:col>9</xdr:col>
      <xdr:colOff>0</xdr:colOff>
      <xdr:row>179</xdr:row>
      <xdr:rowOff>1</xdr:rowOff>
    </xdr:to>
    <xdr:sp macro="" textlink="">
      <xdr:nvSpPr>
        <xdr:cNvPr id="51" name="OpenSolver50" descr="b51be7af-2975-49f0-b5de-873ddee0848d">
          <a:extLst>
            <a:ext uri="{FF2B5EF4-FFF2-40B4-BE49-F238E27FC236}">
              <a16:creationId xmlns:a16="http://schemas.microsoft.com/office/drawing/2014/main" id="{8EE2DFEE-454F-4C05-AC32-D82AC3889320}"/>
            </a:ext>
          </a:extLst>
        </xdr:cNvPr>
        <xdr:cNvSpPr/>
      </xdr:nvSpPr>
      <xdr:spPr>
        <a:xfrm>
          <a:off x="5791200" y="29878021"/>
          <a:ext cx="670560" cy="157734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2</xdr:col>
      <xdr:colOff>304800</xdr:colOff>
      <xdr:row>163</xdr:row>
      <xdr:rowOff>0</xdr:rowOff>
    </xdr:from>
    <xdr:to>
      <xdr:col>8</xdr:col>
      <xdr:colOff>0</xdr:colOff>
      <xdr:row>174</xdr:row>
      <xdr:rowOff>87631</xdr:rowOff>
    </xdr:to>
    <xdr:cxnSp macro="">
      <xdr:nvCxnSpPr>
        <xdr:cNvPr id="52" name="OpenSolver51" descr="9b33f321-ea6b-45ed-b58d-e0e10451a531">
          <a:extLst>
            <a:ext uri="{FF2B5EF4-FFF2-40B4-BE49-F238E27FC236}">
              <a16:creationId xmlns:a16="http://schemas.microsoft.com/office/drawing/2014/main" id="{867396CB-C074-450E-BA42-559CD00450F9}"/>
            </a:ext>
          </a:extLst>
        </xdr:cNvPr>
        <xdr:cNvCxnSpPr>
          <a:stCxn id="50" idx="2"/>
          <a:endCxn id="51" idx="1"/>
        </xdr:cNvCxnSpPr>
      </xdr:nvCxnSpPr>
      <xdr:spPr>
        <a:xfrm>
          <a:off x="1859280" y="28651200"/>
          <a:ext cx="3931920" cy="2015491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144780</xdr:colOff>
      <xdr:row>168</xdr:row>
      <xdr:rowOff>4446</xdr:rowOff>
    </xdr:from>
    <xdr:to>
      <xdr:col>5</xdr:col>
      <xdr:colOff>525780</xdr:colOff>
      <xdr:row>169</xdr:row>
      <xdr:rowOff>83186</xdr:rowOff>
    </xdr:to>
    <xdr:sp macro="" textlink="">
      <xdr:nvSpPr>
        <xdr:cNvPr id="53" name="OpenSolver52" descr="8b605832-6740-4949-a7a1-09d00f5660fa">
          <a:extLst>
            <a:ext uri="{FF2B5EF4-FFF2-40B4-BE49-F238E27FC236}">
              <a16:creationId xmlns:a16="http://schemas.microsoft.com/office/drawing/2014/main" id="{FFF78698-151B-4D30-8B93-967A6C8F3B36}"/>
            </a:ext>
          </a:extLst>
        </xdr:cNvPr>
        <xdr:cNvSpPr/>
      </xdr:nvSpPr>
      <xdr:spPr>
        <a:xfrm>
          <a:off x="3634740" y="29531946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3</xdr:col>
      <xdr:colOff>0</xdr:colOff>
      <xdr:row>154</xdr:row>
      <xdr:rowOff>1</xdr:rowOff>
    </xdr:from>
    <xdr:to>
      <xdr:col>4</xdr:col>
      <xdr:colOff>0</xdr:colOff>
      <xdr:row>163</xdr:row>
      <xdr:rowOff>0</xdr:rowOff>
    </xdr:to>
    <xdr:sp macro="" textlink="">
      <xdr:nvSpPr>
        <xdr:cNvPr id="54" name="OpenSolver53" descr="8c0df23f-3126-41b9-966b-1c0e32b28433">
          <a:extLst>
            <a:ext uri="{FF2B5EF4-FFF2-40B4-BE49-F238E27FC236}">
              <a16:creationId xmlns:a16="http://schemas.microsoft.com/office/drawing/2014/main" id="{DA7A52ED-68EB-41C2-B761-130AB4A30D98}"/>
            </a:ext>
          </a:extLst>
        </xdr:cNvPr>
        <xdr:cNvSpPr/>
      </xdr:nvSpPr>
      <xdr:spPr>
        <a:xfrm>
          <a:off x="2164080" y="27073861"/>
          <a:ext cx="708660" cy="1577339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800000"/>
            </a:solidFill>
          </a:endParaRPr>
        </a:p>
      </xdr:txBody>
    </xdr:sp>
    <xdr:clientData/>
  </xdr:twoCellAnchor>
  <xdr:twoCellAnchor>
    <xdr:from>
      <xdr:col>9</xdr:col>
      <xdr:colOff>0</xdr:colOff>
      <xdr:row>170</xdr:row>
      <xdr:rowOff>1</xdr:rowOff>
    </xdr:from>
    <xdr:to>
      <xdr:col>10</xdr:col>
      <xdr:colOff>0</xdr:colOff>
      <xdr:row>179</xdr:row>
      <xdr:rowOff>1</xdr:rowOff>
    </xdr:to>
    <xdr:sp macro="" textlink="">
      <xdr:nvSpPr>
        <xdr:cNvPr id="55" name="OpenSolver54" descr="6a1ca2ed-5a2e-4bb8-a8e3-a22c25f98603">
          <a:extLst>
            <a:ext uri="{FF2B5EF4-FFF2-40B4-BE49-F238E27FC236}">
              <a16:creationId xmlns:a16="http://schemas.microsoft.com/office/drawing/2014/main" id="{580046EB-65C9-43F3-9060-0E469948DC24}"/>
            </a:ext>
          </a:extLst>
        </xdr:cNvPr>
        <xdr:cNvSpPr/>
      </xdr:nvSpPr>
      <xdr:spPr>
        <a:xfrm>
          <a:off x="6461760" y="29878021"/>
          <a:ext cx="548640" cy="157734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158</xdr:row>
      <xdr:rowOff>87631</xdr:rowOff>
    </xdr:from>
    <xdr:to>
      <xdr:col>9</xdr:col>
      <xdr:colOff>274320</xdr:colOff>
      <xdr:row>170</xdr:row>
      <xdr:rowOff>1</xdr:rowOff>
    </xdr:to>
    <xdr:cxnSp macro="">
      <xdr:nvCxnSpPr>
        <xdr:cNvPr id="56" name="OpenSolver55" descr="51c87c3b-a4b9-4c43-a5f0-8d3f4a229498">
          <a:extLst>
            <a:ext uri="{FF2B5EF4-FFF2-40B4-BE49-F238E27FC236}">
              <a16:creationId xmlns:a16="http://schemas.microsoft.com/office/drawing/2014/main" id="{35175733-51F7-4032-9432-F8026CADC35E}"/>
            </a:ext>
          </a:extLst>
        </xdr:cNvPr>
        <xdr:cNvCxnSpPr>
          <a:stCxn id="54" idx="3"/>
          <a:endCxn id="55" idx="0"/>
        </xdr:cNvCxnSpPr>
      </xdr:nvCxnSpPr>
      <xdr:spPr>
        <a:xfrm>
          <a:off x="2872740" y="27862531"/>
          <a:ext cx="3863340" cy="201549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346710</xdr:colOff>
      <xdr:row>163</xdr:row>
      <xdr:rowOff>92078</xdr:rowOff>
    </xdr:from>
    <xdr:to>
      <xdr:col>6</xdr:col>
      <xdr:colOff>727710</xdr:colOff>
      <xdr:row>164</xdr:row>
      <xdr:rowOff>170818</xdr:rowOff>
    </xdr:to>
    <xdr:sp macro="" textlink="">
      <xdr:nvSpPr>
        <xdr:cNvPr id="57" name="OpenSolver56" descr="f9436bd4-fd39-4d16-9ae9-61a6595f2861">
          <a:extLst>
            <a:ext uri="{FF2B5EF4-FFF2-40B4-BE49-F238E27FC236}">
              <a16:creationId xmlns:a16="http://schemas.microsoft.com/office/drawing/2014/main" id="{B454A264-CDFE-40C8-A90E-3A1EB7E3B7E0}"/>
            </a:ext>
          </a:extLst>
        </xdr:cNvPr>
        <xdr:cNvSpPr/>
      </xdr:nvSpPr>
      <xdr:spPr>
        <a:xfrm>
          <a:off x="4613910" y="28743278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4</xdr:col>
      <xdr:colOff>0</xdr:colOff>
      <xdr:row>154</xdr:row>
      <xdr:rowOff>1</xdr:rowOff>
    </xdr:from>
    <xdr:to>
      <xdr:col>5</xdr:col>
      <xdr:colOff>0</xdr:colOff>
      <xdr:row>163</xdr:row>
      <xdr:rowOff>0</xdr:rowOff>
    </xdr:to>
    <xdr:sp macro="" textlink="">
      <xdr:nvSpPr>
        <xdr:cNvPr id="58" name="OpenSolver57" descr="7e427c15-7143-4848-90fa-3ddaf3c77c0e">
          <a:extLst>
            <a:ext uri="{FF2B5EF4-FFF2-40B4-BE49-F238E27FC236}">
              <a16:creationId xmlns:a16="http://schemas.microsoft.com/office/drawing/2014/main" id="{3F9850D2-BDDE-4D58-BB94-11AA70D77479}"/>
            </a:ext>
          </a:extLst>
        </xdr:cNvPr>
        <xdr:cNvSpPr/>
      </xdr:nvSpPr>
      <xdr:spPr>
        <a:xfrm>
          <a:off x="2872740" y="27073861"/>
          <a:ext cx="617220" cy="1577339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CC33"/>
            </a:solidFill>
          </a:endParaRPr>
        </a:p>
      </xdr:txBody>
    </xdr:sp>
    <xdr:clientData/>
  </xdr:twoCellAnchor>
  <xdr:twoCellAnchor>
    <xdr:from>
      <xdr:col>7</xdr:col>
      <xdr:colOff>12700</xdr:colOff>
      <xdr:row>170</xdr:row>
      <xdr:rowOff>12701</xdr:rowOff>
    </xdr:from>
    <xdr:to>
      <xdr:col>8</xdr:col>
      <xdr:colOff>0</xdr:colOff>
      <xdr:row>179</xdr:row>
      <xdr:rowOff>1</xdr:rowOff>
    </xdr:to>
    <xdr:sp macro="" textlink="">
      <xdr:nvSpPr>
        <xdr:cNvPr id="59" name="OpenSolver58" descr="26de15c4-ad21-4233-b8af-850922f0cb46">
          <a:extLst>
            <a:ext uri="{FF2B5EF4-FFF2-40B4-BE49-F238E27FC236}">
              <a16:creationId xmlns:a16="http://schemas.microsoft.com/office/drawing/2014/main" id="{0C16F55C-7A2E-4955-BB15-354494AF6BD4}"/>
            </a:ext>
          </a:extLst>
        </xdr:cNvPr>
        <xdr:cNvSpPr/>
      </xdr:nvSpPr>
      <xdr:spPr>
        <a:xfrm>
          <a:off x="5156200" y="29890721"/>
          <a:ext cx="635000" cy="156464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4</xdr:col>
      <xdr:colOff>308610</xdr:colOff>
      <xdr:row>163</xdr:row>
      <xdr:rowOff>0</xdr:rowOff>
    </xdr:from>
    <xdr:to>
      <xdr:col>7</xdr:col>
      <xdr:colOff>330200</xdr:colOff>
      <xdr:row>170</xdr:row>
      <xdr:rowOff>12701</xdr:rowOff>
    </xdr:to>
    <xdr:cxnSp macro="">
      <xdr:nvCxnSpPr>
        <xdr:cNvPr id="60" name="OpenSolver59" descr="009bf0a0-6e85-4b55-a2fa-90145930d537">
          <a:extLst>
            <a:ext uri="{FF2B5EF4-FFF2-40B4-BE49-F238E27FC236}">
              <a16:creationId xmlns:a16="http://schemas.microsoft.com/office/drawing/2014/main" id="{4FA2B979-2A56-44EE-9A51-C69824B3F39A}"/>
            </a:ext>
          </a:extLst>
        </xdr:cNvPr>
        <xdr:cNvCxnSpPr>
          <a:stCxn id="58" idx="2"/>
          <a:endCxn id="59" idx="0"/>
        </xdr:cNvCxnSpPr>
      </xdr:nvCxnSpPr>
      <xdr:spPr>
        <a:xfrm>
          <a:off x="3181350" y="28651200"/>
          <a:ext cx="2292350" cy="1239521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647065</xdr:colOff>
      <xdr:row>165</xdr:row>
      <xdr:rowOff>142241</xdr:rowOff>
    </xdr:from>
    <xdr:to>
      <xdr:col>6</xdr:col>
      <xdr:colOff>250825</xdr:colOff>
      <xdr:row>167</xdr:row>
      <xdr:rowOff>45721</xdr:rowOff>
    </xdr:to>
    <xdr:sp macro="" textlink="">
      <xdr:nvSpPr>
        <xdr:cNvPr id="61" name="OpenSolver60" descr="6ac874b4-4469-4863-bc3e-544ef2089bcb">
          <a:extLst>
            <a:ext uri="{FF2B5EF4-FFF2-40B4-BE49-F238E27FC236}">
              <a16:creationId xmlns:a16="http://schemas.microsoft.com/office/drawing/2014/main" id="{48CB77C3-EC75-40B1-B54F-83106AB40ED0}"/>
            </a:ext>
          </a:extLst>
        </xdr:cNvPr>
        <xdr:cNvSpPr/>
      </xdr:nvSpPr>
      <xdr:spPr>
        <a:xfrm>
          <a:off x="4137025" y="2914396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5</xdr:col>
      <xdr:colOff>0</xdr:colOff>
      <xdr:row>154</xdr:row>
      <xdr:rowOff>1</xdr:rowOff>
    </xdr:from>
    <xdr:to>
      <xdr:col>6</xdr:col>
      <xdr:colOff>0</xdr:colOff>
      <xdr:row>163</xdr:row>
      <xdr:rowOff>0</xdr:rowOff>
    </xdr:to>
    <xdr:sp macro="" textlink="">
      <xdr:nvSpPr>
        <xdr:cNvPr id="62" name="OpenSolver61" descr="d1d5b27a-5ce5-4499-9e90-cd053c96d8ce">
          <a:extLst>
            <a:ext uri="{FF2B5EF4-FFF2-40B4-BE49-F238E27FC236}">
              <a16:creationId xmlns:a16="http://schemas.microsoft.com/office/drawing/2014/main" id="{0CD5E63D-21AB-42B8-AB65-F43BAD057570}"/>
            </a:ext>
          </a:extLst>
        </xdr:cNvPr>
        <xdr:cNvSpPr/>
      </xdr:nvSpPr>
      <xdr:spPr>
        <a:xfrm>
          <a:off x="3489960" y="27073861"/>
          <a:ext cx="777240" cy="1577339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6600"/>
            </a:solidFill>
          </a:endParaRPr>
        </a:p>
      </xdr:txBody>
    </xdr:sp>
    <xdr:clientData/>
  </xdr:twoCellAnchor>
  <xdr:twoCellAnchor>
    <xdr:from>
      <xdr:col>8</xdr:col>
      <xdr:colOff>12700</xdr:colOff>
      <xdr:row>170</xdr:row>
      <xdr:rowOff>12701</xdr:rowOff>
    </xdr:from>
    <xdr:to>
      <xdr:col>9</xdr:col>
      <xdr:colOff>0</xdr:colOff>
      <xdr:row>179</xdr:row>
      <xdr:rowOff>1</xdr:rowOff>
    </xdr:to>
    <xdr:sp macro="" textlink="">
      <xdr:nvSpPr>
        <xdr:cNvPr id="63" name="OpenSolver62" descr="e50e538c-ca17-4110-b1ba-fe2d4a12764d">
          <a:extLst>
            <a:ext uri="{FF2B5EF4-FFF2-40B4-BE49-F238E27FC236}">
              <a16:creationId xmlns:a16="http://schemas.microsoft.com/office/drawing/2014/main" id="{08AA7AE0-930C-4B2D-BB59-4E93EE43C340}"/>
            </a:ext>
          </a:extLst>
        </xdr:cNvPr>
        <xdr:cNvSpPr/>
      </xdr:nvSpPr>
      <xdr:spPr>
        <a:xfrm>
          <a:off x="5803900" y="29890721"/>
          <a:ext cx="657860" cy="156464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5</xdr:col>
      <xdr:colOff>388620</xdr:colOff>
      <xdr:row>163</xdr:row>
      <xdr:rowOff>0</xdr:rowOff>
    </xdr:from>
    <xdr:to>
      <xdr:col>8</xdr:col>
      <xdr:colOff>341630</xdr:colOff>
      <xdr:row>170</xdr:row>
      <xdr:rowOff>12701</xdr:rowOff>
    </xdr:to>
    <xdr:cxnSp macro="">
      <xdr:nvCxnSpPr>
        <xdr:cNvPr id="64" name="OpenSolver63" descr="d8f3a3ca-cd07-4f75-ac38-f0fed0f72825">
          <a:extLst>
            <a:ext uri="{FF2B5EF4-FFF2-40B4-BE49-F238E27FC236}">
              <a16:creationId xmlns:a16="http://schemas.microsoft.com/office/drawing/2014/main" id="{06214CE1-A6E4-4C51-8DEE-1030C6B7B610}"/>
            </a:ext>
          </a:extLst>
        </xdr:cNvPr>
        <xdr:cNvCxnSpPr>
          <a:stCxn id="62" idx="2"/>
          <a:endCxn id="63" idx="0"/>
        </xdr:cNvCxnSpPr>
      </xdr:nvCxnSpPr>
      <xdr:spPr>
        <a:xfrm>
          <a:off x="3878580" y="28651200"/>
          <a:ext cx="2254250" cy="1239521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548005</xdr:colOff>
      <xdr:row>165</xdr:row>
      <xdr:rowOff>142241</xdr:rowOff>
    </xdr:from>
    <xdr:to>
      <xdr:col>7</xdr:col>
      <xdr:colOff>52705</xdr:colOff>
      <xdr:row>167</xdr:row>
      <xdr:rowOff>45721</xdr:rowOff>
    </xdr:to>
    <xdr:sp macro="" textlink="">
      <xdr:nvSpPr>
        <xdr:cNvPr id="65" name="OpenSolver64" descr="e896cd68-db9b-408b-952d-2c0b3f00fe5a">
          <a:extLst>
            <a:ext uri="{FF2B5EF4-FFF2-40B4-BE49-F238E27FC236}">
              <a16:creationId xmlns:a16="http://schemas.microsoft.com/office/drawing/2014/main" id="{00454911-F094-4FAD-B671-8C29D9CA7A34}"/>
            </a:ext>
          </a:extLst>
        </xdr:cNvPr>
        <xdr:cNvSpPr/>
      </xdr:nvSpPr>
      <xdr:spPr>
        <a:xfrm>
          <a:off x="4815205" y="2914396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6</xdr:col>
      <xdr:colOff>0</xdr:colOff>
      <xdr:row>154</xdr:row>
      <xdr:rowOff>1</xdr:rowOff>
    </xdr:from>
    <xdr:to>
      <xdr:col>7</xdr:col>
      <xdr:colOff>0</xdr:colOff>
      <xdr:row>163</xdr:row>
      <xdr:rowOff>0</xdr:rowOff>
    </xdr:to>
    <xdr:sp macro="" textlink="">
      <xdr:nvSpPr>
        <xdr:cNvPr id="66" name="OpenSolver65" descr="9273375d-d23c-4957-910e-158ad0c4926a">
          <a:extLst>
            <a:ext uri="{FF2B5EF4-FFF2-40B4-BE49-F238E27FC236}">
              <a16:creationId xmlns:a16="http://schemas.microsoft.com/office/drawing/2014/main" id="{B9979D93-C160-4EC8-9894-BF748A9D3B83}"/>
            </a:ext>
          </a:extLst>
        </xdr:cNvPr>
        <xdr:cNvSpPr/>
      </xdr:nvSpPr>
      <xdr:spPr>
        <a:xfrm>
          <a:off x="4267200" y="27073861"/>
          <a:ext cx="876300" cy="1577339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CC0099"/>
            </a:solidFill>
          </a:endParaRPr>
        </a:p>
      </xdr:txBody>
    </xdr:sp>
    <xdr:clientData/>
  </xdr:twoCellAnchor>
  <xdr:twoCellAnchor>
    <xdr:from>
      <xdr:col>9</xdr:col>
      <xdr:colOff>12700</xdr:colOff>
      <xdr:row>170</xdr:row>
      <xdr:rowOff>12701</xdr:rowOff>
    </xdr:from>
    <xdr:to>
      <xdr:col>10</xdr:col>
      <xdr:colOff>0</xdr:colOff>
      <xdr:row>179</xdr:row>
      <xdr:rowOff>1</xdr:rowOff>
    </xdr:to>
    <xdr:sp macro="" textlink="">
      <xdr:nvSpPr>
        <xdr:cNvPr id="67" name="OpenSolver66" descr="3a9f4095-1de6-4ad0-bfd5-05b2fdfa4841">
          <a:extLst>
            <a:ext uri="{FF2B5EF4-FFF2-40B4-BE49-F238E27FC236}">
              <a16:creationId xmlns:a16="http://schemas.microsoft.com/office/drawing/2014/main" id="{4264D714-3390-43E7-89B9-D50C2083187F}"/>
            </a:ext>
          </a:extLst>
        </xdr:cNvPr>
        <xdr:cNvSpPr/>
      </xdr:nvSpPr>
      <xdr:spPr>
        <a:xfrm>
          <a:off x="6474460" y="29890721"/>
          <a:ext cx="535940" cy="156464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6</xdr:col>
      <xdr:colOff>438150</xdr:colOff>
      <xdr:row>163</xdr:row>
      <xdr:rowOff>0</xdr:rowOff>
    </xdr:from>
    <xdr:to>
      <xdr:col>9</xdr:col>
      <xdr:colOff>280670</xdr:colOff>
      <xdr:row>170</xdr:row>
      <xdr:rowOff>12701</xdr:rowOff>
    </xdr:to>
    <xdr:cxnSp macro="">
      <xdr:nvCxnSpPr>
        <xdr:cNvPr id="68" name="OpenSolver67" descr="3e8dd97a-c981-469d-9394-ce1f17a626c2">
          <a:extLst>
            <a:ext uri="{FF2B5EF4-FFF2-40B4-BE49-F238E27FC236}">
              <a16:creationId xmlns:a16="http://schemas.microsoft.com/office/drawing/2014/main" id="{7F630CFB-E505-4946-AE1C-833938C6A67E}"/>
            </a:ext>
          </a:extLst>
        </xdr:cNvPr>
        <xdr:cNvCxnSpPr>
          <a:stCxn id="66" idx="2"/>
          <a:endCxn id="67" idx="0"/>
        </xdr:cNvCxnSpPr>
      </xdr:nvCxnSpPr>
      <xdr:spPr>
        <a:xfrm>
          <a:off x="4705350" y="28651200"/>
          <a:ext cx="2037080" cy="1239521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389890</xdr:colOff>
      <xdr:row>165</xdr:row>
      <xdr:rowOff>142241</xdr:rowOff>
    </xdr:from>
    <xdr:to>
      <xdr:col>8</xdr:col>
      <xdr:colOff>123190</xdr:colOff>
      <xdr:row>167</xdr:row>
      <xdr:rowOff>45721</xdr:rowOff>
    </xdr:to>
    <xdr:sp macro="" textlink="">
      <xdr:nvSpPr>
        <xdr:cNvPr id="69" name="OpenSolver68" descr="d3cd8587-0ee8-42db-95d8-a29a23f50877">
          <a:extLst>
            <a:ext uri="{FF2B5EF4-FFF2-40B4-BE49-F238E27FC236}">
              <a16:creationId xmlns:a16="http://schemas.microsoft.com/office/drawing/2014/main" id="{E282B31D-F146-4D32-ACA1-77E538A5C390}"/>
            </a:ext>
          </a:extLst>
        </xdr:cNvPr>
        <xdr:cNvSpPr/>
      </xdr:nvSpPr>
      <xdr:spPr>
        <a:xfrm>
          <a:off x="5533390" y="2914396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7</xdr:col>
      <xdr:colOff>0</xdr:colOff>
      <xdr:row>154</xdr:row>
      <xdr:rowOff>1</xdr:rowOff>
    </xdr:from>
    <xdr:to>
      <xdr:col>8</xdr:col>
      <xdr:colOff>0</xdr:colOff>
      <xdr:row>163</xdr:row>
      <xdr:rowOff>0</xdr:rowOff>
    </xdr:to>
    <xdr:sp macro="" textlink="">
      <xdr:nvSpPr>
        <xdr:cNvPr id="70" name="OpenSolver69" descr="58e8ed02-58fc-4f1e-a6a3-8a7451459a3d">
          <a:extLst>
            <a:ext uri="{FF2B5EF4-FFF2-40B4-BE49-F238E27FC236}">
              <a16:creationId xmlns:a16="http://schemas.microsoft.com/office/drawing/2014/main" id="{A51B1F87-DC6E-4A17-974B-0F462593A7B3}"/>
            </a:ext>
          </a:extLst>
        </xdr:cNvPr>
        <xdr:cNvSpPr/>
      </xdr:nvSpPr>
      <xdr:spPr>
        <a:xfrm>
          <a:off x="5143500" y="27073861"/>
          <a:ext cx="647700" cy="1577339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00FF"/>
            </a:solidFill>
          </a:endParaRPr>
        </a:p>
      </xdr:txBody>
    </xdr:sp>
    <xdr:clientData/>
  </xdr:twoCellAnchor>
  <xdr:twoCellAnchor>
    <xdr:from>
      <xdr:col>7</xdr:col>
      <xdr:colOff>25400</xdr:colOff>
      <xdr:row>170</xdr:row>
      <xdr:rowOff>25401</xdr:rowOff>
    </xdr:from>
    <xdr:to>
      <xdr:col>8</xdr:col>
      <xdr:colOff>0</xdr:colOff>
      <xdr:row>179</xdr:row>
      <xdr:rowOff>1</xdr:rowOff>
    </xdr:to>
    <xdr:sp macro="" textlink="">
      <xdr:nvSpPr>
        <xdr:cNvPr id="71" name="OpenSolver70" descr="7a3a69a2-ab1d-498a-ba70-ff10cd709bc5">
          <a:extLst>
            <a:ext uri="{FF2B5EF4-FFF2-40B4-BE49-F238E27FC236}">
              <a16:creationId xmlns:a16="http://schemas.microsoft.com/office/drawing/2014/main" id="{658FF8B9-2CC5-4CDE-803F-7675CF50905C}"/>
            </a:ext>
          </a:extLst>
        </xdr:cNvPr>
        <xdr:cNvSpPr/>
      </xdr:nvSpPr>
      <xdr:spPr>
        <a:xfrm>
          <a:off x="5168900" y="29903421"/>
          <a:ext cx="622300" cy="155194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7</xdr:col>
      <xdr:colOff>323850</xdr:colOff>
      <xdr:row>163</xdr:row>
      <xdr:rowOff>0</xdr:rowOff>
    </xdr:from>
    <xdr:to>
      <xdr:col>7</xdr:col>
      <xdr:colOff>336550</xdr:colOff>
      <xdr:row>170</xdr:row>
      <xdr:rowOff>25401</xdr:rowOff>
    </xdr:to>
    <xdr:cxnSp macro="">
      <xdr:nvCxnSpPr>
        <xdr:cNvPr id="72" name="OpenSolver71" descr="d5e8bf87-e8ef-4f38-962e-4fa10e52f6ca">
          <a:extLst>
            <a:ext uri="{FF2B5EF4-FFF2-40B4-BE49-F238E27FC236}">
              <a16:creationId xmlns:a16="http://schemas.microsoft.com/office/drawing/2014/main" id="{77BE91C2-C429-4B79-8888-70D2788F7E84}"/>
            </a:ext>
          </a:extLst>
        </xdr:cNvPr>
        <xdr:cNvCxnSpPr>
          <a:stCxn id="70" idx="2"/>
          <a:endCxn id="71" idx="0"/>
        </xdr:cNvCxnSpPr>
      </xdr:nvCxnSpPr>
      <xdr:spPr>
        <a:xfrm>
          <a:off x="5467350" y="28651200"/>
          <a:ext cx="12700" cy="1252221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139700</xdr:colOff>
      <xdr:row>165</xdr:row>
      <xdr:rowOff>148591</xdr:rowOff>
    </xdr:from>
    <xdr:to>
      <xdr:col>7</xdr:col>
      <xdr:colOff>520700</xdr:colOff>
      <xdr:row>167</xdr:row>
      <xdr:rowOff>52071</xdr:rowOff>
    </xdr:to>
    <xdr:sp macro="" textlink="">
      <xdr:nvSpPr>
        <xdr:cNvPr id="73" name="OpenSolver72" descr="7cf2aee8-7845-42c6-919e-cce94212b8f2">
          <a:extLst>
            <a:ext uri="{FF2B5EF4-FFF2-40B4-BE49-F238E27FC236}">
              <a16:creationId xmlns:a16="http://schemas.microsoft.com/office/drawing/2014/main" id="{C9B8DCCB-34D7-4AC0-8907-F7F76AAD0A83}"/>
            </a:ext>
          </a:extLst>
        </xdr:cNvPr>
        <xdr:cNvSpPr/>
      </xdr:nvSpPr>
      <xdr:spPr>
        <a:xfrm>
          <a:off x="5283200" y="2915031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7</xdr:col>
      <xdr:colOff>38100</xdr:colOff>
      <xdr:row>170</xdr:row>
      <xdr:rowOff>38101</xdr:rowOff>
    </xdr:from>
    <xdr:to>
      <xdr:col>8</xdr:col>
      <xdr:colOff>0</xdr:colOff>
      <xdr:row>179</xdr:row>
      <xdr:rowOff>1</xdr:rowOff>
    </xdr:to>
    <xdr:sp macro="" textlink="">
      <xdr:nvSpPr>
        <xdr:cNvPr id="74" name="OpenSolver73" descr="9d248441-d18f-42b0-85cb-5546a9281f50">
          <a:extLst>
            <a:ext uri="{FF2B5EF4-FFF2-40B4-BE49-F238E27FC236}">
              <a16:creationId xmlns:a16="http://schemas.microsoft.com/office/drawing/2014/main" id="{8F7747E9-2ABF-47D3-97B0-234BA28FB6E5}"/>
            </a:ext>
          </a:extLst>
        </xdr:cNvPr>
        <xdr:cNvSpPr/>
      </xdr:nvSpPr>
      <xdr:spPr>
        <a:xfrm>
          <a:off x="5181600" y="29916121"/>
          <a:ext cx="609600" cy="153924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8000"/>
            </a:solidFill>
          </a:endParaRPr>
        </a:p>
      </xdr:txBody>
    </xdr:sp>
    <xdr:clientData/>
  </xdr:twoCellAnchor>
  <xdr:twoCellAnchor>
    <xdr:from>
      <xdr:col>12</xdr:col>
      <xdr:colOff>0</xdr:colOff>
      <xdr:row>154</xdr:row>
      <xdr:rowOff>1</xdr:rowOff>
    </xdr:from>
    <xdr:to>
      <xdr:col>13</xdr:col>
      <xdr:colOff>0</xdr:colOff>
      <xdr:row>163</xdr:row>
      <xdr:rowOff>0</xdr:rowOff>
    </xdr:to>
    <xdr:sp macro="" textlink="">
      <xdr:nvSpPr>
        <xdr:cNvPr id="75" name="OpenSolver74" descr="30ed49a9-602c-4445-a3cb-f31b6d006700">
          <a:extLst>
            <a:ext uri="{FF2B5EF4-FFF2-40B4-BE49-F238E27FC236}">
              <a16:creationId xmlns:a16="http://schemas.microsoft.com/office/drawing/2014/main" id="{031B70D4-FE88-43A2-87D4-85F123F025C8}"/>
            </a:ext>
          </a:extLst>
        </xdr:cNvPr>
        <xdr:cNvSpPr/>
      </xdr:nvSpPr>
      <xdr:spPr>
        <a:xfrm>
          <a:off x="879348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7</xdr:col>
      <xdr:colOff>342900</xdr:colOff>
      <xdr:row>163</xdr:row>
      <xdr:rowOff>0</xdr:rowOff>
    </xdr:from>
    <xdr:to>
      <xdr:col>12</xdr:col>
      <xdr:colOff>304800</xdr:colOff>
      <xdr:row>170</xdr:row>
      <xdr:rowOff>38101</xdr:rowOff>
    </xdr:to>
    <xdr:cxnSp macro="">
      <xdr:nvCxnSpPr>
        <xdr:cNvPr id="76" name="OpenSolver75" descr="335835b3-8f49-4931-b5ba-9b4ac04039de">
          <a:extLst>
            <a:ext uri="{FF2B5EF4-FFF2-40B4-BE49-F238E27FC236}">
              <a16:creationId xmlns:a16="http://schemas.microsoft.com/office/drawing/2014/main" id="{1D700D3C-0EE8-4DDA-A6D6-44FAB5EB1E40}"/>
            </a:ext>
          </a:extLst>
        </xdr:cNvPr>
        <xdr:cNvCxnSpPr>
          <a:stCxn id="74" idx="0"/>
          <a:endCxn id="75" idx="2"/>
        </xdr:cNvCxnSpPr>
      </xdr:nvCxnSpPr>
      <xdr:spPr>
        <a:xfrm flipV="1">
          <a:off x="5486400" y="28651200"/>
          <a:ext cx="3611880" cy="1264921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165</xdr:row>
      <xdr:rowOff>154941</xdr:rowOff>
    </xdr:from>
    <xdr:to>
      <xdr:col>10</xdr:col>
      <xdr:colOff>472440</xdr:colOff>
      <xdr:row>167</xdr:row>
      <xdr:rowOff>58421</xdr:rowOff>
    </xdr:to>
    <xdr:sp macro="" textlink="">
      <xdr:nvSpPr>
        <xdr:cNvPr id="77" name="OpenSolver76" descr="fcd1b776-c722-43b4-9b42-2d6407f31771">
          <a:extLst>
            <a:ext uri="{FF2B5EF4-FFF2-40B4-BE49-F238E27FC236}">
              <a16:creationId xmlns:a16="http://schemas.microsoft.com/office/drawing/2014/main" id="{0531A0FD-AE3F-4D29-B954-D63B8FF03579}"/>
            </a:ext>
          </a:extLst>
        </xdr:cNvPr>
        <xdr:cNvSpPr/>
      </xdr:nvSpPr>
      <xdr:spPr>
        <a:xfrm>
          <a:off x="7101840" y="2915666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8</xdr:col>
      <xdr:colOff>25400</xdr:colOff>
      <xdr:row>170</xdr:row>
      <xdr:rowOff>25401</xdr:rowOff>
    </xdr:from>
    <xdr:to>
      <xdr:col>9</xdr:col>
      <xdr:colOff>0</xdr:colOff>
      <xdr:row>179</xdr:row>
      <xdr:rowOff>1</xdr:rowOff>
    </xdr:to>
    <xdr:sp macro="" textlink="">
      <xdr:nvSpPr>
        <xdr:cNvPr id="78" name="OpenSolver77" descr="4638707a-d0e6-4ea1-bb3d-b37636fdb0c3">
          <a:extLst>
            <a:ext uri="{FF2B5EF4-FFF2-40B4-BE49-F238E27FC236}">
              <a16:creationId xmlns:a16="http://schemas.microsoft.com/office/drawing/2014/main" id="{DF04F006-1084-4BF2-8DE6-C598A562E0B6}"/>
            </a:ext>
          </a:extLst>
        </xdr:cNvPr>
        <xdr:cNvSpPr/>
      </xdr:nvSpPr>
      <xdr:spPr>
        <a:xfrm>
          <a:off x="5816600" y="29903421"/>
          <a:ext cx="645160" cy="155194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9900CC"/>
            </a:solidFill>
          </a:endParaRPr>
        </a:p>
      </xdr:txBody>
    </xdr:sp>
    <xdr:clientData/>
  </xdr:twoCellAnchor>
  <xdr:twoCellAnchor>
    <xdr:from>
      <xdr:col>13</xdr:col>
      <xdr:colOff>0</xdr:colOff>
      <xdr:row>154</xdr:row>
      <xdr:rowOff>1</xdr:rowOff>
    </xdr:from>
    <xdr:to>
      <xdr:col>14</xdr:col>
      <xdr:colOff>0</xdr:colOff>
      <xdr:row>163</xdr:row>
      <xdr:rowOff>0</xdr:rowOff>
    </xdr:to>
    <xdr:sp macro="" textlink="">
      <xdr:nvSpPr>
        <xdr:cNvPr id="79" name="OpenSolver78" descr="8e885609-7aef-4e86-b3d0-3b407f1a6db9">
          <a:extLst>
            <a:ext uri="{FF2B5EF4-FFF2-40B4-BE49-F238E27FC236}">
              <a16:creationId xmlns:a16="http://schemas.microsoft.com/office/drawing/2014/main" id="{AD1DF1EC-6002-42E6-A237-A94D762AA91F}"/>
            </a:ext>
          </a:extLst>
        </xdr:cNvPr>
        <xdr:cNvSpPr/>
      </xdr:nvSpPr>
      <xdr:spPr>
        <a:xfrm>
          <a:off x="940308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8</xdr:col>
      <xdr:colOff>347980</xdr:colOff>
      <xdr:row>163</xdr:row>
      <xdr:rowOff>0</xdr:rowOff>
    </xdr:from>
    <xdr:to>
      <xdr:col>13</xdr:col>
      <xdr:colOff>304800</xdr:colOff>
      <xdr:row>170</xdr:row>
      <xdr:rowOff>25401</xdr:rowOff>
    </xdr:to>
    <xdr:cxnSp macro="">
      <xdr:nvCxnSpPr>
        <xdr:cNvPr id="80" name="OpenSolver79" descr="59276050-ba13-4ab9-81b6-759c5ce61cbc">
          <a:extLst>
            <a:ext uri="{FF2B5EF4-FFF2-40B4-BE49-F238E27FC236}">
              <a16:creationId xmlns:a16="http://schemas.microsoft.com/office/drawing/2014/main" id="{6A63B0D9-F8E1-4484-9A5D-D9B25EC2DDD7}"/>
            </a:ext>
          </a:extLst>
        </xdr:cNvPr>
        <xdr:cNvCxnSpPr>
          <a:stCxn id="78" idx="0"/>
          <a:endCxn id="79" idx="2"/>
        </xdr:cNvCxnSpPr>
      </xdr:nvCxnSpPr>
      <xdr:spPr>
        <a:xfrm flipV="1">
          <a:off x="6139180" y="28651200"/>
          <a:ext cx="3568700" cy="1252221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722630</xdr:colOff>
      <xdr:row>165</xdr:row>
      <xdr:rowOff>148591</xdr:rowOff>
    </xdr:from>
    <xdr:to>
      <xdr:col>11</xdr:col>
      <xdr:colOff>143510</xdr:colOff>
      <xdr:row>167</xdr:row>
      <xdr:rowOff>52071</xdr:rowOff>
    </xdr:to>
    <xdr:sp macro="" textlink="">
      <xdr:nvSpPr>
        <xdr:cNvPr id="81" name="OpenSolver80" descr="8b53bf77-f718-4541-a927-fec4c3876ce9">
          <a:extLst>
            <a:ext uri="{FF2B5EF4-FFF2-40B4-BE49-F238E27FC236}">
              <a16:creationId xmlns:a16="http://schemas.microsoft.com/office/drawing/2014/main" id="{0A29450D-CA41-4365-ADBD-1BA378A7F056}"/>
            </a:ext>
          </a:extLst>
        </xdr:cNvPr>
        <xdr:cNvSpPr/>
      </xdr:nvSpPr>
      <xdr:spPr>
        <a:xfrm>
          <a:off x="7733030" y="2915031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9</xdr:col>
      <xdr:colOff>25400</xdr:colOff>
      <xdr:row>170</xdr:row>
      <xdr:rowOff>25401</xdr:rowOff>
    </xdr:from>
    <xdr:to>
      <xdr:col>10</xdr:col>
      <xdr:colOff>0</xdr:colOff>
      <xdr:row>179</xdr:row>
      <xdr:rowOff>1</xdr:rowOff>
    </xdr:to>
    <xdr:sp macro="" textlink="">
      <xdr:nvSpPr>
        <xdr:cNvPr id="82" name="OpenSolver81" descr="0d716cbd-2ca3-4b1f-8cc3-112c48074ba4">
          <a:extLst>
            <a:ext uri="{FF2B5EF4-FFF2-40B4-BE49-F238E27FC236}">
              <a16:creationId xmlns:a16="http://schemas.microsoft.com/office/drawing/2014/main" id="{BFBDF072-95A9-44EF-99E9-035144733276}"/>
            </a:ext>
          </a:extLst>
        </xdr:cNvPr>
        <xdr:cNvSpPr/>
      </xdr:nvSpPr>
      <xdr:spPr>
        <a:xfrm>
          <a:off x="6487160" y="29903421"/>
          <a:ext cx="523240" cy="155194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800000"/>
            </a:solidFill>
          </a:endParaRPr>
        </a:p>
      </xdr:txBody>
    </xdr:sp>
    <xdr:clientData/>
  </xdr:twoCellAnchor>
  <xdr:twoCellAnchor>
    <xdr:from>
      <xdr:col>14</xdr:col>
      <xdr:colOff>0</xdr:colOff>
      <xdr:row>154</xdr:row>
      <xdr:rowOff>1</xdr:rowOff>
    </xdr:from>
    <xdr:to>
      <xdr:col>15</xdr:col>
      <xdr:colOff>0</xdr:colOff>
      <xdr:row>163</xdr:row>
      <xdr:rowOff>0</xdr:rowOff>
    </xdr:to>
    <xdr:sp macro="" textlink="">
      <xdr:nvSpPr>
        <xdr:cNvPr id="83" name="OpenSolver82" descr="341979ef-52fc-4961-8ed0-12b7f7391ffe">
          <a:extLst>
            <a:ext uri="{FF2B5EF4-FFF2-40B4-BE49-F238E27FC236}">
              <a16:creationId xmlns:a16="http://schemas.microsoft.com/office/drawing/2014/main" id="{5A4070ED-D942-4F9B-B7DF-0CA8ED784649}"/>
            </a:ext>
          </a:extLst>
        </xdr:cNvPr>
        <xdr:cNvSpPr/>
      </xdr:nvSpPr>
      <xdr:spPr>
        <a:xfrm>
          <a:off x="1001268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9</xdr:col>
      <xdr:colOff>287020</xdr:colOff>
      <xdr:row>163</xdr:row>
      <xdr:rowOff>0</xdr:rowOff>
    </xdr:from>
    <xdr:to>
      <xdr:col>14</xdr:col>
      <xdr:colOff>304800</xdr:colOff>
      <xdr:row>170</xdr:row>
      <xdr:rowOff>25401</xdr:rowOff>
    </xdr:to>
    <xdr:cxnSp macro="">
      <xdr:nvCxnSpPr>
        <xdr:cNvPr id="84" name="OpenSolver83" descr="979e8d5d-9263-48a8-a4b6-8b1461e0ab27">
          <a:extLst>
            <a:ext uri="{FF2B5EF4-FFF2-40B4-BE49-F238E27FC236}">
              <a16:creationId xmlns:a16="http://schemas.microsoft.com/office/drawing/2014/main" id="{F66184F4-BA96-4BCF-AFA5-2A20A0194F45}"/>
            </a:ext>
          </a:extLst>
        </xdr:cNvPr>
        <xdr:cNvCxnSpPr>
          <a:stCxn id="82" idx="0"/>
          <a:endCxn id="83" idx="2"/>
        </xdr:cNvCxnSpPr>
      </xdr:nvCxnSpPr>
      <xdr:spPr>
        <a:xfrm flipV="1">
          <a:off x="6748780" y="28651200"/>
          <a:ext cx="3568700" cy="1252221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372110</xdr:colOff>
      <xdr:row>165</xdr:row>
      <xdr:rowOff>148591</xdr:rowOff>
    </xdr:from>
    <xdr:to>
      <xdr:col>11</xdr:col>
      <xdr:colOff>753110</xdr:colOff>
      <xdr:row>167</xdr:row>
      <xdr:rowOff>52071</xdr:rowOff>
    </xdr:to>
    <xdr:sp macro="" textlink="">
      <xdr:nvSpPr>
        <xdr:cNvPr id="85" name="OpenSolver84" descr="552a8359-5cbd-4919-b4c5-50f18e18985e">
          <a:extLst>
            <a:ext uri="{FF2B5EF4-FFF2-40B4-BE49-F238E27FC236}">
              <a16:creationId xmlns:a16="http://schemas.microsoft.com/office/drawing/2014/main" id="{1948B1AA-99D4-4357-9B5C-AC93162AB282}"/>
            </a:ext>
          </a:extLst>
        </xdr:cNvPr>
        <xdr:cNvSpPr/>
      </xdr:nvSpPr>
      <xdr:spPr>
        <a:xfrm>
          <a:off x="8342630" y="2915031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7</xdr:col>
      <xdr:colOff>50800</xdr:colOff>
      <xdr:row>170</xdr:row>
      <xdr:rowOff>50801</xdr:rowOff>
    </xdr:from>
    <xdr:to>
      <xdr:col>8</xdr:col>
      <xdr:colOff>0</xdr:colOff>
      <xdr:row>179</xdr:row>
      <xdr:rowOff>1</xdr:rowOff>
    </xdr:to>
    <xdr:sp macro="" textlink="">
      <xdr:nvSpPr>
        <xdr:cNvPr id="86" name="OpenSolver85" descr="91a27430-b2f8-4632-800a-e4ad49b8628e">
          <a:extLst>
            <a:ext uri="{FF2B5EF4-FFF2-40B4-BE49-F238E27FC236}">
              <a16:creationId xmlns:a16="http://schemas.microsoft.com/office/drawing/2014/main" id="{ED6EB1FA-EDDE-4FB9-8401-CBA041009D14}"/>
            </a:ext>
          </a:extLst>
        </xdr:cNvPr>
        <xdr:cNvSpPr/>
      </xdr:nvSpPr>
      <xdr:spPr>
        <a:xfrm>
          <a:off x="5194300" y="29928821"/>
          <a:ext cx="596900" cy="152654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CC33"/>
            </a:solidFill>
          </a:endParaRPr>
        </a:p>
      </xdr:txBody>
    </xdr:sp>
    <xdr:clientData/>
  </xdr:twoCellAnchor>
  <xdr:twoCellAnchor>
    <xdr:from>
      <xdr:col>15</xdr:col>
      <xdr:colOff>0</xdr:colOff>
      <xdr:row>154</xdr:row>
      <xdr:rowOff>1</xdr:rowOff>
    </xdr:from>
    <xdr:to>
      <xdr:col>16</xdr:col>
      <xdr:colOff>0</xdr:colOff>
      <xdr:row>163</xdr:row>
      <xdr:rowOff>0</xdr:rowOff>
    </xdr:to>
    <xdr:sp macro="" textlink="">
      <xdr:nvSpPr>
        <xdr:cNvPr id="87" name="OpenSolver86" descr="476a8fec-7508-482f-a44d-d7b9cc92fa47">
          <a:extLst>
            <a:ext uri="{FF2B5EF4-FFF2-40B4-BE49-F238E27FC236}">
              <a16:creationId xmlns:a16="http://schemas.microsoft.com/office/drawing/2014/main" id="{993222A7-4AB3-4376-8C85-D98D6BE344A8}"/>
            </a:ext>
          </a:extLst>
        </xdr:cNvPr>
        <xdr:cNvSpPr/>
      </xdr:nvSpPr>
      <xdr:spPr>
        <a:xfrm>
          <a:off x="1062228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8</xdr:col>
      <xdr:colOff>0</xdr:colOff>
      <xdr:row>163</xdr:row>
      <xdr:rowOff>0</xdr:rowOff>
    </xdr:from>
    <xdr:to>
      <xdr:col>15</xdr:col>
      <xdr:colOff>304800</xdr:colOff>
      <xdr:row>174</xdr:row>
      <xdr:rowOff>113031</xdr:rowOff>
    </xdr:to>
    <xdr:cxnSp macro="">
      <xdr:nvCxnSpPr>
        <xdr:cNvPr id="88" name="OpenSolver87" descr="5d4ffd0b-1e0e-434f-93eb-8e46388ad4b4">
          <a:extLst>
            <a:ext uri="{FF2B5EF4-FFF2-40B4-BE49-F238E27FC236}">
              <a16:creationId xmlns:a16="http://schemas.microsoft.com/office/drawing/2014/main" id="{D8257A70-B141-488C-A497-CEE57066594A}"/>
            </a:ext>
          </a:extLst>
        </xdr:cNvPr>
        <xdr:cNvCxnSpPr>
          <a:stCxn id="86" idx="3"/>
          <a:endCxn id="87" idx="2"/>
        </xdr:cNvCxnSpPr>
      </xdr:nvCxnSpPr>
      <xdr:spPr>
        <a:xfrm flipV="1">
          <a:off x="5791200" y="28651200"/>
          <a:ext cx="5135880" cy="2040891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198120</xdr:colOff>
      <xdr:row>168</xdr:row>
      <xdr:rowOff>17146</xdr:rowOff>
    </xdr:from>
    <xdr:to>
      <xdr:col>11</xdr:col>
      <xdr:colOff>579120</xdr:colOff>
      <xdr:row>169</xdr:row>
      <xdr:rowOff>95886</xdr:rowOff>
    </xdr:to>
    <xdr:sp macro="" textlink="">
      <xdr:nvSpPr>
        <xdr:cNvPr id="89" name="OpenSolver88" descr="5885c0d2-29c4-4607-95e3-5d6b48a285da">
          <a:extLst>
            <a:ext uri="{FF2B5EF4-FFF2-40B4-BE49-F238E27FC236}">
              <a16:creationId xmlns:a16="http://schemas.microsoft.com/office/drawing/2014/main" id="{F73415AD-263B-4F28-8824-B5FA8F5D968D}"/>
            </a:ext>
          </a:extLst>
        </xdr:cNvPr>
        <xdr:cNvSpPr/>
      </xdr:nvSpPr>
      <xdr:spPr>
        <a:xfrm>
          <a:off x="8168640" y="29544646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8</xdr:col>
      <xdr:colOff>38100</xdr:colOff>
      <xdr:row>170</xdr:row>
      <xdr:rowOff>38101</xdr:rowOff>
    </xdr:from>
    <xdr:to>
      <xdr:col>9</xdr:col>
      <xdr:colOff>0</xdr:colOff>
      <xdr:row>179</xdr:row>
      <xdr:rowOff>1</xdr:rowOff>
    </xdr:to>
    <xdr:sp macro="" textlink="">
      <xdr:nvSpPr>
        <xdr:cNvPr id="90" name="OpenSolver89" descr="76807f6d-cc99-4e0d-bd31-723e44f382a8">
          <a:extLst>
            <a:ext uri="{FF2B5EF4-FFF2-40B4-BE49-F238E27FC236}">
              <a16:creationId xmlns:a16="http://schemas.microsoft.com/office/drawing/2014/main" id="{EEC2A085-506F-48D3-84FC-B37F72831E75}"/>
            </a:ext>
          </a:extLst>
        </xdr:cNvPr>
        <xdr:cNvSpPr/>
      </xdr:nvSpPr>
      <xdr:spPr>
        <a:xfrm>
          <a:off x="5829300" y="29916121"/>
          <a:ext cx="632460" cy="153924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6600"/>
            </a:solidFill>
          </a:endParaRPr>
        </a:p>
      </xdr:txBody>
    </xdr:sp>
    <xdr:clientData/>
  </xdr:twoCellAnchor>
  <xdr:twoCellAnchor>
    <xdr:from>
      <xdr:col>16</xdr:col>
      <xdr:colOff>0</xdr:colOff>
      <xdr:row>154</xdr:row>
      <xdr:rowOff>1</xdr:rowOff>
    </xdr:from>
    <xdr:to>
      <xdr:col>17</xdr:col>
      <xdr:colOff>0</xdr:colOff>
      <xdr:row>163</xdr:row>
      <xdr:rowOff>0</xdr:rowOff>
    </xdr:to>
    <xdr:sp macro="" textlink="">
      <xdr:nvSpPr>
        <xdr:cNvPr id="91" name="OpenSolver90" descr="6ffc5f14-35ab-4c99-8698-8e1c80d4d686">
          <a:extLst>
            <a:ext uri="{FF2B5EF4-FFF2-40B4-BE49-F238E27FC236}">
              <a16:creationId xmlns:a16="http://schemas.microsoft.com/office/drawing/2014/main" id="{FA466D19-4D39-465D-97A3-89DB0BB5B9E1}"/>
            </a:ext>
          </a:extLst>
        </xdr:cNvPr>
        <xdr:cNvSpPr/>
      </xdr:nvSpPr>
      <xdr:spPr>
        <a:xfrm>
          <a:off x="1123188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9</xdr:col>
      <xdr:colOff>0</xdr:colOff>
      <xdr:row>163</xdr:row>
      <xdr:rowOff>0</xdr:rowOff>
    </xdr:from>
    <xdr:to>
      <xdr:col>16</xdr:col>
      <xdr:colOff>304800</xdr:colOff>
      <xdr:row>174</xdr:row>
      <xdr:rowOff>106681</xdr:rowOff>
    </xdr:to>
    <xdr:cxnSp macro="">
      <xdr:nvCxnSpPr>
        <xdr:cNvPr id="92" name="OpenSolver91" descr="c2ef1c12-af88-4e6a-bc3f-73d2ebf974e4">
          <a:extLst>
            <a:ext uri="{FF2B5EF4-FFF2-40B4-BE49-F238E27FC236}">
              <a16:creationId xmlns:a16="http://schemas.microsoft.com/office/drawing/2014/main" id="{D946E101-0ABE-4C9B-8BD2-E7DC62ED772E}"/>
            </a:ext>
          </a:extLst>
        </xdr:cNvPr>
        <xdr:cNvCxnSpPr>
          <a:stCxn id="90" idx="3"/>
          <a:endCxn id="91" idx="2"/>
        </xdr:cNvCxnSpPr>
      </xdr:nvCxnSpPr>
      <xdr:spPr>
        <a:xfrm flipV="1">
          <a:off x="6461760" y="28651200"/>
          <a:ext cx="5074920" cy="2034541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</xdr:colOff>
      <xdr:row>168</xdr:row>
      <xdr:rowOff>13971</xdr:rowOff>
    </xdr:from>
    <xdr:to>
      <xdr:col>12</xdr:col>
      <xdr:colOff>396240</xdr:colOff>
      <xdr:row>169</xdr:row>
      <xdr:rowOff>92711</xdr:rowOff>
    </xdr:to>
    <xdr:sp macro="" textlink="">
      <xdr:nvSpPr>
        <xdr:cNvPr id="93" name="OpenSolver92" descr="d14bfeda-8076-4f13-8305-e950791610de">
          <a:extLst>
            <a:ext uri="{FF2B5EF4-FFF2-40B4-BE49-F238E27FC236}">
              <a16:creationId xmlns:a16="http://schemas.microsoft.com/office/drawing/2014/main" id="{995531BE-26D5-4977-92E1-92C4D6A44504}"/>
            </a:ext>
          </a:extLst>
        </xdr:cNvPr>
        <xdr:cNvSpPr/>
      </xdr:nvSpPr>
      <xdr:spPr>
        <a:xfrm>
          <a:off x="8808720" y="2954147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9</xdr:col>
      <xdr:colOff>38100</xdr:colOff>
      <xdr:row>170</xdr:row>
      <xdr:rowOff>38101</xdr:rowOff>
    </xdr:from>
    <xdr:to>
      <xdr:col>10</xdr:col>
      <xdr:colOff>0</xdr:colOff>
      <xdr:row>179</xdr:row>
      <xdr:rowOff>1</xdr:rowOff>
    </xdr:to>
    <xdr:sp macro="" textlink="">
      <xdr:nvSpPr>
        <xdr:cNvPr id="94" name="OpenSolver93" descr="4abd7fca-39c7-47ce-b369-d746243a3937">
          <a:extLst>
            <a:ext uri="{FF2B5EF4-FFF2-40B4-BE49-F238E27FC236}">
              <a16:creationId xmlns:a16="http://schemas.microsoft.com/office/drawing/2014/main" id="{EAFAA14E-B033-4ECA-A2B9-A6E54EFB7E92}"/>
            </a:ext>
          </a:extLst>
        </xdr:cNvPr>
        <xdr:cNvSpPr/>
      </xdr:nvSpPr>
      <xdr:spPr>
        <a:xfrm>
          <a:off x="6499860" y="29916121"/>
          <a:ext cx="510540" cy="153924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CC0099"/>
            </a:solidFill>
          </a:endParaRPr>
        </a:p>
      </xdr:txBody>
    </xdr:sp>
    <xdr:clientData/>
  </xdr:twoCellAnchor>
  <xdr:twoCellAnchor>
    <xdr:from>
      <xdr:col>17</xdr:col>
      <xdr:colOff>0</xdr:colOff>
      <xdr:row>154</xdr:row>
      <xdr:rowOff>1</xdr:rowOff>
    </xdr:from>
    <xdr:to>
      <xdr:col>18</xdr:col>
      <xdr:colOff>0</xdr:colOff>
      <xdr:row>163</xdr:row>
      <xdr:rowOff>0</xdr:rowOff>
    </xdr:to>
    <xdr:sp macro="" textlink="">
      <xdr:nvSpPr>
        <xdr:cNvPr id="95" name="OpenSolver94" descr="23496ef5-4927-424f-ab16-e9d0539a20bf">
          <a:extLst>
            <a:ext uri="{FF2B5EF4-FFF2-40B4-BE49-F238E27FC236}">
              <a16:creationId xmlns:a16="http://schemas.microsoft.com/office/drawing/2014/main" id="{5037DEB3-89A4-4D0B-85BF-2EE6DA06FAED}"/>
            </a:ext>
          </a:extLst>
        </xdr:cNvPr>
        <xdr:cNvSpPr/>
      </xdr:nvSpPr>
      <xdr:spPr>
        <a:xfrm>
          <a:off x="1184148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9</xdr:col>
      <xdr:colOff>293370</xdr:colOff>
      <xdr:row>158</xdr:row>
      <xdr:rowOff>87631</xdr:rowOff>
    </xdr:from>
    <xdr:to>
      <xdr:col>17</xdr:col>
      <xdr:colOff>0</xdr:colOff>
      <xdr:row>170</xdr:row>
      <xdr:rowOff>38101</xdr:rowOff>
    </xdr:to>
    <xdr:cxnSp macro="">
      <xdr:nvCxnSpPr>
        <xdr:cNvPr id="96" name="OpenSolver95" descr="3b93da86-3afc-4280-881c-8f6a0deb1454">
          <a:extLst>
            <a:ext uri="{FF2B5EF4-FFF2-40B4-BE49-F238E27FC236}">
              <a16:creationId xmlns:a16="http://schemas.microsoft.com/office/drawing/2014/main" id="{44662CC0-28F4-4C62-811E-ADE7C8936AD8}"/>
            </a:ext>
          </a:extLst>
        </xdr:cNvPr>
        <xdr:cNvCxnSpPr>
          <a:stCxn id="94" idx="0"/>
          <a:endCxn id="95" idx="1"/>
        </xdr:cNvCxnSpPr>
      </xdr:nvCxnSpPr>
      <xdr:spPr>
        <a:xfrm flipV="1">
          <a:off x="6755130" y="27862531"/>
          <a:ext cx="5086350" cy="205359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314325</xdr:colOff>
      <xdr:row>163</xdr:row>
      <xdr:rowOff>111128</xdr:rowOff>
    </xdr:from>
    <xdr:to>
      <xdr:col>13</xdr:col>
      <xdr:colOff>85725</xdr:colOff>
      <xdr:row>165</xdr:row>
      <xdr:rowOff>14608</xdr:rowOff>
    </xdr:to>
    <xdr:sp macro="" textlink="">
      <xdr:nvSpPr>
        <xdr:cNvPr id="97" name="OpenSolver96" descr="813593bc-0e1e-49f3-afd9-22fc86158b8b">
          <a:extLst>
            <a:ext uri="{FF2B5EF4-FFF2-40B4-BE49-F238E27FC236}">
              <a16:creationId xmlns:a16="http://schemas.microsoft.com/office/drawing/2014/main" id="{4E62A3E0-E082-4B95-8E27-D5C7D14352A1}"/>
            </a:ext>
          </a:extLst>
        </xdr:cNvPr>
        <xdr:cNvSpPr/>
      </xdr:nvSpPr>
      <xdr:spPr>
        <a:xfrm>
          <a:off x="9107805" y="28762328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7</xdr:col>
      <xdr:colOff>63500</xdr:colOff>
      <xdr:row>170</xdr:row>
      <xdr:rowOff>63501</xdr:rowOff>
    </xdr:from>
    <xdr:to>
      <xdr:col>8</xdr:col>
      <xdr:colOff>0</xdr:colOff>
      <xdr:row>179</xdr:row>
      <xdr:rowOff>1</xdr:rowOff>
    </xdr:to>
    <xdr:sp macro="" textlink="">
      <xdr:nvSpPr>
        <xdr:cNvPr id="98" name="OpenSolver97" descr="c4533355-efb0-43e9-b829-9d98e4ee6c34">
          <a:extLst>
            <a:ext uri="{FF2B5EF4-FFF2-40B4-BE49-F238E27FC236}">
              <a16:creationId xmlns:a16="http://schemas.microsoft.com/office/drawing/2014/main" id="{1CDAC02E-9BBD-4B5F-AFFA-2720E9F057EC}"/>
            </a:ext>
          </a:extLst>
        </xdr:cNvPr>
        <xdr:cNvSpPr/>
      </xdr:nvSpPr>
      <xdr:spPr>
        <a:xfrm>
          <a:off x="5207000" y="29941521"/>
          <a:ext cx="584200" cy="151384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00FF"/>
            </a:solidFill>
          </a:endParaRPr>
        </a:p>
      </xdr:txBody>
    </xdr:sp>
    <xdr:clientData/>
  </xdr:twoCellAnchor>
  <xdr:twoCellAnchor>
    <xdr:from>
      <xdr:col>18</xdr:col>
      <xdr:colOff>0</xdr:colOff>
      <xdr:row>154</xdr:row>
      <xdr:rowOff>1</xdr:rowOff>
    </xdr:from>
    <xdr:to>
      <xdr:col>19</xdr:col>
      <xdr:colOff>0</xdr:colOff>
      <xdr:row>163</xdr:row>
      <xdr:rowOff>0</xdr:rowOff>
    </xdr:to>
    <xdr:sp macro="" textlink="">
      <xdr:nvSpPr>
        <xdr:cNvPr id="99" name="OpenSolver98" descr="0c0be2bb-5803-4a73-b410-608ad309d8e2">
          <a:extLst>
            <a:ext uri="{FF2B5EF4-FFF2-40B4-BE49-F238E27FC236}">
              <a16:creationId xmlns:a16="http://schemas.microsoft.com/office/drawing/2014/main" id="{F1C64A01-5B86-437E-A189-D6581048167C}"/>
            </a:ext>
          </a:extLst>
        </xdr:cNvPr>
        <xdr:cNvSpPr/>
      </xdr:nvSpPr>
      <xdr:spPr>
        <a:xfrm>
          <a:off x="1245108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8</xdr:col>
      <xdr:colOff>0</xdr:colOff>
      <xdr:row>158</xdr:row>
      <xdr:rowOff>87631</xdr:rowOff>
    </xdr:from>
    <xdr:to>
      <xdr:col>18</xdr:col>
      <xdr:colOff>0</xdr:colOff>
      <xdr:row>174</xdr:row>
      <xdr:rowOff>119381</xdr:rowOff>
    </xdr:to>
    <xdr:cxnSp macro="">
      <xdr:nvCxnSpPr>
        <xdr:cNvPr id="100" name="OpenSolver99" descr="811db4fa-8218-4584-88bc-df433faa76e4">
          <a:extLst>
            <a:ext uri="{FF2B5EF4-FFF2-40B4-BE49-F238E27FC236}">
              <a16:creationId xmlns:a16="http://schemas.microsoft.com/office/drawing/2014/main" id="{7DC61EFB-444A-439F-901C-90B193981CFE}"/>
            </a:ext>
          </a:extLst>
        </xdr:cNvPr>
        <xdr:cNvCxnSpPr>
          <a:stCxn id="98" idx="3"/>
          <a:endCxn id="99" idx="1"/>
        </xdr:cNvCxnSpPr>
      </xdr:nvCxnSpPr>
      <xdr:spPr>
        <a:xfrm flipV="1">
          <a:off x="5791200" y="27862531"/>
          <a:ext cx="6659880" cy="283591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137160</xdr:colOff>
      <xdr:row>165</xdr:row>
      <xdr:rowOff>151766</xdr:rowOff>
    </xdr:from>
    <xdr:to>
      <xdr:col>12</xdr:col>
      <xdr:colOff>518160</xdr:colOff>
      <xdr:row>167</xdr:row>
      <xdr:rowOff>55246</xdr:rowOff>
    </xdr:to>
    <xdr:sp macro="" textlink="">
      <xdr:nvSpPr>
        <xdr:cNvPr id="101" name="OpenSolver100" descr="0260498b-1458-4c56-9bf7-8f95b165c5e4">
          <a:extLst>
            <a:ext uri="{FF2B5EF4-FFF2-40B4-BE49-F238E27FC236}">
              <a16:creationId xmlns:a16="http://schemas.microsoft.com/office/drawing/2014/main" id="{963548EF-45DD-4B0E-9ED5-BBABEFAE7C34}"/>
            </a:ext>
          </a:extLst>
        </xdr:cNvPr>
        <xdr:cNvSpPr/>
      </xdr:nvSpPr>
      <xdr:spPr>
        <a:xfrm>
          <a:off x="8930640" y="29153486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8</xdr:col>
      <xdr:colOff>50800</xdr:colOff>
      <xdr:row>170</xdr:row>
      <xdr:rowOff>50801</xdr:rowOff>
    </xdr:from>
    <xdr:to>
      <xdr:col>9</xdr:col>
      <xdr:colOff>0</xdr:colOff>
      <xdr:row>179</xdr:row>
      <xdr:rowOff>1</xdr:rowOff>
    </xdr:to>
    <xdr:sp macro="" textlink="">
      <xdr:nvSpPr>
        <xdr:cNvPr id="102" name="OpenSolver101" descr="00e13400-e6f9-4da3-a8ec-c96b3869f696">
          <a:extLst>
            <a:ext uri="{FF2B5EF4-FFF2-40B4-BE49-F238E27FC236}">
              <a16:creationId xmlns:a16="http://schemas.microsoft.com/office/drawing/2014/main" id="{FD3DEA99-E0FB-4840-B181-F374588A7653}"/>
            </a:ext>
          </a:extLst>
        </xdr:cNvPr>
        <xdr:cNvSpPr/>
      </xdr:nvSpPr>
      <xdr:spPr>
        <a:xfrm>
          <a:off x="5842000" y="29928821"/>
          <a:ext cx="619760" cy="152654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8000"/>
            </a:solidFill>
          </a:endParaRPr>
        </a:p>
      </xdr:txBody>
    </xdr:sp>
    <xdr:clientData/>
  </xdr:twoCellAnchor>
  <xdr:twoCellAnchor>
    <xdr:from>
      <xdr:col>19</xdr:col>
      <xdr:colOff>0</xdr:colOff>
      <xdr:row>154</xdr:row>
      <xdr:rowOff>1</xdr:rowOff>
    </xdr:from>
    <xdr:to>
      <xdr:col>20</xdr:col>
      <xdr:colOff>0</xdr:colOff>
      <xdr:row>163</xdr:row>
      <xdr:rowOff>0</xdr:rowOff>
    </xdr:to>
    <xdr:sp macro="" textlink="">
      <xdr:nvSpPr>
        <xdr:cNvPr id="103" name="OpenSolver102" descr="3501ec11-5828-4df4-b291-9a45129541c7">
          <a:extLst>
            <a:ext uri="{FF2B5EF4-FFF2-40B4-BE49-F238E27FC236}">
              <a16:creationId xmlns:a16="http://schemas.microsoft.com/office/drawing/2014/main" id="{7765B791-DC7F-4C80-98DB-5711E4BEAF7A}"/>
            </a:ext>
          </a:extLst>
        </xdr:cNvPr>
        <xdr:cNvSpPr/>
      </xdr:nvSpPr>
      <xdr:spPr>
        <a:xfrm>
          <a:off x="1306068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9</xdr:col>
      <xdr:colOff>0</xdr:colOff>
      <xdr:row>158</xdr:row>
      <xdr:rowOff>87631</xdr:rowOff>
    </xdr:from>
    <xdr:to>
      <xdr:col>19</xdr:col>
      <xdr:colOff>0</xdr:colOff>
      <xdr:row>174</xdr:row>
      <xdr:rowOff>113031</xdr:rowOff>
    </xdr:to>
    <xdr:cxnSp macro="">
      <xdr:nvCxnSpPr>
        <xdr:cNvPr id="104" name="OpenSolver103" descr="5f2814af-e8f0-42f1-94be-2de07a45aec6">
          <a:extLst>
            <a:ext uri="{FF2B5EF4-FFF2-40B4-BE49-F238E27FC236}">
              <a16:creationId xmlns:a16="http://schemas.microsoft.com/office/drawing/2014/main" id="{CE4D0EF2-A00F-4594-ADE0-72E3DA7F963F}"/>
            </a:ext>
          </a:extLst>
        </xdr:cNvPr>
        <xdr:cNvCxnSpPr>
          <a:stCxn id="102" idx="3"/>
          <a:endCxn id="103" idx="1"/>
        </xdr:cNvCxnSpPr>
      </xdr:nvCxnSpPr>
      <xdr:spPr>
        <a:xfrm flipV="1">
          <a:off x="6461760" y="27862531"/>
          <a:ext cx="6598920" cy="282956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167640</xdr:colOff>
      <xdr:row>165</xdr:row>
      <xdr:rowOff>148591</xdr:rowOff>
    </xdr:from>
    <xdr:to>
      <xdr:col>13</xdr:col>
      <xdr:colOff>548640</xdr:colOff>
      <xdr:row>167</xdr:row>
      <xdr:rowOff>52071</xdr:rowOff>
    </xdr:to>
    <xdr:sp macro="" textlink="">
      <xdr:nvSpPr>
        <xdr:cNvPr id="105" name="OpenSolver104" descr="2fc38d82-270c-4dd6-80b9-cc7ae255e01a">
          <a:extLst>
            <a:ext uri="{FF2B5EF4-FFF2-40B4-BE49-F238E27FC236}">
              <a16:creationId xmlns:a16="http://schemas.microsoft.com/office/drawing/2014/main" id="{16B07312-6730-4E1F-8C4F-33E22B986F79}"/>
            </a:ext>
          </a:extLst>
        </xdr:cNvPr>
        <xdr:cNvSpPr/>
      </xdr:nvSpPr>
      <xdr:spPr>
        <a:xfrm>
          <a:off x="9570720" y="2915031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9</xdr:col>
      <xdr:colOff>50800</xdr:colOff>
      <xdr:row>170</xdr:row>
      <xdr:rowOff>50801</xdr:rowOff>
    </xdr:from>
    <xdr:to>
      <xdr:col>10</xdr:col>
      <xdr:colOff>0</xdr:colOff>
      <xdr:row>179</xdr:row>
      <xdr:rowOff>1</xdr:rowOff>
    </xdr:to>
    <xdr:sp macro="" textlink="">
      <xdr:nvSpPr>
        <xdr:cNvPr id="106" name="OpenSolver105" descr="5d7eceb4-db08-499d-9c28-96f07126a73e">
          <a:extLst>
            <a:ext uri="{FF2B5EF4-FFF2-40B4-BE49-F238E27FC236}">
              <a16:creationId xmlns:a16="http://schemas.microsoft.com/office/drawing/2014/main" id="{B62F10BB-4D28-40D2-B35E-0EFE73364CB9}"/>
            </a:ext>
          </a:extLst>
        </xdr:cNvPr>
        <xdr:cNvSpPr/>
      </xdr:nvSpPr>
      <xdr:spPr>
        <a:xfrm>
          <a:off x="6512560" y="29928821"/>
          <a:ext cx="497840" cy="152654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9900CC"/>
            </a:solidFill>
          </a:endParaRPr>
        </a:p>
      </xdr:txBody>
    </xdr:sp>
    <xdr:clientData/>
  </xdr:twoCellAnchor>
  <xdr:twoCellAnchor>
    <xdr:from>
      <xdr:col>20</xdr:col>
      <xdr:colOff>0</xdr:colOff>
      <xdr:row>154</xdr:row>
      <xdr:rowOff>1</xdr:rowOff>
    </xdr:from>
    <xdr:to>
      <xdr:col>21</xdr:col>
      <xdr:colOff>0</xdr:colOff>
      <xdr:row>163</xdr:row>
      <xdr:rowOff>0</xdr:rowOff>
    </xdr:to>
    <xdr:sp macro="" textlink="">
      <xdr:nvSpPr>
        <xdr:cNvPr id="107" name="OpenSolver106" descr="5ec8585a-0d7f-4a70-9511-f0681cc7b1a0">
          <a:extLst>
            <a:ext uri="{FF2B5EF4-FFF2-40B4-BE49-F238E27FC236}">
              <a16:creationId xmlns:a16="http://schemas.microsoft.com/office/drawing/2014/main" id="{ED3C605E-B146-40AF-802D-D711FD015098}"/>
            </a:ext>
          </a:extLst>
        </xdr:cNvPr>
        <xdr:cNvSpPr/>
      </xdr:nvSpPr>
      <xdr:spPr>
        <a:xfrm>
          <a:off x="1367028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9</xdr:col>
      <xdr:colOff>299720</xdr:colOff>
      <xdr:row>158</xdr:row>
      <xdr:rowOff>87631</xdr:rowOff>
    </xdr:from>
    <xdr:to>
      <xdr:col>20</xdr:col>
      <xdr:colOff>0</xdr:colOff>
      <xdr:row>170</xdr:row>
      <xdr:rowOff>50801</xdr:rowOff>
    </xdr:to>
    <xdr:cxnSp macro="">
      <xdr:nvCxnSpPr>
        <xdr:cNvPr id="108" name="OpenSolver107" descr="0b189464-bde0-47cc-ba51-bcbf51b178e9">
          <a:extLst>
            <a:ext uri="{FF2B5EF4-FFF2-40B4-BE49-F238E27FC236}">
              <a16:creationId xmlns:a16="http://schemas.microsoft.com/office/drawing/2014/main" id="{71809187-93AE-4053-9FA3-8F3A5019D811}"/>
            </a:ext>
          </a:extLst>
        </xdr:cNvPr>
        <xdr:cNvCxnSpPr>
          <a:stCxn id="106" idx="0"/>
          <a:endCxn id="107" idx="1"/>
        </xdr:cNvCxnSpPr>
      </xdr:nvCxnSpPr>
      <xdr:spPr>
        <a:xfrm flipV="1">
          <a:off x="6761480" y="27862531"/>
          <a:ext cx="6908800" cy="206629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163</xdr:row>
      <xdr:rowOff>117478</xdr:rowOff>
    </xdr:from>
    <xdr:to>
      <xdr:col>14</xdr:col>
      <xdr:colOff>393700</xdr:colOff>
      <xdr:row>165</xdr:row>
      <xdr:rowOff>20958</xdr:rowOff>
    </xdr:to>
    <xdr:sp macro="" textlink="">
      <xdr:nvSpPr>
        <xdr:cNvPr id="109" name="OpenSolver108" descr="9fb5b8b2-1c5c-4183-87f6-a654b8675dbe">
          <a:extLst>
            <a:ext uri="{FF2B5EF4-FFF2-40B4-BE49-F238E27FC236}">
              <a16:creationId xmlns:a16="http://schemas.microsoft.com/office/drawing/2014/main" id="{F2021F26-ED48-4E93-9D28-0A340E051167}"/>
            </a:ext>
          </a:extLst>
        </xdr:cNvPr>
        <xdr:cNvSpPr/>
      </xdr:nvSpPr>
      <xdr:spPr>
        <a:xfrm>
          <a:off x="10025380" y="28768678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1</xdr:col>
      <xdr:colOff>12700</xdr:colOff>
      <xdr:row>66</xdr:row>
      <xdr:rowOff>12700</xdr:rowOff>
    </xdr:from>
    <xdr:to>
      <xdr:col>10</xdr:col>
      <xdr:colOff>0</xdr:colOff>
      <xdr:row>104</xdr:row>
      <xdr:rowOff>175259</xdr:rowOff>
    </xdr:to>
    <xdr:sp macro="" textlink="">
      <xdr:nvSpPr>
        <xdr:cNvPr id="110" name="OpenSolver109" descr="ddcb7773-4c7c-490e-870c-a63838beb94d">
          <a:extLst>
            <a:ext uri="{FF2B5EF4-FFF2-40B4-BE49-F238E27FC236}">
              <a16:creationId xmlns:a16="http://schemas.microsoft.com/office/drawing/2014/main" id="{9F826511-C143-452F-A002-011915368633}"/>
            </a:ext>
          </a:extLst>
        </xdr:cNvPr>
        <xdr:cNvSpPr/>
      </xdr:nvSpPr>
      <xdr:spPr>
        <a:xfrm>
          <a:off x="957580" y="11602720"/>
          <a:ext cx="6052820" cy="6852919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zh-CN" altLang="en-US" sz="1100" b="1" kern="1200">
            <a:solidFill>
              <a:srgbClr val="800000"/>
            </a:solidFill>
          </a:endParaRPr>
        </a:p>
      </xdr:txBody>
    </xdr:sp>
    <xdr:clientData/>
  </xdr:twoCellAnchor>
  <xdr:twoCellAnchor>
    <xdr:from>
      <xdr:col>34</xdr:col>
      <xdr:colOff>0</xdr:colOff>
      <xdr:row>66</xdr:row>
      <xdr:rowOff>0</xdr:rowOff>
    </xdr:from>
    <xdr:to>
      <xdr:col>43</xdr:col>
      <xdr:colOff>1</xdr:colOff>
      <xdr:row>104</xdr:row>
      <xdr:rowOff>175259</xdr:rowOff>
    </xdr:to>
    <xdr:sp macro="" textlink="">
      <xdr:nvSpPr>
        <xdr:cNvPr id="111" name="OpenSolver110" descr="10d1d2b3-0fe4-429e-ac3f-c6402bbe02fa">
          <a:extLst>
            <a:ext uri="{FF2B5EF4-FFF2-40B4-BE49-F238E27FC236}">
              <a16:creationId xmlns:a16="http://schemas.microsoft.com/office/drawing/2014/main" id="{FE88A284-9EAC-486B-968A-9E2CEF720C82}"/>
            </a:ext>
          </a:extLst>
        </xdr:cNvPr>
        <xdr:cNvSpPr/>
      </xdr:nvSpPr>
      <xdr:spPr>
        <a:xfrm>
          <a:off x="22219920" y="11590020"/>
          <a:ext cx="5486401" cy="6865619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10</xdr:col>
      <xdr:colOff>0</xdr:colOff>
      <xdr:row>85</xdr:row>
      <xdr:rowOff>87630</xdr:rowOff>
    </xdr:from>
    <xdr:to>
      <xdr:col>34</xdr:col>
      <xdr:colOff>0</xdr:colOff>
      <xdr:row>85</xdr:row>
      <xdr:rowOff>93980</xdr:rowOff>
    </xdr:to>
    <xdr:cxnSp macro="">
      <xdr:nvCxnSpPr>
        <xdr:cNvPr id="112" name="OpenSolver111" descr="5cb280d1-e042-4e7f-ab9f-b1d64ef6e70b">
          <a:extLst>
            <a:ext uri="{FF2B5EF4-FFF2-40B4-BE49-F238E27FC236}">
              <a16:creationId xmlns:a16="http://schemas.microsoft.com/office/drawing/2014/main" id="{C0681CE2-804C-4E40-972C-6EA69D6BC4D1}"/>
            </a:ext>
          </a:extLst>
        </xdr:cNvPr>
        <xdr:cNvCxnSpPr>
          <a:stCxn id="110" idx="3"/>
          <a:endCxn id="111" idx="1"/>
        </xdr:cNvCxnSpPr>
      </xdr:nvCxnSpPr>
      <xdr:spPr>
        <a:xfrm flipV="1">
          <a:off x="7010400" y="15022830"/>
          <a:ext cx="15209520" cy="635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144781</xdr:colOff>
      <xdr:row>84</xdr:row>
      <xdr:rowOff>139065</xdr:rowOff>
    </xdr:from>
    <xdr:to>
      <xdr:col>21</xdr:col>
      <xdr:colOff>525781</xdr:colOff>
      <xdr:row>86</xdr:row>
      <xdr:rowOff>42545</xdr:rowOff>
    </xdr:to>
    <xdr:sp macro="" textlink="">
      <xdr:nvSpPr>
        <xdr:cNvPr id="113" name="OpenSolver112" descr="6d6f0319-9ce3-423a-bef3-67dbdddde1ae">
          <a:extLst>
            <a:ext uri="{FF2B5EF4-FFF2-40B4-BE49-F238E27FC236}">
              <a16:creationId xmlns:a16="http://schemas.microsoft.com/office/drawing/2014/main" id="{1BB0E356-A661-4B16-9DB8-17BAF469D050}"/>
            </a:ext>
          </a:extLst>
        </xdr:cNvPr>
        <xdr:cNvSpPr/>
      </xdr:nvSpPr>
      <xdr:spPr>
        <a:xfrm>
          <a:off x="14424661" y="14899005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8</xdr:col>
      <xdr:colOff>0</xdr:colOff>
      <xdr:row>154</xdr:row>
      <xdr:rowOff>1</xdr:rowOff>
    </xdr:from>
    <xdr:to>
      <xdr:col>9</xdr:col>
      <xdr:colOff>0</xdr:colOff>
      <xdr:row>163</xdr:row>
      <xdr:rowOff>0</xdr:rowOff>
    </xdr:to>
    <xdr:sp macro="" textlink="">
      <xdr:nvSpPr>
        <xdr:cNvPr id="114" name="OpenSolver113" descr="7c32a03c-bb2a-40f7-91bd-58ceb9f33c2f">
          <a:extLst>
            <a:ext uri="{FF2B5EF4-FFF2-40B4-BE49-F238E27FC236}">
              <a16:creationId xmlns:a16="http://schemas.microsoft.com/office/drawing/2014/main" id="{990F91F2-49D2-418A-9041-3D4601314395}"/>
            </a:ext>
          </a:extLst>
        </xdr:cNvPr>
        <xdr:cNvSpPr/>
      </xdr:nvSpPr>
      <xdr:spPr>
        <a:xfrm>
          <a:off x="5791200" y="27073861"/>
          <a:ext cx="670560" cy="1577339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CC33"/>
            </a:solidFill>
          </a:endParaRPr>
        </a:p>
      </xdr:txBody>
    </xdr:sp>
    <xdr:clientData/>
  </xdr:twoCellAnchor>
  <xdr:twoCellAnchor>
    <xdr:from>
      <xdr:col>8</xdr:col>
      <xdr:colOff>63500</xdr:colOff>
      <xdr:row>170</xdr:row>
      <xdr:rowOff>63501</xdr:rowOff>
    </xdr:from>
    <xdr:to>
      <xdr:col>9</xdr:col>
      <xdr:colOff>0</xdr:colOff>
      <xdr:row>179</xdr:row>
      <xdr:rowOff>1</xdr:rowOff>
    </xdr:to>
    <xdr:sp macro="" textlink="">
      <xdr:nvSpPr>
        <xdr:cNvPr id="115" name="OpenSolver114" descr="f2f2994e-95f0-43f0-aeef-1dba4d4a1e31">
          <a:extLst>
            <a:ext uri="{FF2B5EF4-FFF2-40B4-BE49-F238E27FC236}">
              <a16:creationId xmlns:a16="http://schemas.microsoft.com/office/drawing/2014/main" id="{27BD8ECB-D083-4EE1-BDEC-6C3A9996AEF3}"/>
            </a:ext>
          </a:extLst>
        </xdr:cNvPr>
        <xdr:cNvSpPr/>
      </xdr:nvSpPr>
      <xdr:spPr>
        <a:xfrm>
          <a:off x="5854700" y="29941521"/>
          <a:ext cx="607060" cy="151384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8</xdr:col>
      <xdr:colOff>335280</xdr:colOff>
      <xdr:row>163</xdr:row>
      <xdr:rowOff>0</xdr:rowOff>
    </xdr:from>
    <xdr:to>
      <xdr:col>8</xdr:col>
      <xdr:colOff>367030</xdr:colOff>
      <xdr:row>170</xdr:row>
      <xdr:rowOff>63501</xdr:rowOff>
    </xdr:to>
    <xdr:cxnSp macro="">
      <xdr:nvCxnSpPr>
        <xdr:cNvPr id="116" name="OpenSolver115" descr="65ea167f-d8ab-4546-85c1-60079fe614a3">
          <a:extLst>
            <a:ext uri="{FF2B5EF4-FFF2-40B4-BE49-F238E27FC236}">
              <a16:creationId xmlns:a16="http://schemas.microsoft.com/office/drawing/2014/main" id="{B5912519-C02D-4B4C-A7F8-1960DF18D746}"/>
            </a:ext>
          </a:extLst>
        </xdr:cNvPr>
        <xdr:cNvCxnSpPr>
          <a:stCxn id="114" idx="2"/>
          <a:endCxn id="115" idx="0"/>
        </xdr:cNvCxnSpPr>
      </xdr:nvCxnSpPr>
      <xdr:spPr>
        <a:xfrm>
          <a:off x="6126480" y="28651200"/>
          <a:ext cx="31750" cy="1290321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160655</xdr:colOff>
      <xdr:row>165</xdr:row>
      <xdr:rowOff>167641</xdr:rowOff>
    </xdr:from>
    <xdr:to>
      <xdr:col>8</xdr:col>
      <xdr:colOff>541655</xdr:colOff>
      <xdr:row>167</xdr:row>
      <xdr:rowOff>71121</xdr:rowOff>
    </xdr:to>
    <xdr:sp macro="" textlink="">
      <xdr:nvSpPr>
        <xdr:cNvPr id="117" name="OpenSolver116" descr="46f78f94-94fe-44d3-a4ac-4a7551eb2ada">
          <a:extLst>
            <a:ext uri="{FF2B5EF4-FFF2-40B4-BE49-F238E27FC236}">
              <a16:creationId xmlns:a16="http://schemas.microsoft.com/office/drawing/2014/main" id="{E9431BF4-6D77-4C3C-82F9-9F07A86596B2}"/>
            </a:ext>
          </a:extLst>
        </xdr:cNvPr>
        <xdr:cNvSpPr/>
      </xdr:nvSpPr>
      <xdr:spPr>
        <a:xfrm>
          <a:off x="5951855" y="2916936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9</xdr:col>
      <xdr:colOff>0</xdr:colOff>
      <xdr:row>154</xdr:row>
      <xdr:rowOff>1</xdr:rowOff>
    </xdr:from>
    <xdr:to>
      <xdr:col>10</xdr:col>
      <xdr:colOff>0</xdr:colOff>
      <xdr:row>163</xdr:row>
      <xdr:rowOff>0</xdr:rowOff>
    </xdr:to>
    <xdr:sp macro="" textlink="">
      <xdr:nvSpPr>
        <xdr:cNvPr id="118" name="OpenSolver117" descr="10b30fc8-c538-400a-99df-5f9c8d18a614">
          <a:extLst>
            <a:ext uri="{FF2B5EF4-FFF2-40B4-BE49-F238E27FC236}">
              <a16:creationId xmlns:a16="http://schemas.microsoft.com/office/drawing/2014/main" id="{3A218313-00CF-48B9-9DAB-53097EAF6E8A}"/>
            </a:ext>
          </a:extLst>
        </xdr:cNvPr>
        <xdr:cNvSpPr/>
      </xdr:nvSpPr>
      <xdr:spPr>
        <a:xfrm>
          <a:off x="6461760" y="27073861"/>
          <a:ext cx="548640" cy="1577339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6600"/>
            </a:solidFill>
          </a:endParaRPr>
        </a:p>
      </xdr:txBody>
    </xdr:sp>
    <xdr:clientData/>
  </xdr:twoCellAnchor>
  <xdr:twoCellAnchor>
    <xdr:from>
      <xdr:col>9</xdr:col>
      <xdr:colOff>63500</xdr:colOff>
      <xdr:row>170</xdr:row>
      <xdr:rowOff>63501</xdr:rowOff>
    </xdr:from>
    <xdr:to>
      <xdr:col>10</xdr:col>
      <xdr:colOff>0</xdr:colOff>
      <xdr:row>179</xdr:row>
      <xdr:rowOff>1</xdr:rowOff>
    </xdr:to>
    <xdr:sp macro="" textlink="">
      <xdr:nvSpPr>
        <xdr:cNvPr id="119" name="OpenSolver118" descr="38edccd0-3e6c-4d8b-a5d8-8cd8e9bf2fc0">
          <a:extLst>
            <a:ext uri="{FF2B5EF4-FFF2-40B4-BE49-F238E27FC236}">
              <a16:creationId xmlns:a16="http://schemas.microsoft.com/office/drawing/2014/main" id="{A5842EFD-7796-4ACE-9D36-8D0D804818FA}"/>
            </a:ext>
          </a:extLst>
        </xdr:cNvPr>
        <xdr:cNvSpPr/>
      </xdr:nvSpPr>
      <xdr:spPr>
        <a:xfrm>
          <a:off x="6525260" y="29941521"/>
          <a:ext cx="485140" cy="151384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9</xdr:col>
      <xdr:colOff>274320</xdr:colOff>
      <xdr:row>163</xdr:row>
      <xdr:rowOff>0</xdr:rowOff>
    </xdr:from>
    <xdr:to>
      <xdr:col>9</xdr:col>
      <xdr:colOff>306070</xdr:colOff>
      <xdr:row>170</xdr:row>
      <xdr:rowOff>63501</xdr:rowOff>
    </xdr:to>
    <xdr:cxnSp macro="">
      <xdr:nvCxnSpPr>
        <xdr:cNvPr id="120" name="OpenSolver119" descr="8265a76a-6aaa-4d80-9555-49312137ef7c">
          <a:extLst>
            <a:ext uri="{FF2B5EF4-FFF2-40B4-BE49-F238E27FC236}">
              <a16:creationId xmlns:a16="http://schemas.microsoft.com/office/drawing/2014/main" id="{E580C9D9-2063-449C-9873-4F66564D97BD}"/>
            </a:ext>
          </a:extLst>
        </xdr:cNvPr>
        <xdr:cNvCxnSpPr>
          <a:stCxn id="118" idx="2"/>
          <a:endCxn id="119" idx="0"/>
        </xdr:cNvCxnSpPr>
      </xdr:nvCxnSpPr>
      <xdr:spPr>
        <a:xfrm>
          <a:off x="6736080" y="28651200"/>
          <a:ext cx="31750" cy="1290321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99695</xdr:colOff>
      <xdr:row>165</xdr:row>
      <xdr:rowOff>167641</xdr:rowOff>
    </xdr:from>
    <xdr:to>
      <xdr:col>9</xdr:col>
      <xdr:colOff>480695</xdr:colOff>
      <xdr:row>167</xdr:row>
      <xdr:rowOff>71121</xdr:rowOff>
    </xdr:to>
    <xdr:sp macro="" textlink="">
      <xdr:nvSpPr>
        <xdr:cNvPr id="121" name="OpenSolver120" descr="c5449b13-4bbe-47e7-b264-aa493aeaaf9f">
          <a:extLst>
            <a:ext uri="{FF2B5EF4-FFF2-40B4-BE49-F238E27FC236}">
              <a16:creationId xmlns:a16="http://schemas.microsoft.com/office/drawing/2014/main" id="{8769CC28-214A-407D-9CD5-0D1A35CE7E40}"/>
            </a:ext>
          </a:extLst>
        </xdr:cNvPr>
        <xdr:cNvSpPr/>
      </xdr:nvSpPr>
      <xdr:spPr>
        <a:xfrm>
          <a:off x="6561455" y="2916936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12</xdr:col>
      <xdr:colOff>0</xdr:colOff>
      <xdr:row>170</xdr:row>
      <xdr:rowOff>1</xdr:rowOff>
    </xdr:from>
    <xdr:to>
      <xdr:col>21</xdr:col>
      <xdr:colOff>0</xdr:colOff>
      <xdr:row>179</xdr:row>
      <xdr:rowOff>1</xdr:rowOff>
    </xdr:to>
    <xdr:sp macro="" textlink="">
      <xdr:nvSpPr>
        <xdr:cNvPr id="122" name="OpenSolver121" descr="ff8f9685-2a6e-41db-98c6-8c2808abc6ff">
          <a:extLst>
            <a:ext uri="{FF2B5EF4-FFF2-40B4-BE49-F238E27FC236}">
              <a16:creationId xmlns:a16="http://schemas.microsoft.com/office/drawing/2014/main" id="{5DF7537E-2F9E-4414-895B-AEC66C909FF0}"/>
            </a:ext>
          </a:extLst>
        </xdr:cNvPr>
        <xdr:cNvSpPr/>
      </xdr:nvSpPr>
      <xdr:spPr>
        <a:xfrm>
          <a:off x="8793480" y="29878021"/>
          <a:ext cx="5486400" cy="157734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CC0099"/>
            </a:solidFill>
          </a:endParaRPr>
        </a:p>
      </xdr:txBody>
    </xdr:sp>
    <xdr:clientData/>
  </xdr:twoCellAnchor>
  <xdr:twoCellAnchor>
    <xdr:from>
      <xdr:col>22</xdr:col>
      <xdr:colOff>0</xdr:colOff>
      <xdr:row>170</xdr:row>
      <xdr:rowOff>1</xdr:rowOff>
    </xdr:from>
    <xdr:to>
      <xdr:col>31</xdr:col>
      <xdr:colOff>0</xdr:colOff>
      <xdr:row>179</xdr:row>
      <xdr:rowOff>1</xdr:rowOff>
    </xdr:to>
    <xdr:sp macro="" textlink="">
      <xdr:nvSpPr>
        <xdr:cNvPr id="123" name="OpenSolver122" descr="311fb377-87b6-4b0d-adc7-daf104951e79">
          <a:extLst>
            <a:ext uri="{FF2B5EF4-FFF2-40B4-BE49-F238E27FC236}">
              <a16:creationId xmlns:a16="http://schemas.microsoft.com/office/drawing/2014/main" id="{DE2570B2-9579-4486-AA82-2DAA21E88F5D}"/>
            </a:ext>
          </a:extLst>
        </xdr:cNvPr>
        <xdr:cNvSpPr/>
      </xdr:nvSpPr>
      <xdr:spPr>
        <a:xfrm>
          <a:off x="14904720" y="29878021"/>
          <a:ext cx="5486400" cy="157734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21</xdr:col>
      <xdr:colOff>0</xdr:colOff>
      <xdr:row>174</xdr:row>
      <xdr:rowOff>87631</xdr:rowOff>
    </xdr:from>
    <xdr:to>
      <xdr:col>22</xdr:col>
      <xdr:colOff>0</xdr:colOff>
      <xdr:row>174</xdr:row>
      <xdr:rowOff>87631</xdr:rowOff>
    </xdr:to>
    <xdr:cxnSp macro="">
      <xdr:nvCxnSpPr>
        <xdr:cNvPr id="124" name="OpenSolver123" descr="f443413a-967a-4c2c-a148-60fdcfe54fe8">
          <a:extLst>
            <a:ext uri="{FF2B5EF4-FFF2-40B4-BE49-F238E27FC236}">
              <a16:creationId xmlns:a16="http://schemas.microsoft.com/office/drawing/2014/main" id="{E589A4DB-914B-484F-BB97-2F0A0D72EAE9}"/>
            </a:ext>
          </a:extLst>
        </xdr:cNvPr>
        <xdr:cNvCxnSpPr>
          <a:stCxn id="122" idx="3"/>
          <a:endCxn id="123" idx="1"/>
        </xdr:cNvCxnSpPr>
      </xdr:nvCxnSpPr>
      <xdr:spPr>
        <a:xfrm>
          <a:off x="14279880" y="30666691"/>
          <a:ext cx="624840" cy="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121920</xdr:colOff>
      <xdr:row>173</xdr:row>
      <xdr:rowOff>135892</xdr:rowOff>
    </xdr:from>
    <xdr:to>
      <xdr:col>21</xdr:col>
      <xdr:colOff>502920</xdr:colOff>
      <xdr:row>175</xdr:row>
      <xdr:rowOff>39372</xdr:rowOff>
    </xdr:to>
    <xdr:sp macro="" textlink="">
      <xdr:nvSpPr>
        <xdr:cNvPr id="125" name="OpenSolver124" descr="36809f7f-0e84-4f43-91f5-de0fc054c944">
          <a:extLst>
            <a:ext uri="{FF2B5EF4-FFF2-40B4-BE49-F238E27FC236}">
              <a16:creationId xmlns:a16="http://schemas.microsoft.com/office/drawing/2014/main" id="{E96941EE-A4E0-4C08-B923-B45D777B390D}"/>
            </a:ext>
          </a:extLst>
        </xdr:cNvPr>
        <xdr:cNvSpPr/>
      </xdr:nvSpPr>
      <xdr:spPr>
        <a:xfrm>
          <a:off x="14401800" y="30539692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1</xdr:col>
      <xdr:colOff>12700</xdr:colOff>
      <xdr:row>154</xdr:row>
      <xdr:rowOff>12701</xdr:rowOff>
    </xdr:from>
    <xdr:to>
      <xdr:col>10</xdr:col>
      <xdr:colOff>0</xdr:colOff>
      <xdr:row>163</xdr:row>
      <xdr:rowOff>0</xdr:rowOff>
    </xdr:to>
    <xdr:sp macro="" textlink="">
      <xdr:nvSpPr>
        <xdr:cNvPr id="126" name="OpenSolver125" descr="43388ac2-5c06-45e1-8011-ca8e04ef1a97">
          <a:extLst>
            <a:ext uri="{FF2B5EF4-FFF2-40B4-BE49-F238E27FC236}">
              <a16:creationId xmlns:a16="http://schemas.microsoft.com/office/drawing/2014/main" id="{B5CABDE7-303E-4230-86D6-472E011899CE}"/>
            </a:ext>
          </a:extLst>
        </xdr:cNvPr>
        <xdr:cNvSpPr/>
      </xdr:nvSpPr>
      <xdr:spPr>
        <a:xfrm>
          <a:off x="957580" y="27086561"/>
          <a:ext cx="6052820" cy="1564639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00FF"/>
            </a:solidFill>
          </a:endParaRPr>
        </a:p>
      </xdr:txBody>
    </xdr:sp>
    <xdr:clientData/>
  </xdr:twoCellAnchor>
  <xdr:twoCellAnchor>
    <xdr:from>
      <xdr:col>12</xdr:col>
      <xdr:colOff>12700</xdr:colOff>
      <xdr:row>154</xdr:row>
      <xdr:rowOff>12701</xdr:rowOff>
    </xdr:from>
    <xdr:to>
      <xdr:col>21</xdr:col>
      <xdr:colOff>0</xdr:colOff>
      <xdr:row>163</xdr:row>
      <xdr:rowOff>0</xdr:rowOff>
    </xdr:to>
    <xdr:sp macro="" textlink="">
      <xdr:nvSpPr>
        <xdr:cNvPr id="127" name="OpenSolver126" descr="b46b6292-ac16-45ae-b3bd-ea2d1af70564">
          <a:extLst>
            <a:ext uri="{FF2B5EF4-FFF2-40B4-BE49-F238E27FC236}">
              <a16:creationId xmlns:a16="http://schemas.microsoft.com/office/drawing/2014/main" id="{29281C5B-C9F7-4B33-BFB4-CF4CCC4D7BA0}"/>
            </a:ext>
          </a:extLst>
        </xdr:cNvPr>
        <xdr:cNvSpPr/>
      </xdr:nvSpPr>
      <xdr:spPr>
        <a:xfrm>
          <a:off x="8806180" y="27086561"/>
          <a:ext cx="5473700" cy="1564639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 kern="1200">
              <a:solidFill>
                <a:srgbClr val="0000FF"/>
              </a:solidFill>
            </a:rPr>
            <a:t>=</a:t>
          </a:r>
          <a:endParaRPr lang="zh-CN" altLang="en-US" sz="1100" b="1" kern="1200">
            <a:solidFill>
              <a:srgbClr val="0000FF"/>
            </a:solidFill>
          </a:endParaRPr>
        </a:p>
      </xdr:txBody>
    </xdr:sp>
    <xdr:clientData/>
  </xdr:twoCellAnchor>
  <xdr:twoCellAnchor>
    <xdr:from>
      <xdr:col>10</xdr:col>
      <xdr:colOff>0</xdr:colOff>
      <xdr:row>158</xdr:row>
      <xdr:rowOff>93981</xdr:rowOff>
    </xdr:from>
    <xdr:to>
      <xdr:col>12</xdr:col>
      <xdr:colOff>12700</xdr:colOff>
      <xdr:row>158</xdr:row>
      <xdr:rowOff>93981</xdr:rowOff>
    </xdr:to>
    <xdr:cxnSp macro="">
      <xdr:nvCxnSpPr>
        <xdr:cNvPr id="128" name="OpenSolver127" descr="1240d85a-0d9a-4eee-a533-79ccdf2161b0">
          <a:extLst>
            <a:ext uri="{FF2B5EF4-FFF2-40B4-BE49-F238E27FC236}">
              <a16:creationId xmlns:a16="http://schemas.microsoft.com/office/drawing/2014/main" id="{57EDF59B-A068-404B-84F6-889BF55466BF}"/>
            </a:ext>
          </a:extLst>
        </xdr:cNvPr>
        <xdr:cNvCxnSpPr>
          <a:stCxn id="126" idx="3"/>
          <a:endCxn id="127" idx="1"/>
        </xdr:cNvCxnSpPr>
      </xdr:nvCxnSpPr>
      <xdr:spPr>
        <a:xfrm>
          <a:off x="7010400" y="27868881"/>
          <a:ext cx="179578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707390</xdr:colOff>
      <xdr:row>157</xdr:row>
      <xdr:rowOff>142239</xdr:rowOff>
    </xdr:from>
    <xdr:to>
      <xdr:col>11</xdr:col>
      <xdr:colOff>128270</xdr:colOff>
      <xdr:row>159</xdr:row>
      <xdr:rowOff>45719</xdr:rowOff>
    </xdr:to>
    <xdr:sp macro="" textlink="">
      <xdr:nvSpPr>
        <xdr:cNvPr id="129" name="OpenSolver128" descr="7c5ab43e-e1cc-46a5-b152-3f326ce2769e">
          <a:extLst>
            <a:ext uri="{FF2B5EF4-FFF2-40B4-BE49-F238E27FC236}">
              <a16:creationId xmlns:a16="http://schemas.microsoft.com/office/drawing/2014/main" id="{C723D89E-6075-4CB8-B21A-3A87C77F270B}"/>
            </a:ext>
          </a:extLst>
        </xdr:cNvPr>
        <xdr:cNvSpPr/>
      </xdr:nvSpPr>
      <xdr:spPr>
        <a:xfrm>
          <a:off x="7717790" y="27741879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1</xdr:col>
      <xdr:colOff>12700</xdr:colOff>
      <xdr:row>25</xdr:row>
      <xdr:rowOff>12700</xdr:rowOff>
    </xdr:from>
    <xdr:to>
      <xdr:col>4</xdr:col>
      <xdr:colOff>0</xdr:colOff>
      <xdr:row>28</xdr:row>
      <xdr:rowOff>0</xdr:rowOff>
    </xdr:to>
    <xdr:sp macro="" textlink="">
      <xdr:nvSpPr>
        <xdr:cNvPr id="130" name="OpenSolver129" descr="8da9434d-e9cd-4150-ae46-bc9ba843e2bd">
          <a:extLst>
            <a:ext uri="{FF2B5EF4-FFF2-40B4-BE49-F238E27FC236}">
              <a16:creationId xmlns:a16="http://schemas.microsoft.com/office/drawing/2014/main" id="{D3EE90E2-105A-45B3-ADB2-3072F8C49EA1}"/>
            </a:ext>
          </a:extLst>
        </xdr:cNvPr>
        <xdr:cNvSpPr/>
      </xdr:nvSpPr>
      <xdr:spPr>
        <a:xfrm>
          <a:off x="957580" y="4417060"/>
          <a:ext cx="1915160" cy="5130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939800</xdr:colOff>
      <xdr:row>24</xdr:row>
      <xdr:rowOff>114300</xdr:rowOff>
    </xdr:from>
    <xdr:to>
      <xdr:col>1</xdr:col>
      <xdr:colOff>303851</xdr:colOff>
      <xdr:row>25</xdr:row>
      <xdr:rowOff>66040</xdr:rowOff>
    </xdr:to>
    <xdr:sp macro="" textlink="">
      <xdr:nvSpPr>
        <xdr:cNvPr id="131" name="OpenSolver130" descr="90c3191f-22f7-470b-8230-7f35a8dc3150">
          <a:extLst>
            <a:ext uri="{FF2B5EF4-FFF2-40B4-BE49-F238E27FC236}">
              <a16:creationId xmlns:a16="http://schemas.microsoft.com/office/drawing/2014/main" id="{B9B540B1-2555-4F00-A5A9-9DF011A0B968}"/>
            </a:ext>
          </a:extLst>
        </xdr:cNvPr>
        <xdr:cNvSpPr/>
      </xdr:nvSpPr>
      <xdr:spPr>
        <a:xfrm>
          <a:off x="939800" y="4343400"/>
          <a:ext cx="308931" cy="1270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binary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12700</xdr:colOff>
      <xdr:row>33</xdr:row>
      <xdr:rowOff>12700</xdr:rowOff>
    </xdr:from>
    <xdr:to>
      <xdr:col>10</xdr:col>
      <xdr:colOff>0</xdr:colOff>
      <xdr:row>36</xdr:row>
      <xdr:rowOff>0</xdr:rowOff>
    </xdr:to>
    <xdr:sp macro="" textlink="">
      <xdr:nvSpPr>
        <xdr:cNvPr id="132" name="OpenSolver131" descr="ff0aaf12-e613-4ecc-abe2-916a2c74cf43">
          <a:extLst>
            <a:ext uri="{FF2B5EF4-FFF2-40B4-BE49-F238E27FC236}">
              <a16:creationId xmlns:a16="http://schemas.microsoft.com/office/drawing/2014/main" id="{A9C5F2FC-AE68-4387-B43D-7FD551A10BB2}"/>
            </a:ext>
          </a:extLst>
        </xdr:cNvPr>
        <xdr:cNvSpPr/>
      </xdr:nvSpPr>
      <xdr:spPr>
        <a:xfrm>
          <a:off x="957580" y="5819140"/>
          <a:ext cx="6052820" cy="5130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939800</xdr:colOff>
      <xdr:row>32</xdr:row>
      <xdr:rowOff>109220</xdr:rowOff>
    </xdr:from>
    <xdr:to>
      <xdr:col>1</xdr:col>
      <xdr:colOff>303851</xdr:colOff>
      <xdr:row>33</xdr:row>
      <xdr:rowOff>60960</xdr:rowOff>
    </xdr:to>
    <xdr:sp macro="" textlink="">
      <xdr:nvSpPr>
        <xdr:cNvPr id="133" name="OpenSolver132" descr="cd3f7b65-8144-4ce4-a665-d45013041a39">
          <a:extLst>
            <a:ext uri="{FF2B5EF4-FFF2-40B4-BE49-F238E27FC236}">
              <a16:creationId xmlns:a16="http://schemas.microsoft.com/office/drawing/2014/main" id="{A9AC44D2-B6AA-43CA-9306-8FF1F63C1BC3}"/>
            </a:ext>
          </a:extLst>
        </xdr:cNvPr>
        <xdr:cNvSpPr/>
      </xdr:nvSpPr>
      <xdr:spPr>
        <a:xfrm>
          <a:off x="939800" y="5740400"/>
          <a:ext cx="308931" cy="1270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binary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12700</xdr:colOff>
      <xdr:row>42</xdr:row>
      <xdr:rowOff>12700</xdr:rowOff>
    </xdr:from>
    <xdr:to>
      <xdr:col>10</xdr:col>
      <xdr:colOff>0</xdr:colOff>
      <xdr:row>45</xdr:row>
      <xdr:rowOff>1</xdr:rowOff>
    </xdr:to>
    <xdr:sp macro="" textlink="">
      <xdr:nvSpPr>
        <xdr:cNvPr id="134" name="OpenSolver133" descr="70c1a185-a325-4578-81c6-bd2f5337badb">
          <a:extLst>
            <a:ext uri="{FF2B5EF4-FFF2-40B4-BE49-F238E27FC236}">
              <a16:creationId xmlns:a16="http://schemas.microsoft.com/office/drawing/2014/main" id="{FDC34A9E-947D-458F-A2AC-C85617FFD5A1}"/>
            </a:ext>
          </a:extLst>
        </xdr:cNvPr>
        <xdr:cNvSpPr/>
      </xdr:nvSpPr>
      <xdr:spPr>
        <a:xfrm>
          <a:off x="957580" y="7396480"/>
          <a:ext cx="6052820" cy="513081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939800</xdr:colOff>
      <xdr:row>41</xdr:row>
      <xdr:rowOff>106680</xdr:rowOff>
    </xdr:from>
    <xdr:to>
      <xdr:col>1</xdr:col>
      <xdr:colOff>303851</xdr:colOff>
      <xdr:row>42</xdr:row>
      <xdr:rowOff>58420</xdr:rowOff>
    </xdr:to>
    <xdr:sp macro="" textlink="">
      <xdr:nvSpPr>
        <xdr:cNvPr id="135" name="OpenSolver134" descr="8f11682a-e61a-411a-a5ae-b38f15cd26dd">
          <a:extLst>
            <a:ext uri="{FF2B5EF4-FFF2-40B4-BE49-F238E27FC236}">
              <a16:creationId xmlns:a16="http://schemas.microsoft.com/office/drawing/2014/main" id="{7B559BB8-369C-48B1-88A6-02E9833047E9}"/>
            </a:ext>
          </a:extLst>
        </xdr:cNvPr>
        <xdr:cNvSpPr/>
      </xdr:nvSpPr>
      <xdr:spPr>
        <a:xfrm>
          <a:off x="939800" y="7315200"/>
          <a:ext cx="308931" cy="1270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binary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12700</xdr:colOff>
      <xdr:row>49</xdr:row>
      <xdr:rowOff>12700</xdr:rowOff>
    </xdr:from>
    <xdr:to>
      <xdr:col>10</xdr:col>
      <xdr:colOff>0</xdr:colOff>
      <xdr:row>52</xdr:row>
      <xdr:rowOff>0</xdr:rowOff>
    </xdr:to>
    <xdr:sp macro="" textlink="">
      <xdr:nvSpPr>
        <xdr:cNvPr id="136" name="OpenSolver135" descr="5031955d-fd9a-4f68-96c1-388e967e6cee">
          <a:extLst>
            <a:ext uri="{FF2B5EF4-FFF2-40B4-BE49-F238E27FC236}">
              <a16:creationId xmlns:a16="http://schemas.microsoft.com/office/drawing/2014/main" id="{810B68A3-4862-4BBF-9D9E-454FDCE915BC}"/>
            </a:ext>
          </a:extLst>
        </xdr:cNvPr>
        <xdr:cNvSpPr/>
      </xdr:nvSpPr>
      <xdr:spPr>
        <a:xfrm>
          <a:off x="957580" y="8623300"/>
          <a:ext cx="6052820" cy="5130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939800</xdr:colOff>
      <xdr:row>48</xdr:row>
      <xdr:rowOff>111760</xdr:rowOff>
    </xdr:from>
    <xdr:to>
      <xdr:col>1</xdr:col>
      <xdr:colOff>303851</xdr:colOff>
      <xdr:row>49</xdr:row>
      <xdr:rowOff>63500</xdr:rowOff>
    </xdr:to>
    <xdr:sp macro="" textlink="">
      <xdr:nvSpPr>
        <xdr:cNvPr id="137" name="OpenSolver136" descr="865bcd4e-78ba-4937-8e9a-a40b60b8cb99">
          <a:extLst>
            <a:ext uri="{FF2B5EF4-FFF2-40B4-BE49-F238E27FC236}">
              <a16:creationId xmlns:a16="http://schemas.microsoft.com/office/drawing/2014/main" id="{53B1E303-0FAA-4AAF-938E-6E56B48A0AA5}"/>
            </a:ext>
          </a:extLst>
        </xdr:cNvPr>
        <xdr:cNvSpPr/>
      </xdr:nvSpPr>
      <xdr:spPr>
        <a:xfrm>
          <a:off x="939800" y="8547100"/>
          <a:ext cx="308931" cy="1270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binary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12700</xdr:colOff>
      <xdr:row>56</xdr:row>
      <xdr:rowOff>12700</xdr:rowOff>
    </xdr:from>
    <xdr:to>
      <xdr:col>10</xdr:col>
      <xdr:colOff>0</xdr:colOff>
      <xdr:row>59</xdr:row>
      <xdr:rowOff>0</xdr:rowOff>
    </xdr:to>
    <xdr:sp macro="" textlink="">
      <xdr:nvSpPr>
        <xdr:cNvPr id="138" name="OpenSolver137" descr="ac8c39c6-ee06-4894-9409-9d0f13e4e825">
          <a:extLst>
            <a:ext uri="{FF2B5EF4-FFF2-40B4-BE49-F238E27FC236}">
              <a16:creationId xmlns:a16="http://schemas.microsoft.com/office/drawing/2014/main" id="{1F9C6279-278F-413F-9B6E-EC4D9F16740D}"/>
            </a:ext>
          </a:extLst>
        </xdr:cNvPr>
        <xdr:cNvSpPr/>
      </xdr:nvSpPr>
      <xdr:spPr>
        <a:xfrm>
          <a:off x="957580" y="9850120"/>
          <a:ext cx="6052820" cy="5130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939800</xdr:colOff>
      <xdr:row>55</xdr:row>
      <xdr:rowOff>116840</xdr:rowOff>
    </xdr:from>
    <xdr:to>
      <xdr:col>1</xdr:col>
      <xdr:colOff>303851</xdr:colOff>
      <xdr:row>56</xdr:row>
      <xdr:rowOff>68580</xdr:rowOff>
    </xdr:to>
    <xdr:sp macro="" textlink="">
      <xdr:nvSpPr>
        <xdr:cNvPr id="139" name="OpenSolver138" descr="8f72a28c-1c82-468d-b821-2dbcb9e431a8">
          <a:extLst>
            <a:ext uri="{FF2B5EF4-FFF2-40B4-BE49-F238E27FC236}">
              <a16:creationId xmlns:a16="http://schemas.microsoft.com/office/drawing/2014/main" id="{182ED697-8DED-4B99-8BD7-AB750F845DA5}"/>
            </a:ext>
          </a:extLst>
        </xdr:cNvPr>
        <xdr:cNvSpPr/>
      </xdr:nvSpPr>
      <xdr:spPr>
        <a:xfrm>
          <a:off x="939800" y="9779000"/>
          <a:ext cx="308931" cy="1270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binary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25400</xdr:colOff>
      <xdr:row>166</xdr:row>
      <xdr:rowOff>25399</xdr:rowOff>
    </xdr:from>
    <xdr:to>
      <xdr:col>3</xdr:col>
      <xdr:colOff>0</xdr:colOff>
      <xdr:row>166</xdr:row>
      <xdr:rowOff>175259</xdr:rowOff>
    </xdr:to>
    <xdr:sp macro="" textlink="">
      <xdr:nvSpPr>
        <xdr:cNvPr id="140" name="OpenSolver139" descr="9611acbe-c463-4d37-8899-2b1232af444d">
          <a:extLst>
            <a:ext uri="{FF2B5EF4-FFF2-40B4-BE49-F238E27FC236}">
              <a16:creationId xmlns:a16="http://schemas.microsoft.com/office/drawing/2014/main" id="{DB9052B5-28C9-4135-9940-55BCFA2F1D39}"/>
            </a:ext>
          </a:extLst>
        </xdr:cNvPr>
        <xdr:cNvSpPr/>
      </xdr:nvSpPr>
      <xdr:spPr>
        <a:xfrm>
          <a:off x="1579880" y="29202379"/>
          <a:ext cx="584200" cy="14986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7620</xdr:colOff>
      <xdr:row>165</xdr:row>
      <xdr:rowOff>119380</xdr:rowOff>
    </xdr:from>
    <xdr:to>
      <xdr:col>2</xdr:col>
      <xdr:colOff>351368</xdr:colOff>
      <xdr:row>166</xdr:row>
      <xdr:rowOff>71120</xdr:rowOff>
    </xdr:to>
    <xdr:sp macro="" textlink="">
      <xdr:nvSpPr>
        <xdr:cNvPr id="141" name="OpenSolver140" descr="70ca0790-d27d-4fc4-afdd-196c5be104f6">
          <a:extLst>
            <a:ext uri="{FF2B5EF4-FFF2-40B4-BE49-F238E27FC236}">
              <a16:creationId xmlns:a16="http://schemas.microsoft.com/office/drawing/2014/main" id="{FF617AC1-5023-4446-9B82-36282325DD06}"/>
            </a:ext>
          </a:extLst>
        </xdr:cNvPr>
        <xdr:cNvSpPr/>
      </xdr:nvSpPr>
      <xdr:spPr>
        <a:xfrm>
          <a:off x="1562100" y="29121100"/>
          <a:ext cx="343748" cy="1270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integer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36" name="OpenSolver1" descr="65b87d89-68fb-45bf-adef-fd4fa6bc9a7f">
          <a:extLst>
            <a:ext uri="{FF2B5EF4-FFF2-40B4-BE49-F238E27FC236}">
              <a16:creationId xmlns:a16="http://schemas.microsoft.com/office/drawing/2014/main" id="{AA1289DC-AF82-3616-4931-F11695277F27}"/>
            </a:ext>
          </a:extLst>
        </xdr:cNvPr>
        <xdr:cNvSpPr/>
      </xdr:nvSpPr>
      <xdr:spPr>
        <a:xfrm>
          <a:off x="944880" y="4404360"/>
          <a:ext cx="1927860" cy="525780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10</xdr:col>
      <xdr:colOff>0</xdr:colOff>
      <xdr:row>36</xdr:row>
      <xdr:rowOff>0</xdr:rowOff>
    </xdr:to>
    <xdr:sp macro="" textlink="">
      <xdr:nvSpPr>
        <xdr:cNvPr id="137" name="OpenSolver2" descr="94e6d27a-a750-4dba-abd0-00a76eb5c4a8">
          <a:extLst>
            <a:ext uri="{FF2B5EF4-FFF2-40B4-BE49-F238E27FC236}">
              <a16:creationId xmlns:a16="http://schemas.microsoft.com/office/drawing/2014/main" id="{6756814A-372A-25F0-955A-18453FD43A67}"/>
            </a:ext>
          </a:extLst>
        </xdr:cNvPr>
        <xdr:cNvSpPr/>
      </xdr:nvSpPr>
      <xdr:spPr>
        <a:xfrm>
          <a:off x="944880" y="5806440"/>
          <a:ext cx="5692140" cy="525780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45</xdr:row>
      <xdr:rowOff>1</xdr:rowOff>
    </xdr:to>
    <xdr:sp macro="" textlink="">
      <xdr:nvSpPr>
        <xdr:cNvPr id="138" name="OpenSolver3" descr="ed33e27d-3303-4ee6-a83a-3520371b1efd">
          <a:extLst>
            <a:ext uri="{FF2B5EF4-FFF2-40B4-BE49-F238E27FC236}">
              <a16:creationId xmlns:a16="http://schemas.microsoft.com/office/drawing/2014/main" id="{2FAAAD7B-BF68-7A45-DCFE-2CF4801C8979}"/>
            </a:ext>
          </a:extLst>
        </xdr:cNvPr>
        <xdr:cNvSpPr/>
      </xdr:nvSpPr>
      <xdr:spPr>
        <a:xfrm>
          <a:off x="944880" y="7383780"/>
          <a:ext cx="5692140" cy="525781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49</xdr:row>
      <xdr:rowOff>0</xdr:rowOff>
    </xdr:from>
    <xdr:to>
      <xdr:col>10</xdr:col>
      <xdr:colOff>0</xdr:colOff>
      <xdr:row>52</xdr:row>
      <xdr:rowOff>0</xdr:rowOff>
    </xdr:to>
    <xdr:sp macro="" textlink="">
      <xdr:nvSpPr>
        <xdr:cNvPr id="139" name="OpenSolver4" descr="9da7cc43-cc7a-4d38-90c9-fdfcaff6ae8f">
          <a:extLst>
            <a:ext uri="{FF2B5EF4-FFF2-40B4-BE49-F238E27FC236}">
              <a16:creationId xmlns:a16="http://schemas.microsoft.com/office/drawing/2014/main" id="{12F9D88E-1236-91BA-1FEA-265C7430286E}"/>
            </a:ext>
          </a:extLst>
        </xdr:cNvPr>
        <xdr:cNvSpPr/>
      </xdr:nvSpPr>
      <xdr:spPr>
        <a:xfrm>
          <a:off x="944880" y="8610600"/>
          <a:ext cx="5692140" cy="525780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56</xdr:row>
      <xdr:rowOff>0</xdr:rowOff>
    </xdr:from>
    <xdr:to>
      <xdr:col>10</xdr:col>
      <xdr:colOff>0</xdr:colOff>
      <xdr:row>59</xdr:row>
      <xdr:rowOff>0</xdr:rowOff>
    </xdr:to>
    <xdr:sp macro="" textlink="">
      <xdr:nvSpPr>
        <xdr:cNvPr id="140" name="OpenSolver5" descr="ebf4d859-c4f6-4071-9ad8-9b0f6508d57b">
          <a:extLst>
            <a:ext uri="{FF2B5EF4-FFF2-40B4-BE49-F238E27FC236}">
              <a16:creationId xmlns:a16="http://schemas.microsoft.com/office/drawing/2014/main" id="{728A5F3C-05BA-A017-3B8E-5C0DC7A89095}"/>
            </a:ext>
          </a:extLst>
        </xdr:cNvPr>
        <xdr:cNvSpPr/>
      </xdr:nvSpPr>
      <xdr:spPr>
        <a:xfrm>
          <a:off x="944880" y="9837420"/>
          <a:ext cx="5692140" cy="525780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66</xdr:row>
      <xdr:rowOff>0</xdr:rowOff>
    </xdr:from>
    <xdr:to>
      <xdr:col>10</xdr:col>
      <xdr:colOff>0</xdr:colOff>
      <xdr:row>104</xdr:row>
      <xdr:rowOff>175259</xdr:rowOff>
    </xdr:to>
    <xdr:sp macro="" textlink="">
      <xdr:nvSpPr>
        <xdr:cNvPr id="141" name="OpenSolver6" descr="57d9a304-2cb4-4f57-989b-69cc2a5718ab">
          <a:extLst>
            <a:ext uri="{FF2B5EF4-FFF2-40B4-BE49-F238E27FC236}">
              <a16:creationId xmlns:a16="http://schemas.microsoft.com/office/drawing/2014/main" id="{D3E37C04-8653-CBB1-9200-3ECFE1BB207F}"/>
            </a:ext>
          </a:extLst>
        </xdr:cNvPr>
        <xdr:cNvSpPr/>
      </xdr:nvSpPr>
      <xdr:spPr>
        <a:xfrm>
          <a:off x="944880" y="11590020"/>
          <a:ext cx="5692140" cy="6865619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109</xdr:row>
      <xdr:rowOff>175259</xdr:rowOff>
    </xdr:from>
    <xdr:to>
      <xdr:col>10</xdr:col>
      <xdr:colOff>0</xdr:colOff>
      <xdr:row>149</xdr:row>
      <xdr:rowOff>1</xdr:rowOff>
    </xdr:to>
    <xdr:sp macro="" textlink="">
      <xdr:nvSpPr>
        <xdr:cNvPr id="142" name="OpenSolver7" descr="61345bfe-5c58-477c-9893-545e7918c910">
          <a:extLst>
            <a:ext uri="{FF2B5EF4-FFF2-40B4-BE49-F238E27FC236}">
              <a16:creationId xmlns:a16="http://schemas.microsoft.com/office/drawing/2014/main" id="{86C1D529-6F84-2BCF-0414-39326B593F3B}"/>
            </a:ext>
          </a:extLst>
        </xdr:cNvPr>
        <xdr:cNvSpPr/>
      </xdr:nvSpPr>
      <xdr:spPr>
        <a:xfrm>
          <a:off x="944880" y="19331939"/>
          <a:ext cx="5692140" cy="6865622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1</xdr:col>
      <xdr:colOff>0</xdr:colOff>
      <xdr:row>154</xdr:row>
      <xdr:rowOff>1</xdr:rowOff>
    </xdr:from>
    <xdr:to>
      <xdr:col>10</xdr:col>
      <xdr:colOff>0</xdr:colOff>
      <xdr:row>163</xdr:row>
      <xdr:rowOff>0</xdr:rowOff>
    </xdr:to>
    <xdr:sp macro="" textlink="">
      <xdr:nvSpPr>
        <xdr:cNvPr id="143" name="OpenSolver8" descr="16bb0df4-6901-4f33-996d-6558a7307b16">
          <a:extLst>
            <a:ext uri="{FF2B5EF4-FFF2-40B4-BE49-F238E27FC236}">
              <a16:creationId xmlns:a16="http://schemas.microsoft.com/office/drawing/2014/main" id="{42F7A091-970F-EEBC-685F-81B26453112B}"/>
            </a:ext>
          </a:extLst>
        </xdr:cNvPr>
        <xdr:cNvSpPr/>
      </xdr:nvSpPr>
      <xdr:spPr>
        <a:xfrm>
          <a:off x="944880" y="27073861"/>
          <a:ext cx="5692140" cy="1577339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0</xdr:colOff>
      <xdr:row>165</xdr:row>
      <xdr:rowOff>175259</xdr:rowOff>
    </xdr:from>
    <xdr:to>
      <xdr:col>3</xdr:col>
      <xdr:colOff>0</xdr:colOff>
      <xdr:row>166</xdr:row>
      <xdr:rowOff>175259</xdr:rowOff>
    </xdr:to>
    <xdr:sp macro="" textlink="">
      <xdr:nvSpPr>
        <xdr:cNvPr id="144" name="OpenSolver9" descr="aba8257a-4500-40fc-afe8-861082732294">
          <a:extLst>
            <a:ext uri="{FF2B5EF4-FFF2-40B4-BE49-F238E27FC236}">
              <a16:creationId xmlns:a16="http://schemas.microsoft.com/office/drawing/2014/main" id="{0BE4E576-267B-457F-19F7-2C7902A5DB91}"/>
            </a:ext>
          </a:extLst>
        </xdr:cNvPr>
        <xdr:cNvSpPr/>
      </xdr:nvSpPr>
      <xdr:spPr>
        <a:xfrm>
          <a:off x="1554480" y="29176979"/>
          <a:ext cx="609600" cy="175260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12</xdr:col>
      <xdr:colOff>0</xdr:colOff>
      <xdr:row>154</xdr:row>
      <xdr:rowOff>1</xdr:rowOff>
    </xdr:from>
    <xdr:to>
      <xdr:col>21</xdr:col>
      <xdr:colOff>0</xdr:colOff>
      <xdr:row>163</xdr:row>
      <xdr:rowOff>0</xdr:rowOff>
    </xdr:to>
    <xdr:sp macro="" textlink="">
      <xdr:nvSpPr>
        <xdr:cNvPr id="145" name="OpenSolver10" descr="de65af27-69b5-4d74-a1fd-9476893864cb">
          <a:extLst>
            <a:ext uri="{FF2B5EF4-FFF2-40B4-BE49-F238E27FC236}">
              <a16:creationId xmlns:a16="http://schemas.microsoft.com/office/drawing/2014/main" id="{8A1F3580-4B97-B7B3-B73A-617CE44BD680}"/>
            </a:ext>
          </a:extLst>
        </xdr:cNvPr>
        <xdr:cNvSpPr/>
      </xdr:nvSpPr>
      <xdr:spPr>
        <a:xfrm>
          <a:off x="8420100" y="27073861"/>
          <a:ext cx="5486400" cy="1577339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0</xdr:colOff>
      <xdr:row>173</xdr:row>
      <xdr:rowOff>0</xdr:rowOff>
    </xdr:from>
    <xdr:to>
      <xdr:col>4</xdr:col>
      <xdr:colOff>0</xdr:colOff>
      <xdr:row>174</xdr:row>
      <xdr:rowOff>1</xdr:rowOff>
    </xdr:to>
    <xdr:sp macro="" textlink="">
      <xdr:nvSpPr>
        <xdr:cNvPr id="146" name="OpenSolver11" descr="146e90bc-a0a9-4f9a-b176-62fd0b3599e2">
          <a:extLst>
            <a:ext uri="{FF2B5EF4-FFF2-40B4-BE49-F238E27FC236}">
              <a16:creationId xmlns:a16="http://schemas.microsoft.com/office/drawing/2014/main" id="{8797580E-6241-7987-7734-C1496B39CF6A}"/>
            </a:ext>
          </a:extLst>
        </xdr:cNvPr>
        <xdr:cNvSpPr/>
      </xdr:nvSpPr>
      <xdr:spPr>
        <a:xfrm>
          <a:off x="2164080" y="30403800"/>
          <a:ext cx="708660" cy="175261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2</xdr:col>
      <xdr:colOff>591820</xdr:colOff>
      <xdr:row>172</xdr:row>
      <xdr:rowOff>99060</xdr:rowOff>
    </xdr:from>
    <xdr:to>
      <xdr:col>3</xdr:col>
      <xdr:colOff>223055</xdr:colOff>
      <xdr:row>173</xdr:row>
      <xdr:rowOff>50800</xdr:rowOff>
    </xdr:to>
    <xdr:sp macro="" textlink="">
      <xdr:nvSpPr>
        <xdr:cNvPr id="147" name="OpenSolver12" descr="20b336f4-eb85-49e2-b63d-99897887b465">
          <a:extLst>
            <a:ext uri="{FF2B5EF4-FFF2-40B4-BE49-F238E27FC236}">
              <a16:creationId xmlns:a16="http://schemas.microsoft.com/office/drawing/2014/main" id="{5C7015A3-F619-8524-09F9-0594E04225D6}"/>
            </a:ext>
          </a:extLst>
        </xdr:cNvPr>
        <xdr:cNvSpPr/>
      </xdr:nvSpPr>
      <xdr:spPr>
        <a:xfrm>
          <a:off x="2146300" y="30327600"/>
          <a:ext cx="240835" cy="1270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max 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0</xdr:colOff>
      <xdr:row>28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148" name="OpenSolver13" descr="2e45aa84-93e8-4f4a-9419-853853129ad4">
          <a:extLst>
            <a:ext uri="{FF2B5EF4-FFF2-40B4-BE49-F238E27FC236}">
              <a16:creationId xmlns:a16="http://schemas.microsoft.com/office/drawing/2014/main" id="{F8C3AF67-76F2-B67C-3728-0848123F0BF4}"/>
            </a:ext>
          </a:extLst>
        </xdr:cNvPr>
        <xdr:cNvSpPr/>
      </xdr:nvSpPr>
      <xdr:spPr>
        <a:xfrm>
          <a:off x="944880" y="4930140"/>
          <a:ext cx="1927860" cy="17526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00FF"/>
            </a:solidFill>
          </a:endParaRP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4</xdr:col>
      <xdr:colOff>0</xdr:colOff>
      <xdr:row>30</xdr:row>
      <xdr:rowOff>0</xdr:rowOff>
    </xdr:to>
    <xdr:sp macro="" textlink="">
      <xdr:nvSpPr>
        <xdr:cNvPr id="149" name="OpenSolver14" descr="cccee631-0841-4494-bbb4-5bb9d928ddb3">
          <a:extLst>
            <a:ext uri="{FF2B5EF4-FFF2-40B4-BE49-F238E27FC236}">
              <a16:creationId xmlns:a16="http://schemas.microsoft.com/office/drawing/2014/main" id="{9CFE54F4-0A09-8E3A-4A3A-1D0DB64B6DFB}"/>
            </a:ext>
          </a:extLst>
        </xdr:cNvPr>
        <xdr:cNvSpPr/>
      </xdr:nvSpPr>
      <xdr:spPr>
        <a:xfrm>
          <a:off x="944880" y="5105400"/>
          <a:ext cx="1927860" cy="17526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 kern="1200">
              <a:solidFill>
                <a:srgbClr val="0000FF"/>
              </a:solidFill>
            </a:rPr>
            <a:t>=</a:t>
          </a:r>
          <a:endParaRPr lang="zh-CN" altLang="en-US" sz="1100" b="1" kern="1200">
            <a:solidFill>
              <a:srgbClr val="0000FF"/>
            </a:solidFill>
          </a:endParaRPr>
        </a:p>
      </xdr:txBody>
    </xdr:sp>
    <xdr:clientData/>
  </xdr:twoCellAnchor>
  <xdr:twoCellAnchor>
    <xdr:from>
      <xdr:col>2</xdr:col>
      <xdr:colOff>354330</xdr:colOff>
      <xdr:row>29</xdr:row>
      <xdr:rowOff>0</xdr:rowOff>
    </xdr:from>
    <xdr:to>
      <xdr:col>2</xdr:col>
      <xdr:colOff>354330</xdr:colOff>
      <xdr:row>29</xdr:row>
      <xdr:rowOff>0</xdr:rowOff>
    </xdr:to>
    <xdr:cxnSp macro="">
      <xdr:nvCxnSpPr>
        <xdr:cNvPr id="150" name="OpenSolver15" descr="1e117174-e52d-4653-9485-c3f05d0c163e">
          <a:extLst>
            <a:ext uri="{FF2B5EF4-FFF2-40B4-BE49-F238E27FC236}">
              <a16:creationId xmlns:a16="http://schemas.microsoft.com/office/drawing/2014/main" id="{CBA13A19-188C-5D2A-8FB9-617FE2C4F148}"/>
            </a:ext>
          </a:extLst>
        </xdr:cNvPr>
        <xdr:cNvCxnSpPr>
          <a:stCxn id="148" idx="2"/>
          <a:endCxn id="149" idx="0"/>
        </xdr:cNvCxnSpPr>
      </xdr:nvCxnSpPr>
      <xdr:spPr>
        <a:xfrm>
          <a:off x="1908810" y="5105400"/>
          <a:ext cx="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163830</xdr:colOff>
      <xdr:row>28</xdr:row>
      <xdr:rowOff>48260</xdr:rowOff>
    </xdr:from>
    <xdr:to>
      <xdr:col>2</xdr:col>
      <xdr:colOff>544830</xdr:colOff>
      <xdr:row>29</xdr:row>
      <xdr:rowOff>127000</xdr:rowOff>
    </xdr:to>
    <xdr:sp macro="" textlink="">
      <xdr:nvSpPr>
        <xdr:cNvPr id="151" name="OpenSolver16" descr="697ab1ef-a585-4397-9635-94078ab7ace1">
          <a:extLst>
            <a:ext uri="{FF2B5EF4-FFF2-40B4-BE49-F238E27FC236}">
              <a16:creationId xmlns:a16="http://schemas.microsoft.com/office/drawing/2014/main" id="{7297A72C-19C2-623E-12BE-9B33C7A5B2F9}"/>
            </a:ext>
          </a:extLst>
        </xdr:cNvPr>
        <xdr:cNvSpPr/>
      </xdr:nvSpPr>
      <xdr:spPr>
        <a:xfrm>
          <a:off x="1718310" y="4978400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1</xdr:col>
      <xdr:colOff>0</xdr:colOff>
      <xdr:row>36</xdr:row>
      <xdr:rowOff>0</xdr:rowOff>
    </xdr:from>
    <xdr:to>
      <xdr:col>10</xdr:col>
      <xdr:colOff>0</xdr:colOff>
      <xdr:row>37</xdr:row>
      <xdr:rowOff>0</xdr:rowOff>
    </xdr:to>
    <xdr:sp macro="" textlink="">
      <xdr:nvSpPr>
        <xdr:cNvPr id="152" name="OpenSolver17" descr="cc824a15-08f0-4400-8f14-5c03bbf3956d">
          <a:extLst>
            <a:ext uri="{FF2B5EF4-FFF2-40B4-BE49-F238E27FC236}">
              <a16:creationId xmlns:a16="http://schemas.microsoft.com/office/drawing/2014/main" id="{832FB01D-2753-F35F-47A2-3E960DCE93D5}"/>
            </a:ext>
          </a:extLst>
        </xdr:cNvPr>
        <xdr:cNvSpPr/>
      </xdr:nvSpPr>
      <xdr:spPr>
        <a:xfrm>
          <a:off x="944880" y="6332220"/>
          <a:ext cx="5692140" cy="17526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8000"/>
            </a:solidFill>
          </a:endParaRPr>
        </a:p>
      </xdr:txBody>
    </xdr:sp>
    <xdr:clientData/>
  </xdr:twoCellAnchor>
  <xdr:twoCellAnchor>
    <xdr:from>
      <xdr:col>1</xdr:col>
      <xdr:colOff>0</xdr:colOff>
      <xdr:row>37</xdr:row>
      <xdr:rowOff>0</xdr:rowOff>
    </xdr:from>
    <xdr:to>
      <xdr:col>10</xdr:col>
      <xdr:colOff>0</xdr:colOff>
      <xdr:row>38</xdr:row>
      <xdr:rowOff>0</xdr:rowOff>
    </xdr:to>
    <xdr:sp macro="" textlink="">
      <xdr:nvSpPr>
        <xdr:cNvPr id="153" name="OpenSolver18" descr="b9c488c8-3342-4110-907d-49b2ac4bd29f">
          <a:extLst>
            <a:ext uri="{FF2B5EF4-FFF2-40B4-BE49-F238E27FC236}">
              <a16:creationId xmlns:a16="http://schemas.microsoft.com/office/drawing/2014/main" id="{4A36D7AA-7057-997C-69F1-032C37EFD2B5}"/>
            </a:ext>
          </a:extLst>
        </xdr:cNvPr>
        <xdr:cNvSpPr/>
      </xdr:nvSpPr>
      <xdr:spPr>
        <a:xfrm>
          <a:off x="944880" y="6507480"/>
          <a:ext cx="5692140" cy="17526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 kern="1200">
              <a:solidFill>
                <a:srgbClr val="008000"/>
              </a:solidFill>
            </a:rPr>
            <a:t>=</a:t>
          </a:r>
          <a:endParaRPr lang="zh-CN" altLang="en-US" sz="1100" b="1" kern="12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300990</xdr:colOff>
      <xdr:row>37</xdr:row>
      <xdr:rowOff>0</xdr:rowOff>
    </xdr:from>
    <xdr:to>
      <xdr:col>5</xdr:col>
      <xdr:colOff>300990</xdr:colOff>
      <xdr:row>37</xdr:row>
      <xdr:rowOff>0</xdr:rowOff>
    </xdr:to>
    <xdr:cxnSp macro="">
      <xdr:nvCxnSpPr>
        <xdr:cNvPr id="154" name="OpenSolver19" descr="48605537-d80c-4389-9b0c-365bc5a73a9e">
          <a:extLst>
            <a:ext uri="{FF2B5EF4-FFF2-40B4-BE49-F238E27FC236}">
              <a16:creationId xmlns:a16="http://schemas.microsoft.com/office/drawing/2014/main" id="{C30FC4FB-6528-3026-CF19-2E36B655F9BA}"/>
            </a:ext>
          </a:extLst>
        </xdr:cNvPr>
        <xdr:cNvCxnSpPr>
          <a:stCxn id="152" idx="2"/>
          <a:endCxn id="153" idx="0"/>
        </xdr:cNvCxnSpPr>
      </xdr:nvCxnSpPr>
      <xdr:spPr>
        <a:xfrm>
          <a:off x="3790950" y="6507480"/>
          <a:ext cx="0" cy="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110490</xdr:colOff>
      <xdr:row>36</xdr:row>
      <xdr:rowOff>48260</xdr:rowOff>
    </xdr:from>
    <xdr:to>
      <xdr:col>5</xdr:col>
      <xdr:colOff>491490</xdr:colOff>
      <xdr:row>37</xdr:row>
      <xdr:rowOff>127000</xdr:rowOff>
    </xdr:to>
    <xdr:sp macro="" textlink="">
      <xdr:nvSpPr>
        <xdr:cNvPr id="155" name="OpenSolver20" descr="2ab645d3-bb7f-4d73-b624-14626d300d8c">
          <a:extLst>
            <a:ext uri="{FF2B5EF4-FFF2-40B4-BE49-F238E27FC236}">
              <a16:creationId xmlns:a16="http://schemas.microsoft.com/office/drawing/2014/main" id="{83A9941A-8CCE-B8E8-CDD7-20C36BFEE983}"/>
            </a:ext>
          </a:extLst>
        </xdr:cNvPr>
        <xdr:cNvSpPr/>
      </xdr:nvSpPr>
      <xdr:spPr>
        <a:xfrm>
          <a:off x="3600450" y="6380480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1</xdr:col>
      <xdr:colOff>0</xdr:colOff>
      <xdr:row>45</xdr:row>
      <xdr:rowOff>0</xdr:rowOff>
    </xdr:from>
    <xdr:to>
      <xdr:col>10</xdr:col>
      <xdr:colOff>0</xdr:colOff>
      <xdr:row>46</xdr:row>
      <xdr:rowOff>0</xdr:rowOff>
    </xdr:to>
    <xdr:sp macro="" textlink="">
      <xdr:nvSpPr>
        <xdr:cNvPr id="156" name="OpenSolver21" descr="48a8002f-c492-4228-a2e1-6cf06860720d">
          <a:extLst>
            <a:ext uri="{FF2B5EF4-FFF2-40B4-BE49-F238E27FC236}">
              <a16:creationId xmlns:a16="http://schemas.microsoft.com/office/drawing/2014/main" id="{C665B59A-C19E-207C-7A96-5678A6990C69}"/>
            </a:ext>
          </a:extLst>
        </xdr:cNvPr>
        <xdr:cNvSpPr/>
      </xdr:nvSpPr>
      <xdr:spPr>
        <a:xfrm>
          <a:off x="944880" y="7909560"/>
          <a:ext cx="5692140" cy="17526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9900CC"/>
            </a:solidFill>
          </a:endParaRP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10</xdr:col>
      <xdr:colOff>0</xdr:colOff>
      <xdr:row>47</xdr:row>
      <xdr:rowOff>0</xdr:rowOff>
    </xdr:to>
    <xdr:sp macro="" textlink="">
      <xdr:nvSpPr>
        <xdr:cNvPr id="157" name="OpenSolver22" descr="135e232b-4ae3-4d44-a291-80c3618b860e">
          <a:extLst>
            <a:ext uri="{FF2B5EF4-FFF2-40B4-BE49-F238E27FC236}">
              <a16:creationId xmlns:a16="http://schemas.microsoft.com/office/drawing/2014/main" id="{FC077157-1BB9-3068-D8B6-4BC01D93BD91}"/>
            </a:ext>
          </a:extLst>
        </xdr:cNvPr>
        <xdr:cNvSpPr/>
      </xdr:nvSpPr>
      <xdr:spPr>
        <a:xfrm>
          <a:off x="944880" y="8084820"/>
          <a:ext cx="5692140" cy="17526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 kern="1200">
              <a:solidFill>
                <a:srgbClr val="9900CC"/>
              </a:solidFill>
            </a:rPr>
            <a:t>=</a:t>
          </a:r>
          <a:endParaRPr lang="zh-CN" altLang="en-US" sz="1100" b="1" kern="1200">
            <a:solidFill>
              <a:srgbClr val="9900CC"/>
            </a:solidFill>
          </a:endParaRPr>
        </a:p>
      </xdr:txBody>
    </xdr:sp>
    <xdr:clientData/>
  </xdr:twoCellAnchor>
  <xdr:twoCellAnchor>
    <xdr:from>
      <xdr:col>5</xdr:col>
      <xdr:colOff>300990</xdr:colOff>
      <xdr:row>46</xdr:row>
      <xdr:rowOff>0</xdr:rowOff>
    </xdr:from>
    <xdr:to>
      <xdr:col>5</xdr:col>
      <xdr:colOff>300990</xdr:colOff>
      <xdr:row>46</xdr:row>
      <xdr:rowOff>0</xdr:rowOff>
    </xdr:to>
    <xdr:cxnSp macro="">
      <xdr:nvCxnSpPr>
        <xdr:cNvPr id="158" name="OpenSolver23" descr="1ed34d23-7013-4160-bb01-c4e3d97d7917">
          <a:extLst>
            <a:ext uri="{FF2B5EF4-FFF2-40B4-BE49-F238E27FC236}">
              <a16:creationId xmlns:a16="http://schemas.microsoft.com/office/drawing/2014/main" id="{BF7AC681-DF18-FE1B-555C-83187F3AC723}"/>
            </a:ext>
          </a:extLst>
        </xdr:cNvPr>
        <xdr:cNvCxnSpPr>
          <a:stCxn id="156" idx="2"/>
          <a:endCxn id="157" idx="0"/>
        </xdr:cNvCxnSpPr>
      </xdr:nvCxnSpPr>
      <xdr:spPr>
        <a:xfrm>
          <a:off x="3790950" y="8084820"/>
          <a:ext cx="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110490</xdr:colOff>
      <xdr:row>45</xdr:row>
      <xdr:rowOff>48260</xdr:rowOff>
    </xdr:from>
    <xdr:to>
      <xdr:col>5</xdr:col>
      <xdr:colOff>491490</xdr:colOff>
      <xdr:row>46</xdr:row>
      <xdr:rowOff>127000</xdr:rowOff>
    </xdr:to>
    <xdr:sp macro="" textlink="">
      <xdr:nvSpPr>
        <xdr:cNvPr id="159" name="OpenSolver24" descr="904fd988-78d5-4de1-bde0-ecffb37196ce">
          <a:extLst>
            <a:ext uri="{FF2B5EF4-FFF2-40B4-BE49-F238E27FC236}">
              <a16:creationId xmlns:a16="http://schemas.microsoft.com/office/drawing/2014/main" id="{0F0B069E-0346-EABC-9B7D-ADC526CF99B1}"/>
            </a:ext>
          </a:extLst>
        </xdr:cNvPr>
        <xdr:cNvSpPr/>
      </xdr:nvSpPr>
      <xdr:spPr>
        <a:xfrm>
          <a:off x="3600450" y="7957820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1</xdr:col>
      <xdr:colOff>0</xdr:colOff>
      <xdr:row>52</xdr:row>
      <xdr:rowOff>0</xdr:rowOff>
    </xdr:from>
    <xdr:to>
      <xdr:col>10</xdr:col>
      <xdr:colOff>0</xdr:colOff>
      <xdr:row>53</xdr:row>
      <xdr:rowOff>0</xdr:rowOff>
    </xdr:to>
    <xdr:sp macro="" textlink="">
      <xdr:nvSpPr>
        <xdr:cNvPr id="160" name="OpenSolver25" descr="76cdd108-f436-4140-bf48-7c03d84457a7">
          <a:extLst>
            <a:ext uri="{FF2B5EF4-FFF2-40B4-BE49-F238E27FC236}">
              <a16:creationId xmlns:a16="http://schemas.microsoft.com/office/drawing/2014/main" id="{5C3E75D1-0BDE-94BC-37E9-D9ABA69958E7}"/>
            </a:ext>
          </a:extLst>
        </xdr:cNvPr>
        <xdr:cNvSpPr/>
      </xdr:nvSpPr>
      <xdr:spPr>
        <a:xfrm>
          <a:off x="944880" y="9136380"/>
          <a:ext cx="5692140" cy="17526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800000"/>
            </a:solidFill>
          </a:endParaRPr>
        </a:p>
      </xdr:txBody>
    </xdr:sp>
    <xdr:clientData/>
  </xdr:twoCellAnchor>
  <xdr:twoCellAnchor>
    <xdr:from>
      <xdr:col>1</xdr:col>
      <xdr:colOff>0</xdr:colOff>
      <xdr:row>53</xdr:row>
      <xdr:rowOff>0</xdr:rowOff>
    </xdr:from>
    <xdr:to>
      <xdr:col>10</xdr:col>
      <xdr:colOff>0</xdr:colOff>
      <xdr:row>54</xdr:row>
      <xdr:rowOff>0</xdr:rowOff>
    </xdr:to>
    <xdr:sp macro="" textlink="">
      <xdr:nvSpPr>
        <xdr:cNvPr id="161" name="OpenSolver26" descr="beb6e03c-0a43-4be6-ac4d-c89bc5d74cf8">
          <a:extLst>
            <a:ext uri="{FF2B5EF4-FFF2-40B4-BE49-F238E27FC236}">
              <a16:creationId xmlns:a16="http://schemas.microsoft.com/office/drawing/2014/main" id="{DFA62A5A-8D90-297A-D102-DBCD031326F5}"/>
            </a:ext>
          </a:extLst>
        </xdr:cNvPr>
        <xdr:cNvSpPr/>
      </xdr:nvSpPr>
      <xdr:spPr>
        <a:xfrm>
          <a:off x="944880" y="9311640"/>
          <a:ext cx="5692140" cy="17526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 kern="1200">
              <a:solidFill>
                <a:srgbClr val="800000"/>
              </a:solidFill>
            </a:rPr>
            <a:t>=</a:t>
          </a:r>
          <a:endParaRPr lang="zh-CN" altLang="en-US" sz="1100" b="1" kern="1200">
            <a:solidFill>
              <a:srgbClr val="800000"/>
            </a:solidFill>
          </a:endParaRPr>
        </a:p>
      </xdr:txBody>
    </xdr:sp>
    <xdr:clientData/>
  </xdr:twoCellAnchor>
  <xdr:twoCellAnchor>
    <xdr:from>
      <xdr:col>5</xdr:col>
      <xdr:colOff>300990</xdr:colOff>
      <xdr:row>53</xdr:row>
      <xdr:rowOff>0</xdr:rowOff>
    </xdr:from>
    <xdr:to>
      <xdr:col>5</xdr:col>
      <xdr:colOff>300990</xdr:colOff>
      <xdr:row>53</xdr:row>
      <xdr:rowOff>0</xdr:rowOff>
    </xdr:to>
    <xdr:cxnSp macro="">
      <xdr:nvCxnSpPr>
        <xdr:cNvPr id="162" name="OpenSolver27" descr="ea62c3de-6aab-414c-9b86-1629906e8df3">
          <a:extLst>
            <a:ext uri="{FF2B5EF4-FFF2-40B4-BE49-F238E27FC236}">
              <a16:creationId xmlns:a16="http://schemas.microsoft.com/office/drawing/2014/main" id="{BC7DC72F-17AD-AFCA-185C-C3A8DDC9CE3D}"/>
            </a:ext>
          </a:extLst>
        </xdr:cNvPr>
        <xdr:cNvCxnSpPr>
          <a:stCxn id="160" idx="2"/>
          <a:endCxn id="161" idx="0"/>
        </xdr:cNvCxnSpPr>
      </xdr:nvCxnSpPr>
      <xdr:spPr>
        <a:xfrm>
          <a:off x="3790950" y="9311640"/>
          <a:ext cx="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110490</xdr:colOff>
      <xdr:row>52</xdr:row>
      <xdr:rowOff>48260</xdr:rowOff>
    </xdr:from>
    <xdr:to>
      <xdr:col>5</xdr:col>
      <xdr:colOff>491490</xdr:colOff>
      <xdr:row>53</xdr:row>
      <xdr:rowOff>127000</xdr:rowOff>
    </xdr:to>
    <xdr:sp macro="" textlink="">
      <xdr:nvSpPr>
        <xdr:cNvPr id="163" name="OpenSolver28" descr="8b8b164e-ade8-48fe-b169-8b0420eedd89">
          <a:extLst>
            <a:ext uri="{FF2B5EF4-FFF2-40B4-BE49-F238E27FC236}">
              <a16:creationId xmlns:a16="http://schemas.microsoft.com/office/drawing/2014/main" id="{6BA5A92E-9373-397A-9076-02CE35D2DE85}"/>
            </a:ext>
          </a:extLst>
        </xdr:cNvPr>
        <xdr:cNvSpPr/>
      </xdr:nvSpPr>
      <xdr:spPr>
        <a:xfrm>
          <a:off x="3600450" y="9184640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1</xdr:col>
      <xdr:colOff>0</xdr:colOff>
      <xdr:row>59</xdr:row>
      <xdr:rowOff>0</xdr:rowOff>
    </xdr:from>
    <xdr:to>
      <xdr:col>10</xdr:col>
      <xdr:colOff>0</xdr:colOff>
      <xdr:row>60</xdr:row>
      <xdr:rowOff>0</xdr:rowOff>
    </xdr:to>
    <xdr:sp macro="" textlink="">
      <xdr:nvSpPr>
        <xdr:cNvPr id="164" name="OpenSolver29" descr="75f35b74-a658-4e4b-8911-c6c85245ee94">
          <a:extLst>
            <a:ext uri="{FF2B5EF4-FFF2-40B4-BE49-F238E27FC236}">
              <a16:creationId xmlns:a16="http://schemas.microsoft.com/office/drawing/2014/main" id="{2EA202FF-319F-E2B6-F1FC-3BBE356DBD59}"/>
            </a:ext>
          </a:extLst>
        </xdr:cNvPr>
        <xdr:cNvSpPr/>
      </xdr:nvSpPr>
      <xdr:spPr>
        <a:xfrm>
          <a:off x="944880" y="10363200"/>
          <a:ext cx="5692140" cy="17526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CC33"/>
            </a:solidFill>
          </a:endParaRPr>
        </a:p>
      </xdr:txBody>
    </xdr:sp>
    <xdr:clientData/>
  </xdr:twoCellAnchor>
  <xdr:twoCellAnchor>
    <xdr:from>
      <xdr:col>1</xdr:col>
      <xdr:colOff>0</xdr:colOff>
      <xdr:row>60</xdr:row>
      <xdr:rowOff>0</xdr:rowOff>
    </xdr:from>
    <xdr:to>
      <xdr:col>10</xdr:col>
      <xdr:colOff>0</xdr:colOff>
      <xdr:row>61</xdr:row>
      <xdr:rowOff>0</xdr:rowOff>
    </xdr:to>
    <xdr:sp macro="" textlink="">
      <xdr:nvSpPr>
        <xdr:cNvPr id="165" name="OpenSolver30" descr="2bacfe79-7a56-4b1a-8ce9-244302af9b55">
          <a:extLst>
            <a:ext uri="{FF2B5EF4-FFF2-40B4-BE49-F238E27FC236}">
              <a16:creationId xmlns:a16="http://schemas.microsoft.com/office/drawing/2014/main" id="{EED80FB2-F864-A7DA-D16B-2B2C892730EA}"/>
            </a:ext>
          </a:extLst>
        </xdr:cNvPr>
        <xdr:cNvSpPr/>
      </xdr:nvSpPr>
      <xdr:spPr>
        <a:xfrm>
          <a:off x="944880" y="10538460"/>
          <a:ext cx="5692140" cy="17526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 kern="1200">
              <a:solidFill>
                <a:srgbClr val="00CC33"/>
              </a:solidFill>
            </a:rPr>
            <a:t>=</a:t>
          </a:r>
          <a:endParaRPr lang="zh-CN" altLang="en-US" sz="1100" b="1" kern="1200">
            <a:solidFill>
              <a:srgbClr val="00CC33"/>
            </a:solidFill>
          </a:endParaRPr>
        </a:p>
      </xdr:txBody>
    </xdr:sp>
    <xdr:clientData/>
  </xdr:twoCellAnchor>
  <xdr:twoCellAnchor>
    <xdr:from>
      <xdr:col>5</xdr:col>
      <xdr:colOff>300990</xdr:colOff>
      <xdr:row>60</xdr:row>
      <xdr:rowOff>0</xdr:rowOff>
    </xdr:from>
    <xdr:to>
      <xdr:col>5</xdr:col>
      <xdr:colOff>300990</xdr:colOff>
      <xdr:row>60</xdr:row>
      <xdr:rowOff>0</xdr:rowOff>
    </xdr:to>
    <xdr:cxnSp macro="">
      <xdr:nvCxnSpPr>
        <xdr:cNvPr id="166" name="OpenSolver31" descr="1f0c28a4-c641-4b9a-900f-00b05a5276c5">
          <a:extLst>
            <a:ext uri="{FF2B5EF4-FFF2-40B4-BE49-F238E27FC236}">
              <a16:creationId xmlns:a16="http://schemas.microsoft.com/office/drawing/2014/main" id="{1A050265-09AE-B09A-D898-16A7E5C5194A}"/>
            </a:ext>
          </a:extLst>
        </xdr:cNvPr>
        <xdr:cNvCxnSpPr>
          <a:stCxn id="164" idx="2"/>
          <a:endCxn id="165" idx="0"/>
        </xdr:cNvCxnSpPr>
      </xdr:nvCxnSpPr>
      <xdr:spPr>
        <a:xfrm>
          <a:off x="3790950" y="10538460"/>
          <a:ext cx="0" cy="0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110490</xdr:colOff>
      <xdr:row>59</xdr:row>
      <xdr:rowOff>48260</xdr:rowOff>
    </xdr:from>
    <xdr:to>
      <xdr:col>5</xdr:col>
      <xdr:colOff>491490</xdr:colOff>
      <xdr:row>60</xdr:row>
      <xdr:rowOff>127000</xdr:rowOff>
    </xdr:to>
    <xdr:sp macro="" textlink="">
      <xdr:nvSpPr>
        <xdr:cNvPr id="167" name="OpenSolver32" descr="b970f753-accc-4584-886d-e8b6f618cd8a">
          <a:extLst>
            <a:ext uri="{FF2B5EF4-FFF2-40B4-BE49-F238E27FC236}">
              <a16:creationId xmlns:a16="http://schemas.microsoft.com/office/drawing/2014/main" id="{603A82C0-9841-23C6-58F7-DF3740885346}"/>
            </a:ext>
          </a:extLst>
        </xdr:cNvPr>
        <xdr:cNvSpPr/>
      </xdr:nvSpPr>
      <xdr:spPr>
        <a:xfrm>
          <a:off x="3600450" y="10411460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2</xdr:col>
      <xdr:colOff>12700</xdr:colOff>
      <xdr:row>166</xdr:row>
      <xdr:rowOff>12699</xdr:rowOff>
    </xdr:from>
    <xdr:to>
      <xdr:col>3</xdr:col>
      <xdr:colOff>0</xdr:colOff>
      <xdr:row>166</xdr:row>
      <xdr:rowOff>175259</xdr:rowOff>
    </xdr:to>
    <xdr:sp macro="" textlink="">
      <xdr:nvSpPr>
        <xdr:cNvPr id="168" name="OpenSolver33" descr="92286b3c-1e46-4687-8e9e-96af75748a62">
          <a:extLst>
            <a:ext uri="{FF2B5EF4-FFF2-40B4-BE49-F238E27FC236}">
              <a16:creationId xmlns:a16="http://schemas.microsoft.com/office/drawing/2014/main" id="{38AD746A-2A4A-EF83-F78E-76806648C57A}"/>
            </a:ext>
          </a:extLst>
        </xdr:cNvPr>
        <xdr:cNvSpPr/>
      </xdr:nvSpPr>
      <xdr:spPr>
        <a:xfrm>
          <a:off x="1567180" y="29189679"/>
          <a:ext cx="596900" cy="16256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6600"/>
            </a:solidFill>
          </a:endParaRPr>
        </a:p>
      </xdr:txBody>
    </xdr:sp>
    <xdr:clientData/>
  </xdr:twoCellAnchor>
  <xdr:twoCellAnchor>
    <xdr:from>
      <xdr:col>4</xdr:col>
      <xdr:colOff>0</xdr:colOff>
      <xdr:row>165</xdr:row>
      <xdr:rowOff>175259</xdr:rowOff>
    </xdr:from>
    <xdr:to>
      <xdr:col>5</xdr:col>
      <xdr:colOff>0</xdr:colOff>
      <xdr:row>166</xdr:row>
      <xdr:rowOff>175259</xdr:rowOff>
    </xdr:to>
    <xdr:sp macro="" textlink="">
      <xdr:nvSpPr>
        <xdr:cNvPr id="169" name="OpenSolver34" descr="8c526901-4913-4259-912b-64dc6ca5a86d">
          <a:extLst>
            <a:ext uri="{FF2B5EF4-FFF2-40B4-BE49-F238E27FC236}">
              <a16:creationId xmlns:a16="http://schemas.microsoft.com/office/drawing/2014/main" id="{F9E5C30D-B2AE-1C14-41B8-2EAE317D683C}"/>
            </a:ext>
          </a:extLst>
        </xdr:cNvPr>
        <xdr:cNvSpPr/>
      </xdr:nvSpPr>
      <xdr:spPr>
        <a:xfrm>
          <a:off x="2872740" y="29176979"/>
          <a:ext cx="617220" cy="17526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3</xdr:col>
      <xdr:colOff>0</xdr:colOff>
      <xdr:row>166</xdr:row>
      <xdr:rowOff>87629</xdr:rowOff>
    </xdr:from>
    <xdr:to>
      <xdr:col>4</xdr:col>
      <xdr:colOff>0</xdr:colOff>
      <xdr:row>166</xdr:row>
      <xdr:rowOff>93979</xdr:rowOff>
    </xdr:to>
    <xdr:cxnSp macro="">
      <xdr:nvCxnSpPr>
        <xdr:cNvPr id="170" name="OpenSolver35" descr="09096f9e-617b-407a-981b-a317f41e2dd5">
          <a:extLst>
            <a:ext uri="{FF2B5EF4-FFF2-40B4-BE49-F238E27FC236}">
              <a16:creationId xmlns:a16="http://schemas.microsoft.com/office/drawing/2014/main" id="{AA52A7F4-A4DF-4743-E021-1B902A7F5199}"/>
            </a:ext>
          </a:extLst>
        </xdr:cNvPr>
        <xdr:cNvCxnSpPr>
          <a:stCxn id="168" idx="3"/>
          <a:endCxn id="169" idx="1"/>
        </xdr:cNvCxnSpPr>
      </xdr:nvCxnSpPr>
      <xdr:spPr>
        <a:xfrm flipV="1">
          <a:off x="2164080" y="29264609"/>
          <a:ext cx="708660" cy="635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163830</xdr:colOff>
      <xdr:row>165</xdr:row>
      <xdr:rowOff>139063</xdr:rowOff>
    </xdr:from>
    <xdr:to>
      <xdr:col>3</xdr:col>
      <xdr:colOff>544830</xdr:colOff>
      <xdr:row>167</xdr:row>
      <xdr:rowOff>42543</xdr:rowOff>
    </xdr:to>
    <xdr:sp macro="" textlink="">
      <xdr:nvSpPr>
        <xdr:cNvPr id="171" name="OpenSolver36" descr="c2416449-4fce-43f1-8c3f-0f5c9807d835">
          <a:extLst>
            <a:ext uri="{FF2B5EF4-FFF2-40B4-BE49-F238E27FC236}">
              <a16:creationId xmlns:a16="http://schemas.microsoft.com/office/drawing/2014/main" id="{EE557AB6-9FC1-03C7-6AEF-9BEC557B31B5}"/>
            </a:ext>
          </a:extLst>
        </xdr:cNvPr>
        <xdr:cNvSpPr/>
      </xdr:nvSpPr>
      <xdr:spPr>
        <a:xfrm>
          <a:off x="2327910" y="29140783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1</xdr:col>
      <xdr:colOff>12700</xdr:colOff>
      <xdr:row>110</xdr:row>
      <xdr:rowOff>12699</xdr:rowOff>
    </xdr:from>
    <xdr:to>
      <xdr:col>10</xdr:col>
      <xdr:colOff>0</xdr:colOff>
      <xdr:row>149</xdr:row>
      <xdr:rowOff>1</xdr:rowOff>
    </xdr:to>
    <xdr:sp macro="" textlink="">
      <xdr:nvSpPr>
        <xdr:cNvPr id="172" name="OpenSolver37" descr="2849b6b2-16bc-461b-bacb-4f88b5fde925">
          <a:extLst>
            <a:ext uri="{FF2B5EF4-FFF2-40B4-BE49-F238E27FC236}">
              <a16:creationId xmlns:a16="http://schemas.microsoft.com/office/drawing/2014/main" id="{2EAAD69D-E92F-659A-C9F4-6EDC90029728}"/>
            </a:ext>
          </a:extLst>
        </xdr:cNvPr>
        <xdr:cNvSpPr/>
      </xdr:nvSpPr>
      <xdr:spPr>
        <a:xfrm>
          <a:off x="957580" y="19344639"/>
          <a:ext cx="5679440" cy="6852922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zh-CN" altLang="en-US" sz="1100" b="1" kern="1200">
            <a:solidFill>
              <a:srgbClr val="CC0099"/>
            </a:solidFill>
          </a:endParaRPr>
        </a:p>
      </xdr:txBody>
    </xdr:sp>
    <xdr:clientData/>
  </xdr:twoCellAnchor>
  <xdr:twoCellAnchor>
    <xdr:from>
      <xdr:col>12</xdr:col>
      <xdr:colOff>0</xdr:colOff>
      <xdr:row>109</xdr:row>
      <xdr:rowOff>175259</xdr:rowOff>
    </xdr:from>
    <xdr:to>
      <xdr:col>21</xdr:col>
      <xdr:colOff>0</xdr:colOff>
      <xdr:row>149</xdr:row>
      <xdr:rowOff>1</xdr:rowOff>
    </xdr:to>
    <xdr:sp macro="" textlink="">
      <xdr:nvSpPr>
        <xdr:cNvPr id="173" name="OpenSolver38" descr="bbef0e0e-8b9e-4b17-a8d5-2408db5aebab">
          <a:extLst>
            <a:ext uri="{FF2B5EF4-FFF2-40B4-BE49-F238E27FC236}">
              <a16:creationId xmlns:a16="http://schemas.microsoft.com/office/drawing/2014/main" id="{937B944A-0DAE-8517-A0F4-1CFB9BDB3DD6}"/>
            </a:ext>
          </a:extLst>
        </xdr:cNvPr>
        <xdr:cNvSpPr/>
      </xdr:nvSpPr>
      <xdr:spPr>
        <a:xfrm>
          <a:off x="8420100" y="19331939"/>
          <a:ext cx="5486400" cy="6865622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10</xdr:col>
      <xdr:colOff>0</xdr:colOff>
      <xdr:row>129</xdr:row>
      <xdr:rowOff>87630</xdr:rowOff>
    </xdr:from>
    <xdr:to>
      <xdr:col>12</xdr:col>
      <xdr:colOff>0</xdr:colOff>
      <xdr:row>129</xdr:row>
      <xdr:rowOff>93980</xdr:rowOff>
    </xdr:to>
    <xdr:cxnSp macro="">
      <xdr:nvCxnSpPr>
        <xdr:cNvPr id="174" name="OpenSolver39" descr="410c11b9-04d2-44d3-ac75-9eaf036e772a">
          <a:extLst>
            <a:ext uri="{FF2B5EF4-FFF2-40B4-BE49-F238E27FC236}">
              <a16:creationId xmlns:a16="http://schemas.microsoft.com/office/drawing/2014/main" id="{5D5AC82B-6FD1-3E7C-9EDC-EC9067981377}"/>
            </a:ext>
          </a:extLst>
        </xdr:cNvPr>
        <xdr:cNvCxnSpPr>
          <a:stCxn id="172" idx="3"/>
          <a:endCxn id="173" idx="1"/>
        </xdr:cNvCxnSpPr>
      </xdr:nvCxnSpPr>
      <xdr:spPr>
        <a:xfrm flipV="1">
          <a:off x="6637020" y="22764750"/>
          <a:ext cx="1783080" cy="635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701040</xdr:colOff>
      <xdr:row>128</xdr:row>
      <xdr:rowOff>139065</xdr:rowOff>
    </xdr:from>
    <xdr:to>
      <xdr:col>11</xdr:col>
      <xdr:colOff>121920</xdr:colOff>
      <xdr:row>130</xdr:row>
      <xdr:rowOff>42545</xdr:rowOff>
    </xdr:to>
    <xdr:sp macro="" textlink="">
      <xdr:nvSpPr>
        <xdr:cNvPr id="175" name="OpenSolver40" descr="446488bb-1067-4905-972a-59b58c8bd50a">
          <a:extLst>
            <a:ext uri="{FF2B5EF4-FFF2-40B4-BE49-F238E27FC236}">
              <a16:creationId xmlns:a16="http://schemas.microsoft.com/office/drawing/2014/main" id="{8627B479-34AB-7D57-8735-FB290A6A4E9D}"/>
            </a:ext>
          </a:extLst>
        </xdr:cNvPr>
        <xdr:cNvSpPr/>
      </xdr:nvSpPr>
      <xdr:spPr>
        <a:xfrm>
          <a:off x="7338060" y="22640925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1</xdr:col>
      <xdr:colOff>0</xdr:colOff>
      <xdr:row>154</xdr:row>
      <xdr:rowOff>1</xdr:rowOff>
    </xdr:from>
    <xdr:to>
      <xdr:col>2</xdr:col>
      <xdr:colOff>0</xdr:colOff>
      <xdr:row>163</xdr:row>
      <xdr:rowOff>0</xdr:rowOff>
    </xdr:to>
    <xdr:sp macro="" textlink="">
      <xdr:nvSpPr>
        <xdr:cNvPr id="176" name="OpenSolver41" descr="5df33619-2dd7-4161-a542-c967543d7d27">
          <a:extLst>
            <a:ext uri="{FF2B5EF4-FFF2-40B4-BE49-F238E27FC236}">
              <a16:creationId xmlns:a16="http://schemas.microsoft.com/office/drawing/2014/main" id="{A6346101-13B7-4053-5FF5-CCC6FAE79105}"/>
            </a:ext>
          </a:extLst>
        </xdr:cNvPr>
        <xdr:cNvSpPr/>
      </xdr:nvSpPr>
      <xdr:spPr>
        <a:xfrm>
          <a:off x="94488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00FF"/>
            </a:solidFill>
          </a:endParaRPr>
        </a:p>
      </xdr:txBody>
    </xdr:sp>
    <xdr:clientData/>
  </xdr:twoCellAnchor>
  <xdr:twoCellAnchor>
    <xdr:from>
      <xdr:col>7</xdr:col>
      <xdr:colOff>0</xdr:colOff>
      <xdr:row>170</xdr:row>
      <xdr:rowOff>1</xdr:rowOff>
    </xdr:from>
    <xdr:to>
      <xdr:col>8</xdr:col>
      <xdr:colOff>0</xdr:colOff>
      <xdr:row>179</xdr:row>
      <xdr:rowOff>1</xdr:rowOff>
    </xdr:to>
    <xdr:sp macro="" textlink="">
      <xdr:nvSpPr>
        <xdr:cNvPr id="177" name="OpenSolver42" descr="1fbf01cd-060f-4d1f-8a62-5edea5ed8c45">
          <a:extLst>
            <a:ext uri="{FF2B5EF4-FFF2-40B4-BE49-F238E27FC236}">
              <a16:creationId xmlns:a16="http://schemas.microsoft.com/office/drawing/2014/main" id="{C0079E78-A542-DF01-B17C-FB14ABBF090C}"/>
            </a:ext>
          </a:extLst>
        </xdr:cNvPr>
        <xdr:cNvSpPr/>
      </xdr:nvSpPr>
      <xdr:spPr>
        <a:xfrm>
          <a:off x="4770120" y="29878021"/>
          <a:ext cx="647700" cy="157734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1</xdr:col>
      <xdr:colOff>304800</xdr:colOff>
      <xdr:row>163</xdr:row>
      <xdr:rowOff>0</xdr:rowOff>
    </xdr:from>
    <xdr:to>
      <xdr:col>7</xdr:col>
      <xdr:colOff>323850</xdr:colOff>
      <xdr:row>170</xdr:row>
      <xdr:rowOff>1</xdr:rowOff>
    </xdr:to>
    <xdr:cxnSp macro="">
      <xdr:nvCxnSpPr>
        <xdr:cNvPr id="178" name="OpenSolver43" descr="cf7a00e4-20cd-4ca6-9559-618ac75b13ed">
          <a:extLst>
            <a:ext uri="{FF2B5EF4-FFF2-40B4-BE49-F238E27FC236}">
              <a16:creationId xmlns:a16="http://schemas.microsoft.com/office/drawing/2014/main" id="{E88DEC38-FAD3-1BBC-5634-882F225C5AD6}"/>
            </a:ext>
          </a:extLst>
        </xdr:cNvPr>
        <xdr:cNvCxnSpPr>
          <a:stCxn id="176" idx="2"/>
          <a:endCxn id="177" idx="0"/>
        </xdr:cNvCxnSpPr>
      </xdr:nvCxnSpPr>
      <xdr:spPr>
        <a:xfrm>
          <a:off x="1249680" y="28651200"/>
          <a:ext cx="3844290" cy="1226821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108585</xdr:colOff>
      <xdr:row>165</xdr:row>
      <xdr:rowOff>135891</xdr:rowOff>
    </xdr:from>
    <xdr:to>
      <xdr:col>4</xdr:col>
      <xdr:colOff>489585</xdr:colOff>
      <xdr:row>167</xdr:row>
      <xdr:rowOff>39371</xdr:rowOff>
    </xdr:to>
    <xdr:sp macro="" textlink="">
      <xdr:nvSpPr>
        <xdr:cNvPr id="179" name="OpenSolver44" descr="d740a860-bd3e-45e1-b05c-dcc92cddb402">
          <a:extLst>
            <a:ext uri="{FF2B5EF4-FFF2-40B4-BE49-F238E27FC236}">
              <a16:creationId xmlns:a16="http://schemas.microsoft.com/office/drawing/2014/main" id="{831CCE7F-C87F-EA6D-4428-B68B9A970043}"/>
            </a:ext>
          </a:extLst>
        </xdr:cNvPr>
        <xdr:cNvSpPr/>
      </xdr:nvSpPr>
      <xdr:spPr>
        <a:xfrm>
          <a:off x="2981325" y="2913761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2</xdr:col>
      <xdr:colOff>0</xdr:colOff>
      <xdr:row>154</xdr:row>
      <xdr:rowOff>1</xdr:rowOff>
    </xdr:from>
    <xdr:to>
      <xdr:col>3</xdr:col>
      <xdr:colOff>0</xdr:colOff>
      <xdr:row>163</xdr:row>
      <xdr:rowOff>0</xdr:rowOff>
    </xdr:to>
    <xdr:sp macro="" textlink="">
      <xdr:nvSpPr>
        <xdr:cNvPr id="180" name="OpenSolver45" descr="8e827767-0c7f-479c-a545-a74082537b03">
          <a:extLst>
            <a:ext uri="{FF2B5EF4-FFF2-40B4-BE49-F238E27FC236}">
              <a16:creationId xmlns:a16="http://schemas.microsoft.com/office/drawing/2014/main" id="{5C866BC2-7D38-82DA-0588-B670F85EAC86}"/>
            </a:ext>
          </a:extLst>
        </xdr:cNvPr>
        <xdr:cNvSpPr/>
      </xdr:nvSpPr>
      <xdr:spPr>
        <a:xfrm>
          <a:off x="155448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8000"/>
            </a:solidFill>
          </a:endParaRPr>
        </a:p>
      </xdr:txBody>
    </xdr:sp>
    <xdr:clientData/>
  </xdr:twoCellAnchor>
  <xdr:twoCellAnchor>
    <xdr:from>
      <xdr:col>8</xdr:col>
      <xdr:colOff>0</xdr:colOff>
      <xdr:row>170</xdr:row>
      <xdr:rowOff>1</xdr:rowOff>
    </xdr:from>
    <xdr:to>
      <xdr:col>9</xdr:col>
      <xdr:colOff>0</xdr:colOff>
      <xdr:row>179</xdr:row>
      <xdr:rowOff>1</xdr:rowOff>
    </xdr:to>
    <xdr:sp macro="" textlink="">
      <xdr:nvSpPr>
        <xdr:cNvPr id="181" name="OpenSolver46" descr="ad4e297a-e284-448b-86b1-f0a5c090182e">
          <a:extLst>
            <a:ext uri="{FF2B5EF4-FFF2-40B4-BE49-F238E27FC236}">
              <a16:creationId xmlns:a16="http://schemas.microsoft.com/office/drawing/2014/main" id="{F02A0C02-958A-2324-96B1-383F94E00B11}"/>
            </a:ext>
          </a:extLst>
        </xdr:cNvPr>
        <xdr:cNvSpPr/>
      </xdr:nvSpPr>
      <xdr:spPr>
        <a:xfrm>
          <a:off x="5417820" y="29878021"/>
          <a:ext cx="670560" cy="157734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008000"/>
              </a:solidFill>
            </a:rPr>
            <a:t>≤</a:t>
          </a:r>
        </a:p>
      </xdr:txBody>
    </xdr:sp>
    <xdr:clientData/>
  </xdr:twoCellAnchor>
  <xdr:twoCellAnchor>
    <xdr:from>
      <xdr:col>2</xdr:col>
      <xdr:colOff>304800</xdr:colOff>
      <xdr:row>163</xdr:row>
      <xdr:rowOff>0</xdr:rowOff>
    </xdr:from>
    <xdr:to>
      <xdr:col>8</xdr:col>
      <xdr:colOff>335280</xdr:colOff>
      <xdr:row>170</xdr:row>
      <xdr:rowOff>1</xdr:rowOff>
    </xdr:to>
    <xdr:cxnSp macro="">
      <xdr:nvCxnSpPr>
        <xdr:cNvPr id="182" name="OpenSolver47" descr="45c3304d-5da4-432a-9f48-a97d7ca32318">
          <a:extLst>
            <a:ext uri="{FF2B5EF4-FFF2-40B4-BE49-F238E27FC236}">
              <a16:creationId xmlns:a16="http://schemas.microsoft.com/office/drawing/2014/main" id="{C2348E7B-375C-31DC-609B-BECB4C37D22E}"/>
            </a:ext>
          </a:extLst>
        </xdr:cNvPr>
        <xdr:cNvCxnSpPr>
          <a:stCxn id="180" idx="2"/>
          <a:endCxn id="181" idx="0"/>
        </xdr:cNvCxnSpPr>
      </xdr:nvCxnSpPr>
      <xdr:spPr>
        <a:xfrm>
          <a:off x="1859280" y="28651200"/>
          <a:ext cx="3893820" cy="1226821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125730</xdr:colOff>
      <xdr:row>165</xdr:row>
      <xdr:rowOff>135891</xdr:rowOff>
    </xdr:from>
    <xdr:to>
      <xdr:col>5</xdr:col>
      <xdr:colOff>506730</xdr:colOff>
      <xdr:row>167</xdr:row>
      <xdr:rowOff>39371</xdr:rowOff>
    </xdr:to>
    <xdr:sp macro="" textlink="">
      <xdr:nvSpPr>
        <xdr:cNvPr id="183" name="OpenSolver48" descr="8bab8d96-32b3-49d1-8ef0-8cd1194702e9">
          <a:extLst>
            <a:ext uri="{FF2B5EF4-FFF2-40B4-BE49-F238E27FC236}">
              <a16:creationId xmlns:a16="http://schemas.microsoft.com/office/drawing/2014/main" id="{5CC7B160-F299-4886-B148-2F328C61EF1A}"/>
            </a:ext>
          </a:extLst>
        </xdr:cNvPr>
        <xdr:cNvSpPr/>
      </xdr:nvSpPr>
      <xdr:spPr>
        <a:xfrm>
          <a:off x="3615690" y="2913761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3</xdr:col>
      <xdr:colOff>0</xdr:colOff>
      <xdr:row>154</xdr:row>
      <xdr:rowOff>1</xdr:rowOff>
    </xdr:from>
    <xdr:to>
      <xdr:col>4</xdr:col>
      <xdr:colOff>0</xdr:colOff>
      <xdr:row>163</xdr:row>
      <xdr:rowOff>0</xdr:rowOff>
    </xdr:to>
    <xdr:sp macro="" textlink="">
      <xdr:nvSpPr>
        <xdr:cNvPr id="184" name="OpenSolver49" descr="9d6bc263-c4da-41b2-acd2-47d6ba8e5db3">
          <a:extLst>
            <a:ext uri="{FF2B5EF4-FFF2-40B4-BE49-F238E27FC236}">
              <a16:creationId xmlns:a16="http://schemas.microsoft.com/office/drawing/2014/main" id="{1A28D742-0D78-1051-5091-7F10223405B4}"/>
            </a:ext>
          </a:extLst>
        </xdr:cNvPr>
        <xdr:cNvSpPr/>
      </xdr:nvSpPr>
      <xdr:spPr>
        <a:xfrm>
          <a:off x="2164080" y="27073861"/>
          <a:ext cx="708660" cy="1577339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9900CC"/>
            </a:solidFill>
          </a:endParaRPr>
        </a:p>
      </xdr:txBody>
    </xdr:sp>
    <xdr:clientData/>
  </xdr:twoCellAnchor>
  <xdr:twoCellAnchor>
    <xdr:from>
      <xdr:col>9</xdr:col>
      <xdr:colOff>0</xdr:colOff>
      <xdr:row>170</xdr:row>
      <xdr:rowOff>1</xdr:rowOff>
    </xdr:from>
    <xdr:to>
      <xdr:col>10</xdr:col>
      <xdr:colOff>0</xdr:colOff>
      <xdr:row>179</xdr:row>
      <xdr:rowOff>1</xdr:rowOff>
    </xdr:to>
    <xdr:sp macro="" textlink="">
      <xdr:nvSpPr>
        <xdr:cNvPr id="185" name="OpenSolver50" descr="ba550ea7-b695-4c72-949c-5c532e77a7de">
          <a:extLst>
            <a:ext uri="{FF2B5EF4-FFF2-40B4-BE49-F238E27FC236}">
              <a16:creationId xmlns:a16="http://schemas.microsoft.com/office/drawing/2014/main" id="{B06AC756-47C8-2463-9DE7-BF5754ACAEA5}"/>
            </a:ext>
          </a:extLst>
        </xdr:cNvPr>
        <xdr:cNvSpPr/>
      </xdr:nvSpPr>
      <xdr:spPr>
        <a:xfrm>
          <a:off x="6088380" y="29878021"/>
          <a:ext cx="548640" cy="157734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4</xdr:col>
      <xdr:colOff>0</xdr:colOff>
      <xdr:row>158</xdr:row>
      <xdr:rowOff>87631</xdr:rowOff>
    </xdr:from>
    <xdr:to>
      <xdr:col>9</xdr:col>
      <xdr:colOff>274320</xdr:colOff>
      <xdr:row>170</xdr:row>
      <xdr:rowOff>1</xdr:rowOff>
    </xdr:to>
    <xdr:cxnSp macro="">
      <xdr:nvCxnSpPr>
        <xdr:cNvPr id="186" name="OpenSolver51" descr="f97ce4ba-704f-4896-8b8b-5a7b95b61e5d">
          <a:extLst>
            <a:ext uri="{FF2B5EF4-FFF2-40B4-BE49-F238E27FC236}">
              <a16:creationId xmlns:a16="http://schemas.microsoft.com/office/drawing/2014/main" id="{C0D516F8-5DA0-47DB-C51B-68FD1E458789}"/>
            </a:ext>
          </a:extLst>
        </xdr:cNvPr>
        <xdr:cNvCxnSpPr>
          <a:stCxn id="184" idx="3"/>
          <a:endCxn id="185" idx="0"/>
        </xdr:cNvCxnSpPr>
      </xdr:nvCxnSpPr>
      <xdr:spPr>
        <a:xfrm>
          <a:off x="2872740" y="27862531"/>
          <a:ext cx="3489960" cy="201549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335280</xdr:colOff>
      <xdr:row>163</xdr:row>
      <xdr:rowOff>92078</xdr:rowOff>
    </xdr:from>
    <xdr:to>
      <xdr:col>7</xdr:col>
      <xdr:colOff>38100</xdr:colOff>
      <xdr:row>164</xdr:row>
      <xdr:rowOff>170818</xdr:rowOff>
    </xdr:to>
    <xdr:sp macro="" textlink="">
      <xdr:nvSpPr>
        <xdr:cNvPr id="187" name="OpenSolver52" descr="0163c1dc-d8b7-4af9-9ba1-9ccaf41d4135">
          <a:extLst>
            <a:ext uri="{FF2B5EF4-FFF2-40B4-BE49-F238E27FC236}">
              <a16:creationId xmlns:a16="http://schemas.microsoft.com/office/drawing/2014/main" id="{734B93CF-DFFB-63DF-D2CD-EA62B1043E57}"/>
            </a:ext>
          </a:extLst>
        </xdr:cNvPr>
        <xdr:cNvSpPr/>
      </xdr:nvSpPr>
      <xdr:spPr>
        <a:xfrm>
          <a:off x="4427220" y="28743278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4</xdr:col>
      <xdr:colOff>0</xdr:colOff>
      <xdr:row>154</xdr:row>
      <xdr:rowOff>1</xdr:rowOff>
    </xdr:from>
    <xdr:to>
      <xdr:col>5</xdr:col>
      <xdr:colOff>0</xdr:colOff>
      <xdr:row>163</xdr:row>
      <xdr:rowOff>0</xdr:rowOff>
    </xdr:to>
    <xdr:sp macro="" textlink="">
      <xdr:nvSpPr>
        <xdr:cNvPr id="188" name="OpenSolver53" descr="65ea63e2-73fd-4434-add1-3f2ca37e8f8a">
          <a:extLst>
            <a:ext uri="{FF2B5EF4-FFF2-40B4-BE49-F238E27FC236}">
              <a16:creationId xmlns:a16="http://schemas.microsoft.com/office/drawing/2014/main" id="{A367A2C0-E89B-398C-E111-CF1B56107ED8}"/>
            </a:ext>
          </a:extLst>
        </xdr:cNvPr>
        <xdr:cNvSpPr/>
      </xdr:nvSpPr>
      <xdr:spPr>
        <a:xfrm>
          <a:off x="2872740" y="27073861"/>
          <a:ext cx="617220" cy="1577339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800000"/>
            </a:solidFill>
          </a:endParaRPr>
        </a:p>
      </xdr:txBody>
    </xdr:sp>
    <xdr:clientData/>
  </xdr:twoCellAnchor>
  <xdr:twoCellAnchor>
    <xdr:from>
      <xdr:col>7</xdr:col>
      <xdr:colOff>12700</xdr:colOff>
      <xdr:row>170</xdr:row>
      <xdr:rowOff>12701</xdr:rowOff>
    </xdr:from>
    <xdr:to>
      <xdr:col>8</xdr:col>
      <xdr:colOff>0</xdr:colOff>
      <xdr:row>179</xdr:row>
      <xdr:rowOff>1</xdr:rowOff>
    </xdr:to>
    <xdr:sp macro="" textlink="">
      <xdr:nvSpPr>
        <xdr:cNvPr id="189" name="OpenSolver54" descr="3a332d6a-0be8-448f-a497-fef6cc7bcd47">
          <a:extLst>
            <a:ext uri="{FF2B5EF4-FFF2-40B4-BE49-F238E27FC236}">
              <a16:creationId xmlns:a16="http://schemas.microsoft.com/office/drawing/2014/main" id="{746F0FEA-1FA3-AC7B-2C70-C4E4F72387F6}"/>
            </a:ext>
          </a:extLst>
        </xdr:cNvPr>
        <xdr:cNvSpPr/>
      </xdr:nvSpPr>
      <xdr:spPr>
        <a:xfrm>
          <a:off x="4782820" y="29890721"/>
          <a:ext cx="635000" cy="156464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800000"/>
              </a:solidFill>
            </a:rPr>
            <a:t>≤</a:t>
          </a:r>
        </a:p>
      </xdr:txBody>
    </xdr:sp>
    <xdr:clientData/>
  </xdr:twoCellAnchor>
  <xdr:twoCellAnchor>
    <xdr:from>
      <xdr:col>4</xdr:col>
      <xdr:colOff>308610</xdr:colOff>
      <xdr:row>163</xdr:row>
      <xdr:rowOff>0</xdr:rowOff>
    </xdr:from>
    <xdr:to>
      <xdr:col>7</xdr:col>
      <xdr:colOff>330200</xdr:colOff>
      <xdr:row>170</xdr:row>
      <xdr:rowOff>12701</xdr:rowOff>
    </xdr:to>
    <xdr:cxnSp macro="">
      <xdr:nvCxnSpPr>
        <xdr:cNvPr id="190" name="OpenSolver55" descr="ff5eec5a-6f88-494c-ba39-ec11176d03d4">
          <a:extLst>
            <a:ext uri="{FF2B5EF4-FFF2-40B4-BE49-F238E27FC236}">
              <a16:creationId xmlns:a16="http://schemas.microsoft.com/office/drawing/2014/main" id="{70853B66-8B68-3ADA-211F-3A9CE28A5168}"/>
            </a:ext>
          </a:extLst>
        </xdr:cNvPr>
        <xdr:cNvCxnSpPr>
          <a:stCxn id="188" idx="2"/>
          <a:endCxn id="189" idx="0"/>
        </xdr:cNvCxnSpPr>
      </xdr:nvCxnSpPr>
      <xdr:spPr>
        <a:xfrm>
          <a:off x="3181350" y="28651200"/>
          <a:ext cx="1918970" cy="1239521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460375</xdr:colOff>
      <xdr:row>165</xdr:row>
      <xdr:rowOff>142241</xdr:rowOff>
    </xdr:from>
    <xdr:to>
      <xdr:col>6</xdr:col>
      <xdr:colOff>239395</xdr:colOff>
      <xdr:row>167</xdr:row>
      <xdr:rowOff>45721</xdr:rowOff>
    </xdr:to>
    <xdr:sp macro="" textlink="">
      <xdr:nvSpPr>
        <xdr:cNvPr id="191" name="OpenSolver56" descr="5436b9b2-878e-43f7-9ef4-c0c24207a32d">
          <a:extLst>
            <a:ext uri="{FF2B5EF4-FFF2-40B4-BE49-F238E27FC236}">
              <a16:creationId xmlns:a16="http://schemas.microsoft.com/office/drawing/2014/main" id="{AD65D81D-34E4-DEB3-6959-B94E9ADE24AE}"/>
            </a:ext>
          </a:extLst>
        </xdr:cNvPr>
        <xdr:cNvSpPr/>
      </xdr:nvSpPr>
      <xdr:spPr>
        <a:xfrm>
          <a:off x="3950335" y="2914396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5</xdr:col>
      <xdr:colOff>0</xdr:colOff>
      <xdr:row>154</xdr:row>
      <xdr:rowOff>1</xdr:rowOff>
    </xdr:from>
    <xdr:to>
      <xdr:col>6</xdr:col>
      <xdr:colOff>0</xdr:colOff>
      <xdr:row>163</xdr:row>
      <xdr:rowOff>0</xdr:rowOff>
    </xdr:to>
    <xdr:sp macro="" textlink="">
      <xdr:nvSpPr>
        <xdr:cNvPr id="192" name="OpenSolver57" descr="93c37637-0506-45c2-80b7-a702a7d889d5">
          <a:extLst>
            <a:ext uri="{FF2B5EF4-FFF2-40B4-BE49-F238E27FC236}">
              <a16:creationId xmlns:a16="http://schemas.microsoft.com/office/drawing/2014/main" id="{B3757114-59DA-8E24-D856-074DF9809259}"/>
            </a:ext>
          </a:extLst>
        </xdr:cNvPr>
        <xdr:cNvSpPr/>
      </xdr:nvSpPr>
      <xdr:spPr>
        <a:xfrm>
          <a:off x="3489960" y="27073861"/>
          <a:ext cx="601980" cy="1577339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CC33"/>
            </a:solidFill>
          </a:endParaRPr>
        </a:p>
      </xdr:txBody>
    </xdr:sp>
    <xdr:clientData/>
  </xdr:twoCellAnchor>
  <xdr:twoCellAnchor>
    <xdr:from>
      <xdr:col>8</xdr:col>
      <xdr:colOff>12700</xdr:colOff>
      <xdr:row>170</xdr:row>
      <xdr:rowOff>12701</xdr:rowOff>
    </xdr:from>
    <xdr:to>
      <xdr:col>9</xdr:col>
      <xdr:colOff>0</xdr:colOff>
      <xdr:row>179</xdr:row>
      <xdr:rowOff>1</xdr:rowOff>
    </xdr:to>
    <xdr:sp macro="" textlink="">
      <xdr:nvSpPr>
        <xdr:cNvPr id="193" name="OpenSolver58" descr="da7b221b-9dfb-4a4d-b82d-a4d40d5e9cec">
          <a:extLst>
            <a:ext uri="{FF2B5EF4-FFF2-40B4-BE49-F238E27FC236}">
              <a16:creationId xmlns:a16="http://schemas.microsoft.com/office/drawing/2014/main" id="{404C67AF-F897-3022-5ABA-CEC9B6D439FB}"/>
            </a:ext>
          </a:extLst>
        </xdr:cNvPr>
        <xdr:cNvSpPr/>
      </xdr:nvSpPr>
      <xdr:spPr>
        <a:xfrm>
          <a:off x="5430520" y="29890721"/>
          <a:ext cx="657860" cy="156464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5</xdr:col>
      <xdr:colOff>300990</xdr:colOff>
      <xdr:row>163</xdr:row>
      <xdr:rowOff>0</xdr:rowOff>
    </xdr:from>
    <xdr:to>
      <xdr:col>8</xdr:col>
      <xdr:colOff>341630</xdr:colOff>
      <xdr:row>170</xdr:row>
      <xdr:rowOff>12701</xdr:rowOff>
    </xdr:to>
    <xdr:cxnSp macro="">
      <xdr:nvCxnSpPr>
        <xdr:cNvPr id="194" name="OpenSolver59" descr="a46c562a-250b-4ee7-8b03-3c10c3bacb15">
          <a:extLst>
            <a:ext uri="{FF2B5EF4-FFF2-40B4-BE49-F238E27FC236}">
              <a16:creationId xmlns:a16="http://schemas.microsoft.com/office/drawing/2014/main" id="{A06D8F74-20F8-8AFC-4EDF-492672F50003}"/>
            </a:ext>
          </a:extLst>
        </xdr:cNvPr>
        <xdr:cNvCxnSpPr>
          <a:stCxn id="192" idx="2"/>
          <a:endCxn id="193" idx="0"/>
        </xdr:cNvCxnSpPr>
      </xdr:nvCxnSpPr>
      <xdr:spPr>
        <a:xfrm>
          <a:off x="3790950" y="28651200"/>
          <a:ext cx="1968500" cy="1239521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492760</xdr:colOff>
      <xdr:row>165</xdr:row>
      <xdr:rowOff>142241</xdr:rowOff>
    </xdr:from>
    <xdr:to>
      <xdr:col>7</xdr:col>
      <xdr:colOff>195580</xdr:colOff>
      <xdr:row>167</xdr:row>
      <xdr:rowOff>45721</xdr:rowOff>
    </xdr:to>
    <xdr:sp macro="" textlink="">
      <xdr:nvSpPr>
        <xdr:cNvPr id="195" name="OpenSolver60" descr="bf47e279-5adb-47f1-8d20-d574be484cf0">
          <a:extLst>
            <a:ext uri="{FF2B5EF4-FFF2-40B4-BE49-F238E27FC236}">
              <a16:creationId xmlns:a16="http://schemas.microsoft.com/office/drawing/2014/main" id="{4B0162F5-172D-E408-A126-A08E94DC7FF0}"/>
            </a:ext>
          </a:extLst>
        </xdr:cNvPr>
        <xdr:cNvSpPr/>
      </xdr:nvSpPr>
      <xdr:spPr>
        <a:xfrm>
          <a:off x="4584700" y="2914396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6</xdr:col>
      <xdr:colOff>0</xdr:colOff>
      <xdr:row>154</xdr:row>
      <xdr:rowOff>1</xdr:rowOff>
    </xdr:from>
    <xdr:to>
      <xdr:col>7</xdr:col>
      <xdr:colOff>0</xdr:colOff>
      <xdr:row>163</xdr:row>
      <xdr:rowOff>0</xdr:rowOff>
    </xdr:to>
    <xdr:sp macro="" textlink="">
      <xdr:nvSpPr>
        <xdr:cNvPr id="196" name="OpenSolver61" descr="6b9af44e-cc80-4467-9222-2f647de75caa">
          <a:extLst>
            <a:ext uri="{FF2B5EF4-FFF2-40B4-BE49-F238E27FC236}">
              <a16:creationId xmlns:a16="http://schemas.microsoft.com/office/drawing/2014/main" id="{6AD1475A-94F4-E60F-712F-063E0DD3156C}"/>
            </a:ext>
          </a:extLst>
        </xdr:cNvPr>
        <xdr:cNvSpPr/>
      </xdr:nvSpPr>
      <xdr:spPr>
        <a:xfrm>
          <a:off x="4091940" y="27073861"/>
          <a:ext cx="678180" cy="1577339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6600"/>
            </a:solidFill>
          </a:endParaRPr>
        </a:p>
      </xdr:txBody>
    </xdr:sp>
    <xdr:clientData/>
  </xdr:twoCellAnchor>
  <xdr:twoCellAnchor>
    <xdr:from>
      <xdr:col>9</xdr:col>
      <xdr:colOff>12700</xdr:colOff>
      <xdr:row>170</xdr:row>
      <xdr:rowOff>12701</xdr:rowOff>
    </xdr:from>
    <xdr:to>
      <xdr:col>10</xdr:col>
      <xdr:colOff>0</xdr:colOff>
      <xdr:row>179</xdr:row>
      <xdr:rowOff>1</xdr:rowOff>
    </xdr:to>
    <xdr:sp macro="" textlink="">
      <xdr:nvSpPr>
        <xdr:cNvPr id="197" name="OpenSolver62" descr="f01dd6da-d9a7-45fb-a1a1-4a08aa83613a">
          <a:extLst>
            <a:ext uri="{FF2B5EF4-FFF2-40B4-BE49-F238E27FC236}">
              <a16:creationId xmlns:a16="http://schemas.microsoft.com/office/drawing/2014/main" id="{C766902C-ECEC-77F6-38C1-2CE0531D001F}"/>
            </a:ext>
          </a:extLst>
        </xdr:cNvPr>
        <xdr:cNvSpPr/>
      </xdr:nvSpPr>
      <xdr:spPr>
        <a:xfrm>
          <a:off x="6101080" y="29890721"/>
          <a:ext cx="535940" cy="156464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6</xdr:col>
      <xdr:colOff>339090</xdr:colOff>
      <xdr:row>163</xdr:row>
      <xdr:rowOff>0</xdr:rowOff>
    </xdr:from>
    <xdr:to>
      <xdr:col>9</xdr:col>
      <xdr:colOff>280670</xdr:colOff>
      <xdr:row>170</xdr:row>
      <xdr:rowOff>12701</xdr:rowOff>
    </xdr:to>
    <xdr:cxnSp macro="">
      <xdr:nvCxnSpPr>
        <xdr:cNvPr id="198" name="OpenSolver63" descr="63d0826d-f43d-4830-9237-dc35e3ea1e22">
          <a:extLst>
            <a:ext uri="{FF2B5EF4-FFF2-40B4-BE49-F238E27FC236}">
              <a16:creationId xmlns:a16="http://schemas.microsoft.com/office/drawing/2014/main" id="{FAD3507C-37B4-7D4B-CCAD-86EA22E4F84E}"/>
            </a:ext>
          </a:extLst>
        </xdr:cNvPr>
        <xdr:cNvCxnSpPr>
          <a:stCxn id="196" idx="2"/>
          <a:endCxn id="197" idx="0"/>
        </xdr:cNvCxnSpPr>
      </xdr:nvCxnSpPr>
      <xdr:spPr>
        <a:xfrm>
          <a:off x="4431030" y="28651200"/>
          <a:ext cx="1938020" cy="1239521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439420</xdr:colOff>
      <xdr:row>165</xdr:row>
      <xdr:rowOff>142241</xdr:rowOff>
    </xdr:from>
    <xdr:to>
      <xdr:col>8</xdr:col>
      <xdr:colOff>172720</xdr:colOff>
      <xdr:row>167</xdr:row>
      <xdr:rowOff>45721</xdr:rowOff>
    </xdr:to>
    <xdr:sp macro="" textlink="">
      <xdr:nvSpPr>
        <xdr:cNvPr id="199" name="OpenSolver64" descr="e826283b-0de5-4aac-bc30-0f0c46ea3cfd">
          <a:extLst>
            <a:ext uri="{FF2B5EF4-FFF2-40B4-BE49-F238E27FC236}">
              <a16:creationId xmlns:a16="http://schemas.microsoft.com/office/drawing/2014/main" id="{60C08CE1-AF26-216A-F336-8E725DA6F04D}"/>
            </a:ext>
          </a:extLst>
        </xdr:cNvPr>
        <xdr:cNvSpPr/>
      </xdr:nvSpPr>
      <xdr:spPr>
        <a:xfrm>
          <a:off x="5209540" y="2914396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7</xdr:col>
      <xdr:colOff>0</xdr:colOff>
      <xdr:row>154</xdr:row>
      <xdr:rowOff>1</xdr:rowOff>
    </xdr:from>
    <xdr:to>
      <xdr:col>8</xdr:col>
      <xdr:colOff>0</xdr:colOff>
      <xdr:row>163</xdr:row>
      <xdr:rowOff>0</xdr:rowOff>
    </xdr:to>
    <xdr:sp macro="" textlink="">
      <xdr:nvSpPr>
        <xdr:cNvPr id="200" name="OpenSolver65" descr="a21ad11a-0c2d-44de-b93a-def57c9ec38e">
          <a:extLst>
            <a:ext uri="{FF2B5EF4-FFF2-40B4-BE49-F238E27FC236}">
              <a16:creationId xmlns:a16="http://schemas.microsoft.com/office/drawing/2014/main" id="{B99A81A1-2D52-9306-5D17-A3B62954D128}"/>
            </a:ext>
          </a:extLst>
        </xdr:cNvPr>
        <xdr:cNvSpPr/>
      </xdr:nvSpPr>
      <xdr:spPr>
        <a:xfrm>
          <a:off x="4770120" y="27073861"/>
          <a:ext cx="647700" cy="1577339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CC0099"/>
            </a:solidFill>
          </a:endParaRPr>
        </a:p>
      </xdr:txBody>
    </xdr:sp>
    <xdr:clientData/>
  </xdr:twoCellAnchor>
  <xdr:twoCellAnchor>
    <xdr:from>
      <xdr:col>7</xdr:col>
      <xdr:colOff>25400</xdr:colOff>
      <xdr:row>170</xdr:row>
      <xdr:rowOff>25401</xdr:rowOff>
    </xdr:from>
    <xdr:to>
      <xdr:col>8</xdr:col>
      <xdr:colOff>0</xdr:colOff>
      <xdr:row>179</xdr:row>
      <xdr:rowOff>1</xdr:rowOff>
    </xdr:to>
    <xdr:sp macro="" textlink="">
      <xdr:nvSpPr>
        <xdr:cNvPr id="201" name="OpenSolver66" descr="5a3b88a9-5cf0-4862-9b9e-932d205fe40c">
          <a:extLst>
            <a:ext uri="{FF2B5EF4-FFF2-40B4-BE49-F238E27FC236}">
              <a16:creationId xmlns:a16="http://schemas.microsoft.com/office/drawing/2014/main" id="{20FCA121-2A1A-1140-1253-F6E4969892BB}"/>
            </a:ext>
          </a:extLst>
        </xdr:cNvPr>
        <xdr:cNvSpPr/>
      </xdr:nvSpPr>
      <xdr:spPr>
        <a:xfrm>
          <a:off x="4795520" y="29903421"/>
          <a:ext cx="622300" cy="155194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CC0099"/>
              </a:solidFill>
            </a:rPr>
            <a:t>≤</a:t>
          </a:r>
        </a:p>
      </xdr:txBody>
    </xdr:sp>
    <xdr:clientData/>
  </xdr:twoCellAnchor>
  <xdr:twoCellAnchor>
    <xdr:from>
      <xdr:col>7</xdr:col>
      <xdr:colOff>323850</xdr:colOff>
      <xdr:row>163</xdr:row>
      <xdr:rowOff>0</xdr:rowOff>
    </xdr:from>
    <xdr:to>
      <xdr:col>7</xdr:col>
      <xdr:colOff>336550</xdr:colOff>
      <xdr:row>170</xdr:row>
      <xdr:rowOff>25401</xdr:rowOff>
    </xdr:to>
    <xdr:cxnSp macro="">
      <xdr:nvCxnSpPr>
        <xdr:cNvPr id="202" name="OpenSolver67" descr="a08ba9de-ec10-4f06-8785-3772ddfd37c2">
          <a:extLst>
            <a:ext uri="{FF2B5EF4-FFF2-40B4-BE49-F238E27FC236}">
              <a16:creationId xmlns:a16="http://schemas.microsoft.com/office/drawing/2014/main" id="{44016250-8572-6848-A073-CA3788806DE1}"/>
            </a:ext>
          </a:extLst>
        </xdr:cNvPr>
        <xdr:cNvCxnSpPr>
          <a:stCxn id="200" idx="2"/>
          <a:endCxn id="201" idx="0"/>
        </xdr:cNvCxnSpPr>
      </xdr:nvCxnSpPr>
      <xdr:spPr>
        <a:xfrm>
          <a:off x="5093970" y="28651200"/>
          <a:ext cx="12700" cy="1252221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139700</xdr:colOff>
      <xdr:row>165</xdr:row>
      <xdr:rowOff>148591</xdr:rowOff>
    </xdr:from>
    <xdr:to>
      <xdr:col>7</xdr:col>
      <xdr:colOff>520700</xdr:colOff>
      <xdr:row>167</xdr:row>
      <xdr:rowOff>52071</xdr:rowOff>
    </xdr:to>
    <xdr:sp macro="" textlink="">
      <xdr:nvSpPr>
        <xdr:cNvPr id="203" name="OpenSolver68" descr="1ef32cd4-be8d-44fe-832e-c87d0d0c958a">
          <a:extLst>
            <a:ext uri="{FF2B5EF4-FFF2-40B4-BE49-F238E27FC236}">
              <a16:creationId xmlns:a16="http://schemas.microsoft.com/office/drawing/2014/main" id="{F24BE233-6954-3C77-D775-8A98AFE4E808}"/>
            </a:ext>
          </a:extLst>
        </xdr:cNvPr>
        <xdr:cNvSpPr/>
      </xdr:nvSpPr>
      <xdr:spPr>
        <a:xfrm>
          <a:off x="4909820" y="2915031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7</xdr:col>
      <xdr:colOff>38100</xdr:colOff>
      <xdr:row>170</xdr:row>
      <xdr:rowOff>38101</xdr:rowOff>
    </xdr:from>
    <xdr:to>
      <xdr:col>8</xdr:col>
      <xdr:colOff>0</xdr:colOff>
      <xdr:row>179</xdr:row>
      <xdr:rowOff>1</xdr:rowOff>
    </xdr:to>
    <xdr:sp macro="" textlink="">
      <xdr:nvSpPr>
        <xdr:cNvPr id="204" name="OpenSolver69" descr="a9f9e141-787d-4044-a41e-61bac5f3b771">
          <a:extLst>
            <a:ext uri="{FF2B5EF4-FFF2-40B4-BE49-F238E27FC236}">
              <a16:creationId xmlns:a16="http://schemas.microsoft.com/office/drawing/2014/main" id="{0E2C86C0-8EC7-209B-C019-D1D1B5091482}"/>
            </a:ext>
          </a:extLst>
        </xdr:cNvPr>
        <xdr:cNvSpPr/>
      </xdr:nvSpPr>
      <xdr:spPr>
        <a:xfrm>
          <a:off x="4808220" y="29916121"/>
          <a:ext cx="609600" cy="153924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00FF"/>
            </a:solidFill>
          </a:endParaRPr>
        </a:p>
      </xdr:txBody>
    </xdr:sp>
    <xdr:clientData/>
  </xdr:twoCellAnchor>
  <xdr:twoCellAnchor>
    <xdr:from>
      <xdr:col>12</xdr:col>
      <xdr:colOff>0</xdr:colOff>
      <xdr:row>154</xdr:row>
      <xdr:rowOff>1</xdr:rowOff>
    </xdr:from>
    <xdr:to>
      <xdr:col>13</xdr:col>
      <xdr:colOff>0</xdr:colOff>
      <xdr:row>163</xdr:row>
      <xdr:rowOff>0</xdr:rowOff>
    </xdr:to>
    <xdr:sp macro="" textlink="">
      <xdr:nvSpPr>
        <xdr:cNvPr id="205" name="OpenSolver70" descr="f42e57ba-d8e6-42dc-acdc-7a3e44103a7f">
          <a:extLst>
            <a:ext uri="{FF2B5EF4-FFF2-40B4-BE49-F238E27FC236}">
              <a16:creationId xmlns:a16="http://schemas.microsoft.com/office/drawing/2014/main" id="{B9FD2C1B-E283-92C3-6A44-C337798B7180}"/>
            </a:ext>
          </a:extLst>
        </xdr:cNvPr>
        <xdr:cNvSpPr/>
      </xdr:nvSpPr>
      <xdr:spPr>
        <a:xfrm>
          <a:off x="842010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7</xdr:col>
      <xdr:colOff>342900</xdr:colOff>
      <xdr:row>163</xdr:row>
      <xdr:rowOff>0</xdr:rowOff>
    </xdr:from>
    <xdr:to>
      <xdr:col>12</xdr:col>
      <xdr:colOff>304800</xdr:colOff>
      <xdr:row>170</xdr:row>
      <xdr:rowOff>38101</xdr:rowOff>
    </xdr:to>
    <xdr:cxnSp macro="">
      <xdr:nvCxnSpPr>
        <xdr:cNvPr id="206" name="OpenSolver71" descr="74d632ab-337f-491f-af85-24d35975361f">
          <a:extLst>
            <a:ext uri="{FF2B5EF4-FFF2-40B4-BE49-F238E27FC236}">
              <a16:creationId xmlns:a16="http://schemas.microsoft.com/office/drawing/2014/main" id="{B3FE9B89-ACB6-CB6A-D156-14AD28CC43F5}"/>
            </a:ext>
          </a:extLst>
        </xdr:cNvPr>
        <xdr:cNvCxnSpPr>
          <a:stCxn id="204" idx="0"/>
          <a:endCxn id="205" idx="2"/>
        </xdr:cNvCxnSpPr>
      </xdr:nvCxnSpPr>
      <xdr:spPr>
        <a:xfrm flipV="1">
          <a:off x="5113020" y="28651200"/>
          <a:ext cx="3611880" cy="1264921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91440</xdr:colOff>
      <xdr:row>165</xdr:row>
      <xdr:rowOff>154941</xdr:rowOff>
    </xdr:from>
    <xdr:to>
      <xdr:col>10</xdr:col>
      <xdr:colOff>472440</xdr:colOff>
      <xdr:row>167</xdr:row>
      <xdr:rowOff>58421</xdr:rowOff>
    </xdr:to>
    <xdr:sp macro="" textlink="">
      <xdr:nvSpPr>
        <xdr:cNvPr id="207" name="OpenSolver72" descr="10f9bcfb-dfa3-46f3-bb43-c9e737e25e8d">
          <a:extLst>
            <a:ext uri="{FF2B5EF4-FFF2-40B4-BE49-F238E27FC236}">
              <a16:creationId xmlns:a16="http://schemas.microsoft.com/office/drawing/2014/main" id="{FB4300F5-9750-C892-3482-46F885D978B0}"/>
            </a:ext>
          </a:extLst>
        </xdr:cNvPr>
        <xdr:cNvSpPr/>
      </xdr:nvSpPr>
      <xdr:spPr>
        <a:xfrm>
          <a:off x="6728460" y="2915666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8</xdr:col>
      <xdr:colOff>25400</xdr:colOff>
      <xdr:row>170</xdr:row>
      <xdr:rowOff>25401</xdr:rowOff>
    </xdr:from>
    <xdr:to>
      <xdr:col>9</xdr:col>
      <xdr:colOff>0</xdr:colOff>
      <xdr:row>179</xdr:row>
      <xdr:rowOff>1</xdr:rowOff>
    </xdr:to>
    <xdr:sp macro="" textlink="">
      <xdr:nvSpPr>
        <xdr:cNvPr id="208" name="OpenSolver73" descr="2124fd52-425d-4554-87cd-5ee91c24e27d">
          <a:extLst>
            <a:ext uri="{FF2B5EF4-FFF2-40B4-BE49-F238E27FC236}">
              <a16:creationId xmlns:a16="http://schemas.microsoft.com/office/drawing/2014/main" id="{9316DDAE-B4E8-821C-A0F7-57D51C6DC92A}"/>
            </a:ext>
          </a:extLst>
        </xdr:cNvPr>
        <xdr:cNvSpPr/>
      </xdr:nvSpPr>
      <xdr:spPr>
        <a:xfrm>
          <a:off x="5443220" y="29903421"/>
          <a:ext cx="645160" cy="155194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8000"/>
            </a:solidFill>
          </a:endParaRPr>
        </a:p>
      </xdr:txBody>
    </xdr:sp>
    <xdr:clientData/>
  </xdr:twoCellAnchor>
  <xdr:twoCellAnchor>
    <xdr:from>
      <xdr:col>13</xdr:col>
      <xdr:colOff>0</xdr:colOff>
      <xdr:row>154</xdr:row>
      <xdr:rowOff>1</xdr:rowOff>
    </xdr:from>
    <xdr:to>
      <xdr:col>14</xdr:col>
      <xdr:colOff>0</xdr:colOff>
      <xdr:row>163</xdr:row>
      <xdr:rowOff>0</xdr:rowOff>
    </xdr:to>
    <xdr:sp macro="" textlink="">
      <xdr:nvSpPr>
        <xdr:cNvPr id="209" name="OpenSolver74" descr="2a3719d8-1ec7-4425-95f3-2cd7a348b6ed">
          <a:extLst>
            <a:ext uri="{FF2B5EF4-FFF2-40B4-BE49-F238E27FC236}">
              <a16:creationId xmlns:a16="http://schemas.microsoft.com/office/drawing/2014/main" id="{AE4A93A1-9FEF-736B-2C54-6D589FCA01C6}"/>
            </a:ext>
          </a:extLst>
        </xdr:cNvPr>
        <xdr:cNvSpPr/>
      </xdr:nvSpPr>
      <xdr:spPr>
        <a:xfrm>
          <a:off x="902970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8</xdr:col>
      <xdr:colOff>347980</xdr:colOff>
      <xdr:row>163</xdr:row>
      <xdr:rowOff>0</xdr:rowOff>
    </xdr:from>
    <xdr:to>
      <xdr:col>13</xdr:col>
      <xdr:colOff>304800</xdr:colOff>
      <xdr:row>170</xdr:row>
      <xdr:rowOff>25401</xdr:rowOff>
    </xdr:to>
    <xdr:cxnSp macro="">
      <xdr:nvCxnSpPr>
        <xdr:cNvPr id="210" name="OpenSolver75" descr="a7680b7b-8855-458d-bd1f-d25b1e51b06a">
          <a:extLst>
            <a:ext uri="{FF2B5EF4-FFF2-40B4-BE49-F238E27FC236}">
              <a16:creationId xmlns:a16="http://schemas.microsoft.com/office/drawing/2014/main" id="{B187FC63-EA40-6327-9ED6-BC1B282F8086}"/>
            </a:ext>
          </a:extLst>
        </xdr:cNvPr>
        <xdr:cNvCxnSpPr>
          <a:stCxn id="208" idx="0"/>
          <a:endCxn id="209" idx="2"/>
        </xdr:cNvCxnSpPr>
      </xdr:nvCxnSpPr>
      <xdr:spPr>
        <a:xfrm flipV="1">
          <a:off x="5765800" y="28651200"/>
          <a:ext cx="3568700" cy="1252221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722630</xdr:colOff>
      <xdr:row>165</xdr:row>
      <xdr:rowOff>148591</xdr:rowOff>
    </xdr:from>
    <xdr:to>
      <xdr:col>11</xdr:col>
      <xdr:colOff>143510</xdr:colOff>
      <xdr:row>167</xdr:row>
      <xdr:rowOff>52071</xdr:rowOff>
    </xdr:to>
    <xdr:sp macro="" textlink="">
      <xdr:nvSpPr>
        <xdr:cNvPr id="211" name="OpenSolver76" descr="5d83b570-f96d-4152-bd89-50c53e3954b1">
          <a:extLst>
            <a:ext uri="{FF2B5EF4-FFF2-40B4-BE49-F238E27FC236}">
              <a16:creationId xmlns:a16="http://schemas.microsoft.com/office/drawing/2014/main" id="{B8C847D2-78C3-F9CC-E4F5-1442B0704AF3}"/>
            </a:ext>
          </a:extLst>
        </xdr:cNvPr>
        <xdr:cNvSpPr/>
      </xdr:nvSpPr>
      <xdr:spPr>
        <a:xfrm>
          <a:off x="7359650" y="2915031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9</xdr:col>
      <xdr:colOff>25400</xdr:colOff>
      <xdr:row>170</xdr:row>
      <xdr:rowOff>25401</xdr:rowOff>
    </xdr:from>
    <xdr:to>
      <xdr:col>10</xdr:col>
      <xdr:colOff>0</xdr:colOff>
      <xdr:row>179</xdr:row>
      <xdr:rowOff>1</xdr:rowOff>
    </xdr:to>
    <xdr:sp macro="" textlink="">
      <xdr:nvSpPr>
        <xdr:cNvPr id="212" name="OpenSolver77" descr="7cdeb81a-4e0a-4bde-9695-bac941e86979">
          <a:extLst>
            <a:ext uri="{FF2B5EF4-FFF2-40B4-BE49-F238E27FC236}">
              <a16:creationId xmlns:a16="http://schemas.microsoft.com/office/drawing/2014/main" id="{63B38E43-079D-9011-2F2E-6908F31A14CF}"/>
            </a:ext>
          </a:extLst>
        </xdr:cNvPr>
        <xdr:cNvSpPr/>
      </xdr:nvSpPr>
      <xdr:spPr>
        <a:xfrm>
          <a:off x="6113780" y="29903421"/>
          <a:ext cx="523240" cy="155194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9900CC"/>
            </a:solidFill>
          </a:endParaRPr>
        </a:p>
      </xdr:txBody>
    </xdr:sp>
    <xdr:clientData/>
  </xdr:twoCellAnchor>
  <xdr:twoCellAnchor>
    <xdr:from>
      <xdr:col>14</xdr:col>
      <xdr:colOff>0</xdr:colOff>
      <xdr:row>154</xdr:row>
      <xdr:rowOff>1</xdr:rowOff>
    </xdr:from>
    <xdr:to>
      <xdr:col>15</xdr:col>
      <xdr:colOff>0</xdr:colOff>
      <xdr:row>163</xdr:row>
      <xdr:rowOff>0</xdr:rowOff>
    </xdr:to>
    <xdr:sp macro="" textlink="">
      <xdr:nvSpPr>
        <xdr:cNvPr id="213" name="OpenSolver78" descr="e2e3e187-9263-4e34-9314-d5a2daaf5eae">
          <a:extLst>
            <a:ext uri="{FF2B5EF4-FFF2-40B4-BE49-F238E27FC236}">
              <a16:creationId xmlns:a16="http://schemas.microsoft.com/office/drawing/2014/main" id="{E80D8278-08CA-4925-0870-73D1DD1F41DC}"/>
            </a:ext>
          </a:extLst>
        </xdr:cNvPr>
        <xdr:cNvSpPr/>
      </xdr:nvSpPr>
      <xdr:spPr>
        <a:xfrm>
          <a:off x="963930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9900CC"/>
              </a:solidFill>
            </a:rPr>
            <a:t>≥</a:t>
          </a:r>
        </a:p>
      </xdr:txBody>
    </xdr:sp>
    <xdr:clientData/>
  </xdr:twoCellAnchor>
  <xdr:twoCellAnchor>
    <xdr:from>
      <xdr:col>9</xdr:col>
      <xdr:colOff>287020</xdr:colOff>
      <xdr:row>163</xdr:row>
      <xdr:rowOff>0</xdr:rowOff>
    </xdr:from>
    <xdr:to>
      <xdr:col>14</xdr:col>
      <xdr:colOff>304800</xdr:colOff>
      <xdr:row>170</xdr:row>
      <xdr:rowOff>25401</xdr:rowOff>
    </xdr:to>
    <xdr:cxnSp macro="">
      <xdr:nvCxnSpPr>
        <xdr:cNvPr id="214" name="OpenSolver79" descr="a7557bad-b350-4a9e-8022-bd068dfa4c5d">
          <a:extLst>
            <a:ext uri="{FF2B5EF4-FFF2-40B4-BE49-F238E27FC236}">
              <a16:creationId xmlns:a16="http://schemas.microsoft.com/office/drawing/2014/main" id="{FD85D157-70F7-055B-84D1-2ABEF911921A}"/>
            </a:ext>
          </a:extLst>
        </xdr:cNvPr>
        <xdr:cNvCxnSpPr>
          <a:stCxn id="212" idx="0"/>
          <a:endCxn id="213" idx="2"/>
        </xdr:cNvCxnSpPr>
      </xdr:nvCxnSpPr>
      <xdr:spPr>
        <a:xfrm flipV="1">
          <a:off x="6375400" y="28651200"/>
          <a:ext cx="3568700" cy="1252221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372110</xdr:colOff>
      <xdr:row>165</xdr:row>
      <xdr:rowOff>148591</xdr:rowOff>
    </xdr:from>
    <xdr:to>
      <xdr:col>11</xdr:col>
      <xdr:colOff>753110</xdr:colOff>
      <xdr:row>167</xdr:row>
      <xdr:rowOff>52071</xdr:rowOff>
    </xdr:to>
    <xdr:sp macro="" textlink="">
      <xdr:nvSpPr>
        <xdr:cNvPr id="215" name="OpenSolver80" descr="e5b5d55d-82a6-4c32-aabd-63e52a571e62">
          <a:extLst>
            <a:ext uri="{FF2B5EF4-FFF2-40B4-BE49-F238E27FC236}">
              <a16:creationId xmlns:a16="http://schemas.microsoft.com/office/drawing/2014/main" id="{537C0D92-4940-4DE4-B748-7645C26D18BF}"/>
            </a:ext>
          </a:extLst>
        </xdr:cNvPr>
        <xdr:cNvSpPr/>
      </xdr:nvSpPr>
      <xdr:spPr>
        <a:xfrm>
          <a:off x="7969250" y="2915031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7</xdr:col>
      <xdr:colOff>50800</xdr:colOff>
      <xdr:row>170</xdr:row>
      <xdr:rowOff>50801</xdr:rowOff>
    </xdr:from>
    <xdr:to>
      <xdr:col>8</xdr:col>
      <xdr:colOff>0</xdr:colOff>
      <xdr:row>179</xdr:row>
      <xdr:rowOff>1</xdr:rowOff>
    </xdr:to>
    <xdr:sp macro="" textlink="">
      <xdr:nvSpPr>
        <xdr:cNvPr id="216" name="OpenSolver81" descr="8e9ebf0b-faf9-48b6-b6d7-35186ec5ace8">
          <a:extLst>
            <a:ext uri="{FF2B5EF4-FFF2-40B4-BE49-F238E27FC236}">
              <a16:creationId xmlns:a16="http://schemas.microsoft.com/office/drawing/2014/main" id="{FFAFED4C-7419-3D5D-47BC-F73464C526F6}"/>
            </a:ext>
          </a:extLst>
        </xdr:cNvPr>
        <xdr:cNvSpPr/>
      </xdr:nvSpPr>
      <xdr:spPr>
        <a:xfrm>
          <a:off x="4820920" y="29928821"/>
          <a:ext cx="596900" cy="152654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800000"/>
            </a:solidFill>
          </a:endParaRPr>
        </a:p>
      </xdr:txBody>
    </xdr:sp>
    <xdr:clientData/>
  </xdr:twoCellAnchor>
  <xdr:twoCellAnchor>
    <xdr:from>
      <xdr:col>15</xdr:col>
      <xdr:colOff>0</xdr:colOff>
      <xdr:row>154</xdr:row>
      <xdr:rowOff>1</xdr:rowOff>
    </xdr:from>
    <xdr:to>
      <xdr:col>16</xdr:col>
      <xdr:colOff>0</xdr:colOff>
      <xdr:row>163</xdr:row>
      <xdr:rowOff>0</xdr:rowOff>
    </xdr:to>
    <xdr:sp macro="" textlink="">
      <xdr:nvSpPr>
        <xdr:cNvPr id="217" name="OpenSolver82" descr="714a5845-f5be-44ce-ae36-3f9b96bfcf71">
          <a:extLst>
            <a:ext uri="{FF2B5EF4-FFF2-40B4-BE49-F238E27FC236}">
              <a16:creationId xmlns:a16="http://schemas.microsoft.com/office/drawing/2014/main" id="{3297B67D-7846-D1D9-EE41-E489ADD5ECE1}"/>
            </a:ext>
          </a:extLst>
        </xdr:cNvPr>
        <xdr:cNvSpPr/>
      </xdr:nvSpPr>
      <xdr:spPr>
        <a:xfrm>
          <a:off x="1024890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800000"/>
              </a:solidFill>
            </a:rPr>
            <a:t>≥</a:t>
          </a:r>
        </a:p>
      </xdr:txBody>
    </xdr:sp>
    <xdr:clientData/>
  </xdr:twoCellAnchor>
  <xdr:twoCellAnchor>
    <xdr:from>
      <xdr:col>8</xdr:col>
      <xdr:colOff>0</xdr:colOff>
      <xdr:row>163</xdr:row>
      <xdr:rowOff>0</xdr:rowOff>
    </xdr:from>
    <xdr:to>
      <xdr:col>15</xdr:col>
      <xdr:colOff>304800</xdr:colOff>
      <xdr:row>174</xdr:row>
      <xdr:rowOff>113031</xdr:rowOff>
    </xdr:to>
    <xdr:cxnSp macro="">
      <xdr:nvCxnSpPr>
        <xdr:cNvPr id="218" name="OpenSolver83" descr="43db946d-9c2b-4f02-813c-0a5d98dc9ad1">
          <a:extLst>
            <a:ext uri="{FF2B5EF4-FFF2-40B4-BE49-F238E27FC236}">
              <a16:creationId xmlns:a16="http://schemas.microsoft.com/office/drawing/2014/main" id="{9FB41DFC-35BD-9F19-D0E1-6BE4E6220EA4}"/>
            </a:ext>
          </a:extLst>
        </xdr:cNvPr>
        <xdr:cNvCxnSpPr>
          <a:stCxn id="216" idx="3"/>
          <a:endCxn id="217" idx="2"/>
        </xdr:cNvCxnSpPr>
      </xdr:nvCxnSpPr>
      <xdr:spPr>
        <a:xfrm flipV="1">
          <a:off x="5417820" y="28651200"/>
          <a:ext cx="5135880" cy="2040891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198120</xdr:colOff>
      <xdr:row>168</xdr:row>
      <xdr:rowOff>17146</xdr:rowOff>
    </xdr:from>
    <xdr:to>
      <xdr:col>11</xdr:col>
      <xdr:colOff>579120</xdr:colOff>
      <xdr:row>169</xdr:row>
      <xdr:rowOff>95886</xdr:rowOff>
    </xdr:to>
    <xdr:sp macro="" textlink="">
      <xdr:nvSpPr>
        <xdr:cNvPr id="219" name="OpenSolver84" descr="f58bac7c-83e8-4bac-a676-60dba979480b">
          <a:extLst>
            <a:ext uri="{FF2B5EF4-FFF2-40B4-BE49-F238E27FC236}">
              <a16:creationId xmlns:a16="http://schemas.microsoft.com/office/drawing/2014/main" id="{EEB6E685-9DB5-7C07-2B30-4D03F0CF996F}"/>
            </a:ext>
          </a:extLst>
        </xdr:cNvPr>
        <xdr:cNvSpPr/>
      </xdr:nvSpPr>
      <xdr:spPr>
        <a:xfrm>
          <a:off x="7795260" y="29544646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8</xdr:col>
      <xdr:colOff>38100</xdr:colOff>
      <xdr:row>170</xdr:row>
      <xdr:rowOff>38101</xdr:rowOff>
    </xdr:from>
    <xdr:to>
      <xdr:col>9</xdr:col>
      <xdr:colOff>0</xdr:colOff>
      <xdr:row>179</xdr:row>
      <xdr:rowOff>1</xdr:rowOff>
    </xdr:to>
    <xdr:sp macro="" textlink="">
      <xdr:nvSpPr>
        <xdr:cNvPr id="220" name="OpenSolver85" descr="28a1f3e1-6785-4800-9cde-bae7a3643204">
          <a:extLst>
            <a:ext uri="{FF2B5EF4-FFF2-40B4-BE49-F238E27FC236}">
              <a16:creationId xmlns:a16="http://schemas.microsoft.com/office/drawing/2014/main" id="{E15DCDAE-DA53-B167-7408-0B0BFFCC126D}"/>
            </a:ext>
          </a:extLst>
        </xdr:cNvPr>
        <xdr:cNvSpPr/>
      </xdr:nvSpPr>
      <xdr:spPr>
        <a:xfrm>
          <a:off x="5455920" y="29916121"/>
          <a:ext cx="632460" cy="153924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CC33"/>
            </a:solidFill>
          </a:endParaRPr>
        </a:p>
      </xdr:txBody>
    </xdr:sp>
    <xdr:clientData/>
  </xdr:twoCellAnchor>
  <xdr:twoCellAnchor>
    <xdr:from>
      <xdr:col>16</xdr:col>
      <xdr:colOff>0</xdr:colOff>
      <xdr:row>154</xdr:row>
      <xdr:rowOff>1</xdr:rowOff>
    </xdr:from>
    <xdr:to>
      <xdr:col>17</xdr:col>
      <xdr:colOff>0</xdr:colOff>
      <xdr:row>163</xdr:row>
      <xdr:rowOff>0</xdr:rowOff>
    </xdr:to>
    <xdr:sp macro="" textlink="">
      <xdr:nvSpPr>
        <xdr:cNvPr id="221" name="OpenSolver86" descr="3cbd7193-28d1-4d6d-bd9a-0c607807dd33">
          <a:extLst>
            <a:ext uri="{FF2B5EF4-FFF2-40B4-BE49-F238E27FC236}">
              <a16:creationId xmlns:a16="http://schemas.microsoft.com/office/drawing/2014/main" id="{B003008C-75D1-3E40-0210-B5743D5BC248}"/>
            </a:ext>
          </a:extLst>
        </xdr:cNvPr>
        <xdr:cNvSpPr/>
      </xdr:nvSpPr>
      <xdr:spPr>
        <a:xfrm>
          <a:off x="1085850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00CC33"/>
              </a:solidFill>
            </a:rPr>
            <a:t>≥</a:t>
          </a:r>
        </a:p>
      </xdr:txBody>
    </xdr:sp>
    <xdr:clientData/>
  </xdr:twoCellAnchor>
  <xdr:twoCellAnchor>
    <xdr:from>
      <xdr:col>9</xdr:col>
      <xdr:colOff>0</xdr:colOff>
      <xdr:row>163</xdr:row>
      <xdr:rowOff>0</xdr:rowOff>
    </xdr:from>
    <xdr:to>
      <xdr:col>16</xdr:col>
      <xdr:colOff>304800</xdr:colOff>
      <xdr:row>174</xdr:row>
      <xdr:rowOff>106681</xdr:rowOff>
    </xdr:to>
    <xdr:cxnSp macro="">
      <xdr:nvCxnSpPr>
        <xdr:cNvPr id="222" name="OpenSolver87" descr="7d597903-2ba6-4bba-b068-9769b07000e8">
          <a:extLst>
            <a:ext uri="{FF2B5EF4-FFF2-40B4-BE49-F238E27FC236}">
              <a16:creationId xmlns:a16="http://schemas.microsoft.com/office/drawing/2014/main" id="{89D292B3-316B-55B0-2557-F6B929E2E960}"/>
            </a:ext>
          </a:extLst>
        </xdr:cNvPr>
        <xdr:cNvCxnSpPr>
          <a:stCxn id="220" idx="3"/>
          <a:endCxn id="221" idx="2"/>
        </xdr:cNvCxnSpPr>
      </xdr:nvCxnSpPr>
      <xdr:spPr>
        <a:xfrm flipV="1">
          <a:off x="6088380" y="28651200"/>
          <a:ext cx="5074920" cy="2034541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</xdr:colOff>
      <xdr:row>168</xdr:row>
      <xdr:rowOff>13971</xdr:rowOff>
    </xdr:from>
    <xdr:to>
      <xdr:col>12</xdr:col>
      <xdr:colOff>396240</xdr:colOff>
      <xdr:row>169</xdr:row>
      <xdr:rowOff>92711</xdr:rowOff>
    </xdr:to>
    <xdr:sp macro="" textlink="">
      <xdr:nvSpPr>
        <xdr:cNvPr id="223" name="OpenSolver88" descr="d30ac5c9-68b5-4f24-a009-6f05ffbfe8d7">
          <a:extLst>
            <a:ext uri="{FF2B5EF4-FFF2-40B4-BE49-F238E27FC236}">
              <a16:creationId xmlns:a16="http://schemas.microsoft.com/office/drawing/2014/main" id="{A9C2C0B3-0C8A-6653-D871-27CF6B02D80D}"/>
            </a:ext>
          </a:extLst>
        </xdr:cNvPr>
        <xdr:cNvSpPr/>
      </xdr:nvSpPr>
      <xdr:spPr>
        <a:xfrm>
          <a:off x="8435340" y="2954147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9</xdr:col>
      <xdr:colOff>38100</xdr:colOff>
      <xdr:row>170</xdr:row>
      <xdr:rowOff>38101</xdr:rowOff>
    </xdr:from>
    <xdr:to>
      <xdr:col>10</xdr:col>
      <xdr:colOff>0</xdr:colOff>
      <xdr:row>179</xdr:row>
      <xdr:rowOff>1</xdr:rowOff>
    </xdr:to>
    <xdr:sp macro="" textlink="">
      <xdr:nvSpPr>
        <xdr:cNvPr id="224" name="OpenSolver89" descr="32e007ae-333a-43b9-9016-d009242224ef">
          <a:extLst>
            <a:ext uri="{FF2B5EF4-FFF2-40B4-BE49-F238E27FC236}">
              <a16:creationId xmlns:a16="http://schemas.microsoft.com/office/drawing/2014/main" id="{B5E639BC-0220-6B2E-B6F4-4425270E8061}"/>
            </a:ext>
          </a:extLst>
        </xdr:cNvPr>
        <xdr:cNvSpPr/>
      </xdr:nvSpPr>
      <xdr:spPr>
        <a:xfrm>
          <a:off x="6126480" y="29916121"/>
          <a:ext cx="510540" cy="153924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6600"/>
            </a:solidFill>
          </a:endParaRPr>
        </a:p>
      </xdr:txBody>
    </xdr:sp>
    <xdr:clientData/>
  </xdr:twoCellAnchor>
  <xdr:twoCellAnchor>
    <xdr:from>
      <xdr:col>17</xdr:col>
      <xdr:colOff>0</xdr:colOff>
      <xdr:row>154</xdr:row>
      <xdr:rowOff>1</xdr:rowOff>
    </xdr:from>
    <xdr:to>
      <xdr:col>18</xdr:col>
      <xdr:colOff>0</xdr:colOff>
      <xdr:row>163</xdr:row>
      <xdr:rowOff>0</xdr:rowOff>
    </xdr:to>
    <xdr:sp macro="" textlink="">
      <xdr:nvSpPr>
        <xdr:cNvPr id="225" name="OpenSolver90" descr="49839af9-419a-4844-8050-11d09e4e912e">
          <a:extLst>
            <a:ext uri="{FF2B5EF4-FFF2-40B4-BE49-F238E27FC236}">
              <a16:creationId xmlns:a16="http://schemas.microsoft.com/office/drawing/2014/main" id="{C9B53646-3368-6761-8521-79294B0D0A1F}"/>
            </a:ext>
          </a:extLst>
        </xdr:cNvPr>
        <xdr:cNvSpPr/>
      </xdr:nvSpPr>
      <xdr:spPr>
        <a:xfrm>
          <a:off x="1146810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FF6600"/>
              </a:solidFill>
            </a:rPr>
            <a:t>≥</a:t>
          </a:r>
        </a:p>
      </xdr:txBody>
    </xdr:sp>
    <xdr:clientData/>
  </xdr:twoCellAnchor>
  <xdr:twoCellAnchor>
    <xdr:from>
      <xdr:col>9</xdr:col>
      <xdr:colOff>293370</xdr:colOff>
      <xdr:row>158</xdr:row>
      <xdr:rowOff>87631</xdr:rowOff>
    </xdr:from>
    <xdr:to>
      <xdr:col>17</xdr:col>
      <xdr:colOff>0</xdr:colOff>
      <xdr:row>170</xdr:row>
      <xdr:rowOff>38101</xdr:rowOff>
    </xdr:to>
    <xdr:cxnSp macro="">
      <xdr:nvCxnSpPr>
        <xdr:cNvPr id="226" name="OpenSolver91" descr="b7ac6392-e06a-43a2-899d-03d1d924c7ee">
          <a:extLst>
            <a:ext uri="{FF2B5EF4-FFF2-40B4-BE49-F238E27FC236}">
              <a16:creationId xmlns:a16="http://schemas.microsoft.com/office/drawing/2014/main" id="{7586A9EA-5ECE-FF2F-A2C0-AE7A42483456}"/>
            </a:ext>
          </a:extLst>
        </xdr:cNvPr>
        <xdr:cNvCxnSpPr>
          <a:stCxn id="224" idx="0"/>
          <a:endCxn id="225" idx="1"/>
        </xdr:cNvCxnSpPr>
      </xdr:nvCxnSpPr>
      <xdr:spPr>
        <a:xfrm flipV="1">
          <a:off x="6381750" y="27862531"/>
          <a:ext cx="5086350" cy="2053590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314325</xdr:colOff>
      <xdr:row>163</xdr:row>
      <xdr:rowOff>111128</xdr:rowOff>
    </xdr:from>
    <xdr:to>
      <xdr:col>13</xdr:col>
      <xdr:colOff>85725</xdr:colOff>
      <xdr:row>165</xdr:row>
      <xdr:rowOff>14608</xdr:rowOff>
    </xdr:to>
    <xdr:sp macro="" textlink="">
      <xdr:nvSpPr>
        <xdr:cNvPr id="227" name="OpenSolver92" descr="4b274265-54bb-436d-a7aa-ff8a19d81337">
          <a:extLst>
            <a:ext uri="{FF2B5EF4-FFF2-40B4-BE49-F238E27FC236}">
              <a16:creationId xmlns:a16="http://schemas.microsoft.com/office/drawing/2014/main" id="{D441C8B0-EACE-F719-6D84-FC261893CBC0}"/>
            </a:ext>
          </a:extLst>
        </xdr:cNvPr>
        <xdr:cNvSpPr/>
      </xdr:nvSpPr>
      <xdr:spPr>
        <a:xfrm>
          <a:off x="8734425" y="28762328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7</xdr:col>
      <xdr:colOff>63500</xdr:colOff>
      <xdr:row>170</xdr:row>
      <xdr:rowOff>63501</xdr:rowOff>
    </xdr:from>
    <xdr:to>
      <xdr:col>8</xdr:col>
      <xdr:colOff>0</xdr:colOff>
      <xdr:row>179</xdr:row>
      <xdr:rowOff>1</xdr:rowOff>
    </xdr:to>
    <xdr:sp macro="" textlink="">
      <xdr:nvSpPr>
        <xdr:cNvPr id="228" name="OpenSolver93" descr="7eb1f8d7-0d62-40dd-801c-4d72483571bf">
          <a:extLst>
            <a:ext uri="{FF2B5EF4-FFF2-40B4-BE49-F238E27FC236}">
              <a16:creationId xmlns:a16="http://schemas.microsoft.com/office/drawing/2014/main" id="{6AC76080-BB02-4CBF-0C26-F21D391D84A4}"/>
            </a:ext>
          </a:extLst>
        </xdr:cNvPr>
        <xdr:cNvSpPr/>
      </xdr:nvSpPr>
      <xdr:spPr>
        <a:xfrm>
          <a:off x="4833620" y="29941521"/>
          <a:ext cx="584200" cy="1513840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CC0099"/>
            </a:solidFill>
          </a:endParaRPr>
        </a:p>
      </xdr:txBody>
    </xdr:sp>
    <xdr:clientData/>
  </xdr:twoCellAnchor>
  <xdr:twoCellAnchor>
    <xdr:from>
      <xdr:col>18</xdr:col>
      <xdr:colOff>0</xdr:colOff>
      <xdr:row>154</xdr:row>
      <xdr:rowOff>1</xdr:rowOff>
    </xdr:from>
    <xdr:to>
      <xdr:col>19</xdr:col>
      <xdr:colOff>0</xdr:colOff>
      <xdr:row>163</xdr:row>
      <xdr:rowOff>0</xdr:rowOff>
    </xdr:to>
    <xdr:sp macro="" textlink="">
      <xdr:nvSpPr>
        <xdr:cNvPr id="229" name="OpenSolver94" descr="50c4b637-2b2a-4235-8cae-d2d7fa8a9d04">
          <a:extLst>
            <a:ext uri="{FF2B5EF4-FFF2-40B4-BE49-F238E27FC236}">
              <a16:creationId xmlns:a16="http://schemas.microsoft.com/office/drawing/2014/main" id="{48D6A2AB-EB53-E594-17E1-DE7ABC55BDA3}"/>
            </a:ext>
          </a:extLst>
        </xdr:cNvPr>
        <xdr:cNvSpPr/>
      </xdr:nvSpPr>
      <xdr:spPr>
        <a:xfrm>
          <a:off x="1207770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CC0099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CC0099"/>
              </a:solidFill>
            </a:rPr>
            <a:t>≥</a:t>
          </a:r>
        </a:p>
      </xdr:txBody>
    </xdr:sp>
    <xdr:clientData/>
  </xdr:twoCellAnchor>
  <xdr:twoCellAnchor>
    <xdr:from>
      <xdr:col>8</xdr:col>
      <xdr:colOff>0</xdr:colOff>
      <xdr:row>158</xdr:row>
      <xdr:rowOff>87631</xdr:rowOff>
    </xdr:from>
    <xdr:to>
      <xdr:col>18</xdr:col>
      <xdr:colOff>0</xdr:colOff>
      <xdr:row>174</xdr:row>
      <xdr:rowOff>119381</xdr:rowOff>
    </xdr:to>
    <xdr:cxnSp macro="">
      <xdr:nvCxnSpPr>
        <xdr:cNvPr id="230" name="OpenSolver95" descr="793c26e1-1b50-40b7-90bf-ef850917cc69">
          <a:extLst>
            <a:ext uri="{FF2B5EF4-FFF2-40B4-BE49-F238E27FC236}">
              <a16:creationId xmlns:a16="http://schemas.microsoft.com/office/drawing/2014/main" id="{54022D67-A398-4CF8-AA9E-52E00AA1E7F6}"/>
            </a:ext>
          </a:extLst>
        </xdr:cNvPr>
        <xdr:cNvCxnSpPr>
          <a:stCxn id="228" idx="3"/>
          <a:endCxn id="229" idx="1"/>
        </xdr:cNvCxnSpPr>
      </xdr:nvCxnSpPr>
      <xdr:spPr>
        <a:xfrm flipV="1">
          <a:off x="5417820" y="27862531"/>
          <a:ext cx="6659880" cy="2835910"/>
        </a:xfrm>
        <a:prstGeom prst="straightConnector1">
          <a:avLst/>
        </a:prstGeom>
        <a:ln w="9525" cmpd="sng">
          <a:solidFill>
            <a:srgbClr val="CC0099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137161</xdr:colOff>
      <xdr:row>165</xdr:row>
      <xdr:rowOff>151766</xdr:rowOff>
    </xdr:from>
    <xdr:to>
      <xdr:col>12</xdr:col>
      <xdr:colOff>518161</xdr:colOff>
      <xdr:row>167</xdr:row>
      <xdr:rowOff>55246</xdr:rowOff>
    </xdr:to>
    <xdr:sp macro="" textlink="">
      <xdr:nvSpPr>
        <xdr:cNvPr id="231" name="OpenSolver96" descr="873cebac-43ff-4734-b330-0f4eeeeda253">
          <a:extLst>
            <a:ext uri="{FF2B5EF4-FFF2-40B4-BE49-F238E27FC236}">
              <a16:creationId xmlns:a16="http://schemas.microsoft.com/office/drawing/2014/main" id="{6F890D73-3403-FE10-2430-116EF587BDA9}"/>
            </a:ext>
          </a:extLst>
        </xdr:cNvPr>
        <xdr:cNvSpPr/>
      </xdr:nvSpPr>
      <xdr:spPr>
        <a:xfrm>
          <a:off x="8557261" y="29153486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8</xdr:col>
      <xdr:colOff>50800</xdr:colOff>
      <xdr:row>170</xdr:row>
      <xdr:rowOff>50801</xdr:rowOff>
    </xdr:from>
    <xdr:to>
      <xdr:col>9</xdr:col>
      <xdr:colOff>0</xdr:colOff>
      <xdr:row>179</xdr:row>
      <xdr:rowOff>1</xdr:rowOff>
    </xdr:to>
    <xdr:sp macro="" textlink="">
      <xdr:nvSpPr>
        <xdr:cNvPr id="232" name="OpenSolver97" descr="f506acdb-1ae2-4e8a-ae58-e53ec60952a7">
          <a:extLst>
            <a:ext uri="{FF2B5EF4-FFF2-40B4-BE49-F238E27FC236}">
              <a16:creationId xmlns:a16="http://schemas.microsoft.com/office/drawing/2014/main" id="{09BD5978-259A-0A57-3CEF-E6EFAC5D7F53}"/>
            </a:ext>
          </a:extLst>
        </xdr:cNvPr>
        <xdr:cNvSpPr/>
      </xdr:nvSpPr>
      <xdr:spPr>
        <a:xfrm>
          <a:off x="5468620" y="29928821"/>
          <a:ext cx="619760" cy="152654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00FF"/>
            </a:solidFill>
          </a:endParaRPr>
        </a:p>
      </xdr:txBody>
    </xdr:sp>
    <xdr:clientData/>
  </xdr:twoCellAnchor>
  <xdr:twoCellAnchor>
    <xdr:from>
      <xdr:col>19</xdr:col>
      <xdr:colOff>0</xdr:colOff>
      <xdr:row>154</xdr:row>
      <xdr:rowOff>1</xdr:rowOff>
    </xdr:from>
    <xdr:to>
      <xdr:col>20</xdr:col>
      <xdr:colOff>0</xdr:colOff>
      <xdr:row>163</xdr:row>
      <xdr:rowOff>0</xdr:rowOff>
    </xdr:to>
    <xdr:sp macro="" textlink="">
      <xdr:nvSpPr>
        <xdr:cNvPr id="233" name="OpenSolver98" descr="553c736d-a6ca-4507-aeee-f9a0e6d6bf51">
          <a:extLst>
            <a:ext uri="{FF2B5EF4-FFF2-40B4-BE49-F238E27FC236}">
              <a16:creationId xmlns:a16="http://schemas.microsoft.com/office/drawing/2014/main" id="{732C3285-D9FD-2D18-2F2B-12E5106A13B3}"/>
            </a:ext>
          </a:extLst>
        </xdr:cNvPr>
        <xdr:cNvSpPr/>
      </xdr:nvSpPr>
      <xdr:spPr>
        <a:xfrm>
          <a:off x="1268730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0000FF"/>
              </a:solidFill>
            </a:rPr>
            <a:t>≥</a:t>
          </a:r>
        </a:p>
      </xdr:txBody>
    </xdr:sp>
    <xdr:clientData/>
  </xdr:twoCellAnchor>
  <xdr:twoCellAnchor>
    <xdr:from>
      <xdr:col>9</xdr:col>
      <xdr:colOff>0</xdr:colOff>
      <xdr:row>158</xdr:row>
      <xdr:rowOff>87631</xdr:rowOff>
    </xdr:from>
    <xdr:to>
      <xdr:col>19</xdr:col>
      <xdr:colOff>0</xdr:colOff>
      <xdr:row>174</xdr:row>
      <xdr:rowOff>113031</xdr:rowOff>
    </xdr:to>
    <xdr:cxnSp macro="">
      <xdr:nvCxnSpPr>
        <xdr:cNvPr id="234" name="OpenSolver99" descr="9198c519-911c-4f33-b323-386b9ce7550b">
          <a:extLst>
            <a:ext uri="{FF2B5EF4-FFF2-40B4-BE49-F238E27FC236}">
              <a16:creationId xmlns:a16="http://schemas.microsoft.com/office/drawing/2014/main" id="{D1C07047-DA4D-50A5-505E-43DCC599E235}"/>
            </a:ext>
          </a:extLst>
        </xdr:cNvPr>
        <xdr:cNvCxnSpPr>
          <a:stCxn id="232" idx="3"/>
          <a:endCxn id="233" idx="1"/>
        </xdr:cNvCxnSpPr>
      </xdr:nvCxnSpPr>
      <xdr:spPr>
        <a:xfrm flipV="1">
          <a:off x="6088380" y="27862531"/>
          <a:ext cx="6598920" cy="282956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167639</xdr:colOff>
      <xdr:row>165</xdr:row>
      <xdr:rowOff>148591</xdr:rowOff>
    </xdr:from>
    <xdr:to>
      <xdr:col>13</xdr:col>
      <xdr:colOff>548639</xdr:colOff>
      <xdr:row>167</xdr:row>
      <xdr:rowOff>52071</xdr:rowOff>
    </xdr:to>
    <xdr:sp macro="" textlink="">
      <xdr:nvSpPr>
        <xdr:cNvPr id="235" name="OpenSolver100" descr="df55ec5a-0cc7-4ac2-8870-3b6f322314eb">
          <a:extLst>
            <a:ext uri="{FF2B5EF4-FFF2-40B4-BE49-F238E27FC236}">
              <a16:creationId xmlns:a16="http://schemas.microsoft.com/office/drawing/2014/main" id="{6E6F14AF-D96C-35CB-2E27-9C3ADB8C770F}"/>
            </a:ext>
          </a:extLst>
        </xdr:cNvPr>
        <xdr:cNvSpPr/>
      </xdr:nvSpPr>
      <xdr:spPr>
        <a:xfrm>
          <a:off x="9197339" y="2915031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9</xdr:col>
      <xdr:colOff>50800</xdr:colOff>
      <xdr:row>170</xdr:row>
      <xdr:rowOff>50801</xdr:rowOff>
    </xdr:from>
    <xdr:to>
      <xdr:col>10</xdr:col>
      <xdr:colOff>0</xdr:colOff>
      <xdr:row>179</xdr:row>
      <xdr:rowOff>1</xdr:rowOff>
    </xdr:to>
    <xdr:sp macro="" textlink="">
      <xdr:nvSpPr>
        <xdr:cNvPr id="236" name="OpenSolver101" descr="e7b681cd-4db7-4597-8f4c-8fb1b1b1956c">
          <a:extLst>
            <a:ext uri="{FF2B5EF4-FFF2-40B4-BE49-F238E27FC236}">
              <a16:creationId xmlns:a16="http://schemas.microsoft.com/office/drawing/2014/main" id="{1A8427BC-5820-B211-EFC5-B95697899240}"/>
            </a:ext>
          </a:extLst>
        </xdr:cNvPr>
        <xdr:cNvSpPr/>
      </xdr:nvSpPr>
      <xdr:spPr>
        <a:xfrm>
          <a:off x="6139180" y="29928821"/>
          <a:ext cx="497840" cy="152654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8000"/>
            </a:solidFill>
          </a:endParaRPr>
        </a:p>
      </xdr:txBody>
    </xdr:sp>
    <xdr:clientData/>
  </xdr:twoCellAnchor>
  <xdr:twoCellAnchor>
    <xdr:from>
      <xdr:col>20</xdr:col>
      <xdr:colOff>0</xdr:colOff>
      <xdr:row>154</xdr:row>
      <xdr:rowOff>1</xdr:rowOff>
    </xdr:from>
    <xdr:to>
      <xdr:col>21</xdr:col>
      <xdr:colOff>0</xdr:colOff>
      <xdr:row>163</xdr:row>
      <xdr:rowOff>0</xdr:rowOff>
    </xdr:to>
    <xdr:sp macro="" textlink="">
      <xdr:nvSpPr>
        <xdr:cNvPr id="237" name="OpenSolver102" descr="6ee6465e-3526-426c-b391-c4b684699db9">
          <a:extLst>
            <a:ext uri="{FF2B5EF4-FFF2-40B4-BE49-F238E27FC236}">
              <a16:creationId xmlns:a16="http://schemas.microsoft.com/office/drawing/2014/main" id="{C5856837-2580-6440-244C-E3683122425C}"/>
            </a:ext>
          </a:extLst>
        </xdr:cNvPr>
        <xdr:cNvSpPr/>
      </xdr:nvSpPr>
      <xdr:spPr>
        <a:xfrm>
          <a:off x="13296900" y="27073861"/>
          <a:ext cx="609600" cy="1577339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9</xdr:col>
      <xdr:colOff>299720</xdr:colOff>
      <xdr:row>158</xdr:row>
      <xdr:rowOff>87631</xdr:rowOff>
    </xdr:from>
    <xdr:to>
      <xdr:col>20</xdr:col>
      <xdr:colOff>0</xdr:colOff>
      <xdr:row>170</xdr:row>
      <xdr:rowOff>50801</xdr:rowOff>
    </xdr:to>
    <xdr:cxnSp macro="">
      <xdr:nvCxnSpPr>
        <xdr:cNvPr id="238" name="OpenSolver103" descr="ae902c60-b445-41c0-a0a2-da3e2db0988f">
          <a:extLst>
            <a:ext uri="{FF2B5EF4-FFF2-40B4-BE49-F238E27FC236}">
              <a16:creationId xmlns:a16="http://schemas.microsoft.com/office/drawing/2014/main" id="{20A32198-B33B-C2C1-C236-63A5B1CA2DE0}"/>
            </a:ext>
          </a:extLst>
        </xdr:cNvPr>
        <xdr:cNvCxnSpPr>
          <a:stCxn id="236" idx="0"/>
          <a:endCxn id="237" idx="1"/>
        </xdr:cNvCxnSpPr>
      </xdr:nvCxnSpPr>
      <xdr:spPr>
        <a:xfrm flipV="1">
          <a:off x="6388100" y="27862531"/>
          <a:ext cx="6908800" cy="206629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12700</xdr:colOff>
      <xdr:row>163</xdr:row>
      <xdr:rowOff>117478</xdr:rowOff>
    </xdr:from>
    <xdr:to>
      <xdr:col>14</xdr:col>
      <xdr:colOff>393700</xdr:colOff>
      <xdr:row>165</xdr:row>
      <xdr:rowOff>20958</xdr:rowOff>
    </xdr:to>
    <xdr:sp macro="" textlink="">
      <xdr:nvSpPr>
        <xdr:cNvPr id="239" name="OpenSolver104" descr="6efc2b23-dc0c-4774-8f37-01001eef7dff">
          <a:extLst>
            <a:ext uri="{FF2B5EF4-FFF2-40B4-BE49-F238E27FC236}">
              <a16:creationId xmlns:a16="http://schemas.microsoft.com/office/drawing/2014/main" id="{A2CE8F46-8EAB-EE99-F552-89B592B76E11}"/>
            </a:ext>
          </a:extLst>
        </xdr:cNvPr>
        <xdr:cNvSpPr/>
      </xdr:nvSpPr>
      <xdr:spPr>
        <a:xfrm>
          <a:off x="9652000" y="28768678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1</xdr:col>
      <xdr:colOff>12700</xdr:colOff>
      <xdr:row>66</xdr:row>
      <xdr:rowOff>12700</xdr:rowOff>
    </xdr:from>
    <xdr:to>
      <xdr:col>10</xdr:col>
      <xdr:colOff>0</xdr:colOff>
      <xdr:row>104</xdr:row>
      <xdr:rowOff>175259</xdr:rowOff>
    </xdr:to>
    <xdr:sp macro="" textlink="">
      <xdr:nvSpPr>
        <xdr:cNvPr id="240" name="OpenSolver105" descr="e44485c6-2e95-4cac-a7d9-56a73356b720">
          <a:extLst>
            <a:ext uri="{FF2B5EF4-FFF2-40B4-BE49-F238E27FC236}">
              <a16:creationId xmlns:a16="http://schemas.microsoft.com/office/drawing/2014/main" id="{FBAA3121-EAAB-D5A9-FBB9-A2CEDBCA62C9}"/>
            </a:ext>
          </a:extLst>
        </xdr:cNvPr>
        <xdr:cNvSpPr/>
      </xdr:nvSpPr>
      <xdr:spPr>
        <a:xfrm>
          <a:off x="957580" y="11602720"/>
          <a:ext cx="5679440" cy="6852919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zh-CN" altLang="en-US" sz="1100" b="1" kern="1200">
            <a:solidFill>
              <a:srgbClr val="9900CC"/>
            </a:solidFill>
          </a:endParaRPr>
        </a:p>
      </xdr:txBody>
    </xdr:sp>
    <xdr:clientData/>
  </xdr:twoCellAnchor>
  <xdr:twoCellAnchor>
    <xdr:from>
      <xdr:col>33</xdr:col>
      <xdr:colOff>609599</xdr:colOff>
      <xdr:row>66</xdr:row>
      <xdr:rowOff>0</xdr:rowOff>
    </xdr:from>
    <xdr:to>
      <xdr:col>42</xdr:col>
      <xdr:colOff>609599</xdr:colOff>
      <xdr:row>104</xdr:row>
      <xdr:rowOff>175259</xdr:rowOff>
    </xdr:to>
    <xdr:sp macro="" textlink="">
      <xdr:nvSpPr>
        <xdr:cNvPr id="241" name="OpenSolver106" descr="9becea43-9acd-4d19-aae7-2d482c1303cc">
          <a:extLst>
            <a:ext uri="{FF2B5EF4-FFF2-40B4-BE49-F238E27FC236}">
              <a16:creationId xmlns:a16="http://schemas.microsoft.com/office/drawing/2014/main" id="{EFF9F237-C42E-3111-5A05-732FD46EA768}"/>
            </a:ext>
          </a:extLst>
        </xdr:cNvPr>
        <xdr:cNvSpPr/>
      </xdr:nvSpPr>
      <xdr:spPr>
        <a:xfrm>
          <a:off x="21846539" y="11590020"/>
          <a:ext cx="5486400" cy="6865619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10</xdr:col>
      <xdr:colOff>0</xdr:colOff>
      <xdr:row>85</xdr:row>
      <xdr:rowOff>87630</xdr:rowOff>
    </xdr:from>
    <xdr:to>
      <xdr:col>33</xdr:col>
      <xdr:colOff>609599</xdr:colOff>
      <xdr:row>85</xdr:row>
      <xdr:rowOff>93980</xdr:rowOff>
    </xdr:to>
    <xdr:cxnSp macro="">
      <xdr:nvCxnSpPr>
        <xdr:cNvPr id="242" name="OpenSolver107" descr="197e3578-85cf-4710-b52a-e6a5f300d91e">
          <a:extLst>
            <a:ext uri="{FF2B5EF4-FFF2-40B4-BE49-F238E27FC236}">
              <a16:creationId xmlns:a16="http://schemas.microsoft.com/office/drawing/2014/main" id="{BE9B434D-3E34-8745-88CC-06EE566014CF}"/>
            </a:ext>
          </a:extLst>
        </xdr:cNvPr>
        <xdr:cNvCxnSpPr>
          <a:stCxn id="240" idx="3"/>
          <a:endCxn id="241" idx="1"/>
        </xdr:cNvCxnSpPr>
      </xdr:nvCxnSpPr>
      <xdr:spPr>
        <a:xfrm flipV="1">
          <a:off x="6637020" y="15022830"/>
          <a:ext cx="15209519" cy="635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144779</xdr:colOff>
      <xdr:row>84</xdr:row>
      <xdr:rowOff>139065</xdr:rowOff>
    </xdr:from>
    <xdr:to>
      <xdr:col>21</xdr:col>
      <xdr:colOff>525779</xdr:colOff>
      <xdr:row>86</xdr:row>
      <xdr:rowOff>42545</xdr:rowOff>
    </xdr:to>
    <xdr:sp macro="" textlink="">
      <xdr:nvSpPr>
        <xdr:cNvPr id="243" name="OpenSolver108" descr="9c5ea6b8-4bd7-4f6d-906e-0fa834835998">
          <a:extLst>
            <a:ext uri="{FF2B5EF4-FFF2-40B4-BE49-F238E27FC236}">
              <a16:creationId xmlns:a16="http://schemas.microsoft.com/office/drawing/2014/main" id="{BCD07D0A-91D3-B2B6-9ED1-B22BB13A0A5C}"/>
            </a:ext>
          </a:extLst>
        </xdr:cNvPr>
        <xdr:cNvSpPr/>
      </xdr:nvSpPr>
      <xdr:spPr>
        <a:xfrm>
          <a:off x="14051279" y="14899005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1</xdr:col>
      <xdr:colOff>0</xdr:colOff>
      <xdr:row>164</xdr:row>
      <xdr:rowOff>1</xdr:rowOff>
    </xdr:from>
    <xdr:to>
      <xdr:col>4</xdr:col>
      <xdr:colOff>0</xdr:colOff>
      <xdr:row>165</xdr:row>
      <xdr:rowOff>1</xdr:rowOff>
    </xdr:to>
    <xdr:sp macro="" textlink="">
      <xdr:nvSpPr>
        <xdr:cNvPr id="244" name="OpenSolver109" descr="807b5adc-8ee5-4083-9027-52b08a5d3058">
          <a:extLst>
            <a:ext uri="{FF2B5EF4-FFF2-40B4-BE49-F238E27FC236}">
              <a16:creationId xmlns:a16="http://schemas.microsoft.com/office/drawing/2014/main" id="{07601B40-1D8D-759D-F39B-9EFCAD530531}"/>
            </a:ext>
          </a:extLst>
        </xdr:cNvPr>
        <xdr:cNvSpPr/>
      </xdr:nvSpPr>
      <xdr:spPr>
        <a:xfrm>
          <a:off x="944880" y="28826461"/>
          <a:ext cx="1927860" cy="17526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800000"/>
            </a:solidFill>
          </a:endParaRPr>
        </a:p>
      </xdr:txBody>
    </xdr:sp>
    <xdr:clientData/>
  </xdr:twoCellAnchor>
  <xdr:twoCellAnchor>
    <xdr:from>
      <xdr:col>12</xdr:col>
      <xdr:colOff>0</xdr:colOff>
      <xdr:row>164</xdr:row>
      <xdr:rowOff>1</xdr:rowOff>
    </xdr:from>
    <xdr:to>
      <xdr:col>15</xdr:col>
      <xdr:colOff>0</xdr:colOff>
      <xdr:row>165</xdr:row>
      <xdr:rowOff>1</xdr:rowOff>
    </xdr:to>
    <xdr:sp macro="" textlink="">
      <xdr:nvSpPr>
        <xdr:cNvPr id="245" name="OpenSolver110" descr="b5cf396c-1015-40ad-b9d9-47301f78e3d7">
          <a:extLst>
            <a:ext uri="{FF2B5EF4-FFF2-40B4-BE49-F238E27FC236}">
              <a16:creationId xmlns:a16="http://schemas.microsoft.com/office/drawing/2014/main" id="{78756950-8B77-7F99-0DCC-40747CCCB0E0}"/>
            </a:ext>
          </a:extLst>
        </xdr:cNvPr>
        <xdr:cNvSpPr/>
      </xdr:nvSpPr>
      <xdr:spPr>
        <a:xfrm>
          <a:off x="8420100" y="28826461"/>
          <a:ext cx="1828800" cy="175260"/>
        </a:xfrm>
        <a:prstGeom prst="rect">
          <a:avLst/>
        </a:prstGeom>
        <a:noFill/>
        <a:ln w="25400" cap="flat" cmpd="sng" algn="ctr">
          <a:solidFill>
            <a:srgbClr val="80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 kern="1200">
              <a:solidFill>
                <a:srgbClr val="800000"/>
              </a:solidFill>
            </a:rPr>
            <a:t>=</a:t>
          </a:r>
          <a:endParaRPr lang="zh-CN" altLang="en-US" sz="1100" b="1" kern="1200">
            <a:solidFill>
              <a:srgbClr val="800000"/>
            </a:solidFill>
          </a:endParaRPr>
        </a:p>
      </xdr:txBody>
    </xdr:sp>
    <xdr:clientData/>
  </xdr:twoCellAnchor>
  <xdr:twoCellAnchor>
    <xdr:from>
      <xdr:col>4</xdr:col>
      <xdr:colOff>0</xdr:colOff>
      <xdr:row>164</xdr:row>
      <xdr:rowOff>87631</xdr:rowOff>
    </xdr:from>
    <xdr:to>
      <xdr:col>12</xdr:col>
      <xdr:colOff>0</xdr:colOff>
      <xdr:row>164</xdr:row>
      <xdr:rowOff>87631</xdr:rowOff>
    </xdr:to>
    <xdr:cxnSp macro="">
      <xdr:nvCxnSpPr>
        <xdr:cNvPr id="246" name="OpenSolver111" descr="6f1b5d25-89ff-49ac-b0f2-a18a23fff0ca">
          <a:extLst>
            <a:ext uri="{FF2B5EF4-FFF2-40B4-BE49-F238E27FC236}">
              <a16:creationId xmlns:a16="http://schemas.microsoft.com/office/drawing/2014/main" id="{D41AFCFC-04C4-880A-E410-0823DDCBAC1A}"/>
            </a:ext>
          </a:extLst>
        </xdr:cNvPr>
        <xdr:cNvCxnSpPr>
          <a:stCxn id="244" idx="3"/>
          <a:endCxn id="245" idx="1"/>
        </xdr:cNvCxnSpPr>
      </xdr:nvCxnSpPr>
      <xdr:spPr>
        <a:xfrm>
          <a:off x="2872740" y="28914091"/>
          <a:ext cx="5547360" cy="0"/>
        </a:xfrm>
        <a:prstGeom prst="straightConnector1">
          <a:avLst/>
        </a:prstGeom>
        <a:ln w="9525" cmpd="sng">
          <a:solidFill>
            <a:srgbClr val="8000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163</xdr:row>
      <xdr:rowOff>135892</xdr:rowOff>
    </xdr:from>
    <xdr:to>
      <xdr:col>8</xdr:col>
      <xdr:colOff>419100</xdr:colOff>
      <xdr:row>165</xdr:row>
      <xdr:rowOff>39372</xdr:rowOff>
    </xdr:to>
    <xdr:sp macro="" textlink="">
      <xdr:nvSpPr>
        <xdr:cNvPr id="247" name="OpenSolver112" descr="97a0dbc8-51db-43ae-b825-27db460f776b">
          <a:extLst>
            <a:ext uri="{FF2B5EF4-FFF2-40B4-BE49-F238E27FC236}">
              <a16:creationId xmlns:a16="http://schemas.microsoft.com/office/drawing/2014/main" id="{7640372C-5493-DE19-20DA-8A34761ADE07}"/>
            </a:ext>
          </a:extLst>
        </xdr:cNvPr>
        <xdr:cNvSpPr/>
      </xdr:nvSpPr>
      <xdr:spPr>
        <a:xfrm>
          <a:off x="5455920" y="28787092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8</xdr:col>
      <xdr:colOff>0</xdr:colOff>
      <xdr:row>154</xdr:row>
      <xdr:rowOff>1</xdr:rowOff>
    </xdr:from>
    <xdr:to>
      <xdr:col>9</xdr:col>
      <xdr:colOff>0</xdr:colOff>
      <xdr:row>163</xdr:row>
      <xdr:rowOff>0</xdr:rowOff>
    </xdr:to>
    <xdr:sp macro="" textlink="">
      <xdr:nvSpPr>
        <xdr:cNvPr id="248" name="OpenSolver113" descr="036c100d-bc70-47dd-abb0-7fd0006cf30e">
          <a:extLst>
            <a:ext uri="{FF2B5EF4-FFF2-40B4-BE49-F238E27FC236}">
              <a16:creationId xmlns:a16="http://schemas.microsoft.com/office/drawing/2014/main" id="{5A45EA35-87DB-22F3-BAA3-AD1E8A9870DC}"/>
            </a:ext>
          </a:extLst>
        </xdr:cNvPr>
        <xdr:cNvSpPr/>
      </xdr:nvSpPr>
      <xdr:spPr>
        <a:xfrm>
          <a:off x="5417820" y="27073861"/>
          <a:ext cx="670560" cy="1577339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00CC33"/>
            </a:solidFill>
          </a:endParaRPr>
        </a:p>
      </xdr:txBody>
    </xdr:sp>
    <xdr:clientData/>
  </xdr:twoCellAnchor>
  <xdr:twoCellAnchor>
    <xdr:from>
      <xdr:col>8</xdr:col>
      <xdr:colOff>63500</xdr:colOff>
      <xdr:row>170</xdr:row>
      <xdr:rowOff>63501</xdr:rowOff>
    </xdr:from>
    <xdr:to>
      <xdr:col>9</xdr:col>
      <xdr:colOff>0</xdr:colOff>
      <xdr:row>179</xdr:row>
      <xdr:rowOff>1</xdr:rowOff>
    </xdr:to>
    <xdr:sp macro="" textlink="">
      <xdr:nvSpPr>
        <xdr:cNvPr id="249" name="OpenSolver114" descr="983add92-0ea6-4fed-88ee-76a3c3344f97">
          <a:extLst>
            <a:ext uri="{FF2B5EF4-FFF2-40B4-BE49-F238E27FC236}">
              <a16:creationId xmlns:a16="http://schemas.microsoft.com/office/drawing/2014/main" id="{925DFE85-B8B4-85D8-94AD-68BE4DAD9FF6}"/>
            </a:ext>
          </a:extLst>
        </xdr:cNvPr>
        <xdr:cNvSpPr/>
      </xdr:nvSpPr>
      <xdr:spPr>
        <a:xfrm>
          <a:off x="5481320" y="29941521"/>
          <a:ext cx="607060" cy="1513840"/>
        </a:xfrm>
        <a:prstGeom prst="rect">
          <a:avLst/>
        </a:prstGeom>
        <a:noFill/>
        <a:ln w="25400" cap="flat" cmpd="sng" algn="ctr">
          <a:solidFill>
            <a:srgbClr val="00CC33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00CC33"/>
              </a:solidFill>
            </a:rPr>
            <a:t>≤</a:t>
          </a:r>
        </a:p>
      </xdr:txBody>
    </xdr:sp>
    <xdr:clientData/>
  </xdr:twoCellAnchor>
  <xdr:twoCellAnchor>
    <xdr:from>
      <xdr:col>8</xdr:col>
      <xdr:colOff>335280</xdr:colOff>
      <xdr:row>163</xdr:row>
      <xdr:rowOff>0</xdr:rowOff>
    </xdr:from>
    <xdr:to>
      <xdr:col>8</xdr:col>
      <xdr:colOff>367030</xdr:colOff>
      <xdr:row>170</xdr:row>
      <xdr:rowOff>63501</xdr:rowOff>
    </xdr:to>
    <xdr:cxnSp macro="">
      <xdr:nvCxnSpPr>
        <xdr:cNvPr id="250" name="OpenSolver115" descr="bf2eb795-dfed-4274-b66a-706e5090af7c">
          <a:extLst>
            <a:ext uri="{FF2B5EF4-FFF2-40B4-BE49-F238E27FC236}">
              <a16:creationId xmlns:a16="http://schemas.microsoft.com/office/drawing/2014/main" id="{04469EF0-F519-79BB-9CA0-B26CF0F4FF2E}"/>
            </a:ext>
          </a:extLst>
        </xdr:cNvPr>
        <xdr:cNvCxnSpPr>
          <a:stCxn id="248" idx="2"/>
          <a:endCxn id="249" idx="0"/>
        </xdr:cNvCxnSpPr>
      </xdr:nvCxnSpPr>
      <xdr:spPr>
        <a:xfrm>
          <a:off x="5753100" y="28651200"/>
          <a:ext cx="31750" cy="1290321"/>
        </a:xfrm>
        <a:prstGeom prst="straightConnector1">
          <a:avLst/>
        </a:prstGeom>
        <a:ln w="9525" cmpd="sng">
          <a:solidFill>
            <a:srgbClr val="00CC33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160655</xdr:colOff>
      <xdr:row>165</xdr:row>
      <xdr:rowOff>167641</xdr:rowOff>
    </xdr:from>
    <xdr:to>
      <xdr:col>8</xdr:col>
      <xdr:colOff>541655</xdr:colOff>
      <xdr:row>167</xdr:row>
      <xdr:rowOff>71121</xdr:rowOff>
    </xdr:to>
    <xdr:sp macro="" textlink="">
      <xdr:nvSpPr>
        <xdr:cNvPr id="251" name="OpenSolver116" descr="f78ab76b-4a35-43e9-841a-cbf8df0b6ebf">
          <a:extLst>
            <a:ext uri="{FF2B5EF4-FFF2-40B4-BE49-F238E27FC236}">
              <a16:creationId xmlns:a16="http://schemas.microsoft.com/office/drawing/2014/main" id="{042FF357-3CF4-F02D-13B8-3C52ADD9AC72}"/>
            </a:ext>
          </a:extLst>
        </xdr:cNvPr>
        <xdr:cNvSpPr/>
      </xdr:nvSpPr>
      <xdr:spPr>
        <a:xfrm>
          <a:off x="5578475" y="2916936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9</xdr:col>
      <xdr:colOff>0</xdr:colOff>
      <xdr:row>154</xdr:row>
      <xdr:rowOff>1</xdr:rowOff>
    </xdr:from>
    <xdr:to>
      <xdr:col>10</xdr:col>
      <xdr:colOff>0</xdr:colOff>
      <xdr:row>163</xdr:row>
      <xdr:rowOff>0</xdr:rowOff>
    </xdr:to>
    <xdr:sp macro="" textlink="">
      <xdr:nvSpPr>
        <xdr:cNvPr id="252" name="OpenSolver117" descr="33e68a36-1d08-4e28-8a12-269ea49b2462">
          <a:extLst>
            <a:ext uri="{FF2B5EF4-FFF2-40B4-BE49-F238E27FC236}">
              <a16:creationId xmlns:a16="http://schemas.microsoft.com/office/drawing/2014/main" id="{9225C8E5-ADFF-D09C-AC02-70F63A19F715}"/>
            </a:ext>
          </a:extLst>
        </xdr:cNvPr>
        <xdr:cNvSpPr/>
      </xdr:nvSpPr>
      <xdr:spPr>
        <a:xfrm>
          <a:off x="6088380" y="27073861"/>
          <a:ext cx="548640" cy="1577339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6600"/>
            </a:solidFill>
          </a:endParaRPr>
        </a:p>
      </xdr:txBody>
    </xdr:sp>
    <xdr:clientData/>
  </xdr:twoCellAnchor>
  <xdr:twoCellAnchor>
    <xdr:from>
      <xdr:col>9</xdr:col>
      <xdr:colOff>63500</xdr:colOff>
      <xdr:row>170</xdr:row>
      <xdr:rowOff>63501</xdr:rowOff>
    </xdr:from>
    <xdr:to>
      <xdr:col>10</xdr:col>
      <xdr:colOff>0</xdr:colOff>
      <xdr:row>179</xdr:row>
      <xdr:rowOff>1</xdr:rowOff>
    </xdr:to>
    <xdr:sp macro="" textlink="">
      <xdr:nvSpPr>
        <xdr:cNvPr id="253" name="OpenSolver118" descr="0c2cbd80-3a5e-4b17-a251-e932be24cd03">
          <a:extLst>
            <a:ext uri="{FF2B5EF4-FFF2-40B4-BE49-F238E27FC236}">
              <a16:creationId xmlns:a16="http://schemas.microsoft.com/office/drawing/2014/main" id="{6FD8CEC8-4F86-D731-1D03-A36D89717B0A}"/>
            </a:ext>
          </a:extLst>
        </xdr:cNvPr>
        <xdr:cNvSpPr/>
      </xdr:nvSpPr>
      <xdr:spPr>
        <a:xfrm>
          <a:off x="6151880" y="29941521"/>
          <a:ext cx="485140" cy="1513840"/>
        </a:xfrm>
        <a:prstGeom prst="rect">
          <a:avLst/>
        </a:prstGeom>
        <a:noFill/>
        <a:ln w="25400" cap="flat" cmpd="sng" algn="ctr">
          <a:solidFill>
            <a:srgbClr val="FF66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zh-CN" altLang="en-US" sz="1100" b="1" kern="1200">
              <a:solidFill>
                <a:srgbClr val="FF6600"/>
              </a:solidFill>
            </a:rPr>
            <a:t>≤</a:t>
          </a:r>
        </a:p>
      </xdr:txBody>
    </xdr:sp>
    <xdr:clientData/>
  </xdr:twoCellAnchor>
  <xdr:twoCellAnchor>
    <xdr:from>
      <xdr:col>9</xdr:col>
      <xdr:colOff>274320</xdr:colOff>
      <xdr:row>163</xdr:row>
      <xdr:rowOff>0</xdr:rowOff>
    </xdr:from>
    <xdr:to>
      <xdr:col>9</xdr:col>
      <xdr:colOff>306070</xdr:colOff>
      <xdr:row>170</xdr:row>
      <xdr:rowOff>63501</xdr:rowOff>
    </xdr:to>
    <xdr:cxnSp macro="">
      <xdr:nvCxnSpPr>
        <xdr:cNvPr id="254" name="OpenSolver119" descr="a449a26e-0bc8-454e-9486-5f98af640d97">
          <a:extLst>
            <a:ext uri="{FF2B5EF4-FFF2-40B4-BE49-F238E27FC236}">
              <a16:creationId xmlns:a16="http://schemas.microsoft.com/office/drawing/2014/main" id="{BEF10A91-8B1D-D269-BDEE-E7C489C6FED2}"/>
            </a:ext>
          </a:extLst>
        </xdr:cNvPr>
        <xdr:cNvCxnSpPr>
          <a:stCxn id="252" idx="2"/>
          <a:endCxn id="253" idx="0"/>
        </xdr:cNvCxnSpPr>
      </xdr:nvCxnSpPr>
      <xdr:spPr>
        <a:xfrm>
          <a:off x="6362700" y="28651200"/>
          <a:ext cx="31750" cy="1290321"/>
        </a:xfrm>
        <a:prstGeom prst="straightConnector1">
          <a:avLst/>
        </a:prstGeom>
        <a:ln w="9525" cmpd="sng">
          <a:solidFill>
            <a:srgbClr val="FF6600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99695</xdr:colOff>
      <xdr:row>165</xdr:row>
      <xdr:rowOff>167641</xdr:rowOff>
    </xdr:from>
    <xdr:to>
      <xdr:col>9</xdr:col>
      <xdr:colOff>480695</xdr:colOff>
      <xdr:row>167</xdr:row>
      <xdr:rowOff>71121</xdr:rowOff>
    </xdr:to>
    <xdr:sp macro="" textlink="">
      <xdr:nvSpPr>
        <xdr:cNvPr id="255" name="OpenSolver120" descr="f31769e9-6931-4818-abc1-b32607704ef5">
          <a:extLst>
            <a:ext uri="{FF2B5EF4-FFF2-40B4-BE49-F238E27FC236}">
              <a16:creationId xmlns:a16="http://schemas.microsoft.com/office/drawing/2014/main" id="{52A4FFA1-623A-BE96-B8D6-90272503FEC9}"/>
            </a:ext>
          </a:extLst>
        </xdr:cNvPr>
        <xdr:cNvSpPr/>
      </xdr:nvSpPr>
      <xdr:spPr>
        <a:xfrm>
          <a:off x="6188075" y="29169361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1</xdr:col>
      <xdr:colOff>12700</xdr:colOff>
      <xdr:row>25</xdr:row>
      <xdr:rowOff>12700</xdr:rowOff>
    </xdr:from>
    <xdr:to>
      <xdr:col>4</xdr:col>
      <xdr:colOff>0</xdr:colOff>
      <xdr:row>28</xdr:row>
      <xdr:rowOff>0</xdr:rowOff>
    </xdr:to>
    <xdr:sp macro="" textlink="">
      <xdr:nvSpPr>
        <xdr:cNvPr id="256" name="OpenSolver121" descr="584f29be-96b0-465a-92cf-1c90f5985845">
          <a:extLst>
            <a:ext uri="{FF2B5EF4-FFF2-40B4-BE49-F238E27FC236}">
              <a16:creationId xmlns:a16="http://schemas.microsoft.com/office/drawing/2014/main" id="{D834A7F5-A3B8-6145-22CB-DEDCB7FF907E}"/>
            </a:ext>
          </a:extLst>
        </xdr:cNvPr>
        <xdr:cNvSpPr/>
      </xdr:nvSpPr>
      <xdr:spPr>
        <a:xfrm>
          <a:off x="957580" y="4417060"/>
          <a:ext cx="1915160" cy="5130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939800</xdr:colOff>
      <xdr:row>24</xdr:row>
      <xdr:rowOff>114300</xdr:rowOff>
    </xdr:from>
    <xdr:to>
      <xdr:col>1</xdr:col>
      <xdr:colOff>303851</xdr:colOff>
      <xdr:row>25</xdr:row>
      <xdr:rowOff>66040</xdr:rowOff>
    </xdr:to>
    <xdr:sp macro="" textlink="">
      <xdr:nvSpPr>
        <xdr:cNvPr id="257" name="OpenSolver122" descr="81a6f53c-17a5-4ace-8c35-6dac7f8037be">
          <a:extLst>
            <a:ext uri="{FF2B5EF4-FFF2-40B4-BE49-F238E27FC236}">
              <a16:creationId xmlns:a16="http://schemas.microsoft.com/office/drawing/2014/main" id="{27A4FE25-FEB6-5431-3542-63D8F137B00D}"/>
            </a:ext>
          </a:extLst>
        </xdr:cNvPr>
        <xdr:cNvSpPr/>
      </xdr:nvSpPr>
      <xdr:spPr>
        <a:xfrm>
          <a:off x="939800" y="4343400"/>
          <a:ext cx="308931" cy="1270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binary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12700</xdr:colOff>
      <xdr:row>33</xdr:row>
      <xdr:rowOff>12700</xdr:rowOff>
    </xdr:from>
    <xdr:to>
      <xdr:col>10</xdr:col>
      <xdr:colOff>0</xdr:colOff>
      <xdr:row>36</xdr:row>
      <xdr:rowOff>0</xdr:rowOff>
    </xdr:to>
    <xdr:sp macro="" textlink="">
      <xdr:nvSpPr>
        <xdr:cNvPr id="258" name="OpenSolver123" descr="e4bd2410-bb22-451a-a800-399d03393355">
          <a:extLst>
            <a:ext uri="{FF2B5EF4-FFF2-40B4-BE49-F238E27FC236}">
              <a16:creationId xmlns:a16="http://schemas.microsoft.com/office/drawing/2014/main" id="{7C5D56E4-8CD7-AC0C-B185-A789C5C49353}"/>
            </a:ext>
          </a:extLst>
        </xdr:cNvPr>
        <xdr:cNvSpPr/>
      </xdr:nvSpPr>
      <xdr:spPr>
        <a:xfrm>
          <a:off x="957580" y="5819140"/>
          <a:ext cx="5679440" cy="5130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939800</xdr:colOff>
      <xdr:row>32</xdr:row>
      <xdr:rowOff>109220</xdr:rowOff>
    </xdr:from>
    <xdr:to>
      <xdr:col>1</xdr:col>
      <xdr:colOff>303851</xdr:colOff>
      <xdr:row>33</xdr:row>
      <xdr:rowOff>60960</xdr:rowOff>
    </xdr:to>
    <xdr:sp macro="" textlink="">
      <xdr:nvSpPr>
        <xdr:cNvPr id="259" name="OpenSolver124" descr="b7c9fce4-25b7-4a62-adf6-6164b9d32514">
          <a:extLst>
            <a:ext uri="{FF2B5EF4-FFF2-40B4-BE49-F238E27FC236}">
              <a16:creationId xmlns:a16="http://schemas.microsoft.com/office/drawing/2014/main" id="{9297A3EB-777A-1DAE-98D4-FF7AAFDAD792}"/>
            </a:ext>
          </a:extLst>
        </xdr:cNvPr>
        <xdr:cNvSpPr/>
      </xdr:nvSpPr>
      <xdr:spPr>
        <a:xfrm>
          <a:off x="939800" y="5740400"/>
          <a:ext cx="308931" cy="1270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binary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12700</xdr:colOff>
      <xdr:row>42</xdr:row>
      <xdr:rowOff>12700</xdr:rowOff>
    </xdr:from>
    <xdr:to>
      <xdr:col>10</xdr:col>
      <xdr:colOff>0</xdr:colOff>
      <xdr:row>45</xdr:row>
      <xdr:rowOff>1</xdr:rowOff>
    </xdr:to>
    <xdr:sp macro="" textlink="">
      <xdr:nvSpPr>
        <xdr:cNvPr id="260" name="OpenSolver125" descr="4f6e3709-7204-4c97-b9ec-28c45fe09274">
          <a:extLst>
            <a:ext uri="{FF2B5EF4-FFF2-40B4-BE49-F238E27FC236}">
              <a16:creationId xmlns:a16="http://schemas.microsoft.com/office/drawing/2014/main" id="{1AADFB70-0D79-384D-C192-86579D64A35B}"/>
            </a:ext>
          </a:extLst>
        </xdr:cNvPr>
        <xdr:cNvSpPr/>
      </xdr:nvSpPr>
      <xdr:spPr>
        <a:xfrm>
          <a:off x="957580" y="7396480"/>
          <a:ext cx="5679440" cy="513081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939800</xdr:colOff>
      <xdr:row>41</xdr:row>
      <xdr:rowOff>106680</xdr:rowOff>
    </xdr:from>
    <xdr:to>
      <xdr:col>1</xdr:col>
      <xdr:colOff>303851</xdr:colOff>
      <xdr:row>42</xdr:row>
      <xdr:rowOff>58420</xdr:rowOff>
    </xdr:to>
    <xdr:sp macro="" textlink="">
      <xdr:nvSpPr>
        <xdr:cNvPr id="261" name="OpenSolver126" descr="9be60f94-8e9f-4d6c-aff6-2de4eeec1b6a">
          <a:extLst>
            <a:ext uri="{FF2B5EF4-FFF2-40B4-BE49-F238E27FC236}">
              <a16:creationId xmlns:a16="http://schemas.microsoft.com/office/drawing/2014/main" id="{2CF0298F-469F-8D4A-4627-AC448022B282}"/>
            </a:ext>
          </a:extLst>
        </xdr:cNvPr>
        <xdr:cNvSpPr/>
      </xdr:nvSpPr>
      <xdr:spPr>
        <a:xfrm>
          <a:off x="939800" y="7315200"/>
          <a:ext cx="308931" cy="1270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binary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12700</xdr:colOff>
      <xdr:row>49</xdr:row>
      <xdr:rowOff>12700</xdr:rowOff>
    </xdr:from>
    <xdr:to>
      <xdr:col>10</xdr:col>
      <xdr:colOff>0</xdr:colOff>
      <xdr:row>52</xdr:row>
      <xdr:rowOff>0</xdr:rowOff>
    </xdr:to>
    <xdr:sp macro="" textlink="">
      <xdr:nvSpPr>
        <xdr:cNvPr id="262" name="OpenSolver127" descr="3c005caa-349a-464f-bd05-35b0ba8177e0">
          <a:extLst>
            <a:ext uri="{FF2B5EF4-FFF2-40B4-BE49-F238E27FC236}">
              <a16:creationId xmlns:a16="http://schemas.microsoft.com/office/drawing/2014/main" id="{25FBB0AF-FD56-3EFA-437F-91211A4F3F01}"/>
            </a:ext>
          </a:extLst>
        </xdr:cNvPr>
        <xdr:cNvSpPr/>
      </xdr:nvSpPr>
      <xdr:spPr>
        <a:xfrm>
          <a:off x="957580" y="8623300"/>
          <a:ext cx="5679440" cy="5130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939800</xdr:colOff>
      <xdr:row>48</xdr:row>
      <xdr:rowOff>111760</xdr:rowOff>
    </xdr:from>
    <xdr:to>
      <xdr:col>1</xdr:col>
      <xdr:colOff>303851</xdr:colOff>
      <xdr:row>49</xdr:row>
      <xdr:rowOff>63500</xdr:rowOff>
    </xdr:to>
    <xdr:sp macro="" textlink="">
      <xdr:nvSpPr>
        <xdr:cNvPr id="263" name="OpenSolver128" descr="39418447-4897-4f43-b6ff-9147dd2ba1d6">
          <a:extLst>
            <a:ext uri="{FF2B5EF4-FFF2-40B4-BE49-F238E27FC236}">
              <a16:creationId xmlns:a16="http://schemas.microsoft.com/office/drawing/2014/main" id="{1974D8E6-48DC-1F2E-CC7E-44723825C184}"/>
            </a:ext>
          </a:extLst>
        </xdr:cNvPr>
        <xdr:cNvSpPr/>
      </xdr:nvSpPr>
      <xdr:spPr>
        <a:xfrm>
          <a:off x="939800" y="8547100"/>
          <a:ext cx="308931" cy="1270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binary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12700</xdr:colOff>
      <xdr:row>56</xdr:row>
      <xdr:rowOff>12700</xdr:rowOff>
    </xdr:from>
    <xdr:to>
      <xdr:col>10</xdr:col>
      <xdr:colOff>0</xdr:colOff>
      <xdr:row>59</xdr:row>
      <xdr:rowOff>0</xdr:rowOff>
    </xdr:to>
    <xdr:sp macro="" textlink="">
      <xdr:nvSpPr>
        <xdr:cNvPr id="264" name="OpenSolver129" descr="120c5918-7b38-49ac-8a6f-3498fc791aeb">
          <a:extLst>
            <a:ext uri="{FF2B5EF4-FFF2-40B4-BE49-F238E27FC236}">
              <a16:creationId xmlns:a16="http://schemas.microsoft.com/office/drawing/2014/main" id="{3C56A9BC-D156-4D7A-4DE5-ABDD2B30FAA6}"/>
            </a:ext>
          </a:extLst>
        </xdr:cNvPr>
        <xdr:cNvSpPr/>
      </xdr:nvSpPr>
      <xdr:spPr>
        <a:xfrm>
          <a:off x="957580" y="9850120"/>
          <a:ext cx="5679440" cy="51308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939800</xdr:colOff>
      <xdr:row>55</xdr:row>
      <xdr:rowOff>116840</xdr:rowOff>
    </xdr:from>
    <xdr:to>
      <xdr:col>1</xdr:col>
      <xdr:colOff>303851</xdr:colOff>
      <xdr:row>56</xdr:row>
      <xdr:rowOff>68580</xdr:rowOff>
    </xdr:to>
    <xdr:sp macro="" textlink="">
      <xdr:nvSpPr>
        <xdr:cNvPr id="265" name="OpenSolver130" descr="2f1c56d4-9752-48fb-82d6-3645325e149f">
          <a:extLst>
            <a:ext uri="{FF2B5EF4-FFF2-40B4-BE49-F238E27FC236}">
              <a16:creationId xmlns:a16="http://schemas.microsoft.com/office/drawing/2014/main" id="{5E5636C2-1E25-69D7-94DA-62D524BA6E1C}"/>
            </a:ext>
          </a:extLst>
        </xdr:cNvPr>
        <xdr:cNvSpPr/>
      </xdr:nvSpPr>
      <xdr:spPr>
        <a:xfrm>
          <a:off x="939800" y="9779000"/>
          <a:ext cx="308931" cy="1270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binary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3920</xdr:colOff>
      <xdr:row>52</xdr:row>
      <xdr:rowOff>143995</xdr:rowOff>
    </xdr:from>
    <xdr:to>
      <xdr:col>22</xdr:col>
      <xdr:colOff>705970</xdr:colOff>
      <xdr:row>83</xdr:row>
      <xdr:rowOff>145675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707B453F-F0FC-5622-1395-DFF06951A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0</xdr:rowOff>
    </xdr:from>
    <xdr:to>
      <xdr:col>5</xdr:col>
      <xdr:colOff>0</xdr:colOff>
      <xdr:row>59</xdr:row>
      <xdr:rowOff>0</xdr:rowOff>
    </xdr:to>
    <xdr:sp macro="" textlink="">
      <xdr:nvSpPr>
        <xdr:cNvPr id="72" name="OpenSolver1" descr="a663f647-b91f-4d24-a950-c2cae9f69074">
          <a:extLst>
            <a:ext uri="{FF2B5EF4-FFF2-40B4-BE49-F238E27FC236}">
              <a16:creationId xmlns:a16="http://schemas.microsoft.com/office/drawing/2014/main" id="{04B660B5-055D-296A-2F7D-0FD9CC04886F}"/>
            </a:ext>
          </a:extLst>
        </xdr:cNvPr>
        <xdr:cNvSpPr/>
      </xdr:nvSpPr>
      <xdr:spPr>
        <a:xfrm>
          <a:off x="1219200" y="3505200"/>
          <a:ext cx="1828800" cy="6835140"/>
        </a:xfrm>
        <a:prstGeom prst="rect">
          <a:avLst/>
        </a:prstGeom>
        <a:solidFill>
          <a:srgbClr val="FF00FF">
            <a:alpha val="40000"/>
          </a:srgbClr>
        </a:solidFill>
        <a:ln w="19050" cap="flat" cmpd="sng" algn="ctr">
          <a:noFill/>
          <a:prstDash val="solid"/>
          <a:miter lim="800000"/>
        </a:ln>
        <a:effectLst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zh-CN" altLang="en-US" sz="1100" b="1" kern="1200">
            <a:solidFill>
              <a:srgbClr val="FF00FF"/>
            </a:solidFill>
          </a:endParaRPr>
        </a:p>
      </xdr:txBody>
    </xdr:sp>
    <xdr:clientData/>
  </xdr:twoCellAnchor>
  <xdr:twoCellAnchor>
    <xdr:from>
      <xdr:col>5</xdr:col>
      <xdr:colOff>0</xdr:colOff>
      <xdr:row>20</xdr:row>
      <xdr:rowOff>0</xdr:rowOff>
    </xdr:from>
    <xdr:to>
      <xdr:col>6</xdr:col>
      <xdr:colOff>0</xdr:colOff>
      <xdr:row>59</xdr:row>
      <xdr:rowOff>0</xdr:rowOff>
    </xdr:to>
    <xdr:sp macro="" textlink="">
      <xdr:nvSpPr>
        <xdr:cNvPr id="73" name="OpenSolver2" descr="3a76570d-a818-4f38-a7e7-e029c6623b8f">
          <a:extLst>
            <a:ext uri="{FF2B5EF4-FFF2-40B4-BE49-F238E27FC236}">
              <a16:creationId xmlns:a16="http://schemas.microsoft.com/office/drawing/2014/main" id="{51864B43-B202-751F-6C61-957CA2EF7AC3}"/>
            </a:ext>
          </a:extLst>
        </xdr:cNvPr>
        <xdr:cNvSpPr/>
      </xdr:nvSpPr>
      <xdr:spPr>
        <a:xfrm>
          <a:off x="3048000" y="3505200"/>
          <a:ext cx="609600" cy="683514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zh-CN" altLang="en-US" sz="1100" b="1" kern="1200">
            <a:solidFill>
              <a:srgbClr val="0000FF"/>
            </a:solidFill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59</xdr:row>
      <xdr:rowOff>0</xdr:rowOff>
    </xdr:to>
    <xdr:sp macro="" textlink="">
      <xdr:nvSpPr>
        <xdr:cNvPr id="74" name="OpenSolver3" descr="489d1d94-6410-4034-9d6b-bb826b4ef771">
          <a:extLst>
            <a:ext uri="{FF2B5EF4-FFF2-40B4-BE49-F238E27FC236}">
              <a16:creationId xmlns:a16="http://schemas.microsoft.com/office/drawing/2014/main" id="{4CDC51B9-2F1C-5F86-1ADC-0064876F64D1}"/>
            </a:ext>
          </a:extLst>
        </xdr:cNvPr>
        <xdr:cNvSpPr/>
      </xdr:nvSpPr>
      <xdr:spPr>
        <a:xfrm>
          <a:off x="4267200" y="3505200"/>
          <a:ext cx="609600" cy="683514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 kern="1200">
              <a:solidFill>
                <a:srgbClr val="0000FF"/>
              </a:solidFill>
            </a:rPr>
            <a:t>=</a:t>
          </a:r>
          <a:endParaRPr lang="zh-CN" altLang="en-US" sz="1100" b="1" kern="1200">
            <a:solidFill>
              <a:srgbClr val="0000FF"/>
            </a:solidFill>
          </a:endParaRPr>
        </a:p>
      </xdr:txBody>
    </xdr:sp>
    <xdr:clientData/>
  </xdr:twoCellAnchor>
  <xdr:twoCellAnchor>
    <xdr:from>
      <xdr:col>6</xdr:col>
      <xdr:colOff>0</xdr:colOff>
      <xdr:row>39</xdr:row>
      <xdr:rowOff>87630</xdr:rowOff>
    </xdr:from>
    <xdr:to>
      <xdr:col>7</xdr:col>
      <xdr:colOff>0</xdr:colOff>
      <xdr:row>39</xdr:row>
      <xdr:rowOff>87630</xdr:rowOff>
    </xdr:to>
    <xdr:cxnSp macro="">
      <xdr:nvCxnSpPr>
        <xdr:cNvPr id="75" name="OpenSolver4" descr="ac96d67f-ec6a-47a1-9829-154d8c3c205c">
          <a:extLst>
            <a:ext uri="{FF2B5EF4-FFF2-40B4-BE49-F238E27FC236}">
              <a16:creationId xmlns:a16="http://schemas.microsoft.com/office/drawing/2014/main" id="{229818BA-4693-074E-01BA-B9DA829128CE}"/>
            </a:ext>
          </a:extLst>
        </xdr:cNvPr>
        <xdr:cNvCxnSpPr>
          <a:stCxn id="73" idx="3"/>
          <a:endCxn id="74" idx="1"/>
        </xdr:cNvCxnSpPr>
      </xdr:nvCxnSpPr>
      <xdr:spPr>
        <a:xfrm>
          <a:off x="3657600" y="6922770"/>
          <a:ext cx="6096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38</xdr:row>
      <xdr:rowOff>135890</xdr:rowOff>
    </xdr:from>
    <xdr:to>
      <xdr:col>6</xdr:col>
      <xdr:colOff>495300</xdr:colOff>
      <xdr:row>40</xdr:row>
      <xdr:rowOff>39370</xdr:rowOff>
    </xdr:to>
    <xdr:sp macro="" textlink="">
      <xdr:nvSpPr>
        <xdr:cNvPr id="76" name="OpenSolver5" descr="1984b5e4-e05d-4d64-95f8-2b6b42efc0ba">
          <a:extLst>
            <a:ext uri="{FF2B5EF4-FFF2-40B4-BE49-F238E27FC236}">
              <a16:creationId xmlns:a16="http://schemas.microsoft.com/office/drawing/2014/main" id="{024BB264-B5EC-459A-17AD-28A495A9F9EC}"/>
            </a:ext>
          </a:extLst>
        </xdr:cNvPr>
        <xdr:cNvSpPr/>
      </xdr:nvSpPr>
      <xdr:spPr>
        <a:xfrm>
          <a:off x="3771900" y="6795770"/>
          <a:ext cx="381000" cy="2540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 kern="1200"/>
        </a:p>
      </xdr:txBody>
    </xdr:sp>
    <xdr:clientData/>
  </xdr:twoCellAnchor>
  <xdr:twoCellAnchor>
    <xdr:from>
      <xdr:col>2</xdr:col>
      <xdr:colOff>12700</xdr:colOff>
      <xdr:row>20</xdr:row>
      <xdr:rowOff>12700</xdr:rowOff>
    </xdr:from>
    <xdr:to>
      <xdr:col>2</xdr:col>
      <xdr:colOff>97660</xdr:colOff>
      <xdr:row>20</xdr:row>
      <xdr:rowOff>127000</xdr:rowOff>
    </xdr:to>
    <xdr:sp macro="" textlink="">
      <xdr:nvSpPr>
        <xdr:cNvPr id="77" name="OpenSolver6" descr="5823845a-8924-4b0d-b15e-6b7ef48651a9">
          <a:extLst>
            <a:ext uri="{FF2B5EF4-FFF2-40B4-BE49-F238E27FC236}">
              <a16:creationId xmlns:a16="http://schemas.microsoft.com/office/drawing/2014/main" id="{B635D29E-919C-D89B-770C-9B50286DE656}"/>
            </a:ext>
          </a:extLst>
        </xdr:cNvPr>
        <xdr:cNvSpPr/>
      </xdr:nvSpPr>
      <xdr:spPr>
        <a:xfrm>
          <a:off x="1231900" y="35179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20</xdr:row>
      <xdr:rowOff>12700</xdr:rowOff>
    </xdr:from>
    <xdr:to>
      <xdr:col>3</xdr:col>
      <xdr:colOff>97660</xdr:colOff>
      <xdr:row>20</xdr:row>
      <xdr:rowOff>127000</xdr:rowOff>
    </xdr:to>
    <xdr:sp macro="" textlink="">
      <xdr:nvSpPr>
        <xdr:cNvPr id="78" name="OpenSolver7" descr="ce646d0b-dc61-40a1-b30b-d9f24a87a15b">
          <a:extLst>
            <a:ext uri="{FF2B5EF4-FFF2-40B4-BE49-F238E27FC236}">
              <a16:creationId xmlns:a16="http://schemas.microsoft.com/office/drawing/2014/main" id="{816A83BE-5983-0BD8-C06C-D89E9F8DFE97}"/>
            </a:ext>
          </a:extLst>
        </xdr:cNvPr>
        <xdr:cNvSpPr/>
      </xdr:nvSpPr>
      <xdr:spPr>
        <a:xfrm>
          <a:off x="1841500" y="35179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97660</xdr:colOff>
      <xdr:row>20</xdr:row>
      <xdr:rowOff>127000</xdr:rowOff>
    </xdr:to>
    <xdr:sp macro="" textlink="">
      <xdr:nvSpPr>
        <xdr:cNvPr id="79" name="OpenSolver8" descr="0d671ff7-5515-4cfe-a93d-a2007154a5e4">
          <a:extLst>
            <a:ext uri="{FF2B5EF4-FFF2-40B4-BE49-F238E27FC236}">
              <a16:creationId xmlns:a16="http://schemas.microsoft.com/office/drawing/2014/main" id="{6A602B8B-2F40-A98F-7C1E-A40D312E0C59}"/>
            </a:ext>
          </a:extLst>
        </xdr:cNvPr>
        <xdr:cNvSpPr/>
      </xdr:nvSpPr>
      <xdr:spPr>
        <a:xfrm>
          <a:off x="2451100" y="35179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21</xdr:row>
      <xdr:rowOff>15240</xdr:rowOff>
    </xdr:from>
    <xdr:to>
      <xdr:col>2</xdr:col>
      <xdr:colOff>97660</xdr:colOff>
      <xdr:row>21</xdr:row>
      <xdr:rowOff>129540</xdr:rowOff>
    </xdr:to>
    <xdr:sp macro="" textlink="">
      <xdr:nvSpPr>
        <xdr:cNvPr id="80" name="OpenSolver9" descr="7509d04d-95e7-4fab-9f73-76ecaf4ee528">
          <a:extLst>
            <a:ext uri="{FF2B5EF4-FFF2-40B4-BE49-F238E27FC236}">
              <a16:creationId xmlns:a16="http://schemas.microsoft.com/office/drawing/2014/main" id="{FD095D99-E4C6-93C4-4BF6-54C40B389C49}"/>
            </a:ext>
          </a:extLst>
        </xdr:cNvPr>
        <xdr:cNvSpPr/>
      </xdr:nvSpPr>
      <xdr:spPr>
        <a:xfrm>
          <a:off x="1231900" y="36957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21</xdr:row>
      <xdr:rowOff>15240</xdr:rowOff>
    </xdr:from>
    <xdr:to>
      <xdr:col>3</xdr:col>
      <xdr:colOff>97660</xdr:colOff>
      <xdr:row>21</xdr:row>
      <xdr:rowOff>129540</xdr:rowOff>
    </xdr:to>
    <xdr:sp macro="" textlink="">
      <xdr:nvSpPr>
        <xdr:cNvPr id="81" name="OpenSolver10" descr="755cd906-9562-4609-9ad5-551aaa09e5fd">
          <a:extLst>
            <a:ext uri="{FF2B5EF4-FFF2-40B4-BE49-F238E27FC236}">
              <a16:creationId xmlns:a16="http://schemas.microsoft.com/office/drawing/2014/main" id="{FA853500-4C14-BC90-1326-D8D870E71C72}"/>
            </a:ext>
          </a:extLst>
        </xdr:cNvPr>
        <xdr:cNvSpPr/>
      </xdr:nvSpPr>
      <xdr:spPr>
        <a:xfrm>
          <a:off x="1841500" y="36957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21</xdr:row>
      <xdr:rowOff>15240</xdr:rowOff>
    </xdr:from>
    <xdr:to>
      <xdr:col>4</xdr:col>
      <xdr:colOff>97660</xdr:colOff>
      <xdr:row>21</xdr:row>
      <xdr:rowOff>129540</xdr:rowOff>
    </xdr:to>
    <xdr:sp macro="" textlink="">
      <xdr:nvSpPr>
        <xdr:cNvPr id="82" name="OpenSolver11" descr="26a2c271-6887-40a6-9f57-0409ca0a1b23">
          <a:extLst>
            <a:ext uri="{FF2B5EF4-FFF2-40B4-BE49-F238E27FC236}">
              <a16:creationId xmlns:a16="http://schemas.microsoft.com/office/drawing/2014/main" id="{8BE9EB31-6E90-432C-2F99-EC3D7C9F6186}"/>
            </a:ext>
          </a:extLst>
        </xdr:cNvPr>
        <xdr:cNvSpPr/>
      </xdr:nvSpPr>
      <xdr:spPr>
        <a:xfrm>
          <a:off x="2451100" y="36957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22</xdr:row>
      <xdr:rowOff>17780</xdr:rowOff>
    </xdr:from>
    <xdr:to>
      <xdr:col>2</xdr:col>
      <xdr:colOff>97660</xdr:colOff>
      <xdr:row>22</xdr:row>
      <xdr:rowOff>132080</xdr:rowOff>
    </xdr:to>
    <xdr:sp macro="" textlink="">
      <xdr:nvSpPr>
        <xdr:cNvPr id="83" name="OpenSolver12" descr="3c607fa8-9b21-4834-b79a-c0884f578f67">
          <a:extLst>
            <a:ext uri="{FF2B5EF4-FFF2-40B4-BE49-F238E27FC236}">
              <a16:creationId xmlns:a16="http://schemas.microsoft.com/office/drawing/2014/main" id="{5520DAAA-1917-FBE9-1B7A-22009CEE785B}"/>
            </a:ext>
          </a:extLst>
        </xdr:cNvPr>
        <xdr:cNvSpPr/>
      </xdr:nvSpPr>
      <xdr:spPr>
        <a:xfrm>
          <a:off x="1231900" y="38735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22</xdr:row>
      <xdr:rowOff>17780</xdr:rowOff>
    </xdr:from>
    <xdr:to>
      <xdr:col>3</xdr:col>
      <xdr:colOff>97660</xdr:colOff>
      <xdr:row>22</xdr:row>
      <xdr:rowOff>132080</xdr:rowOff>
    </xdr:to>
    <xdr:sp macro="" textlink="">
      <xdr:nvSpPr>
        <xdr:cNvPr id="84" name="OpenSolver13" descr="dd87775c-2814-482b-91e7-6de2c5083ab4">
          <a:extLst>
            <a:ext uri="{FF2B5EF4-FFF2-40B4-BE49-F238E27FC236}">
              <a16:creationId xmlns:a16="http://schemas.microsoft.com/office/drawing/2014/main" id="{45FD2B49-22DF-76A8-84B1-328F78610262}"/>
            </a:ext>
          </a:extLst>
        </xdr:cNvPr>
        <xdr:cNvSpPr/>
      </xdr:nvSpPr>
      <xdr:spPr>
        <a:xfrm>
          <a:off x="1841500" y="38735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22</xdr:row>
      <xdr:rowOff>17780</xdr:rowOff>
    </xdr:from>
    <xdr:to>
      <xdr:col>4</xdr:col>
      <xdr:colOff>97660</xdr:colOff>
      <xdr:row>22</xdr:row>
      <xdr:rowOff>132080</xdr:rowOff>
    </xdr:to>
    <xdr:sp macro="" textlink="">
      <xdr:nvSpPr>
        <xdr:cNvPr id="85" name="OpenSolver14" descr="f4278da5-a0c1-42d9-8f49-d34659b43070">
          <a:extLst>
            <a:ext uri="{FF2B5EF4-FFF2-40B4-BE49-F238E27FC236}">
              <a16:creationId xmlns:a16="http://schemas.microsoft.com/office/drawing/2014/main" id="{1FCF894C-5D81-069E-A884-0FD64C3C68DA}"/>
            </a:ext>
          </a:extLst>
        </xdr:cNvPr>
        <xdr:cNvSpPr/>
      </xdr:nvSpPr>
      <xdr:spPr>
        <a:xfrm>
          <a:off x="2451100" y="38735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23</xdr:row>
      <xdr:rowOff>7620</xdr:rowOff>
    </xdr:from>
    <xdr:to>
      <xdr:col>2</xdr:col>
      <xdr:colOff>97660</xdr:colOff>
      <xdr:row>23</xdr:row>
      <xdr:rowOff>121920</xdr:rowOff>
    </xdr:to>
    <xdr:sp macro="" textlink="">
      <xdr:nvSpPr>
        <xdr:cNvPr id="86" name="OpenSolver15" descr="30440957-f298-4e31-92c7-1728d29c4072">
          <a:extLst>
            <a:ext uri="{FF2B5EF4-FFF2-40B4-BE49-F238E27FC236}">
              <a16:creationId xmlns:a16="http://schemas.microsoft.com/office/drawing/2014/main" id="{0785DE6F-9E10-EFD5-199A-34EFFAFE383A}"/>
            </a:ext>
          </a:extLst>
        </xdr:cNvPr>
        <xdr:cNvSpPr/>
      </xdr:nvSpPr>
      <xdr:spPr>
        <a:xfrm>
          <a:off x="1231900" y="40386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23</xdr:row>
      <xdr:rowOff>7620</xdr:rowOff>
    </xdr:from>
    <xdr:to>
      <xdr:col>3</xdr:col>
      <xdr:colOff>97660</xdr:colOff>
      <xdr:row>23</xdr:row>
      <xdr:rowOff>121920</xdr:rowOff>
    </xdr:to>
    <xdr:sp macro="" textlink="">
      <xdr:nvSpPr>
        <xdr:cNvPr id="87" name="OpenSolver16" descr="10708f96-e1e2-442f-8cbd-0ce17fbae17f">
          <a:extLst>
            <a:ext uri="{FF2B5EF4-FFF2-40B4-BE49-F238E27FC236}">
              <a16:creationId xmlns:a16="http://schemas.microsoft.com/office/drawing/2014/main" id="{95DC69C2-2DD5-BBB0-A909-23579772C3AA}"/>
            </a:ext>
          </a:extLst>
        </xdr:cNvPr>
        <xdr:cNvSpPr/>
      </xdr:nvSpPr>
      <xdr:spPr>
        <a:xfrm>
          <a:off x="1841500" y="40386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23</xdr:row>
      <xdr:rowOff>7620</xdr:rowOff>
    </xdr:from>
    <xdr:to>
      <xdr:col>4</xdr:col>
      <xdr:colOff>97660</xdr:colOff>
      <xdr:row>23</xdr:row>
      <xdr:rowOff>121920</xdr:rowOff>
    </xdr:to>
    <xdr:sp macro="" textlink="">
      <xdr:nvSpPr>
        <xdr:cNvPr id="88" name="OpenSolver17" descr="3678c365-7c07-4034-aa26-9f7d3bd10c39">
          <a:extLst>
            <a:ext uri="{FF2B5EF4-FFF2-40B4-BE49-F238E27FC236}">
              <a16:creationId xmlns:a16="http://schemas.microsoft.com/office/drawing/2014/main" id="{0D4B7D7C-1A44-6DC2-67DB-DEC9CDF480EC}"/>
            </a:ext>
          </a:extLst>
        </xdr:cNvPr>
        <xdr:cNvSpPr/>
      </xdr:nvSpPr>
      <xdr:spPr>
        <a:xfrm>
          <a:off x="2451100" y="40386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24</xdr:row>
      <xdr:rowOff>10160</xdr:rowOff>
    </xdr:from>
    <xdr:to>
      <xdr:col>2</xdr:col>
      <xdr:colOff>97660</xdr:colOff>
      <xdr:row>24</xdr:row>
      <xdr:rowOff>124460</xdr:rowOff>
    </xdr:to>
    <xdr:sp macro="" textlink="">
      <xdr:nvSpPr>
        <xdr:cNvPr id="89" name="OpenSolver18" descr="2b9dce22-4a03-4fa6-94a9-e7a8d7649eeb">
          <a:extLst>
            <a:ext uri="{FF2B5EF4-FFF2-40B4-BE49-F238E27FC236}">
              <a16:creationId xmlns:a16="http://schemas.microsoft.com/office/drawing/2014/main" id="{65CD7516-1C65-84FB-D8FD-6CE82039445E}"/>
            </a:ext>
          </a:extLst>
        </xdr:cNvPr>
        <xdr:cNvSpPr/>
      </xdr:nvSpPr>
      <xdr:spPr>
        <a:xfrm>
          <a:off x="1231900" y="42164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24</xdr:row>
      <xdr:rowOff>10160</xdr:rowOff>
    </xdr:from>
    <xdr:to>
      <xdr:col>3</xdr:col>
      <xdr:colOff>97660</xdr:colOff>
      <xdr:row>24</xdr:row>
      <xdr:rowOff>124460</xdr:rowOff>
    </xdr:to>
    <xdr:sp macro="" textlink="">
      <xdr:nvSpPr>
        <xdr:cNvPr id="90" name="OpenSolver19" descr="357f079d-1d5e-431f-adae-860b9142648e">
          <a:extLst>
            <a:ext uri="{FF2B5EF4-FFF2-40B4-BE49-F238E27FC236}">
              <a16:creationId xmlns:a16="http://schemas.microsoft.com/office/drawing/2014/main" id="{6412AD9F-CA5E-7462-5A74-B346937192B1}"/>
            </a:ext>
          </a:extLst>
        </xdr:cNvPr>
        <xdr:cNvSpPr/>
      </xdr:nvSpPr>
      <xdr:spPr>
        <a:xfrm>
          <a:off x="1841500" y="42164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24</xdr:row>
      <xdr:rowOff>10160</xdr:rowOff>
    </xdr:from>
    <xdr:to>
      <xdr:col>4</xdr:col>
      <xdr:colOff>97660</xdr:colOff>
      <xdr:row>24</xdr:row>
      <xdr:rowOff>124460</xdr:rowOff>
    </xdr:to>
    <xdr:sp macro="" textlink="">
      <xdr:nvSpPr>
        <xdr:cNvPr id="91" name="OpenSolver20" descr="d2048bc1-0ec1-434c-ba03-03304c7ff33b">
          <a:extLst>
            <a:ext uri="{FF2B5EF4-FFF2-40B4-BE49-F238E27FC236}">
              <a16:creationId xmlns:a16="http://schemas.microsoft.com/office/drawing/2014/main" id="{8F56B96C-DDE2-FEB1-8631-D3EADB0E2B06}"/>
            </a:ext>
          </a:extLst>
        </xdr:cNvPr>
        <xdr:cNvSpPr/>
      </xdr:nvSpPr>
      <xdr:spPr>
        <a:xfrm>
          <a:off x="2451100" y="42164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25</xdr:row>
      <xdr:rowOff>12700</xdr:rowOff>
    </xdr:from>
    <xdr:to>
      <xdr:col>2</xdr:col>
      <xdr:colOff>97660</xdr:colOff>
      <xdr:row>25</xdr:row>
      <xdr:rowOff>127000</xdr:rowOff>
    </xdr:to>
    <xdr:sp macro="" textlink="">
      <xdr:nvSpPr>
        <xdr:cNvPr id="92" name="OpenSolver21" descr="a87b0af4-3b27-4e52-b50b-74621b6c10dd">
          <a:extLst>
            <a:ext uri="{FF2B5EF4-FFF2-40B4-BE49-F238E27FC236}">
              <a16:creationId xmlns:a16="http://schemas.microsoft.com/office/drawing/2014/main" id="{C2E38796-B00D-F326-F1C0-415E576B3A25}"/>
            </a:ext>
          </a:extLst>
        </xdr:cNvPr>
        <xdr:cNvSpPr/>
      </xdr:nvSpPr>
      <xdr:spPr>
        <a:xfrm>
          <a:off x="1231900" y="43942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25</xdr:row>
      <xdr:rowOff>12700</xdr:rowOff>
    </xdr:from>
    <xdr:to>
      <xdr:col>3</xdr:col>
      <xdr:colOff>97660</xdr:colOff>
      <xdr:row>25</xdr:row>
      <xdr:rowOff>127000</xdr:rowOff>
    </xdr:to>
    <xdr:sp macro="" textlink="">
      <xdr:nvSpPr>
        <xdr:cNvPr id="93" name="OpenSolver22" descr="7131506c-eb55-4a43-a196-2120f8344acb">
          <a:extLst>
            <a:ext uri="{FF2B5EF4-FFF2-40B4-BE49-F238E27FC236}">
              <a16:creationId xmlns:a16="http://schemas.microsoft.com/office/drawing/2014/main" id="{64C2B8F8-8CF7-BBE0-E6B7-7A715836D07E}"/>
            </a:ext>
          </a:extLst>
        </xdr:cNvPr>
        <xdr:cNvSpPr/>
      </xdr:nvSpPr>
      <xdr:spPr>
        <a:xfrm>
          <a:off x="1841500" y="43942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97660</xdr:colOff>
      <xdr:row>25</xdr:row>
      <xdr:rowOff>127000</xdr:rowOff>
    </xdr:to>
    <xdr:sp macro="" textlink="">
      <xdr:nvSpPr>
        <xdr:cNvPr id="94" name="OpenSolver23" descr="2747519b-2e8e-4739-8eb4-1fdd3a5fb310">
          <a:extLst>
            <a:ext uri="{FF2B5EF4-FFF2-40B4-BE49-F238E27FC236}">
              <a16:creationId xmlns:a16="http://schemas.microsoft.com/office/drawing/2014/main" id="{ABC145A3-CA60-9600-64FD-F5E9E1E84E01}"/>
            </a:ext>
          </a:extLst>
        </xdr:cNvPr>
        <xdr:cNvSpPr/>
      </xdr:nvSpPr>
      <xdr:spPr>
        <a:xfrm>
          <a:off x="2451100" y="43942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26</xdr:row>
      <xdr:rowOff>15240</xdr:rowOff>
    </xdr:from>
    <xdr:to>
      <xdr:col>2</xdr:col>
      <xdr:colOff>97660</xdr:colOff>
      <xdr:row>26</xdr:row>
      <xdr:rowOff>129540</xdr:rowOff>
    </xdr:to>
    <xdr:sp macro="" textlink="">
      <xdr:nvSpPr>
        <xdr:cNvPr id="95" name="OpenSolver24" descr="4ccffd25-12e0-4cbe-a7be-d9e584e7ccca">
          <a:extLst>
            <a:ext uri="{FF2B5EF4-FFF2-40B4-BE49-F238E27FC236}">
              <a16:creationId xmlns:a16="http://schemas.microsoft.com/office/drawing/2014/main" id="{78AA38F4-FF92-0B17-F876-A10B6D359B50}"/>
            </a:ext>
          </a:extLst>
        </xdr:cNvPr>
        <xdr:cNvSpPr/>
      </xdr:nvSpPr>
      <xdr:spPr>
        <a:xfrm>
          <a:off x="1231900" y="45720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26</xdr:row>
      <xdr:rowOff>15240</xdr:rowOff>
    </xdr:from>
    <xdr:to>
      <xdr:col>3</xdr:col>
      <xdr:colOff>97660</xdr:colOff>
      <xdr:row>26</xdr:row>
      <xdr:rowOff>129540</xdr:rowOff>
    </xdr:to>
    <xdr:sp macro="" textlink="">
      <xdr:nvSpPr>
        <xdr:cNvPr id="96" name="OpenSolver25" descr="7fe57c81-a82a-40fb-a92c-8aabadf615f0">
          <a:extLst>
            <a:ext uri="{FF2B5EF4-FFF2-40B4-BE49-F238E27FC236}">
              <a16:creationId xmlns:a16="http://schemas.microsoft.com/office/drawing/2014/main" id="{2717F439-44D9-17CC-B702-42C3EA7030B2}"/>
            </a:ext>
          </a:extLst>
        </xdr:cNvPr>
        <xdr:cNvSpPr/>
      </xdr:nvSpPr>
      <xdr:spPr>
        <a:xfrm>
          <a:off x="1841500" y="45720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26</xdr:row>
      <xdr:rowOff>15240</xdr:rowOff>
    </xdr:from>
    <xdr:to>
      <xdr:col>4</xdr:col>
      <xdr:colOff>97660</xdr:colOff>
      <xdr:row>26</xdr:row>
      <xdr:rowOff>129540</xdr:rowOff>
    </xdr:to>
    <xdr:sp macro="" textlink="">
      <xdr:nvSpPr>
        <xdr:cNvPr id="97" name="OpenSolver26" descr="945e7a3b-969f-47b3-8b4d-5ec4e5aca5d5">
          <a:extLst>
            <a:ext uri="{FF2B5EF4-FFF2-40B4-BE49-F238E27FC236}">
              <a16:creationId xmlns:a16="http://schemas.microsoft.com/office/drawing/2014/main" id="{149151E7-EE79-9C5B-A7BD-4BD9F05D7D4C}"/>
            </a:ext>
          </a:extLst>
        </xdr:cNvPr>
        <xdr:cNvSpPr/>
      </xdr:nvSpPr>
      <xdr:spPr>
        <a:xfrm>
          <a:off x="2451100" y="45720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27</xdr:row>
      <xdr:rowOff>17780</xdr:rowOff>
    </xdr:from>
    <xdr:to>
      <xdr:col>2</xdr:col>
      <xdr:colOff>97660</xdr:colOff>
      <xdr:row>27</xdr:row>
      <xdr:rowOff>132080</xdr:rowOff>
    </xdr:to>
    <xdr:sp macro="" textlink="">
      <xdr:nvSpPr>
        <xdr:cNvPr id="98" name="OpenSolver27" descr="c9b9c33f-4a28-4f94-b5fb-3295aff81dad">
          <a:extLst>
            <a:ext uri="{FF2B5EF4-FFF2-40B4-BE49-F238E27FC236}">
              <a16:creationId xmlns:a16="http://schemas.microsoft.com/office/drawing/2014/main" id="{49A7B634-B9A5-AF51-6FA9-9FF12068DACA}"/>
            </a:ext>
          </a:extLst>
        </xdr:cNvPr>
        <xdr:cNvSpPr/>
      </xdr:nvSpPr>
      <xdr:spPr>
        <a:xfrm>
          <a:off x="1231900" y="47498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27</xdr:row>
      <xdr:rowOff>17780</xdr:rowOff>
    </xdr:from>
    <xdr:to>
      <xdr:col>3</xdr:col>
      <xdr:colOff>97660</xdr:colOff>
      <xdr:row>27</xdr:row>
      <xdr:rowOff>132080</xdr:rowOff>
    </xdr:to>
    <xdr:sp macro="" textlink="">
      <xdr:nvSpPr>
        <xdr:cNvPr id="99" name="OpenSolver28" descr="e0bf7362-67b2-4989-8ac6-44d451cd5f87">
          <a:extLst>
            <a:ext uri="{FF2B5EF4-FFF2-40B4-BE49-F238E27FC236}">
              <a16:creationId xmlns:a16="http://schemas.microsoft.com/office/drawing/2014/main" id="{AC58A454-F0E8-7194-44EC-33B4B5B8C326}"/>
            </a:ext>
          </a:extLst>
        </xdr:cNvPr>
        <xdr:cNvSpPr/>
      </xdr:nvSpPr>
      <xdr:spPr>
        <a:xfrm>
          <a:off x="1841500" y="47498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27</xdr:row>
      <xdr:rowOff>17780</xdr:rowOff>
    </xdr:from>
    <xdr:to>
      <xdr:col>4</xdr:col>
      <xdr:colOff>97660</xdr:colOff>
      <xdr:row>27</xdr:row>
      <xdr:rowOff>132080</xdr:rowOff>
    </xdr:to>
    <xdr:sp macro="" textlink="">
      <xdr:nvSpPr>
        <xdr:cNvPr id="100" name="OpenSolver29" descr="019103fe-0038-4cd0-9030-8f41ea81bbf5">
          <a:extLst>
            <a:ext uri="{FF2B5EF4-FFF2-40B4-BE49-F238E27FC236}">
              <a16:creationId xmlns:a16="http://schemas.microsoft.com/office/drawing/2014/main" id="{8C2C7048-CA03-02C6-B4FC-CA35DCB4F260}"/>
            </a:ext>
          </a:extLst>
        </xdr:cNvPr>
        <xdr:cNvSpPr/>
      </xdr:nvSpPr>
      <xdr:spPr>
        <a:xfrm>
          <a:off x="2451100" y="47498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28</xdr:row>
      <xdr:rowOff>7620</xdr:rowOff>
    </xdr:from>
    <xdr:to>
      <xdr:col>2</xdr:col>
      <xdr:colOff>97660</xdr:colOff>
      <xdr:row>28</xdr:row>
      <xdr:rowOff>121920</xdr:rowOff>
    </xdr:to>
    <xdr:sp macro="" textlink="">
      <xdr:nvSpPr>
        <xdr:cNvPr id="101" name="OpenSolver30" descr="a15ec639-85d9-4acf-9d42-56baf0c8ba28">
          <a:extLst>
            <a:ext uri="{FF2B5EF4-FFF2-40B4-BE49-F238E27FC236}">
              <a16:creationId xmlns:a16="http://schemas.microsoft.com/office/drawing/2014/main" id="{E13CE657-29C6-D7C0-9E80-04A9A9A356B9}"/>
            </a:ext>
          </a:extLst>
        </xdr:cNvPr>
        <xdr:cNvSpPr/>
      </xdr:nvSpPr>
      <xdr:spPr>
        <a:xfrm>
          <a:off x="1231900" y="49149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28</xdr:row>
      <xdr:rowOff>7620</xdr:rowOff>
    </xdr:from>
    <xdr:to>
      <xdr:col>3</xdr:col>
      <xdr:colOff>97660</xdr:colOff>
      <xdr:row>28</xdr:row>
      <xdr:rowOff>121920</xdr:rowOff>
    </xdr:to>
    <xdr:sp macro="" textlink="">
      <xdr:nvSpPr>
        <xdr:cNvPr id="102" name="OpenSolver31" descr="d893d059-1971-4f60-9153-269671c0fe0a">
          <a:extLst>
            <a:ext uri="{FF2B5EF4-FFF2-40B4-BE49-F238E27FC236}">
              <a16:creationId xmlns:a16="http://schemas.microsoft.com/office/drawing/2014/main" id="{998DC11A-677B-B292-68CC-C94FF1BD86C6}"/>
            </a:ext>
          </a:extLst>
        </xdr:cNvPr>
        <xdr:cNvSpPr/>
      </xdr:nvSpPr>
      <xdr:spPr>
        <a:xfrm>
          <a:off x="1841500" y="49149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28</xdr:row>
      <xdr:rowOff>7620</xdr:rowOff>
    </xdr:from>
    <xdr:to>
      <xdr:col>4</xdr:col>
      <xdr:colOff>97660</xdr:colOff>
      <xdr:row>28</xdr:row>
      <xdr:rowOff>121920</xdr:rowOff>
    </xdr:to>
    <xdr:sp macro="" textlink="">
      <xdr:nvSpPr>
        <xdr:cNvPr id="103" name="OpenSolver32" descr="9208b719-41a7-414e-a42a-cec577306a01">
          <a:extLst>
            <a:ext uri="{FF2B5EF4-FFF2-40B4-BE49-F238E27FC236}">
              <a16:creationId xmlns:a16="http://schemas.microsoft.com/office/drawing/2014/main" id="{0E557F0A-BE0C-689D-0ED4-FB1EE8320230}"/>
            </a:ext>
          </a:extLst>
        </xdr:cNvPr>
        <xdr:cNvSpPr/>
      </xdr:nvSpPr>
      <xdr:spPr>
        <a:xfrm>
          <a:off x="2451100" y="49149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29</xdr:row>
      <xdr:rowOff>10160</xdr:rowOff>
    </xdr:from>
    <xdr:to>
      <xdr:col>2</xdr:col>
      <xdr:colOff>97660</xdr:colOff>
      <xdr:row>29</xdr:row>
      <xdr:rowOff>124460</xdr:rowOff>
    </xdr:to>
    <xdr:sp macro="" textlink="">
      <xdr:nvSpPr>
        <xdr:cNvPr id="104" name="OpenSolver33" descr="3da14479-ed0e-494d-b99d-2baee94d97cd">
          <a:extLst>
            <a:ext uri="{FF2B5EF4-FFF2-40B4-BE49-F238E27FC236}">
              <a16:creationId xmlns:a16="http://schemas.microsoft.com/office/drawing/2014/main" id="{5CC0B7C0-2A8E-A094-C52B-366E9563A05C}"/>
            </a:ext>
          </a:extLst>
        </xdr:cNvPr>
        <xdr:cNvSpPr/>
      </xdr:nvSpPr>
      <xdr:spPr>
        <a:xfrm>
          <a:off x="1231900" y="50927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29</xdr:row>
      <xdr:rowOff>10160</xdr:rowOff>
    </xdr:from>
    <xdr:to>
      <xdr:col>3</xdr:col>
      <xdr:colOff>97660</xdr:colOff>
      <xdr:row>29</xdr:row>
      <xdr:rowOff>124460</xdr:rowOff>
    </xdr:to>
    <xdr:sp macro="" textlink="">
      <xdr:nvSpPr>
        <xdr:cNvPr id="105" name="OpenSolver34" descr="69314a8e-5cd2-4cc4-9e6d-b6211bff0b64">
          <a:extLst>
            <a:ext uri="{FF2B5EF4-FFF2-40B4-BE49-F238E27FC236}">
              <a16:creationId xmlns:a16="http://schemas.microsoft.com/office/drawing/2014/main" id="{4260CE80-E62D-B4C0-9662-702619AB2B7A}"/>
            </a:ext>
          </a:extLst>
        </xdr:cNvPr>
        <xdr:cNvSpPr/>
      </xdr:nvSpPr>
      <xdr:spPr>
        <a:xfrm>
          <a:off x="1841500" y="50927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29</xdr:row>
      <xdr:rowOff>10160</xdr:rowOff>
    </xdr:from>
    <xdr:to>
      <xdr:col>4</xdr:col>
      <xdr:colOff>97660</xdr:colOff>
      <xdr:row>29</xdr:row>
      <xdr:rowOff>124460</xdr:rowOff>
    </xdr:to>
    <xdr:sp macro="" textlink="">
      <xdr:nvSpPr>
        <xdr:cNvPr id="106" name="OpenSolver35" descr="c56e776c-85ae-426d-b553-3d055d6431d4">
          <a:extLst>
            <a:ext uri="{FF2B5EF4-FFF2-40B4-BE49-F238E27FC236}">
              <a16:creationId xmlns:a16="http://schemas.microsoft.com/office/drawing/2014/main" id="{81A20D87-3882-E4BE-08F6-5832B33E5EC8}"/>
            </a:ext>
          </a:extLst>
        </xdr:cNvPr>
        <xdr:cNvSpPr/>
      </xdr:nvSpPr>
      <xdr:spPr>
        <a:xfrm>
          <a:off x="2451100" y="50927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30</xdr:row>
      <xdr:rowOff>12700</xdr:rowOff>
    </xdr:from>
    <xdr:to>
      <xdr:col>2</xdr:col>
      <xdr:colOff>97660</xdr:colOff>
      <xdr:row>30</xdr:row>
      <xdr:rowOff>127000</xdr:rowOff>
    </xdr:to>
    <xdr:sp macro="" textlink="">
      <xdr:nvSpPr>
        <xdr:cNvPr id="107" name="OpenSolver36" descr="d493e7fe-0ac5-49c2-9878-d1d2de5daf14">
          <a:extLst>
            <a:ext uri="{FF2B5EF4-FFF2-40B4-BE49-F238E27FC236}">
              <a16:creationId xmlns:a16="http://schemas.microsoft.com/office/drawing/2014/main" id="{34D12D62-0555-2508-1DDE-FE3E22D3BE0D}"/>
            </a:ext>
          </a:extLst>
        </xdr:cNvPr>
        <xdr:cNvSpPr/>
      </xdr:nvSpPr>
      <xdr:spPr>
        <a:xfrm>
          <a:off x="1231900" y="52705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30</xdr:row>
      <xdr:rowOff>12700</xdr:rowOff>
    </xdr:from>
    <xdr:to>
      <xdr:col>3</xdr:col>
      <xdr:colOff>97660</xdr:colOff>
      <xdr:row>30</xdr:row>
      <xdr:rowOff>127000</xdr:rowOff>
    </xdr:to>
    <xdr:sp macro="" textlink="">
      <xdr:nvSpPr>
        <xdr:cNvPr id="108" name="OpenSolver37" descr="4670a235-0624-49a9-afc9-d84036b37ac1">
          <a:extLst>
            <a:ext uri="{FF2B5EF4-FFF2-40B4-BE49-F238E27FC236}">
              <a16:creationId xmlns:a16="http://schemas.microsoft.com/office/drawing/2014/main" id="{3A394191-3B7D-5A66-C6EF-890BF2B75E4D}"/>
            </a:ext>
          </a:extLst>
        </xdr:cNvPr>
        <xdr:cNvSpPr/>
      </xdr:nvSpPr>
      <xdr:spPr>
        <a:xfrm>
          <a:off x="1841500" y="52705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30</xdr:row>
      <xdr:rowOff>12700</xdr:rowOff>
    </xdr:from>
    <xdr:to>
      <xdr:col>4</xdr:col>
      <xdr:colOff>97660</xdr:colOff>
      <xdr:row>30</xdr:row>
      <xdr:rowOff>127000</xdr:rowOff>
    </xdr:to>
    <xdr:sp macro="" textlink="">
      <xdr:nvSpPr>
        <xdr:cNvPr id="109" name="OpenSolver38" descr="d54ad00d-21e6-460b-8482-e51e946cc91f">
          <a:extLst>
            <a:ext uri="{FF2B5EF4-FFF2-40B4-BE49-F238E27FC236}">
              <a16:creationId xmlns:a16="http://schemas.microsoft.com/office/drawing/2014/main" id="{7704026D-9462-FBF2-6B37-2675AFB5122B}"/>
            </a:ext>
          </a:extLst>
        </xdr:cNvPr>
        <xdr:cNvSpPr/>
      </xdr:nvSpPr>
      <xdr:spPr>
        <a:xfrm>
          <a:off x="2451100" y="52705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31</xdr:row>
      <xdr:rowOff>15240</xdr:rowOff>
    </xdr:from>
    <xdr:to>
      <xdr:col>2</xdr:col>
      <xdr:colOff>97660</xdr:colOff>
      <xdr:row>31</xdr:row>
      <xdr:rowOff>129540</xdr:rowOff>
    </xdr:to>
    <xdr:sp macro="" textlink="">
      <xdr:nvSpPr>
        <xdr:cNvPr id="110" name="OpenSolver39" descr="969cac55-0557-4bde-a87f-02b2040ba9db">
          <a:extLst>
            <a:ext uri="{FF2B5EF4-FFF2-40B4-BE49-F238E27FC236}">
              <a16:creationId xmlns:a16="http://schemas.microsoft.com/office/drawing/2014/main" id="{16B07B04-33E1-4B55-3E44-E6FFFE725311}"/>
            </a:ext>
          </a:extLst>
        </xdr:cNvPr>
        <xdr:cNvSpPr/>
      </xdr:nvSpPr>
      <xdr:spPr>
        <a:xfrm>
          <a:off x="1231900" y="54483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31</xdr:row>
      <xdr:rowOff>15240</xdr:rowOff>
    </xdr:from>
    <xdr:to>
      <xdr:col>3</xdr:col>
      <xdr:colOff>97660</xdr:colOff>
      <xdr:row>31</xdr:row>
      <xdr:rowOff>129540</xdr:rowOff>
    </xdr:to>
    <xdr:sp macro="" textlink="">
      <xdr:nvSpPr>
        <xdr:cNvPr id="111" name="OpenSolver40" descr="30907d44-f561-4a3e-a78b-accaa2ced063">
          <a:extLst>
            <a:ext uri="{FF2B5EF4-FFF2-40B4-BE49-F238E27FC236}">
              <a16:creationId xmlns:a16="http://schemas.microsoft.com/office/drawing/2014/main" id="{39A2D6A9-E410-EC55-198C-F88D10709EB4}"/>
            </a:ext>
          </a:extLst>
        </xdr:cNvPr>
        <xdr:cNvSpPr/>
      </xdr:nvSpPr>
      <xdr:spPr>
        <a:xfrm>
          <a:off x="1841500" y="54483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31</xdr:row>
      <xdr:rowOff>15240</xdr:rowOff>
    </xdr:from>
    <xdr:to>
      <xdr:col>4</xdr:col>
      <xdr:colOff>97660</xdr:colOff>
      <xdr:row>31</xdr:row>
      <xdr:rowOff>129540</xdr:rowOff>
    </xdr:to>
    <xdr:sp macro="" textlink="">
      <xdr:nvSpPr>
        <xdr:cNvPr id="112" name="OpenSolver41" descr="e66e2e94-0070-4da1-b364-90e52812ba31">
          <a:extLst>
            <a:ext uri="{FF2B5EF4-FFF2-40B4-BE49-F238E27FC236}">
              <a16:creationId xmlns:a16="http://schemas.microsoft.com/office/drawing/2014/main" id="{0C09D6BE-FA68-8BC2-F6E6-0A30D6D91FDF}"/>
            </a:ext>
          </a:extLst>
        </xdr:cNvPr>
        <xdr:cNvSpPr/>
      </xdr:nvSpPr>
      <xdr:spPr>
        <a:xfrm>
          <a:off x="2451100" y="54483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32</xdr:row>
      <xdr:rowOff>17780</xdr:rowOff>
    </xdr:from>
    <xdr:to>
      <xdr:col>2</xdr:col>
      <xdr:colOff>97660</xdr:colOff>
      <xdr:row>32</xdr:row>
      <xdr:rowOff>132080</xdr:rowOff>
    </xdr:to>
    <xdr:sp macro="" textlink="">
      <xdr:nvSpPr>
        <xdr:cNvPr id="113" name="OpenSolver42" descr="75689984-2457-4513-842e-62a4837b0a19">
          <a:extLst>
            <a:ext uri="{FF2B5EF4-FFF2-40B4-BE49-F238E27FC236}">
              <a16:creationId xmlns:a16="http://schemas.microsoft.com/office/drawing/2014/main" id="{7CDB7EBA-7502-437F-B311-2F028E674FD3}"/>
            </a:ext>
          </a:extLst>
        </xdr:cNvPr>
        <xdr:cNvSpPr/>
      </xdr:nvSpPr>
      <xdr:spPr>
        <a:xfrm>
          <a:off x="1231900" y="56261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32</xdr:row>
      <xdr:rowOff>17780</xdr:rowOff>
    </xdr:from>
    <xdr:to>
      <xdr:col>3</xdr:col>
      <xdr:colOff>97660</xdr:colOff>
      <xdr:row>32</xdr:row>
      <xdr:rowOff>132080</xdr:rowOff>
    </xdr:to>
    <xdr:sp macro="" textlink="">
      <xdr:nvSpPr>
        <xdr:cNvPr id="114" name="OpenSolver43" descr="3b5d68c8-95e9-48ec-8271-25653ee8366a">
          <a:extLst>
            <a:ext uri="{FF2B5EF4-FFF2-40B4-BE49-F238E27FC236}">
              <a16:creationId xmlns:a16="http://schemas.microsoft.com/office/drawing/2014/main" id="{B4B44201-A656-B910-22FA-743EB7B756D6}"/>
            </a:ext>
          </a:extLst>
        </xdr:cNvPr>
        <xdr:cNvSpPr/>
      </xdr:nvSpPr>
      <xdr:spPr>
        <a:xfrm>
          <a:off x="1841500" y="56261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32</xdr:row>
      <xdr:rowOff>17780</xdr:rowOff>
    </xdr:from>
    <xdr:to>
      <xdr:col>4</xdr:col>
      <xdr:colOff>97660</xdr:colOff>
      <xdr:row>32</xdr:row>
      <xdr:rowOff>132080</xdr:rowOff>
    </xdr:to>
    <xdr:sp macro="" textlink="">
      <xdr:nvSpPr>
        <xdr:cNvPr id="115" name="OpenSolver44" descr="b6169f0d-3a17-495c-8676-9a969c2fd17d">
          <a:extLst>
            <a:ext uri="{FF2B5EF4-FFF2-40B4-BE49-F238E27FC236}">
              <a16:creationId xmlns:a16="http://schemas.microsoft.com/office/drawing/2014/main" id="{C197F801-1658-72C5-433D-9F12FACF8A69}"/>
            </a:ext>
          </a:extLst>
        </xdr:cNvPr>
        <xdr:cNvSpPr/>
      </xdr:nvSpPr>
      <xdr:spPr>
        <a:xfrm>
          <a:off x="2451100" y="56261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33</xdr:row>
      <xdr:rowOff>7620</xdr:rowOff>
    </xdr:from>
    <xdr:to>
      <xdr:col>2</xdr:col>
      <xdr:colOff>97660</xdr:colOff>
      <xdr:row>33</xdr:row>
      <xdr:rowOff>121920</xdr:rowOff>
    </xdr:to>
    <xdr:sp macro="" textlink="">
      <xdr:nvSpPr>
        <xdr:cNvPr id="116" name="OpenSolver45" descr="c27a2079-0f73-4826-ad13-9b971865ccc1">
          <a:extLst>
            <a:ext uri="{FF2B5EF4-FFF2-40B4-BE49-F238E27FC236}">
              <a16:creationId xmlns:a16="http://schemas.microsoft.com/office/drawing/2014/main" id="{4D5BBA2E-1AE6-E105-364D-BB6DDBB16CA8}"/>
            </a:ext>
          </a:extLst>
        </xdr:cNvPr>
        <xdr:cNvSpPr/>
      </xdr:nvSpPr>
      <xdr:spPr>
        <a:xfrm>
          <a:off x="1231900" y="57912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33</xdr:row>
      <xdr:rowOff>7620</xdr:rowOff>
    </xdr:from>
    <xdr:to>
      <xdr:col>3</xdr:col>
      <xdr:colOff>97660</xdr:colOff>
      <xdr:row>33</xdr:row>
      <xdr:rowOff>121920</xdr:rowOff>
    </xdr:to>
    <xdr:sp macro="" textlink="">
      <xdr:nvSpPr>
        <xdr:cNvPr id="117" name="OpenSolver46" descr="0f5cb475-85cb-4323-a349-a90a40197904">
          <a:extLst>
            <a:ext uri="{FF2B5EF4-FFF2-40B4-BE49-F238E27FC236}">
              <a16:creationId xmlns:a16="http://schemas.microsoft.com/office/drawing/2014/main" id="{EF54AD93-3439-8512-378D-04492F7E8B2E}"/>
            </a:ext>
          </a:extLst>
        </xdr:cNvPr>
        <xdr:cNvSpPr/>
      </xdr:nvSpPr>
      <xdr:spPr>
        <a:xfrm>
          <a:off x="1841500" y="57912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33</xdr:row>
      <xdr:rowOff>7620</xdr:rowOff>
    </xdr:from>
    <xdr:to>
      <xdr:col>4</xdr:col>
      <xdr:colOff>97660</xdr:colOff>
      <xdr:row>33</xdr:row>
      <xdr:rowOff>121920</xdr:rowOff>
    </xdr:to>
    <xdr:sp macro="" textlink="">
      <xdr:nvSpPr>
        <xdr:cNvPr id="118" name="OpenSolver47" descr="7aef6b0e-4c04-488d-a300-46af5bd79c32">
          <a:extLst>
            <a:ext uri="{FF2B5EF4-FFF2-40B4-BE49-F238E27FC236}">
              <a16:creationId xmlns:a16="http://schemas.microsoft.com/office/drawing/2014/main" id="{AF63AA83-5375-3AE2-3934-205086102507}"/>
            </a:ext>
          </a:extLst>
        </xdr:cNvPr>
        <xdr:cNvSpPr/>
      </xdr:nvSpPr>
      <xdr:spPr>
        <a:xfrm>
          <a:off x="2451100" y="57912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34</xdr:row>
      <xdr:rowOff>10160</xdr:rowOff>
    </xdr:from>
    <xdr:to>
      <xdr:col>2</xdr:col>
      <xdr:colOff>97660</xdr:colOff>
      <xdr:row>34</xdr:row>
      <xdr:rowOff>124460</xdr:rowOff>
    </xdr:to>
    <xdr:sp macro="" textlink="">
      <xdr:nvSpPr>
        <xdr:cNvPr id="119" name="OpenSolver48" descr="3e4d925e-06b9-4606-9e53-d9923894d9dc">
          <a:extLst>
            <a:ext uri="{FF2B5EF4-FFF2-40B4-BE49-F238E27FC236}">
              <a16:creationId xmlns:a16="http://schemas.microsoft.com/office/drawing/2014/main" id="{76F75043-1B2E-7B5C-CA16-A23BC69A781C}"/>
            </a:ext>
          </a:extLst>
        </xdr:cNvPr>
        <xdr:cNvSpPr/>
      </xdr:nvSpPr>
      <xdr:spPr>
        <a:xfrm>
          <a:off x="1231900" y="59690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34</xdr:row>
      <xdr:rowOff>10160</xdr:rowOff>
    </xdr:from>
    <xdr:to>
      <xdr:col>3</xdr:col>
      <xdr:colOff>97660</xdr:colOff>
      <xdr:row>34</xdr:row>
      <xdr:rowOff>124460</xdr:rowOff>
    </xdr:to>
    <xdr:sp macro="" textlink="">
      <xdr:nvSpPr>
        <xdr:cNvPr id="120" name="OpenSolver49" descr="d57d0451-89bb-4e48-a028-3b5a297990d9">
          <a:extLst>
            <a:ext uri="{FF2B5EF4-FFF2-40B4-BE49-F238E27FC236}">
              <a16:creationId xmlns:a16="http://schemas.microsoft.com/office/drawing/2014/main" id="{81A083FF-FA9B-F376-7FE6-78CB23F52617}"/>
            </a:ext>
          </a:extLst>
        </xdr:cNvPr>
        <xdr:cNvSpPr/>
      </xdr:nvSpPr>
      <xdr:spPr>
        <a:xfrm>
          <a:off x="1841500" y="59690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34</xdr:row>
      <xdr:rowOff>10160</xdr:rowOff>
    </xdr:from>
    <xdr:to>
      <xdr:col>4</xdr:col>
      <xdr:colOff>97660</xdr:colOff>
      <xdr:row>34</xdr:row>
      <xdr:rowOff>124460</xdr:rowOff>
    </xdr:to>
    <xdr:sp macro="" textlink="">
      <xdr:nvSpPr>
        <xdr:cNvPr id="121" name="OpenSolver50" descr="914e3e7c-e922-4e0e-bf14-efd9d28537f7">
          <a:extLst>
            <a:ext uri="{FF2B5EF4-FFF2-40B4-BE49-F238E27FC236}">
              <a16:creationId xmlns:a16="http://schemas.microsoft.com/office/drawing/2014/main" id="{9FBE74F0-25F1-83CB-E824-F043CFA46ADF}"/>
            </a:ext>
          </a:extLst>
        </xdr:cNvPr>
        <xdr:cNvSpPr/>
      </xdr:nvSpPr>
      <xdr:spPr>
        <a:xfrm>
          <a:off x="2451100" y="59690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35</xdr:row>
      <xdr:rowOff>12700</xdr:rowOff>
    </xdr:from>
    <xdr:to>
      <xdr:col>2</xdr:col>
      <xdr:colOff>97660</xdr:colOff>
      <xdr:row>35</xdr:row>
      <xdr:rowOff>127000</xdr:rowOff>
    </xdr:to>
    <xdr:sp macro="" textlink="">
      <xdr:nvSpPr>
        <xdr:cNvPr id="122" name="OpenSolver51" descr="07271343-4e6b-4707-b208-326d936603c2">
          <a:extLst>
            <a:ext uri="{FF2B5EF4-FFF2-40B4-BE49-F238E27FC236}">
              <a16:creationId xmlns:a16="http://schemas.microsoft.com/office/drawing/2014/main" id="{DDF117FD-8202-2C00-AE78-4039D0F6752E}"/>
            </a:ext>
          </a:extLst>
        </xdr:cNvPr>
        <xdr:cNvSpPr/>
      </xdr:nvSpPr>
      <xdr:spPr>
        <a:xfrm>
          <a:off x="1231900" y="61468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35</xdr:row>
      <xdr:rowOff>12700</xdr:rowOff>
    </xdr:from>
    <xdr:to>
      <xdr:col>3</xdr:col>
      <xdr:colOff>97660</xdr:colOff>
      <xdr:row>35</xdr:row>
      <xdr:rowOff>127000</xdr:rowOff>
    </xdr:to>
    <xdr:sp macro="" textlink="">
      <xdr:nvSpPr>
        <xdr:cNvPr id="123" name="OpenSolver52" descr="479de650-77b9-4dea-bc0b-bc5af8b68306">
          <a:extLst>
            <a:ext uri="{FF2B5EF4-FFF2-40B4-BE49-F238E27FC236}">
              <a16:creationId xmlns:a16="http://schemas.microsoft.com/office/drawing/2014/main" id="{0B7089A4-7C99-BAB4-3701-E7899A55F4B7}"/>
            </a:ext>
          </a:extLst>
        </xdr:cNvPr>
        <xdr:cNvSpPr/>
      </xdr:nvSpPr>
      <xdr:spPr>
        <a:xfrm>
          <a:off x="1841500" y="61468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35</xdr:row>
      <xdr:rowOff>12700</xdr:rowOff>
    </xdr:from>
    <xdr:to>
      <xdr:col>4</xdr:col>
      <xdr:colOff>97660</xdr:colOff>
      <xdr:row>35</xdr:row>
      <xdr:rowOff>127000</xdr:rowOff>
    </xdr:to>
    <xdr:sp macro="" textlink="">
      <xdr:nvSpPr>
        <xdr:cNvPr id="124" name="OpenSolver53" descr="ed78596a-e0c5-47e4-91b6-0ab4200ca592">
          <a:extLst>
            <a:ext uri="{FF2B5EF4-FFF2-40B4-BE49-F238E27FC236}">
              <a16:creationId xmlns:a16="http://schemas.microsoft.com/office/drawing/2014/main" id="{6A3AF2FA-531A-2DB0-7D7A-C2F644050ABC}"/>
            </a:ext>
          </a:extLst>
        </xdr:cNvPr>
        <xdr:cNvSpPr/>
      </xdr:nvSpPr>
      <xdr:spPr>
        <a:xfrm>
          <a:off x="2451100" y="61468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36</xdr:row>
      <xdr:rowOff>15240</xdr:rowOff>
    </xdr:from>
    <xdr:to>
      <xdr:col>2</xdr:col>
      <xdr:colOff>97660</xdr:colOff>
      <xdr:row>36</xdr:row>
      <xdr:rowOff>129540</xdr:rowOff>
    </xdr:to>
    <xdr:sp macro="" textlink="">
      <xdr:nvSpPr>
        <xdr:cNvPr id="125" name="OpenSolver54" descr="8e1732a9-8224-4670-9bdb-166563c32f3b">
          <a:extLst>
            <a:ext uri="{FF2B5EF4-FFF2-40B4-BE49-F238E27FC236}">
              <a16:creationId xmlns:a16="http://schemas.microsoft.com/office/drawing/2014/main" id="{D22898BF-AC66-17FD-2BB9-F41930667CCB}"/>
            </a:ext>
          </a:extLst>
        </xdr:cNvPr>
        <xdr:cNvSpPr/>
      </xdr:nvSpPr>
      <xdr:spPr>
        <a:xfrm>
          <a:off x="1231900" y="63246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36</xdr:row>
      <xdr:rowOff>15240</xdr:rowOff>
    </xdr:from>
    <xdr:to>
      <xdr:col>3</xdr:col>
      <xdr:colOff>97660</xdr:colOff>
      <xdr:row>36</xdr:row>
      <xdr:rowOff>129540</xdr:rowOff>
    </xdr:to>
    <xdr:sp macro="" textlink="">
      <xdr:nvSpPr>
        <xdr:cNvPr id="126" name="OpenSolver55" descr="fef8a7e3-3f1c-4ac2-ba75-f2954e8926c9">
          <a:extLst>
            <a:ext uri="{FF2B5EF4-FFF2-40B4-BE49-F238E27FC236}">
              <a16:creationId xmlns:a16="http://schemas.microsoft.com/office/drawing/2014/main" id="{2D7F11B7-6854-25ED-104F-EA699E2747C8}"/>
            </a:ext>
          </a:extLst>
        </xdr:cNvPr>
        <xdr:cNvSpPr/>
      </xdr:nvSpPr>
      <xdr:spPr>
        <a:xfrm>
          <a:off x="1841500" y="63246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36</xdr:row>
      <xdr:rowOff>15240</xdr:rowOff>
    </xdr:from>
    <xdr:to>
      <xdr:col>4</xdr:col>
      <xdr:colOff>97660</xdr:colOff>
      <xdr:row>36</xdr:row>
      <xdr:rowOff>129540</xdr:rowOff>
    </xdr:to>
    <xdr:sp macro="" textlink="">
      <xdr:nvSpPr>
        <xdr:cNvPr id="127" name="OpenSolver56" descr="da0110b9-54b6-4661-8b58-2490b0bf090b">
          <a:extLst>
            <a:ext uri="{FF2B5EF4-FFF2-40B4-BE49-F238E27FC236}">
              <a16:creationId xmlns:a16="http://schemas.microsoft.com/office/drawing/2014/main" id="{FEE3DD1C-88E2-D017-B63D-C4D2BA0A92D9}"/>
            </a:ext>
          </a:extLst>
        </xdr:cNvPr>
        <xdr:cNvSpPr/>
      </xdr:nvSpPr>
      <xdr:spPr>
        <a:xfrm>
          <a:off x="2451100" y="63246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37</xdr:row>
      <xdr:rowOff>17780</xdr:rowOff>
    </xdr:from>
    <xdr:to>
      <xdr:col>2</xdr:col>
      <xdr:colOff>97660</xdr:colOff>
      <xdr:row>37</xdr:row>
      <xdr:rowOff>132080</xdr:rowOff>
    </xdr:to>
    <xdr:sp macro="" textlink="">
      <xdr:nvSpPr>
        <xdr:cNvPr id="128" name="OpenSolver57" descr="5863a5c3-dc20-4e19-9dcc-1034ec13945e">
          <a:extLst>
            <a:ext uri="{FF2B5EF4-FFF2-40B4-BE49-F238E27FC236}">
              <a16:creationId xmlns:a16="http://schemas.microsoft.com/office/drawing/2014/main" id="{5837E9A2-ABD9-2647-4166-4EA042A4968D}"/>
            </a:ext>
          </a:extLst>
        </xdr:cNvPr>
        <xdr:cNvSpPr/>
      </xdr:nvSpPr>
      <xdr:spPr>
        <a:xfrm>
          <a:off x="1231900" y="65024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37</xdr:row>
      <xdr:rowOff>17780</xdr:rowOff>
    </xdr:from>
    <xdr:to>
      <xdr:col>3</xdr:col>
      <xdr:colOff>97660</xdr:colOff>
      <xdr:row>37</xdr:row>
      <xdr:rowOff>132080</xdr:rowOff>
    </xdr:to>
    <xdr:sp macro="" textlink="">
      <xdr:nvSpPr>
        <xdr:cNvPr id="129" name="OpenSolver58" descr="29e6b972-22fa-4090-83b0-c46b8fd38276">
          <a:extLst>
            <a:ext uri="{FF2B5EF4-FFF2-40B4-BE49-F238E27FC236}">
              <a16:creationId xmlns:a16="http://schemas.microsoft.com/office/drawing/2014/main" id="{BC6F766E-01E3-A31C-E1C5-9A16659F56E5}"/>
            </a:ext>
          </a:extLst>
        </xdr:cNvPr>
        <xdr:cNvSpPr/>
      </xdr:nvSpPr>
      <xdr:spPr>
        <a:xfrm>
          <a:off x="1841500" y="65024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37</xdr:row>
      <xdr:rowOff>17780</xdr:rowOff>
    </xdr:from>
    <xdr:to>
      <xdr:col>4</xdr:col>
      <xdr:colOff>97660</xdr:colOff>
      <xdr:row>37</xdr:row>
      <xdr:rowOff>132080</xdr:rowOff>
    </xdr:to>
    <xdr:sp macro="" textlink="">
      <xdr:nvSpPr>
        <xdr:cNvPr id="130" name="OpenSolver59" descr="1703bd3b-0a92-449b-902d-d6731bd4f0da">
          <a:extLst>
            <a:ext uri="{FF2B5EF4-FFF2-40B4-BE49-F238E27FC236}">
              <a16:creationId xmlns:a16="http://schemas.microsoft.com/office/drawing/2014/main" id="{7CBE5518-41ED-F04B-584D-EE0D046C47DD}"/>
            </a:ext>
          </a:extLst>
        </xdr:cNvPr>
        <xdr:cNvSpPr/>
      </xdr:nvSpPr>
      <xdr:spPr>
        <a:xfrm>
          <a:off x="2451100" y="65024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38</xdr:row>
      <xdr:rowOff>7620</xdr:rowOff>
    </xdr:from>
    <xdr:to>
      <xdr:col>2</xdr:col>
      <xdr:colOff>97660</xdr:colOff>
      <xdr:row>38</xdr:row>
      <xdr:rowOff>121920</xdr:rowOff>
    </xdr:to>
    <xdr:sp macro="" textlink="">
      <xdr:nvSpPr>
        <xdr:cNvPr id="131" name="OpenSolver60" descr="4354a85e-c8ed-40f3-a73f-d5ab74fd857b">
          <a:extLst>
            <a:ext uri="{FF2B5EF4-FFF2-40B4-BE49-F238E27FC236}">
              <a16:creationId xmlns:a16="http://schemas.microsoft.com/office/drawing/2014/main" id="{3A9CEB8E-B503-5C6C-51E7-3872BED1539F}"/>
            </a:ext>
          </a:extLst>
        </xdr:cNvPr>
        <xdr:cNvSpPr/>
      </xdr:nvSpPr>
      <xdr:spPr>
        <a:xfrm>
          <a:off x="1231900" y="66675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38</xdr:row>
      <xdr:rowOff>7620</xdr:rowOff>
    </xdr:from>
    <xdr:to>
      <xdr:col>3</xdr:col>
      <xdr:colOff>97660</xdr:colOff>
      <xdr:row>38</xdr:row>
      <xdr:rowOff>121920</xdr:rowOff>
    </xdr:to>
    <xdr:sp macro="" textlink="">
      <xdr:nvSpPr>
        <xdr:cNvPr id="132" name="OpenSolver61" descr="5fbd23f6-ab88-48ae-b602-075567266b07">
          <a:extLst>
            <a:ext uri="{FF2B5EF4-FFF2-40B4-BE49-F238E27FC236}">
              <a16:creationId xmlns:a16="http://schemas.microsoft.com/office/drawing/2014/main" id="{3EDB9706-06A8-CB41-3AD6-7CCC5445F623}"/>
            </a:ext>
          </a:extLst>
        </xdr:cNvPr>
        <xdr:cNvSpPr/>
      </xdr:nvSpPr>
      <xdr:spPr>
        <a:xfrm>
          <a:off x="1841500" y="66675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38</xdr:row>
      <xdr:rowOff>7620</xdr:rowOff>
    </xdr:from>
    <xdr:to>
      <xdr:col>4</xdr:col>
      <xdr:colOff>97660</xdr:colOff>
      <xdr:row>38</xdr:row>
      <xdr:rowOff>121920</xdr:rowOff>
    </xdr:to>
    <xdr:sp macro="" textlink="">
      <xdr:nvSpPr>
        <xdr:cNvPr id="133" name="OpenSolver62" descr="03896cd2-b480-4613-baef-3adb824654f4">
          <a:extLst>
            <a:ext uri="{FF2B5EF4-FFF2-40B4-BE49-F238E27FC236}">
              <a16:creationId xmlns:a16="http://schemas.microsoft.com/office/drawing/2014/main" id="{CA2C5678-7CC2-8F59-7E87-2769F73BD464}"/>
            </a:ext>
          </a:extLst>
        </xdr:cNvPr>
        <xdr:cNvSpPr/>
      </xdr:nvSpPr>
      <xdr:spPr>
        <a:xfrm>
          <a:off x="2451100" y="66675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39</xdr:row>
      <xdr:rowOff>10160</xdr:rowOff>
    </xdr:from>
    <xdr:to>
      <xdr:col>2</xdr:col>
      <xdr:colOff>97660</xdr:colOff>
      <xdr:row>39</xdr:row>
      <xdr:rowOff>124460</xdr:rowOff>
    </xdr:to>
    <xdr:sp macro="" textlink="">
      <xdr:nvSpPr>
        <xdr:cNvPr id="134" name="OpenSolver63" descr="58a96559-3964-4ba7-8895-8e3144969062">
          <a:extLst>
            <a:ext uri="{FF2B5EF4-FFF2-40B4-BE49-F238E27FC236}">
              <a16:creationId xmlns:a16="http://schemas.microsoft.com/office/drawing/2014/main" id="{DAC461F6-7404-6C8D-E7E6-C4D01BB76867}"/>
            </a:ext>
          </a:extLst>
        </xdr:cNvPr>
        <xdr:cNvSpPr/>
      </xdr:nvSpPr>
      <xdr:spPr>
        <a:xfrm>
          <a:off x="1231900" y="68453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39</xdr:row>
      <xdr:rowOff>10160</xdr:rowOff>
    </xdr:from>
    <xdr:to>
      <xdr:col>3</xdr:col>
      <xdr:colOff>97660</xdr:colOff>
      <xdr:row>39</xdr:row>
      <xdr:rowOff>124460</xdr:rowOff>
    </xdr:to>
    <xdr:sp macro="" textlink="">
      <xdr:nvSpPr>
        <xdr:cNvPr id="135" name="OpenSolver64" descr="e1b46339-4e06-472d-a6be-75d259936cda">
          <a:extLst>
            <a:ext uri="{FF2B5EF4-FFF2-40B4-BE49-F238E27FC236}">
              <a16:creationId xmlns:a16="http://schemas.microsoft.com/office/drawing/2014/main" id="{0DB8F9B0-CB93-8BA1-5C12-A903468A93C7}"/>
            </a:ext>
          </a:extLst>
        </xdr:cNvPr>
        <xdr:cNvSpPr/>
      </xdr:nvSpPr>
      <xdr:spPr>
        <a:xfrm>
          <a:off x="1841500" y="68453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39</xdr:row>
      <xdr:rowOff>10160</xdr:rowOff>
    </xdr:from>
    <xdr:to>
      <xdr:col>4</xdr:col>
      <xdr:colOff>97660</xdr:colOff>
      <xdr:row>39</xdr:row>
      <xdr:rowOff>124460</xdr:rowOff>
    </xdr:to>
    <xdr:sp macro="" textlink="">
      <xdr:nvSpPr>
        <xdr:cNvPr id="136" name="OpenSolver65" descr="08cf0748-419f-4784-8843-3b1d5561438b">
          <a:extLst>
            <a:ext uri="{FF2B5EF4-FFF2-40B4-BE49-F238E27FC236}">
              <a16:creationId xmlns:a16="http://schemas.microsoft.com/office/drawing/2014/main" id="{018B92E7-DAAC-B994-83E7-DA1A1CE83D96}"/>
            </a:ext>
          </a:extLst>
        </xdr:cNvPr>
        <xdr:cNvSpPr/>
      </xdr:nvSpPr>
      <xdr:spPr>
        <a:xfrm>
          <a:off x="2451100" y="68453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40</xdr:row>
      <xdr:rowOff>12700</xdr:rowOff>
    </xdr:from>
    <xdr:to>
      <xdr:col>2</xdr:col>
      <xdr:colOff>97660</xdr:colOff>
      <xdr:row>40</xdr:row>
      <xdr:rowOff>127000</xdr:rowOff>
    </xdr:to>
    <xdr:sp macro="" textlink="">
      <xdr:nvSpPr>
        <xdr:cNvPr id="137" name="OpenSolver66" descr="17eaa219-808a-4e47-99cb-f4ffae618768">
          <a:extLst>
            <a:ext uri="{FF2B5EF4-FFF2-40B4-BE49-F238E27FC236}">
              <a16:creationId xmlns:a16="http://schemas.microsoft.com/office/drawing/2014/main" id="{DC714E61-B44A-52FA-2122-43F35EA4CD2F}"/>
            </a:ext>
          </a:extLst>
        </xdr:cNvPr>
        <xdr:cNvSpPr/>
      </xdr:nvSpPr>
      <xdr:spPr>
        <a:xfrm>
          <a:off x="1231900" y="70231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40</xdr:row>
      <xdr:rowOff>12700</xdr:rowOff>
    </xdr:from>
    <xdr:to>
      <xdr:col>3</xdr:col>
      <xdr:colOff>97660</xdr:colOff>
      <xdr:row>40</xdr:row>
      <xdr:rowOff>127000</xdr:rowOff>
    </xdr:to>
    <xdr:sp macro="" textlink="">
      <xdr:nvSpPr>
        <xdr:cNvPr id="138" name="OpenSolver67" descr="6589a411-7e28-4503-bdaa-43b21c6fc14d">
          <a:extLst>
            <a:ext uri="{FF2B5EF4-FFF2-40B4-BE49-F238E27FC236}">
              <a16:creationId xmlns:a16="http://schemas.microsoft.com/office/drawing/2014/main" id="{797BF540-E8D9-CC3F-2FCB-1B9A61CE0D18}"/>
            </a:ext>
          </a:extLst>
        </xdr:cNvPr>
        <xdr:cNvSpPr/>
      </xdr:nvSpPr>
      <xdr:spPr>
        <a:xfrm>
          <a:off x="1841500" y="70231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40</xdr:row>
      <xdr:rowOff>12700</xdr:rowOff>
    </xdr:from>
    <xdr:to>
      <xdr:col>4</xdr:col>
      <xdr:colOff>97660</xdr:colOff>
      <xdr:row>40</xdr:row>
      <xdr:rowOff>127000</xdr:rowOff>
    </xdr:to>
    <xdr:sp macro="" textlink="">
      <xdr:nvSpPr>
        <xdr:cNvPr id="139" name="OpenSolver68" descr="236522b7-55ad-4e78-bf72-8f50c0883f3e">
          <a:extLst>
            <a:ext uri="{FF2B5EF4-FFF2-40B4-BE49-F238E27FC236}">
              <a16:creationId xmlns:a16="http://schemas.microsoft.com/office/drawing/2014/main" id="{7B69E40C-6F71-F013-71E1-4D120ADEB641}"/>
            </a:ext>
          </a:extLst>
        </xdr:cNvPr>
        <xdr:cNvSpPr/>
      </xdr:nvSpPr>
      <xdr:spPr>
        <a:xfrm>
          <a:off x="2451100" y="70231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41</xdr:row>
      <xdr:rowOff>15240</xdr:rowOff>
    </xdr:from>
    <xdr:to>
      <xdr:col>2</xdr:col>
      <xdr:colOff>97660</xdr:colOff>
      <xdr:row>41</xdr:row>
      <xdr:rowOff>129540</xdr:rowOff>
    </xdr:to>
    <xdr:sp macro="" textlink="">
      <xdr:nvSpPr>
        <xdr:cNvPr id="140" name="OpenSolver69" descr="bd4aadb1-3f41-42a2-aceb-499c418fe8c2">
          <a:extLst>
            <a:ext uri="{FF2B5EF4-FFF2-40B4-BE49-F238E27FC236}">
              <a16:creationId xmlns:a16="http://schemas.microsoft.com/office/drawing/2014/main" id="{9EADFEAC-6700-2B8D-24AE-36BCE47840F5}"/>
            </a:ext>
          </a:extLst>
        </xdr:cNvPr>
        <xdr:cNvSpPr/>
      </xdr:nvSpPr>
      <xdr:spPr>
        <a:xfrm>
          <a:off x="1231900" y="72009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41</xdr:row>
      <xdr:rowOff>15240</xdr:rowOff>
    </xdr:from>
    <xdr:to>
      <xdr:col>3</xdr:col>
      <xdr:colOff>97660</xdr:colOff>
      <xdr:row>41</xdr:row>
      <xdr:rowOff>129540</xdr:rowOff>
    </xdr:to>
    <xdr:sp macro="" textlink="">
      <xdr:nvSpPr>
        <xdr:cNvPr id="141" name="OpenSolver70" descr="a131a64a-cfe7-4fa2-8373-0e348ee41b39">
          <a:extLst>
            <a:ext uri="{FF2B5EF4-FFF2-40B4-BE49-F238E27FC236}">
              <a16:creationId xmlns:a16="http://schemas.microsoft.com/office/drawing/2014/main" id="{2DE7EFA7-29F4-BF06-2871-EF93212C0D6A}"/>
            </a:ext>
          </a:extLst>
        </xdr:cNvPr>
        <xdr:cNvSpPr/>
      </xdr:nvSpPr>
      <xdr:spPr>
        <a:xfrm>
          <a:off x="1841500" y="72009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41</xdr:row>
      <xdr:rowOff>15240</xdr:rowOff>
    </xdr:from>
    <xdr:to>
      <xdr:col>4</xdr:col>
      <xdr:colOff>97660</xdr:colOff>
      <xdr:row>41</xdr:row>
      <xdr:rowOff>129540</xdr:rowOff>
    </xdr:to>
    <xdr:sp macro="" textlink="">
      <xdr:nvSpPr>
        <xdr:cNvPr id="142" name="OpenSolver71" descr="ee213240-cb73-47ae-98f7-8e1a2105fe2e">
          <a:extLst>
            <a:ext uri="{FF2B5EF4-FFF2-40B4-BE49-F238E27FC236}">
              <a16:creationId xmlns:a16="http://schemas.microsoft.com/office/drawing/2014/main" id="{4559FDFB-F420-C930-6CCA-E4E296CDF1A4}"/>
            </a:ext>
          </a:extLst>
        </xdr:cNvPr>
        <xdr:cNvSpPr/>
      </xdr:nvSpPr>
      <xdr:spPr>
        <a:xfrm>
          <a:off x="2451100" y="72009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42</xdr:row>
      <xdr:rowOff>17780</xdr:rowOff>
    </xdr:from>
    <xdr:to>
      <xdr:col>2</xdr:col>
      <xdr:colOff>97660</xdr:colOff>
      <xdr:row>42</xdr:row>
      <xdr:rowOff>132080</xdr:rowOff>
    </xdr:to>
    <xdr:sp macro="" textlink="">
      <xdr:nvSpPr>
        <xdr:cNvPr id="143" name="OpenSolver72" descr="6ab9c43d-24e4-459e-9c04-7133017a41e2">
          <a:extLst>
            <a:ext uri="{FF2B5EF4-FFF2-40B4-BE49-F238E27FC236}">
              <a16:creationId xmlns:a16="http://schemas.microsoft.com/office/drawing/2014/main" id="{9224166D-3CCE-2518-3475-873E8B10674F}"/>
            </a:ext>
          </a:extLst>
        </xdr:cNvPr>
        <xdr:cNvSpPr/>
      </xdr:nvSpPr>
      <xdr:spPr>
        <a:xfrm>
          <a:off x="1231900" y="73787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42</xdr:row>
      <xdr:rowOff>17780</xdr:rowOff>
    </xdr:from>
    <xdr:to>
      <xdr:col>3</xdr:col>
      <xdr:colOff>97660</xdr:colOff>
      <xdr:row>42</xdr:row>
      <xdr:rowOff>132080</xdr:rowOff>
    </xdr:to>
    <xdr:sp macro="" textlink="">
      <xdr:nvSpPr>
        <xdr:cNvPr id="144" name="OpenSolver73" descr="c0630c24-14f5-4974-9995-08ba451cd56a">
          <a:extLst>
            <a:ext uri="{FF2B5EF4-FFF2-40B4-BE49-F238E27FC236}">
              <a16:creationId xmlns:a16="http://schemas.microsoft.com/office/drawing/2014/main" id="{3BC0163E-D5CD-F351-BEF3-C75801BD2F11}"/>
            </a:ext>
          </a:extLst>
        </xdr:cNvPr>
        <xdr:cNvSpPr/>
      </xdr:nvSpPr>
      <xdr:spPr>
        <a:xfrm>
          <a:off x="1841500" y="73787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42</xdr:row>
      <xdr:rowOff>17780</xdr:rowOff>
    </xdr:from>
    <xdr:to>
      <xdr:col>4</xdr:col>
      <xdr:colOff>97660</xdr:colOff>
      <xdr:row>42</xdr:row>
      <xdr:rowOff>132080</xdr:rowOff>
    </xdr:to>
    <xdr:sp macro="" textlink="">
      <xdr:nvSpPr>
        <xdr:cNvPr id="145" name="OpenSolver74" descr="094e85f0-9b4c-4a46-87b7-200c19b0c00d">
          <a:extLst>
            <a:ext uri="{FF2B5EF4-FFF2-40B4-BE49-F238E27FC236}">
              <a16:creationId xmlns:a16="http://schemas.microsoft.com/office/drawing/2014/main" id="{8BBCC8CD-B90C-94BD-4E91-75371B08B4A3}"/>
            </a:ext>
          </a:extLst>
        </xdr:cNvPr>
        <xdr:cNvSpPr/>
      </xdr:nvSpPr>
      <xdr:spPr>
        <a:xfrm>
          <a:off x="2451100" y="73787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43</xdr:row>
      <xdr:rowOff>7620</xdr:rowOff>
    </xdr:from>
    <xdr:to>
      <xdr:col>2</xdr:col>
      <xdr:colOff>97660</xdr:colOff>
      <xdr:row>43</xdr:row>
      <xdr:rowOff>121920</xdr:rowOff>
    </xdr:to>
    <xdr:sp macro="" textlink="">
      <xdr:nvSpPr>
        <xdr:cNvPr id="146" name="OpenSolver75" descr="046ab272-9f2e-46eb-b0a4-85a481a123e1">
          <a:extLst>
            <a:ext uri="{FF2B5EF4-FFF2-40B4-BE49-F238E27FC236}">
              <a16:creationId xmlns:a16="http://schemas.microsoft.com/office/drawing/2014/main" id="{6E9B1761-EB73-FC06-9B60-0BD228D4FE4E}"/>
            </a:ext>
          </a:extLst>
        </xdr:cNvPr>
        <xdr:cNvSpPr/>
      </xdr:nvSpPr>
      <xdr:spPr>
        <a:xfrm>
          <a:off x="1231900" y="75438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43</xdr:row>
      <xdr:rowOff>7620</xdr:rowOff>
    </xdr:from>
    <xdr:to>
      <xdr:col>3</xdr:col>
      <xdr:colOff>97660</xdr:colOff>
      <xdr:row>43</xdr:row>
      <xdr:rowOff>121920</xdr:rowOff>
    </xdr:to>
    <xdr:sp macro="" textlink="">
      <xdr:nvSpPr>
        <xdr:cNvPr id="147" name="OpenSolver76" descr="9315b35b-ccf1-4011-bbf6-4dc07a62d480">
          <a:extLst>
            <a:ext uri="{FF2B5EF4-FFF2-40B4-BE49-F238E27FC236}">
              <a16:creationId xmlns:a16="http://schemas.microsoft.com/office/drawing/2014/main" id="{4738C98D-9FCA-4B85-8975-DA35530A1E28}"/>
            </a:ext>
          </a:extLst>
        </xdr:cNvPr>
        <xdr:cNvSpPr/>
      </xdr:nvSpPr>
      <xdr:spPr>
        <a:xfrm>
          <a:off x="1841500" y="75438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43</xdr:row>
      <xdr:rowOff>7620</xdr:rowOff>
    </xdr:from>
    <xdr:to>
      <xdr:col>4</xdr:col>
      <xdr:colOff>97660</xdr:colOff>
      <xdr:row>43</xdr:row>
      <xdr:rowOff>121920</xdr:rowOff>
    </xdr:to>
    <xdr:sp macro="" textlink="">
      <xdr:nvSpPr>
        <xdr:cNvPr id="148" name="OpenSolver77" descr="60a50f7b-4d48-4396-a9e4-e3151c3dce79">
          <a:extLst>
            <a:ext uri="{FF2B5EF4-FFF2-40B4-BE49-F238E27FC236}">
              <a16:creationId xmlns:a16="http://schemas.microsoft.com/office/drawing/2014/main" id="{F9ED5CF3-D9DC-249A-1CCC-663951BC2B14}"/>
            </a:ext>
          </a:extLst>
        </xdr:cNvPr>
        <xdr:cNvSpPr/>
      </xdr:nvSpPr>
      <xdr:spPr>
        <a:xfrm>
          <a:off x="2451100" y="75438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44</xdr:row>
      <xdr:rowOff>10160</xdr:rowOff>
    </xdr:from>
    <xdr:to>
      <xdr:col>2</xdr:col>
      <xdr:colOff>97660</xdr:colOff>
      <xdr:row>44</xdr:row>
      <xdr:rowOff>124460</xdr:rowOff>
    </xdr:to>
    <xdr:sp macro="" textlink="">
      <xdr:nvSpPr>
        <xdr:cNvPr id="149" name="OpenSolver78" descr="d2d0f0f8-2f77-4295-8a12-2ca1f012a425">
          <a:extLst>
            <a:ext uri="{FF2B5EF4-FFF2-40B4-BE49-F238E27FC236}">
              <a16:creationId xmlns:a16="http://schemas.microsoft.com/office/drawing/2014/main" id="{B0D13F2F-BA5C-54C2-2F5B-1E37654FC719}"/>
            </a:ext>
          </a:extLst>
        </xdr:cNvPr>
        <xdr:cNvSpPr/>
      </xdr:nvSpPr>
      <xdr:spPr>
        <a:xfrm>
          <a:off x="1231900" y="77216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44</xdr:row>
      <xdr:rowOff>10160</xdr:rowOff>
    </xdr:from>
    <xdr:to>
      <xdr:col>3</xdr:col>
      <xdr:colOff>97660</xdr:colOff>
      <xdr:row>44</xdr:row>
      <xdr:rowOff>124460</xdr:rowOff>
    </xdr:to>
    <xdr:sp macro="" textlink="">
      <xdr:nvSpPr>
        <xdr:cNvPr id="150" name="OpenSolver79" descr="baaa81d1-2bdb-406a-a9dc-330396c71ac6">
          <a:extLst>
            <a:ext uri="{FF2B5EF4-FFF2-40B4-BE49-F238E27FC236}">
              <a16:creationId xmlns:a16="http://schemas.microsoft.com/office/drawing/2014/main" id="{9C571643-B962-BA94-491A-90FFFF561889}"/>
            </a:ext>
          </a:extLst>
        </xdr:cNvPr>
        <xdr:cNvSpPr/>
      </xdr:nvSpPr>
      <xdr:spPr>
        <a:xfrm>
          <a:off x="1841500" y="77216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44</xdr:row>
      <xdr:rowOff>10160</xdr:rowOff>
    </xdr:from>
    <xdr:to>
      <xdr:col>4</xdr:col>
      <xdr:colOff>97660</xdr:colOff>
      <xdr:row>44</xdr:row>
      <xdr:rowOff>124460</xdr:rowOff>
    </xdr:to>
    <xdr:sp macro="" textlink="">
      <xdr:nvSpPr>
        <xdr:cNvPr id="151" name="OpenSolver80" descr="b1083ffb-d77f-4214-9925-92c2ea0bf2ff">
          <a:extLst>
            <a:ext uri="{FF2B5EF4-FFF2-40B4-BE49-F238E27FC236}">
              <a16:creationId xmlns:a16="http://schemas.microsoft.com/office/drawing/2014/main" id="{E5CCB81D-182B-38B4-3015-7C2E5461CE54}"/>
            </a:ext>
          </a:extLst>
        </xdr:cNvPr>
        <xdr:cNvSpPr/>
      </xdr:nvSpPr>
      <xdr:spPr>
        <a:xfrm>
          <a:off x="2451100" y="77216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45</xdr:row>
      <xdr:rowOff>12700</xdr:rowOff>
    </xdr:from>
    <xdr:to>
      <xdr:col>2</xdr:col>
      <xdr:colOff>97660</xdr:colOff>
      <xdr:row>45</xdr:row>
      <xdr:rowOff>127000</xdr:rowOff>
    </xdr:to>
    <xdr:sp macro="" textlink="">
      <xdr:nvSpPr>
        <xdr:cNvPr id="152" name="OpenSolver81" descr="1c5e37ad-6d5a-411e-a124-daaa5f9e024c">
          <a:extLst>
            <a:ext uri="{FF2B5EF4-FFF2-40B4-BE49-F238E27FC236}">
              <a16:creationId xmlns:a16="http://schemas.microsoft.com/office/drawing/2014/main" id="{6E86100A-D7B1-97D4-8B0F-4DBFB11CA36E}"/>
            </a:ext>
          </a:extLst>
        </xdr:cNvPr>
        <xdr:cNvSpPr/>
      </xdr:nvSpPr>
      <xdr:spPr>
        <a:xfrm>
          <a:off x="1231900" y="78994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45</xdr:row>
      <xdr:rowOff>12700</xdr:rowOff>
    </xdr:from>
    <xdr:to>
      <xdr:col>3</xdr:col>
      <xdr:colOff>97660</xdr:colOff>
      <xdr:row>45</xdr:row>
      <xdr:rowOff>127000</xdr:rowOff>
    </xdr:to>
    <xdr:sp macro="" textlink="">
      <xdr:nvSpPr>
        <xdr:cNvPr id="153" name="OpenSolver82" descr="5945e87f-712b-4404-9abf-83cf65c65d0a">
          <a:extLst>
            <a:ext uri="{FF2B5EF4-FFF2-40B4-BE49-F238E27FC236}">
              <a16:creationId xmlns:a16="http://schemas.microsoft.com/office/drawing/2014/main" id="{79BC1D3A-8653-C9E7-D7E5-76CA14664891}"/>
            </a:ext>
          </a:extLst>
        </xdr:cNvPr>
        <xdr:cNvSpPr/>
      </xdr:nvSpPr>
      <xdr:spPr>
        <a:xfrm>
          <a:off x="1841500" y="78994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45</xdr:row>
      <xdr:rowOff>12700</xdr:rowOff>
    </xdr:from>
    <xdr:to>
      <xdr:col>4</xdr:col>
      <xdr:colOff>97660</xdr:colOff>
      <xdr:row>45</xdr:row>
      <xdr:rowOff>127000</xdr:rowOff>
    </xdr:to>
    <xdr:sp macro="" textlink="">
      <xdr:nvSpPr>
        <xdr:cNvPr id="154" name="OpenSolver83" descr="62eaa92c-e937-437b-a606-b6fcd4fbffb5">
          <a:extLst>
            <a:ext uri="{FF2B5EF4-FFF2-40B4-BE49-F238E27FC236}">
              <a16:creationId xmlns:a16="http://schemas.microsoft.com/office/drawing/2014/main" id="{A711E836-6E92-5D3E-629B-ECA144CF5D0C}"/>
            </a:ext>
          </a:extLst>
        </xdr:cNvPr>
        <xdr:cNvSpPr/>
      </xdr:nvSpPr>
      <xdr:spPr>
        <a:xfrm>
          <a:off x="2451100" y="78994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46</xdr:row>
      <xdr:rowOff>15240</xdr:rowOff>
    </xdr:from>
    <xdr:to>
      <xdr:col>2</xdr:col>
      <xdr:colOff>97660</xdr:colOff>
      <xdr:row>46</xdr:row>
      <xdr:rowOff>129540</xdr:rowOff>
    </xdr:to>
    <xdr:sp macro="" textlink="">
      <xdr:nvSpPr>
        <xdr:cNvPr id="155" name="OpenSolver84" descr="351d8a14-4e74-4597-81de-39f81a29ed4a">
          <a:extLst>
            <a:ext uri="{FF2B5EF4-FFF2-40B4-BE49-F238E27FC236}">
              <a16:creationId xmlns:a16="http://schemas.microsoft.com/office/drawing/2014/main" id="{033EFE16-D81C-698C-B18B-25D2036423CD}"/>
            </a:ext>
          </a:extLst>
        </xdr:cNvPr>
        <xdr:cNvSpPr/>
      </xdr:nvSpPr>
      <xdr:spPr>
        <a:xfrm>
          <a:off x="1231900" y="80772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46</xdr:row>
      <xdr:rowOff>15240</xdr:rowOff>
    </xdr:from>
    <xdr:to>
      <xdr:col>3</xdr:col>
      <xdr:colOff>97660</xdr:colOff>
      <xdr:row>46</xdr:row>
      <xdr:rowOff>129540</xdr:rowOff>
    </xdr:to>
    <xdr:sp macro="" textlink="">
      <xdr:nvSpPr>
        <xdr:cNvPr id="156" name="OpenSolver85" descr="14b1edf2-4c9d-4be0-b846-d09b9b1dcb85">
          <a:extLst>
            <a:ext uri="{FF2B5EF4-FFF2-40B4-BE49-F238E27FC236}">
              <a16:creationId xmlns:a16="http://schemas.microsoft.com/office/drawing/2014/main" id="{7E2B8D50-4502-CBAB-6771-D66F3B8B0666}"/>
            </a:ext>
          </a:extLst>
        </xdr:cNvPr>
        <xdr:cNvSpPr/>
      </xdr:nvSpPr>
      <xdr:spPr>
        <a:xfrm>
          <a:off x="1841500" y="80772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46</xdr:row>
      <xdr:rowOff>15240</xdr:rowOff>
    </xdr:from>
    <xdr:to>
      <xdr:col>4</xdr:col>
      <xdr:colOff>97660</xdr:colOff>
      <xdr:row>46</xdr:row>
      <xdr:rowOff>129540</xdr:rowOff>
    </xdr:to>
    <xdr:sp macro="" textlink="">
      <xdr:nvSpPr>
        <xdr:cNvPr id="157" name="OpenSolver86" descr="ef5eb5a9-dab5-475d-94c9-aed431bbbe2e">
          <a:extLst>
            <a:ext uri="{FF2B5EF4-FFF2-40B4-BE49-F238E27FC236}">
              <a16:creationId xmlns:a16="http://schemas.microsoft.com/office/drawing/2014/main" id="{842B136D-B38F-3D3F-1748-7D7CBE4A29F9}"/>
            </a:ext>
          </a:extLst>
        </xdr:cNvPr>
        <xdr:cNvSpPr/>
      </xdr:nvSpPr>
      <xdr:spPr>
        <a:xfrm>
          <a:off x="2451100" y="80772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47</xdr:row>
      <xdr:rowOff>17780</xdr:rowOff>
    </xdr:from>
    <xdr:to>
      <xdr:col>2</xdr:col>
      <xdr:colOff>97660</xdr:colOff>
      <xdr:row>47</xdr:row>
      <xdr:rowOff>132080</xdr:rowOff>
    </xdr:to>
    <xdr:sp macro="" textlink="">
      <xdr:nvSpPr>
        <xdr:cNvPr id="158" name="OpenSolver87" descr="beff3235-41e4-422e-8923-9d0ed8bea3fe">
          <a:extLst>
            <a:ext uri="{FF2B5EF4-FFF2-40B4-BE49-F238E27FC236}">
              <a16:creationId xmlns:a16="http://schemas.microsoft.com/office/drawing/2014/main" id="{1514D7DC-7E15-6E3F-96ED-A061B31EB1D3}"/>
            </a:ext>
          </a:extLst>
        </xdr:cNvPr>
        <xdr:cNvSpPr/>
      </xdr:nvSpPr>
      <xdr:spPr>
        <a:xfrm>
          <a:off x="1231900" y="82550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47</xdr:row>
      <xdr:rowOff>17780</xdr:rowOff>
    </xdr:from>
    <xdr:to>
      <xdr:col>3</xdr:col>
      <xdr:colOff>97660</xdr:colOff>
      <xdr:row>47</xdr:row>
      <xdr:rowOff>132080</xdr:rowOff>
    </xdr:to>
    <xdr:sp macro="" textlink="">
      <xdr:nvSpPr>
        <xdr:cNvPr id="159" name="OpenSolver88" descr="627bb0c2-302c-47a9-8179-ddffd6711329">
          <a:extLst>
            <a:ext uri="{FF2B5EF4-FFF2-40B4-BE49-F238E27FC236}">
              <a16:creationId xmlns:a16="http://schemas.microsoft.com/office/drawing/2014/main" id="{436FC8BB-0284-6887-268E-A2C83B021124}"/>
            </a:ext>
          </a:extLst>
        </xdr:cNvPr>
        <xdr:cNvSpPr/>
      </xdr:nvSpPr>
      <xdr:spPr>
        <a:xfrm>
          <a:off x="1841500" y="82550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47</xdr:row>
      <xdr:rowOff>17780</xdr:rowOff>
    </xdr:from>
    <xdr:to>
      <xdr:col>4</xdr:col>
      <xdr:colOff>97660</xdr:colOff>
      <xdr:row>47</xdr:row>
      <xdr:rowOff>132080</xdr:rowOff>
    </xdr:to>
    <xdr:sp macro="" textlink="">
      <xdr:nvSpPr>
        <xdr:cNvPr id="160" name="OpenSolver89" descr="253a7a0a-0ef4-4aa4-8d2d-2e902d031b67">
          <a:extLst>
            <a:ext uri="{FF2B5EF4-FFF2-40B4-BE49-F238E27FC236}">
              <a16:creationId xmlns:a16="http://schemas.microsoft.com/office/drawing/2014/main" id="{1C4E8677-EB0C-5B7A-C303-2E829D18FE6B}"/>
            </a:ext>
          </a:extLst>
        </xdr:cNvPr>
        <xdr:cNvSpPr/>
      </xdr:nvSpPr>
      <xdr:spPr>
        <a:xfrm>
          <a:off x="2451100" y="82550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48</xdr:row>
      <xdr:rowOff>7620</xdr:rowOff>
    </xdr:from>
    <xdr:to>
      <xdr:col>2</xdr:col>
      <xdr:colOff>97660</xdr:colOff>
      <xdr:row>48</xdr:row>
      <xdr:rowOff>121920</xdr:rowOff>
    </xdr:to>
    <xdr:sp macro="" textlink="">
      <xdr:nvSpPr>
        <xdr:cNvPr id="161" name="OpenSolver90" descr="57073528-6f5d-477e-8321-e88b1f6b5cf7">
          <a:extLst>
            <a:ext uri="{FF2B5EF4-FFF2-40B4-BE49-F238E27FC236}">
              <a16:creationId xmlns:a16="http://schemas.microsoft.com/office/drawing/2014/main" id="{96E7EE6B-C883-A5BB-45A1-3C33DAEC216F}"/>
            </a:ext>
          </a:extLst>
        </xdr:cNvPr>
        <xdr:cNvSpPr/>
      </xdr:nvSpPr>
      <xdr:spPr>
        <a:xfrm>
          <a:off x="1231900" y="84201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48</xdr:row>
      <xdr:rowOff>7620</xdr:rowOff>
    </xdr:from>
    <xdr:to>
      <xdr:col>3</xdr:col>
      <xdr:colOff>97660</xdr:colOff>
      <xdr:row>48</xdr:row>
      <xdr:rowOff>121920</xdr:rowOff>
    </xdr:to>
    <xdr:sp macro="" textlink="">
      <xdr:nvSpPr>
        <xdr:cNvPr id="162" name="OpenSolver91" descr="2f86e014-c6a6-4de1-b23c-2f1fc350c6c1">
          <a:extLst>
            <a:ext uri="{FF2B5EF4-FFF2-40B4-BE49-F238E27FC236}">
              <a16:creationId xmlns:a16="http://schemas.microsoft.com/office/drawing/2014/main" id="{35F50DFD-A558-ACCE-CB5F-635F60AF5D53}"/>
            </a:ext>
          </a:extLst>
        </xdr:cNvPr>
        <xdr:cNvSpPr/>
      </xdr:nvSpPr>
      <xdr:spPr>
        <a:xfrm>
          <a:off x="1841500" y="84201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48</xdr:row>
      <xdr:rowOff>7620</xdr:rowOff>
    </xdr:from>
    <xdr:to>
      <xdr:col>4</xdr:col>
      <xdr:colOff>97660</xdr:colOff>
      <xdr:row>48</xdr:row>
      <xdr:rowOff>121920</xdr:rowOff>
    </xdr:to>
    <xdr:sp macro="" textlink="">
      <xdr:nvSpPr>
        <xdr:cNvPr id="163" name="OpenSolver92" descr="6dd14791-a52a-4a97-8577-65d284885bb8">
          <a:extLst>
            <a:ext uri="{FF2B5EF4-FFF2-40B4-BE49-F238E27FC236}">
              <a16:creationId xmlns:a16="http://schemas.microsoft.com/office/drawing/2014/main" id="{4F6E8869-13D3-7DAA-62B8-9E2081221ED6}"/>
            </a:ext>
          </a:extLst>
        </xdr:cNvPr>
        <xdr:cNvSpPr/>
      </xdr:nvSpPr>
      <xdr:spPr>
        <a:xfrm>
          <a:off x="2451100" y="84201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49</xdr:row>
      <xdr:rowOff>10160</xdr:rowOff>
    </xdr:from>
    <xdr:to>
      <xdr:col>2</xdr:col>
      <xdr:colOff>97660</xdr:colOff>
      <xdr:row>49</xdr:row>
      <xdr:rowOff>124460</xdr:rowOff>
    </xdr:to>
    <xdr:sp macro="" textlink="">
      <xdr:nvSpPr>
        <xdr:cNvPr id="164" name="OpenSolver93" descr="f31ddbfd-800f-4399-a636-f0291d1edfd8">
          <a:extLst>
            <a:ext uri="{FF2B5EF4-FFF2-40B4-BE49-F238E27FC236}">
              <a16:creationId xmlns:a16="http://schemas.microsoft.com/office/drawing/2014/main" id="{1FA851FD-7A4A-A80D-2243-E493B1104087}"/>
            </a:ext>
          </a:extLst>
        </xdr:cNvPr>
        <xdr:cNvSpPr/>
      </xdr:nvSpPr>
      <xdr:spPr>
        <a:xfrm>
          <a:off x="1231900" y="85979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49</xdr:row>
      <xdr:rowOff>10160</xdr:rowOff>
    </xdr:from>
    <xdr:to>
      <xdr:col>3</xdr:col>
      <xdr:colOff>97660</xdr:colOff>
      <xdr:row>49</xdr:row>
      <xdr:rowOff>124460</xdr:rowOff>
    </xdr:to>
    <xdr:sp macro="" textlink="">
      <xdr:nvSpPr>
        <xdr:cNvPr id="165" name="OpenSolver94" descr="be8878bb-2e55-4cbd-b154-835760f36200">
          <a:extLst>
            <a:ext uri="{FF2B5EF4-FFF2-40B4-BE49-F238E27FC236}">
              <a16:creationId xmlns:a16="http://schemas.microsoft.com/office/drawing/2014/main" id="{3B0CDAF1-22E6-B445-E339-0E5B05E79856}"/>
            </a:ext>
          </a:extLst>
        </xdr:cNvPr>
        <xdr:cNvSpPr/>
      </xdr:nvSpPr>
      <xdr:spPr>
        <a:xfrm>
          <a:off x="1841500" y="85979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49</xdr:row>
      <xdr:rowOff>10160</xdr:rowOff>
    </xdr:from>
    <xdr:to>
      <xdr:col>4</xdr:col>
      <xdr:colOff>97660</xdr:colOff>
      <xdr:row>49</xdr:row>
      <xdr:rowOff>124460</xdr:rowOff>
    </xdr:to>
    <xdr:sp macro="" textlink="">
      <xdr:nvSpPr>
        <xdr:cNvPr id="166" name="OpenSolver95" descr="974b09b0-f0e8-4e1a-af26-0a39315304d6">
          <a:extLst>
            <a:ext uri="{FF2B5EF4-FFF2-40B4-BE49-F238E27FC236}">
              <a16:creationId xmlns:a16="http://schemas.microsoft.com/office/drawing/2014/main" id="{30A98FAE-784B-3F42-E8B6-D170D616F91C}"/>
            </a:ext>
          </a:extLst>
        </xdr:cNvPr>
        <xdr:cNvSpPr/>
      </xdr:nvSpPr>
      <xdr:spPr>
        <a:xfrm>
          <a:off x="2451100" y="85979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50</xdr:row>
      <xdr:rowOff>12700</xdr:rowOff>
    </xdr:from>
    <xdr:to>
      <xdr:col>2</xdr:col>
      <xdr:colOff>97660</xdr:colOff>
      <xdr:row>50</xdr:row>
      <xdr:rowOff>127000</xdr:rowOff>
    </xdr:to>
    <xdr:sp macro="" textlink="">
      <xdr:nvSpPr>
        <xdr:cNvPr id="167" name="OpenSolver96" descr="9460876f-e0aa-40a8-a4f6-3b0f5374d6cd">
          <a:extLst>
            <a:ext uri="{FF2B5EF4-FFF2-40B4-BE49-F238E27FC236}">
              <a16:creationId xmlns:a16="http://schemas.microsoft.com/office/drawing/2014/main" id="{0A823CD0-4A75-86B2-5210-0259E8FBC093}"/>
            </a:ext>
          </a:extLst>
        </xdr:cNvPr>
        <xdr:cNvSpPr/>
      </xdr:nvSpPr>
      <xdr:spPr>
        <a:xfrm>
          <a:off x="1231900" y="87757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50</xdr:row>
      <xdr:rowOff>12700</xdr:rowOff>
    </xdr:from>
    <xdr:to>
      <xdr:col>3</xdr:col>
      <xdr:colOff>97660</xdr:colOff>
      <xdr:row>50</xdr:row>
      <xdr:rowOff>127000</xdr:rowOff>
    </xdr:to>
    <xdr:sp macro="" textlink="">
      <xdr:nvSpPr>
        <xdr:cNvPr id="168" name="OpenSolver97" descr="bca6f7ae-092b-4276-939f-8ddfe20d67d6">
          <a:extLst>
            <a:ext uri="{FF2B5EF4-FFF2-40B4-BE49-F238E27FC236}">
              <a16:creationId xmlns:a16="http://schemas.microsoft.com/office/drawing/2014/main" id="{9C7C473A-BDE3-EA32-32E5-C5D261E37A95}"/>
            </a:ext>
          </a:extLst>
        </xdr:cNvPr>
        <xdr:cNvSpPr/>
      </xdr:nvSpPr>
      <xdr:spPr>
        <a:xfrm>
          <a:off x="1841500" y="87757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50</xdr:row>
      <xdr:rowOff>12700</xdr:rowOff>
    </xdr:from>
    <xdr:to>
      <xdr:col>4</xdr:col>
      <xdr:colOff>97660</xdr:colOff>
      <xdr:row>50</xdr:row>
      <xdr:rowOff>127000</xdr:rowOff>
    </xdr:to>
    <xdr:sp macro="" textlink="">
      <xdr:nvSpPr>
        <xdr:cNvPr id="169" name="OpenSolver98" descr="e733827b-d5a2-4ccb-a795-c73d9070d907">
          <a:extLst>
            <a:ext uri="{FF2B5EF4-FFF2-40B4-BE49-F238E27FC236}">
              <a16:creationId xmlns:a16="http://schemas.microsoft.com/office/drawing/2014/main" id="{E0345EEA-C37F-EEDC-0ED9-765DD5255418}"/>
            </a:ext>
          </a:extLst>
        </xdr:cNvPr>
        <xdr:cNvSpPr/>
      </xdr:nvSpPr>
      <xdr:spPr>
        <a:xfrm>
          <a:off x="2451100" y="87757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51</xdr:row>
      <xdr:rowOff>15240</xdr:rowOff>
    </xdr:from>
    <xdr:to>
      <xdr:col>2</xdr:col>
      <xdr:colOff>97660</xdr:colOff>
      <xdr:row>51</xdr:row>
      <xdr:rowOff>129540</xdr:rowOff>
    </xdr:to>
    <xdr:sp macro="" textlink="">
      <xdr:nvSpPr>
        <xdr:cNvPr id="170" name="OpenSolver99" descr="aeefd0d6-b19d-44e7-ac1c-2ce6504a2af6">
          <a:extLst>
            <a:ext uri="{FF2B5EF4-FFF2-40B4-BE49-F238E27FC236}">
              <a16:creationId xmlns:a16="http://schemas.microsoft.com/office/drawing/2014/main" id="{246021DC-EBAB-6852-BF87-90C66A8B61A5}"/>
            </a:ext>
          </a:extLst>
        </xdr:cNvPr>
        <xdr:cNvSpPr/>
      </xdr:nvSpPr>
      <xdr:spPr>
        <a:xfrm>
          <a:off x="1231900" y="89535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51</xdr:row>
      <xdr:rowOff>15240</xdr:rowOff>
    </xdr:from>
    <xdr:to>
      <xdr:col>3</xdr:col>
      <xdr:colOff>97660</xdr:colOff>
      <xdr:row>51</xdr:row>
      <xdr:rowOff>129540</xdr:rowOff>
    </xdr:to>
    <xdr:sp macro="" textlink="">
      <xdr:nvSpPr>
        <xdr:cNvPr id="171" name="OpenSolver100" descr="a2938a82-7f8a-469c-99fc-d6646c925426">
          <a:extLst>
            <a:ext uri="{FF2B5EF4-FFF2-40B4-BE49-F238E27FC236}">
              <a16:creationId xmlns:a16="http://schemas.microsoft.com/office/drawing/2014/main" id="{9C8434EF-46BC-F93A-7AA1-8522CDDAFA53}"/>
            </a:ext>
          </a:extLst>
        </xdr:cNvPr>
        <xdr:cNvSpPr/>
      </xdr:nvSpPr>
      <xdr:spPr>
        <a:xfrm>
          <a:off x="1841500" y="89535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51</xdr:row>
      <xdr:rowOff>15240</xdr:rowOff>
    </xdr:from>
    <xdr:to>
      <xdr:col>4</xdr:col>
      <xdr:colOff>97660</xdr:colOff>
      <xdr:row>51</xdr:row>
      <xdr:rowOff>129540</xdr:rowOff>
    </xdr:to>
    <xdr:sp macro="" textlink="">
      <xdr:nvSpPr>
        <xdr:cNvPr id="172" name="OpenSolver101" descr="db2652f0-b470-4b9a-ae1b-c240f6ee361a">
          <a:extLst>
            <a:ext uri="{FF2B5EF4-FFF2-40B4-BE49-F238E27FC236}">
              <a16:creationId xmlns:a16="http://schemas.microsoft.com/office/drawing/2014/main" id="{63D6529B-20D8-61C4-7CFF-07BDAA7E0288}"/>
            </a:ext>
          </a:extLst>
        </xdr:cNvPr>
        <xdr:cNvSpPr/>
      </xdr:nvSpPr>
      <xdr:spPr>
        <a:xfrm>
          <a:off x="2451100" y="89535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52</xdr:row>
      <xdr:rowOff>17780</xdr:rowOff>
    </xdr:from>
    <xdr:to>
      <xdr:col>2</xdr:col>
      <xdr:colOff>97660</xdr:colOff>
      <xdr:row>52</xdr:row>
      <xdr:rowOff>132080</xdr:rowOff>
    </xdr:to>
    <xdr:sp macro="" textlink="">
      <xdr:nvSpPr>
        <xdr:cNvPr id="173" name="OpenSolver102" descr="c60a2975-f518-4b1d-8d41-39707a01503d">
          <a:extLst>
            <a:ext uri="{FF2B5EF4-FFF2-40B4-BE49-F238E27FC236}">
              <a16:creationId xmlns:a16="http://schemas.microsoft.com/office/drawing/2014/main" id="{F3DD0043-CC74-CC88-0DDF-817D7DC3ADD7}"/>
            </a:ext>
          </a:extLst>
        </xdr:cNvPr>
        <xdr:cNvSpPr/>
      </xdr:nvSpPr>
      <xdr:spPr>
        <a:xfrm>
          <a:off x="1231900" y="91313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52</xdr:row>
      <xdr:rowOff>17780</xdr:rowOff>
    </xdr:from>
    <xdr:to>
      <xdr:col>3</xdr:col>
      <xdr:colOff>97660</xdr:colOff>
      <xdr:row>52</xdr:row>
      <xdr:rowOff>132080</xdr:rowOff>
    </xdr:to>
    <xdr:sp macro="" textlink="">
      <xdr:nvSpPr>
        <xdr:cNvPr id="174" name="OpenSolver103" descr="0e23fc29-e61c-45bd-8a4e-102c64265c55">
          <a:extLst>
            <a:ext uri="{FF2B5EF4-FFF2-40B4-BE49-F238E27FC236}">
              <a16:creationId xmlns:a16="http://schemas.microsoft.com/office/drawing/2014/main" id="{5837163C-7569-451C-A31A-DBE3C7403DAF}"/>
            </a:ext>
          </a:extLst>
        </xdr:cNvPr>
        <xdr:cNvSpPr/>
      </xdr:nvSpPr>
      <xdr:spPr>
        <a:xfrm>
          <a:off x="1841500" y="91313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52</xdr:row>
      <xdr:rowOff>17780</xdr:rowOff>
    </xdr:from>
    <xdr:to>
      <xdr:col>4</xdr:col>
      <xdr:colOff>97660</xdr:colOff>
      <xdr:row>52</xdr:row>
      <xdr:rowOff>132080</xdr:rowOff>
    </xdr:to>
    <xdr:sp macro="" textlink="">
      <xdr:nvSpPr>
        <xdr:cNvPr id="175" name="OpenSolver104" descr="313eeb6c-a7e4-454d-9fe9-527d6f454236">
          <a:extLst>
            <a:ext uri="{FF2B5EF4-FFF2-40B4-BE49-F238E27FC236}">
              <a16:creationId xmlns:a16="http://schemas.microsoft.com/office/drawing/2014/main" id="{326341A3-3A8F-932A-3782-9ED8E0428A00}"/>
            </a:ext>
          </a:extLst>
        </xdr:cNvPr>
        <xdr:cNvSpPr/>
      </xdr:nvSpPr>
      <xdr:spPr>
        <a:xfrm>
          <a:off x="2451100" y="91313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53</xdr:row>
      <xdr:rowOff>7620</xdr:rowOff>
    </xdr:from>
    <xdr:to>
      <xdr:col>2</xdr:col>
      <xdr:colOff>97660</xdr:colOff>
      <xdr:row>53</xdr:row>
      <xdr:rowOff>121920</xdr:rowOff>
    </xdr:to>
    <xdr:sp macro="" textlink="">
      <xdr:nvSpPr>
        <xdr:cNvPr id="176" name="OpenSolver105" descr="258b2baf-7126-421b-97a2-8622c158a82d">
          <a:extLst>
            <a:ext uri="{FF2B5EF4-FFF2-40B4-BE49-F238E27FC236}">
              <a16:creationId xmlns:a16="http://schemas.microsoft.com/office/drawing/2014/main" id="{88D8B1D3-5FE7-EB21-C621-32B79494AA91}"/>
            </a:ext>
          </a:extLst>
        </xdr:cNvPr>
        <xdr:cNvSpPr/>
      </xdr:nvSpPr>
      <xdr:spPr>
        <a:xfrm>
          <a:off x="1231900" y="92964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53</xdr:row>
      <xdr:rowOff>7620</xdr:rowOff>
    </xdr:from>
    <xdr:to>
      <xdr:col>3</xdr:col>
      <xdr:colOff>97660</xdr:colOff>
      <xdr:row>53</xdr:row>
      <xdr:rowOff>121920</xdr:rowOff>
    </xdr:to>
    <xdr:sp macro="" textlink="">
      <xdr:nvSpPr>
        <xdr:cNvPr id="177" name="OpenSolver106" descr="2540ad36-ddd5-44c9-9e2b-f9f88e93acc5">
          <a:extLst>
            <a:ext uri="{FF2B5EF4-FFF2-40B4-BE49-F238E27FC236}">
              <a16:creationId xmlns:a16="http://schemas.microsoft.com/office/drawing/2014/main" id="{C5CCB317-E48C-6FBF-EFC9-80E73AEFAD86}"/>
            </a:ext>
          </a:extLst>
        </xdr:cNvPr>
        <xdr:cNvSpPr/>
      </xdr:nvSpPr>
      <xdr:spPr>
        <a:xfrm>
          <a:off x="1841500" y="92964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53</xdr:row>
      <xdr:rowOff>7620</xdr:rowOff>
    </xdr:from>
    <xdr:to>
      <xdr:col>4</xdr:col>
      <xdr:colOff>97660</xdr:colOff>
      <xdr:row>53</xdr:row>
      <xdr:rowOff>121920</xdr:rowOff>
    </xdr:to>
    <xdr:sp macro="" textlink="">
      <xdr:nvSpPr>
        <xdr:cNvPr id="178" name="OpenSolver107" descr="349e139d-773b-476c-a51f-14c48f07cd43">
          <a:extLst>
            <a:ext uri="{FF2B5EF4-FFF2-40B4-BE49-F238E27FC236}">
              <a16:creationId xmlns:a16="http://schemas.microsoft.com/office/drawing/2014/main" id="{744ED057-1381-4CA8-D287-83B94DE162AB}"/>
            </a:ext>
          </a:extLst>
        </xdr:cNvPr>
        <xdr:cNvSpPr/>
      </xdr:nvSpPr>
      <xdr:spPr>
        <a:xfrm>
          <a:off x="2451100" y="92964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54</xdr:row>
      <xdr:rowOff>10160</xdr:rowOff>
    </xdr:from>
    <xdr:to>
      <xdr:col>2</xdr:col>
      <xdr:colOff>97660</xdr:colOff>
      <xdr:row>54</xdr:row>
      <xdr:rowOff>124460</xdr:rowOff>
    </xdr:to>
    <xdr:sp macro="" textlink="">
      <xdr:nvSpPr>
        <xdr:cNvPr id="179" name="OpenSolver108" descr="a76d11aa-75e1-49c2-8ed4-5aae86ad1ded">
          <a:extLst>
            <a:ext uri="{FF2B5EF4-FFF2-40B4-BE49-F238E27FC236}">
              <a16:creationId xmlns:a16="http://schemas.microsoft.com/office/drawing/2014/main" id="{D9347536-0726-85AE-3A5E-EDB3F8A612C2}"/>
            </a:ext>
          </a:extLst>
        </xdr:cNvPr>
        <xdr:cNvSpPr/>
      </xdr:nvSpPr>
      <xdr:spPr>
        <a:xfrm>
          <a:off x="1231900" y="94742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54</xdr:row>
      <xdr:rowOff>10160</xdr:rowOff>
    </xdr:from>
    <xdr:to>
      <xdr:col>3</xdr:col>
      <xdr:colOff>97660</xdr:colOff>
      <xdr:row>54</xdr:row>
      <xdr:rowOff>124460</xdr:rowOff>
    </xdr:to>
    <xdr:sp macro="" textlink="">
      <xdr:nvSpPr>
        <xdr:cNvPr id="180" name="OpenSolver109" descr="6e7db56f-3a12-441c-8caa-379adb4a79d0">
          <a:extLst>
            <a:ext uri="{FF2B5EF4-FFF2-40B4-BE49-F238E27FC236}">
              <a16:creationId xmlns:a16="http://schemas.microsoft.com/office/drawing/2014/main" id="{77827051-0AE5-01C5-9320-9211FD4A7804}"/>
            </a:ext>
          </a:extLst>
        </xdr:cNvPr>
        <xdr:cNvSpPr/>
      </xdr:nvSpPr>
      <xdr:spPr>
        <a:xfrm>
          <a:off x="1841500" y="94742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54</xdr:row>
      <xdr:rowOff>10160</xdr:rowOff>
    </xdr:from>
    <xdr:to>
      <xdr:col>4</xdr:col>
      <xdr:colOff>97660</xdr:colOff>
      <xdr:row>54</xdr:row>
      <xdr:rowOff>124460</xdr:rowOff>
    </xdr:to>
    <xdr:sp macro="" textlink="">
      <xdr:nvSpPr>
        <xdr:cNvPr id="181" name="OpenSolver110" descr="1f3a2df2-52be-4fb3-9e23-36009f68118b">
          <a:extLst>
            <a:ext uri="{FF2B5EF4-FFF2-40B4-BE49-F238E27FC236}">
              <a16:creationId xmlns:a16="http://schemas.microsoft.com/office/drawing/2014/main" id="{26DF5512-6067-81F8-ECC6-A51CFB1A87A7}"/>
            </a:ext>
          </a:extLst>
        </xdr:cNvPr>
        <xdr:cNvSpPr/>
      </xdr:nvSpPr>
      <xdr:spPr>
        <a:xfrm>
          <a:off x="2451100" y="94742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55</xdr:row>
      <xdr:rowOff>12700</xdr:rowOff>
    </xdr:from>
    <xdr:to>
      <xdr:col>2</xdr:col>
      <xdr:colOff>97660</xdr:colOff>
      <xdr:row>55</xdr:row>
      <xdr:rowOff>127000</xdr:rowOff>
    </xdr:to>
    <xdr:sp macro="" textlink="">
      <xdr:nvSpPr>
        <xdr:cNvPr id="182" name="OpenSolver111" descr="5fc8688a-75e3-4d19-b661-b7781b8c1b56">
          <a:extLst>
            <a:ext uri="{FF2B5EF4-FFF2-40B4-BE49-F238E27FC236}">
              <a16:creationId xmlns:a16="http://schemas.microsoft.com/office/drawing/2014/main" id="{8C31CD54-4499-F285-4DF1-EC09845A2438}"/>
            </a:ext>
          </a:extLst>
        </xdr:cNvPr>
        <xdr:cNvSpPr/>
      </xdr:nvSpPr>
      <xdr:spPr>
        <a:xfrm>
          <a:off x="1231900" y="96520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55</xdr:row>
      <xdr:rowOff>12700</xdr:rowOff>
    </xdr:from>
    <xdr:to>
      <xdr:col>3</xdr:col>
      <xdr:colOff>97660</xdr:colOff>
      <xdr:row>55</xdr:row>
      <xdr:rowOff>127000</xdr:rowOff>
    </xdr:to>
    <xdr:sp macro="" textlink="">
      <xdr:nvSpPr>
        <xdr:cNvPr id="183" name="OpenSolver112" descr="f98d7fa7-e93a-449d-8580-ad5bfa9c071e">
          <a:extLst>
            <a:ext uri="{FF2B5EF4-FFF2-40B4-BE49-F238E27FC236}">
              <a16:creationId xmlns:a16="http://schemas.microsoft.com/office/drawing/2014/main" id="{E8AF5C31-1595-561F-E666-3ABE5B686034}"/>
            </a:ext>
          </a:extLst>
        </xdr:cNvPr>
        <xdr:cNvSpPr/>
      </xdr:nvSpPr>
      <xdr:spPr>
        <a:xfrm>
          <a:off x="1841500" y="96520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55</xdr:row>
      <xdr:rowOff>12700</xdr:rowOff>
    </xdr:from>
    <xdr:to>
      <xdr:col>4</xdr:col>
      <xdr:colOff>97660</xdr:colOff>
      <xdr:row>55</xdr:row>
      <xdr:rowOff>127000</xdr:rowOff>
    </xdr:to>
    <xdr:sp macro="" textlink="">
      <xdr:nvSpPr>
        <xdr:cNvPr id="184" name="OpenSolver113" descr="d2b6ce3f-a3ce-4a8e-be1f-bde5b0a97459">
          <a:extLst>
            <a:ext uri="{FF2B5EF4-FFF2-40B4-BE49-F238E27FC236}">
              <a16:creationId xmlns:a16="http://schemas.microsoft.com/office/drawing/2014/main" id="{440369F0-074C-D189-B3A1-53DA0080E0D4}"/>
            </a:ext>
          </a:extLst>
        </xdr:cNvPr>
        <xdr:cNvSpPr/>
      </xdr:nvSpPr>
      <xdr:spPr>
        <a:xfrm>
          <a:off x="2451100" y="96520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56</xdr:row>
      <xdr:rowOff>15240</xdr:rowOff>
    </xdr:from>
    <xdr:to>
      <xdr:col>2</xdr:col>
      <xdr:colOff>97660</xdr:colOff>
      <xdr:row>56</xdr:row>
      <xdr:rowOff>129540</xdr:rowOff>
    </xdr:to>
    <xdr:sp macro="" textlink="">
      <xdr:nvSpPr>
        <xdr:cNvPr id="185" name="OpenSolver114" descr="17f85e01-1879-4acc-8fea-7ae6a5d8f689">
          <a:extLst>
            <a:ext uri="{FF2B5EF4-FFF2-40B4-BE49-F238E27FC236}">
              <a16:creationId xmlns:a16="http://schemas.microsoft.com/office/drawing/2014/main" id="{07E8DD74-1F6C-7446-E151-F140A5AD3F0C}"/>
            </a:ext>
          </a:extLst>
        </xdr:cNvPr>
        <xdr:cNvSpPr/>
      </xdr:nvSpPr>
      <xdr:spPr>
        <a:xfrm>
          <a:off x="1231900" y="98298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56</xdr:row>
      <xdr:rowOff>15240</xdr:rowOff>
    </xdr:from>
    <xdr:to>
      <xdr:col>3</xdr:col>
      <xdr:colOff>97660</xdr:colOff>
      <xdr:row>56</xdr:row>
      <xdr:rowOff>129540</xdr:rowOff>
    </xdr:to>
    <xdr:sp macro="" textlink="">
      <xdr:nvSpPr>
        <xdr:cNvPr id="186" name="OpenSolver115" descr="be35e6d8-72ae-4d8c-8afe-207e59a4819b">
          <a:extLst>
            <a:ext uri="{FF2B5EF4-FFF2-40B4-BE49-F238E27FC236}">
              <a16:creationId xmlns:a16="http://schemas.microsoft.com/office/drawing/2014/main" id="{A4D41438-BACF-4BC5-C18D-26253179329E}"/>
            </a:ext>
          </a:extLst>
        </xdr:cNvPr>
        <xdr:cNvSpPr/>
      </xdr:nvSpPr>
      <xdr:spPr>
        <a:xfrm>
          <a:off x="1841500" y="98298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56</xdr:row>
      <xdr:rowOff>15240</xdr:rowOff>
    </xdr:from>
    <xdr:to>
      <xdr:col>4</xdr:col>
      <xdr:colOff>97660</xdr:colOff>
      <xdr:row>56</xdr:row>
      <xdr:rowOff>129540</xdr:rowOff>
    </xdr:to>
    <xdr:sp macro="" textlink="">
      <xdr:nvSpPr>
        <xdr:cNvPr id="187" name="OpenSolver116" descr="24097b89-0b33-4a16-9f93-0ed532cb0f82">
          <a:extLst>
            <a:ext uri="{FF2B5EF4-FFF2-40B4-BE49-F238E27FC236}">
              <a16:creationId xmlns:a16="http://schemas.microsoft.com/office/drawing/2014/main" id="{2AFEFD03-8919-98AD-7A73-2F002CB1F46D}"/>
            </a:ext>
          </a:extLst>
        </xdr:cNvPr>
        <xdr:cNvSpPr/>
      </xdr:nvSpPr>
      <xdr:spPr>
        <a:xfrm>
          <a:off x="2451100" y="98298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57</xdr:row>
      <xdr:rowOff>17780</xdr:rowOff>
    </xdr:from>
    <xdr:to>
      <xdr:col>2</xdr:col>
      <xdr:colOff>97660</xdr:colOff>
      <xdr:row>57</xdr:row>
      <xdr:rowOff>132080</xdr:rowOff>
    </xdr:to>
    <xdr:sp macro="" textlink="">
      <xdr:nvSpPr>
        <xdr:cNvPr id="188" name="OpenSolver117" descr="d65719c8-e1c2-4b82-9dcb-ef9b78366412">
          <a:extLst>
            <a:ext uri="{FF2B5EF4-FFF2-40B4-BE49-F238E27FC236}">
              <a16:creationId xmlns:a16="http://schemas.microsoft.com/office/drawing/2014/main" id="{F29CB093-8E96-BB1E-12DC-BB0D2CD38D87}"/>
            </a:ext>
          </a:extLst>
        </xdr:cNvPr>
        <xdr:cNvSpPr/>
      </xdr:nvSpPr>
      <xdr:spPr>
        <a:xfrm>
          <a:off x="1231900" y="100076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57</xdr:row>
      <xdr:rowOff>17780</xdr:rowOff>
    </xdr:from>
    <xdr:to>
      <xdr:col>3</xdr:col>
      <xdr:colOff>97660</xdr:colOff>
      <xdr:row>57</xdr:row>
      <xdr:rowOff>132080</xdr:rowOff>
    </xdr:to>
    <xdr:sp macro="" textlink="">
      <xdr:nvSpPr>
        <xdr:cNvPr id="189" name="OpenSolver118" descr="56a04c94-5b9e-4373-af2b-b15c60e48e14">
          <a:extLst>
            <a:ext uri="{FF2B5EF4-FFF2-40B4-BE49-F238E27FC236}">
              <a16:creationId xmlns:a16="http://schemas.microsoft.com/office/drawing/2014/main" id="{F44F987D-E25F-42B6-98FF-1F5B799D7AAD}"/>
            </a:ext>
          </a:extLst>
        </xdr:cNvPr>
        <xdr:cNvSpPr/>
      </xdr:nvSpPr>
      <xdr:spPr>
        <a:xfrm>
          <a:off x="1841500" y="100076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57</xdr:row>
      <xdr:rowOff>17780</xdr:rowOff>
    </xdr:from>
    <xdr:to>
      <xdr:col>4</xdr:col>
      <xdr:colOff>97660</xdr:colOff>
      <xdr:row>57</xdr:row>
      <xdr:rowOff>132080</xdr:rowOff>
    </xdr:to>
    <xdr:sp macro="" textlink="">
      <xdr:nvSpPr>
        <xdr:cNvPr id="190" name="OpenSolver119" descr="01bfeeaa-7c15-4b50-a792-83aba2a4577b">
          <a:extLst>
            <a:ext uri="{FF2B5EF4-FFF2-40B4-BE49-F238E27FC236}">
              <a16:creationId xmlns:a16="http://schemas.microsoft.com/office/drawing/2014/main" id="{CB95C8CF-39C4-4EA2-8BEB-CC3B2308EF5E}"/>
            </a:ext>
          </a:extLst>
        </xdr:cNvPr>
        <xdr:cNvSpPr/>
      </xdr:nvSpPr>
      <xdr:spPr>
        <a:xfrm>
          <a:off x="2451100" y="100076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2</xdr:col>
      <xdr:colOff>12700</xdr:colOff>
      <xdr:row>58</xdr:row>
      <xdr:rowOff>7620</xdr:rowOff>
    </xdr:from>
    <xdr:to>
      <xdr:col>2</xdr:col>
      <xdr:colOff>97660</xdr:colOff>
      <xdr:row>58</xdr:row>
      <xdr:rowOff>121920</xdr:rowOff>
    </xdr:to>
    <xdr:sp macro="" textlink="">
      <xdr:nvSpPr>
        <xdr:cNvPr id="191" name="OpenSolver120" descr="f15e81cc-2bbe-4698-9cff-b5b93a31e1be">
          <a:extLst>
            <a:ext uri="{FF2B5EF4-FFF2-40B4-BE49-F238E27FC236}">
              <a16:creationId xmlns:a16="http://schemas.microsoft.com/office/drawing/2014/main" id="{D0133288-11E6-F3A8-98F4-2AE21E75E2EA}"/>
            </a:ext>
          </a:extLst>
        </xdr:cNvPr>
        <xdr:cNvSpPr/>
      </xdr:nvSpPr>
      <xdr:spPr>
        <a:xfrm>
          <a:off x="1231900" y="101727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3</xdr:col>
      <xdr:colOff>12700</xdr:colOff>
      <xdr:row>58</xdr:row>
      <xdr:rowOff>7620</xdr:rowOff>
    </xdr:from>
    <xdr:to>
      <xdr:col>3</xdr:col>
      <xdr:colOff>97660</xdr:colOff>
      <xdr:row>58</xdr:row>
      <xdr:rowOff>121920</xdr:rowOff>
    </xdr:to>
    <xdr:sp macro="" textlink="">
      <xdr:nvSpPr>
        <xdr:cNvPr id="192" name="OpenSolver121" descr="2ac8a772-870e-4a38-8823-323f32cf1b45">
          <a:extLst>
            <a:ext uri="{FF2B5EF4-FFF2-40B4-BE49-F238E27FC236}">
              <a16:creationId xmlns:a16="http://schemas.microsoft.com/office/drawing/2014/main" id="{092E14D6-CBE7-1992-E96C-E8B268B7286B}"/>
            </a:ext>
          </a:extLst>
        </xdr:cNvPr>
        <xdr:cNvSpPr/>
      </xdr:nvSpPr>
      <xdr:spPr>
        <a:xfrm>
          <a:off x="1841500" y="101727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  <xdr:twoCellAnchor>
    <xdr:from>
      <xdr:col>4</xdr:col>
      <xdr:colOff>12700</xdr:colOff>
      <xdr:row>58</xdr:row>
      <xdr:rowOff>7620</xdr:rowOff>
    </xdr:from>
    <xdr:to>
      <xdr:col>4</xdr:col>
      <xdr:colOff>97660</xdr:colOff>
      <xdr:row>58</xdr:row>
      <xdr:rowOff>121920</xdr:rowOff>
    </xdr:to>
    <xdr:sp macro="" textlink="">
      <xdr:nvSpPr>
        <xdr:cNvPr id="193" name="OpenSolver122" descr="c1689b08-4b8e-4555-bbb2-2e540b22144d">
          <a:extLst>
            <a:ext uri="{FF2B5EF4-FFF2-40B4-BE49-F238E27FC236}">
              <a16:creationId xmlns:a16="http://schemas.microsoft.com/office/drawing/2014/main" id="{BCC6618E-F340-1760-900D-643C07898ABD}"/>
            </a:ext>
          </a:extLst>
        </xdr:cNvPr>
        <xdr:cNvSpPr/>
      </xdr:nvSpPr>
      <xdr:spPr>
        <a:xfrm>
          <a:off x="2451100" y="10172700"/>
          <a:ext cx="84960" cy="114300"/>
        </a:xfrm>
        <a:prstGeom prst="rect">
          <a:avLst/>
        </a:prstGeom>
        <a:solidFill>
          <a:srgbClr val="FFFFFF">
            <a:alpha val="80000"/>
          </a:srgbClr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 kern="1200">
              <a:solidFill>
                <a:srgbClr val="000000"/>
              </a:solidFill>
            </a:rPr>
            <a:t>b</a:t>
          </a:r>
          <a:endParaRPr lang="zh-CN" altLang="en-US" sz="900" kern="1200">
            <a:solidFill>
              <a:srgbClr val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自定义 6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0863421-0869-4158-A115-8D0181F4E3AE}">
  <we:reference id="wa104100404" version="3.0.0.1" store="zh-CN" storeType="OMEX"/>
  <we:alternateReferences>
    <we:reference id="wa104100404" version="3.0.0.1" store="wa104100404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76A08-591B-4311-8B76-165B3A4A969D}">
  <sheetPr codeName="Sheet1"/>
  <dimension ref="A1:AQ237"/>
  <sheetViews>
    <sheetView topLeftCell="A158" workbookViewId="0">
      <selection activeCell="W109" sqref="W109"/>
    </sheetView>
  </sheetViews>
  <sheetFormatPr defaultColWidth="8.875" defaultRowHeight="14.25" x14ac:dyDescent="0.2"/>
  <cols>
    <col min="1" max="1" width="13.75" style="1" customWidth="1"/>
    <col min="2" max="3" width="8.875" style="1"/>
    <col min="4" max="4" width="10.375" style="1" customWidth="1"/>
    <col min="5" max="5" width="9" style="1" customWidth="1"/>
    <col min="6" max="6" width="11.375" style="1" customWidth="1"/>
    <col min="7" max="7" width="12.75" style="1" customWidth="1"/>
    <col min="8" max="8" width="9.5" style="1" customWidth="1"/>
    <col min="9" max="9" width="9.75" style="1" customWidth="1"/>
    <col min="10" max="10" width="8" style="1" customWidth="1"/>
    <col min="11" max="11" width="14" style="1" customWidth="1"/>
    <col min="12" max="12" width="12" style="1" customWidth="1"/>
    <col min="13" max="21" width="8.875" style="1"/>
    <col min="22" max="22" width="9.125" style="1" bestFit="1" customWidth="1"/>
    <col min="23" max="16384" width="8.875" style="1"/>
  </cols>
  <sheetData>
    <row r="1" spans="1:10" ht="15" customHeight="1" x14ac:dyDescent="0.2">
      <c r="A1" s="1" t="s">
        <v>0</v>
      </c>
      <c r="F1" s="3" t="s">
        <v>1</v>
      </c>
    </row>
    <row r="2" spans="1:10" x14ac:dyDescent="0.2">
      <c r="G2"/>
    </row>
    <row r="3" spans="1:10" x14ac:dyDescent="0.2">
      <c r="F3" s="1" t="s">
        <v>2</v>
      </c>
      <c r="G3" s="1">
        <v>0.1</v>
      </c>
    </row>
    <row r="4" spans="1:10" x14ac:dyDescent="0.2">
      <c r="F4" s="1" t="s">
        <v>3</v>
      </c>
      <c r="G4" s="1">
        <v>0.7</v>
      </c>
    </row>
    <row r="5" spans="1:10" x14ac:dyDescent="0.2">
      <c r="A5" s="1" t="s">
        <v>4</v>
      </c>
      <c r="F5" s="1" t="s">
        <v>5</v>
      </c>
      <c r="G5" s="1">
        <v>0.2</v>
      </c>
    </row>
    <row r="6" spans="1:10" x14ac:dyDescent="0.2">
      <c r="A6" s="2" t="s">
        <v>6</v>
      </c>
    </row>
    <row r="7" spans="1:10" x14ac:dyDescent="0.2">
      <c r="B7" s="8" t="s">
        <v>7</v>
      </c>
      <c r="C7" s="8" t="s">
        <v>8</v>
      </c>
      <c r="D7" s="8" t="s">
        <v>9</v>
      </c>
      <c r="E7" s="1" t="s">
        <v>7</v>
      </c>
      <c r="F7" s="1" t="s">
        <v>8</v>
      </c>
      <c r="G7" s="1" t="s">
        <v>9</v>
      </c>
      <c r="H7" s="1" t="s">
        <v>7</v>
      </c>
      <c r="I7" s="1" t="s">
        <v>8</v>
      </c>
      <c r="J7" s="1" t="s">
        <v>9</v>
      </c>
    </row>
    <row r="8" spans="1:10" ht="14.45" customHeight="1" x14ac:dyDescent="0.2">
      <c r="A8" s="1" t="s">
        <v>10</v>
      </c>
      <c r="B8" s="1">
        <v>1200</v>
      </c>
      <c r="C8" s="1">
        <v>900</v>
      </c>
      <c r="D8" s="1">
        <v>500</v>
      </c>
      <c r="E8" s="1">
        <v>1200</v>
      </c>
      <c r="F8" s="1">
        <v>900</v>
      </c>
      <c r="G8" s="1">
        <v>500</v>
      </c>
      <c r="H8" s="1">
        <v>1200</v>
      </c>
      <c r="I8" s="1">
        <v>900</v>
      </c>
      <c r="J8" s="1">
        <v>500</v>
      </c>
    </row>
    <row r="9" spans="1:10" x14ac:dyDescent="0.2">
      <c r="A9" s="1" t="s">
        <v>11</v>
      </c>
      <c r="B9" s="1">
        <v>1000</v>
      </c>
      <c r="C9" s="1">
        <v>800</v>
      </c>
      <c r="D9" s="1">
        <v>300</v>
      </c>
      <c r="E9" s="1">
        <v>1000</v>
      </c>
      <c r="F9" s="1">
        <v>800</v>
      </c>
      <c r="G9" s="1">
        <v>300</v>
      </c>
      <c r="H9" s="1">
        <v>1000</v>
      </c>
      <c r="I9" s="1">
        <v>800</v>
      </c>
      <c r="J9" s="1">
        <v>300</v>
      </c>
    </row>
    <row r="10" spans="1:10" x14ac:dyDescent="0.2">
      <c r="A10" s="1" t="s">
        <v>12</v>
      </c>
      <c r="B10" s="1">
        <v>950</v>
      </c>
      <c r="C10" s="1">
        <v>600</v>
      </c>
      <c r="D10" s="1">
        <v>200</v>
      </c>
      <c r="E10" s="1">
        <v>950</v>
      </c>
      <c r="F10" s="1">
        <v>600</v>
      </c>
      <c r="G10" s="1">
        <v>200</v>
      </c>
      <c r="H10" s="1">
        <v>950</v>
      </c>
      <c r="I10" s="1">
        <v>600</v>
      </c>
      <c r="J10" s="1">
        <v>200</v>
      </c>
    </row>
    <row r="12" spans="1:10" x14ac:dyDescent="0.2">
      <c r="A12" s="2" t="s">
        <v>13</v>
      </c>
    </row>
    <row r="13" spans="1:10" x14ac:dyDescent="0.2">
      <c r="B13" s="1" t="s">
        <v>7</v>
      </c>
      <c r="C13" s="1" t="s">
        <v>8</v>
      </c>
      <c r="D13" s="1" t="s">
        <v>9</v>
      </c>
      <c r="E13" s="1" t="s">
        <v>7</v>
      </c>
      <c r="F13" s="1" t="s">
        <v>8</v>
      </c>
      <c r="G13" s="1" t="s">
        <v>9</v>
      </c>
      <c r="H13" s="1" t="s">
        <v>7</v>
      </c>
      <c r="I13" s="1" t="s">
        <v>8</v>
      </c>
      <c r="J13" s="1" t="s">
        <v>9</v>
      </c>
    </row>
    <row r="14" spans="1:10" x14ac:dyDescent="0.2">
      <c r="A14" s="1" t="s">
        <v>10</v>
      </c>
      <c r="B14" s="1">
        <v>1400</v>
      </c>
      <c r="C14" s="1">
        <v>1100</v>
      </c>
      <c r="D14" s="1">
        <v>700</v>
      </c>
      <c r="E14" s="1">
        <v>1400</v>
      </c>
      <c r="F14" s="1">
        <v>1100</v>
      </c>
      <c r="G14" s="1">
        <v>700</v>
      </c>
      <c r="H14" s="1">
        <v>1400</v>
      </c>
      <c r="I14" s="1">
        <v>1100</v>
      </c>
      <c r="J14" s="1">
        <v>700</v>
      </c>
    </row>
    <row r="15" spans="1:10" x14ac:dyDescent="0.2">
      <c r="A15" s="1" t="s">
        <v>11</v>
      </c>
      <c r="B15" s="1">
        <v>1300</v>
      </c>
      <c r="C15" s="1">
        <v>900</v>
      </c>
      <c r="D15" s="1">
        <v>400</v>
      </c>
      <c r="E15" s="1">
        <v>1300</v>
      </c>
      <c r="F15" s="1">
        <v>900</v>
      </c>
      <c r="G15" s="1">
        <v>400</v>
      </c>
      <c r="H15" s="1">
        <v>1300</v>
      </c>
      <c r="I15" s="1">
        <v>900</v>
      </c>
      <c r="J15" s="1">
        <v>400</v>
      </c>
    </row>
    <row r="16" spans="1:10" x14ac:dyDescent="0.2">
      <c r="A16" s="1" t="s">
        <v>12</v>
      </c>
      <c r="B16" s="1">
        <v>1150</v>
      </c>
      <c r="C16" s="1">
        <v>750</v>
      </c>
      <c r="D16" s="1">
        <v>350</v>
      </c>
      <c r="E16" s="1">
        <v>1150</v>
      </c>
      <c r="F16" s="1">
        <v>750</v>
      </c>
      <c r="G16" s="1">
        <v>350</v>
      </c>
      <c r="H16" s="1">
        <v>1150</v>
      </c>
      <c r="I16" s="1">
        <v>750</v>
      </c>
      <c r="J16" s="1">
        <v>350</v>
      </c>
    </row>
    <row r="18" spans="1:20" x14ac:dyDescent="0.2">
      <c r="A18" s="2" t="s">
        <v>14</v>
      </c>
    </row>
    <row r="19" spans="1:20" x14ac:dyDescent="0.2">
      <c r="B19" s="1" t="s">
        <v>7</v>
      </c>
      <c r="C19" s="1" t="s">
        <v>8</v>
      </c>
      <c r="D19" s="1" t="s">
        <v>9</v>
      </c>
      <c r="E19" s="1" t="s">
        <v>7</v>
      </c>
      <c r="F19" s="1" t="s">
        <v>8</v>
      </c>
      <c r="G19" s="1" t="s">
        <v>9</v>
      </c>
      <c r="H19" s="1" t="s">
        <v>7</v>
      </c>
      <c r="I19" s="1" t="s">
        <v>8</v>
      </c>
      <c r="J19" s="1" t="s">
        <v>9</v>
      </c>
    </row>
    <row r="20" spans="1:20" x14ac:dyDescent="0.2">
      <c r="A20" s="1" t="s">
        <v>10</v>
      </c>
      <c r="B20" s="1">
        <v>1500</v>
      </c>
      <c r="C20" s="1">
        <v>820</v>
      </c>
      <c r="D20" s="1">
        <v>480</v>
      </c>
      <c r="E20" s="1">
        <v>1500</v>
      </c>
      <c r="F20" s="1">
        <v>820</v>
      </c>
      <c r="G20" s="1">
        <v>480</v>
      </c>
      <c r="H20" s="1">
        <v>1500</v>
      </c>
      <c r="I20" s="1">
        <v>820</v>
      </c>
      <c r="J20" s="1">
        <v>480</v>
      </c>
    </row>
    <row r="21" spans="1:20" x14ac:dyDescent="0.2">
      <c r="A21" s="1" t="s">
        <v>11</v>
      </c>
      <c r="B21" s="1">
        <v>900</v>
      </c>
      <c r="C21" s="1">
        <v>800</v>
      </c>
      <c r="D21" s="1">
        <v>470</v>
      </c>
      <c r="E21" s="1">
        <v>900</v>
      </c>
      <c r="F21" s="1">
        <v>800</v>
      </c>
      <c r="G21" s="1">
        <v>470</v>
      </c>
      <c r="H21" s="1">
        <v>900</v>
      </c>
      <c r="I21" s="1">
        <v>800</v>
      </c>
      <c r="J21" s="1">
        <v>470</v>
      </c>
    </row>
    <row r="22" spans="1:20" x14ac:dyDescent="0.2">
      <c r="A22" s="1" t="s">
        <v>12</v>
      </c>
      <c r="B22" s="1">
        <v>850</v>
      </c>
      <c r="C22" s="1">
        <v>500</v>
      </c>
      <c r="D22" s="1">
        <v>450</v>
      </c>
      <c r="E22" s="1">
        <v>850</v>
      </c>
      <c r="F22" s="1">
        <v>500</v>
      </c>
      <c r="G22" s="1">
        <v>450</v>
      </c>
      <c r="H22" s="1">
        <v>850</v>
      </c>
      <c r="I22" s="1">
        <v>500</v>
      </c>
      <c r="J22" s="1">
        <v>450</v>
      </c>
      <c r="O22" s="4"/>
      <c r="P22" s="4"/>
      <c r="Q22" s="4"/>
      <c r="R22" s="4"/>
      <c r="S22" s="4"/>
      <c r="T22" s="4"/>
    </row>
    <row r="23" spans="1:20" x14ac:dyDescent="0.2">
      <c r="A23" s="8" t="s">
        <v>15</v>
      </c>
      <c r="O23" s="4"/>
      <c r="P23" s="4"/>
      <c r="Q23" s="4"/>
      <c r="R23" s="4"/>
      <c r="S23" s="4"/>
      <c r="T23" s="4"/>
    </row>
    <row r="24" spans="1:20" x14ac:dyDescent="0.2">
      <c r="A24" t="s">
        <v>16</v>
      </c>
      <c r="O24" s="4"/>
      <c r="P24" s="4"/>
      <c r="Q24" s="4"/>
      <c r="R24" s="4"/>
      <c r="S24" s="4"/>
      <c r="T24" s="4"/>
    </row>
    <row r="25" spans="1:20" x14ac:dyDescent="0.2">
      <c r="A25" s="6" t="s">
        <v>17</v>
      </c>
      <c r="B25" s="1" t="s">
        <v>18</v>
      </c>
      <c r="C25" s="1" t="s">
        <v>19</v>
      </c>
      <c r="D25" s="1" t="s">
        <v>20</v>
      </c>
      <c r="O25" s="4"/>
      <c r="P25" s="4"/>
      <c r="Q25" s="4"/>
      <c r="R25" s="4"/>
      <c r="S25" s="4"/>
      <c r="T25" s="4"/>
    </row>
    <row r="26" spans="1:20" x14ac:dyDescent="0.2">
      <c r="A26" s="1" t="s">
        <v>21</v>
      </c>
      <c r="B26" s="122">
        <v>0</v>
      </c>
      <c r="C26" s="122">
        <v>1</v>
      </c>
      <c r="D26" s="122">
        <v>1</v>
      </c>
      <c r="O26" s="4"/>
      <c r="P26" s="4"/>
      <c r="Q26" s="4"/>
      <c r="R26" s="4"/>
      <c r="S26" s="4"/>
      <c r="T26" s="4"/>
    </row>
    <row r="27" spans="1:20" x14ac:dyDescent="0.2">
      <c r="A27" s="1" t="s">
        <v>22</v>
      </c>
      <c r="B27" s="5">
        <v>0</v>
      </c>
      <c r="C27" s="5">
        <v>0</v>
      </c>
      <c r="D27" s="5">
        <v>0</v>
      </c>
      <c r="O27" s="4"/>
      <c r="P27" s="4"/>
      <c r="Q27" s="4"/>
      <c r="R27" s="4"/>
      <c r="S27" s="4"/>
      <c r="T27" s="4"/>
    </row>
    <row r="28" spans="1:20" x14ac:dyDescent="0.2">
      <c r="A28" s="1" t="s">
        <v>23</v>
      </c>
      <c r="B28" s="5">
        <v>1</v>
      </c>
      <c r="C28" s="5">
        <v>0</v>
      </c>
      <c r="D28" s="5">
        <v>0</v>
      </c>
    </row>
    <row r="29" spans="1:20" x14ac:dyDescent="0.2">
      <c r="A29" s="1" t="s">
        <v>24</v>
      </c>
      <c r="B29" s="1">
        <f>SUM(B26:B28)</f>
        <v>1</v>
      </c>
      <c r="C29" s="1">
        <f>SUM(C26:C28)</f>
        <v>1</v>
      </c>
      <c r="D29" s="1">
        <f>SUM(D26:D28)</f>
        <v>1</v>
      </c>
    </row>
    <row r="30" spans="1:20" x14ac:dyDescent="0.2">
      <c r="A30" s="1" t="s">
        <v>25</v>
      </c>
      <c r="B30" s="1">
        <v>1</v>
      </c>
      <c r="C30" s="1">
        <v>1</v>
      </c>
      <c r="D30" s="1">
        <v>1</v>
      </c>
    </row>
    <row r="31" spans="1:20" x14ac:dyDescent="0.2">
      <c r="A31" s="6" t="s">
        <v>26</v>
      </c>
      <c r="B31" t="s">
        <v>27</v>
      </c>
    </row>
    <row r="32" spans="1:20" x14ac:dyDescent="0.2">
      <c r="B32" s="8" t="s">
        <v>28</v>
      </c>
      <c r="E32" s="8" t="s">
        <v>29</v>
      </c>
      <c r="H32" s="8" t="s">
        <v>30</v>
      </c>
    </row>
    <row r="33" spans="1:10" x14ac:dyDescent="0.2">
      <c r="B33" s="1" t="s">
        <v>18</v>
      </c>
      <c r="C33" s="1" t="s">
        <v>31</v>
      </c>
      <c r="D33" s="1" t="s">
        <v>32</v>
      </c>
      <c r="E33" s="1" t="s">
        <v>18</v>
      </c>
      <c r="F33" s="1" t="s">
        <v>31</v>
      </c>
      <c r="G33" s="1" t="s">
        <v>32</v>
      </c>
      <c r="H33" s="1" t="s">
        <v>18</v>
      </c>
      <c r="I33" s="1" t="s">
        <v>31</v>
      </c>
      <c r="J33" s="1" t="s">
        <v>32</v>
      </c>
    </row>
    <row r="34" spans="1:10" x14ac:dyDescent="0.2">
      <c r="A34" s="1" t="s">
        <v>21</v>
      </c>
      <c r="B34" s="5">
        <v>0</v>
      </c>
      <c r="C34" s="122">
        <v>0</v>
      </c>
      <c r="D34" s="122">
        <v>1</v>
      </c>
      <c r="E34" s="5">
        <v>0</v>
      </c>
      <c r="F34" s="122">
        <v>0</v>
      </c>
      <c r="G34" s="122">
        <v>1</v>
      </c>
      <c r="H34" s="5">
        <v>0</v>
      </c>
      <c r="I34" s="122">
        <v>0</v>
      </c>
      <c r="J34" s="122">
        <v>1</v>
      </c>
    </row>
    <row r="35" spans="1:10" x14ac:dyDescent="0.2">
      <c r="A35" s="1" t="s">
        <v>33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122">
        <v>0</v>
      </c>
      <c r="I35" s="5">
        <v>0</v>
      </c>
      <c r="J35" s="5">
        <v>0</v>
      </c>
    </row>
    <row r="36" spans="1:10" x14ac:dyDescent="0.2">
      <c r="A36" s="1" t="s">
        <v>34</v>
      </c>
      <c r="B36" s="122">
        <v>1</v>
      </c>
      <c r="C36" s="5">
        <v>1</v>
      </c>
      <c r="D36" s="5">
        <v>0</v>
      </c>
      <c r="E36" s="122">
        <v>1</v>
      </c>
      <c r="F36" s="5">
        <v>1</v>
      </c>
      <c r="G36" s="5">
        <v>0</v>
      </c>
      <c r="H36" s="5">
        <v>1</v>
      </c>
      <c r="I36" s="5">
        <v>1</v>
      </c>
      <c r="J36" s="5">
        <v>0</v>
      </c>
    </row>
    <row r="37" spans="1:10" x14ac:dyDescent="0.2">
      <c r="A37" s="1" t="s">
        <v>35</v>
      </c>
      <c r="B37" s="1">
        <f>SUM(B34:B36)</f>
        <v>1</v>
      </c>
      <c r="C37" s="1">
        <f t="shared" ref="C37:J37" si="0">SUM(C34:C36)</f>
        <v>1</v>
      </c>
      <c r="D37" s="1">
        <f t="shared" si="0"/>
        <v>1</v>
      </c>
      <c r="E37" s="1">
        <f t="shared" si="0"/>
        <v>1</v>
      </c>
      <c r="F37" s="1">
        <f t="shared" si="0"/>
        <v>1</v>
      </c>
      <c r="G37" s="1">
        <f t="shared" si="0"/>
        <v>1</v>
      </c>
      <c r="H37" s="1">
        <f t="shared" si="0"/>
        <v>1</v>
      </c>
      <c r="I37" s="1">
        <f t="shared" si="0"/>
        <v>1</v>
      </c>
      <c r="J37" s="1">
        <f t="shared" si="0"/>
        <v>1</v>
      </c>
    </row>
    <row r="38" spans="1:10" x14ac:dyDescent="0.2">
      <c r="A38" s="1" t="s">
        <v>25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</row>
    <row r="39" spans="1:10" x14ac:dyDescent="0.2">
      <c r="A39" s="6" t="s">
        <v>36</v>
      </c>
      <c r="B39" t="s">
        <v>37</v>
      </c>
    </row>
    <row r="41" spans="1:10" x14ac:dyDescent="0.2">
      <c r="A41" s="8" t="s">
        <v>38</v>
      </c>
      <c r="E41" s="8" t="s">
        <v>39</v>
      </c>
      <c r="H41" s="8" t="s">
        <v>40</v>
      </c>
    </row>
    <row r="42" spans="1:10" x14ac:dyDescent="0.2">
      <c r="A42" s="1" t="s">
        <v>41</v>
      </c>
      <c r="B42" s="1" t="s">
        <v>18</v>
      </c>
      <c r="C42" s="1" t="s">
        <v>31</v>
      </c>
      <c r="D42" s="1" t="s">
        <v>32</v>
      </c>
      <c r="E42" s="1" t="s">
        <v>18</v>
      </c>
      <c r="F42" s="1" t="s">
        <v>31</v>
      </c>
      <c r="G42" s="1" t="s">
        <v>32</v>
      </c>
      <c r="H42" s="1" t="s">
        <v>18</v>
      </c>
      <c r="I42" s="1" t="s">
        <v>31</v>
      </c>
      <c r="J42" s="1" t="s">
        <v>32</v>
      </c>
    </row>
    <row r="43" spans="1:10" x14ac:dyDescent="0.2">
      <c r="A43" s="1" t="s">
        <v>21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</row>
    <row r="44" spans="1:10" x14ac:dyDescent="0.2">
      <c r="A44" s="1" t="s">
        <v>33</v>
      </c>
      <c r="B44" s="5">
        <v>0</v>
      </c>
      <c r="C44" s="5">
        <v>1</v>
      </c>
      <c r="D44" s="5">
        <v>0</v>
      </c>
      <c r="E44" s="5">
        <v>0</v>
      </c>
      <c r="F44" s="5">
        <v>1</v>
      </c>
      <c r="G44" s="5">
        <v>0</v>
      </c>
      <c r="H44" s="5">
        <v>0</v>
      </c>
      <c r="I44" s="5">
        <v>1</v>
      </c>
      <c r="J44" s="5">
        <v>0</v>
      </c>
    </row>
    <row r="45" spans="1:10" x14ac:dyDescent="0.2">
      <c r="A45" s="1" t="s">
        <v>34</v>
      </c>
      <c r="B45" s="5">
        <v>1</v>
      </c>
      <c r="C45" s="5">
        <v>0</v>
      </c>
      <c r="D45" s="5">
        <v>1</v>
      </c>
      <c r="E45" s="5">
        <v>1</v>
      </c>
      <c r="F45" s="5">
        <v>0</v>
      </c>
      <c r="G45" s="5">
        <v>1</v>
      </c>
      <c r="H45" s="5">
        <v>1</v>
      </c>
      <c r="I45" s="5">
        <v>0</v>
      </c>
      <c r="J45" s="5">
        <v>1</v>
      </c>
    </row>
    <row r="46" spans="1:10" x14ac:dyDescent="0.2">
      <c r="A46" s="1" t="s">
        <v>35</v>
      </c>
      <c r="B46" s="1">
        <f>SUM(B43:B45)</f>
        <v>1</v>
      </c>
      <c r="C46" s="1">
        <f t="shared" ref="C46:J46" si="1">SUM(C43:C45)</f>
        <v>1</v>
      </c>
      <c r="D46" s="1">
        <f t="shared" si="1"/>
        <v>1</v>
      </c>
      <c r="E46" s="1">
        <f t="shared" si="1"/>
        <v>1</v>
      </c>
      <c r="F46" s="1">
        <f t="shared" si="1"/>
        <v>1</v>
      </c>
      <c r="G46" s="1">
        <f t="shared" si="1"/>
        <v>1</v>
      </c>
      <c r="H46" s="1">
        <f t="shared" si="1"/>
        <v>1</v>
      </c>
      <c r="I46" s="1">
        <f t="shared" si="1"/>
        <v>1</v>
      </c>
      <c r="J46" s="1">
        <f t="shared" si="1"/>
        <v>1</v>
      </c>
    </row>
    <row r="47" spans="1:10" x14ac:dyDescent="0.2">
      <c r="A47" s="1" t="s">
        <v>25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</row>
    <row r="48" spans="1:10" x14ac:dyDescent="0.2">
      <c r="A48" s="8" t="s">
        <v>42</v>
      </c>
      <c r="E48" s="8" t="s">
        <v>43</v>
      </c>
      <c r="H48" s="1" t="s">
        <v>44</v>
      </c>
    </row>
    <row r="49" spans="1:10" x14ac:dyDescent="0.2">
      <c r="A49" s="1" t="s">
        <v>45</v>
      </c>
      <c r="B49" s="1" t="s">
        <v>18</v>
      </c>
      <c r="C49" s="1" t="s">
        <v>31</v>
      </c>
      <c r="D49" s="1" t="s">
        <v>32</v>
      </c>
      <c r="E49" s="1" t="s">
        <v>18</v>
      </c>
      <c r="F49" s="1" t="s">
        <v>31</v>
      </c>
      <c r="G49" s="1" t="s">
        <v>32</v>
      </c>
      <c r="H49" s="8" t="s">
        <v>18</v>
      </c>
      <c r="I49" s="1" t="s">
        <v>31</v>
      </c>
      <c r="J49" s="1" t="s">
        <v>32</v>
      </c>
    </row>
    <row r="50" spans="1:10" x14ac:dyDescent="0.2">
      <c r="A50" s="1" t="s">
        <v>21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</row>
    <row r="51" spans="1:10" x14ac:dyDescent="0.2">
      <c r="A51" s="1" t="s">
        <v>33</v>
      </c>
      <c r="B51" s="5">
        <v>0</v>
      </c>
      <c r="C51" s="5">
        <v>1</v>
      </c>
      <c r="D51" s="5">
        <v>0</v>
      </c>
      <c r="E51" s="5">
        <v>0</v>
      </c>
      <c r="F51" s="5">
        <v>1</v>
      </c>
      <c r="G51" s="5">
        <v>0</v>
      </c>
      <c r="H51" s="5">
        <v>0</v>
      </c>
      <c r="I51" s="5">
        <v>1</v>
      </c>
      <c r="J51" s="5">
        <v>0</v>
      </c>
    </row>
    <row r="52" spans="1:10" x14ac:dyDescent="0.2">
      <c r="A52" s="1" t="s">
        <v>34</v>
      </c>
      <c r="B52" s="5">
        <v>1</v>
      </c>
      <c r="C52" s="5">
        <v>0</v>
      </c>
      <c r="D52" s="5">
        <v>1</v>
      </c>
      <c r="E52" s="5">
        <v>1</v>
      </c>
      <c r="F52" s="5">
        <v>0</v>
      </c>
      <c r="G52" s="5">
        <v>1</v>
      </c>
      <c r="H52" s="5">
        <v>1</v>
      </c>
      <c r="I52" s="5">
        <v>0</v>
      </c>
      <c r="J52" s="5">
        <v>1</v>
      </c>
    </row>
    <row r="53" spans="1:10" x14ac:dyDescent="0.2">
      <c r="A53" s="1" t="s">
        <v>35</v>
      </c>
      <c r="B53" s="1">
        <f>SUM(B50:B52)</f>
        <v>1</v>
      </c>
      <c r="C53" s="1">
        <f t="shared" ref="C53:J53" si="2">SUM(C50:C52)</f>
        <v>1</v>
      </c>
      <c r="D53" s="1">
        <f t="shared" si="2"/>
        <v>1</v>
      </c>
      <c r="E53" s="1">
        <f t="shared" si="2"/>
        <v>1</v>
      </c>
      <c r="F53" s="1">
        <f t="shared" si="2"/>
        <v>1</v>
      </c>
      <c r="G53" s="1">
        <f t="shared" si="2"/>
        <v>1</v>
      </c>
      <c r="H53" s="1">
        <f t="shared" si="2"/>
        <v>1</v>
      </c>
      <c r="I53" s="1">
        <f t="shared" si="2"/>
        <v>1</v>
      </c>
      <c r="J53" s="1">
        <f t="shared" si="2"/>
        <v>1</v>
      </c>
    </row>
    <row r="54" spans="1:10" x14ac:dyDescent="0.2">
      <c r="A54" s="1" t="s">
        <v>25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</row>
    <row r="55" spans="1:10" x14ac:dyDescent="0.2">
      <c r="A55" s="8" t="s">
        <v>46</v>
      </c>
      <c r="E55" s="8" t="s">
        <v>47</v>
      </c>
      <c r="H55" s="8" t="s">
        <v>48</v>
      </c>
    </row>
    <row r="56" spans="1:10" x14ac:dyDescent="0.2">
      <c r="A56" s="1" t="s">
        <v>49</v>
      </c>
      <c r="B56" s="1" t="s">
        <v>18</v>
      </c>
      <c r="C56" s="1" t="s">
        <v>31</v>
      </c>
      <c r="D56" s="1" t="s">
        <v>32</v>
      </c>
      <c r="E56" s="1" t="s">
        <v>18</v>
      </c>
      <c r="F56" s="1" t="s">
        <v>31</v>
      </c>
      <c r="G56" s="1" t="s">
        <v>32</v>
      </c>
      <c r="H56" s="1" t="s">
        <v>18</v>
      </c>
      <c r="I56" s="1" t="s">
        <v>31</v>
      </c>
      <c r="J56" s="1" t="s">
        <v>32</v>
      </c>
    </row>
    <row r="57" spans="1:10" x14ac:dyDescent="0.2">
      <c r="A57" s="1" t="s">
        <v>21</v>
      </c>
      <c r="B57" s="5">
        <v>0</v>
      </c>
      <c r="C57" s="5">
        <v>0</v>
      </c>
      <c r="D57" s="5">
        <v>0</v>
      </c>
      <c r="E57" s="5">
        <v>1</v>
      </c>
      <c r="F57" s="5">
        <v>0</v>
      </c>
      <c r="G57" s="5">
        <v>0</v>
      </c>
      <c r="H57" s="5">
        <v>1</v>
      </c>
      <c r="I57" s="5">
        <v>0</v>
      </c>
      <c r="J57" s="5">
        <v>0</v>
      </c>
    </row>
    <row r="58" spans="1:10" x14ac:dyDescent="0.2">
      <c r="A58" s="1" t="s">
        <v>33</v>
      </c>
      <c r="B58" s="5">
        <v>0</v>
      </c>
      <c r="C58" s="5">
        <v>1</v>
      </c>
      <c r="D58" s="5">
        <v>0</v>
      </c>
      <c r="E58" s="5">
        <v>0</v>
      </c>
      <c r="F58" s="5">
        <v>1</v>
      </c>
      <c r="G58" s="5">
        <v>0</v>
      </c>
      <c r="H58" s="5">
        <v>0</v>
      </c>
      <c r="I58" s="5">
        <v>1</v>
      </c>
      <c r="J58" s="5">
        <v>0</v>
      </c>
    </row>
    <row r="59" spans="1:10" x14ac:dyDescent="0.2">
      <c r="A59" s="1" t="s">
        <v>34</v>
      </c>
      <c r="B59" s="5">
        <v>1</v>
      </c>
      <c r="C59" s="5">
        <v>0</v>
      </c>
      <c r="D59" s="5">
        <v>1</v>
      </c>
      <c r="E59" s="5">
        <v>0</v>
      </c>
      <c r="F59" s="5">
        <v>0</v>
      </c>
      <c r="G59" s="5">
        <v>1</v>
      </c>
      <c r="H59" s="5">
        <v>0</v>
      </c>
      <c r="I59" s="5">
        <v>0</v>
      </c>
      <c r="J59" s="5">
        <v>1</v>
      </c>
    </row>
    <row r="60" spans="1:10" x14ac:dyDescent="0.2">
      <c r="A60" s="1" t="s">
        <v>35</v>
      </c>
      <c r="B60" s="1">
        <f>SUM(B57:B59)</f>
        <v>1</v>
      </c>
      <c r="C60" s="1">
        <f t="shared" ref="C60:J60" si="3">SUM(C57:C59)</f>
        <v>1</v>
      </c>
      <c r="D60" s="1">
        <f t="shared" si="3"/>
        <v>1</v>
      </c>
      <c r="E60" s="1">
        <f t="shared" si="3"/>
        <v>1</v>
      </c>
      <c r="F60" s="1">
        <f t="shared" si="3"/>
        <v>1</v>
      </c>
      <c r="G60" s="1">
        <f t="shared" si="3"/>
        <v>1</v>
      </c>
      <c r="H60" s="1">
        <f t="shared" si="3"/>
        <v>1</v>
      </c>
      <c r="I60" s="1">
        <f t="shared" si="3"/>
        <v>1</v>
      </c>
      <c r="J60" s="1">
        <f t="shared" si="3"/>
        <v>1</v>
      </c>
    </row>
    <row r="61" spans="1:10" x14ac:dyDescent="0.2">
      <c r="A61" s="1" t="s">
        <v>25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</row>
    <row r="62" spans="1:10" x14ac:dyDescent="0.2">
      <c r="A62" s="8" t="s">
        <v>50</v>
      </c>
    </row>
    <row r="63" spans="1:10" x14ac:dyDescent="0.2">
      <c r="A63" s="8"/>
    </row>
    <row r="64" spans="1:10" x14ac:dyDescent="0.2">
      <c r="A64" s="7" t="s">
        <v>51</v>
      </c>
      <c r="B64"/>
    </row>
    <row r="65" spans="1:43" x14ac:dyDescent="0.2">
      <c r="A65" s="1" t="s">
        <v>52</v>
      </c>
      <c r="B65" s="8" t="s">
        <v>28</v>
      </c>
      <c r="C65" s="8"/>
      <c r="D65" s="8"/>
      <c r="E65" s="8" t="s">
        <v>29</v>
      </c>
      <c r="F65" s="8"/>
      <c r="G65" s="8"/>
      <c r="H65" s="8" t="s">
        <v>30</v>
      </c>
      <c r="L65" s="1" t="s">
        <v>53</v>
      </c>
      <c r="M65" s="8" t="s">
        <v>28</v>
      </c>
      <c r="N65" s="8"/>
      <c r="O65" s="8"/>
      <c r="P65" s="8" t="s">
        <v>29</v>
      </c>
      <c r="Q65" s="8"/>
      <c r="R65" s="8"/>
      <c r="S65" s="8" t="s">
        <v>30</v>
      </c>
      <c r="W65" s="1" t="s">
        <v>54</v>
      </c>
      <c r="X65" s="8" t="s">
        <v>28</v>
      </c>
      <c r="Y65" s="8"/>
      <c r="Z65" s="8"/>
      <c r="AA65" s="8" t="s">
        <v>29</v>
      </c>
      <c r="AB65" s="8"/>
      <c r="AC65" s="8"/>
      <c r="AD65" s="8" t="s">
        <v>30</v>
      </c>
      <c r="AH65" s="121" t="s">
        <v>94</v>
      </c>
      <c r="AI65" s="8" t="s">
        <v>28</v>
      </c>
      <c r="AJ65" s="8"/>
      <c r="AK65" s="8"/>
      <c r="AL65" s="8" t="s">
        <v>29</v>
      </c>
      <c r="AM65" s="8"/>
      <c r="AN65" s="8"/>
      <c r="AO65" s="8" t="s">
        <v>30</v>
      </c>
    </row>
    <row r="66" spans="1:43" x14ac:dyDescent="0.2">
      <c r="B66" s="1" t="s">
        <v>18</v>
      </c>
      <c r="C66" s="1" t="s">
        <v>31</v>
      </c>
      <c r="D66" s="1" t="s">
        <v>32</v>
      </c>
      <c r="E66" s="1" t="s">
        <v>18</v>
      </c>
      <c r="F66" s="1" t="s">
        <v>31</v>
      </c>
      <c r="G66" s="1" t="s">
        <v>32</v>
      </c>
      <c r="H66" s="1" t="s">
        <v>18</v>
      </c>
      <c r="I66" s="1" t="s">
        <v>31</v>
      </c>
      <c r="J66" s="1" t="s">
        <v>32</v>
      </c>
      <c r="L66" s="1" t="s">
        <v>55</v>
      </c>
      <c r="M66" s="1" t="s">
        <v>18</v>
      </c>
      <c r="N66" s="1" t="s">
        <v>31</v>
      </c>
      <c r="O66" s="1" t="s">
        <v>32</v>
      </c>
      <c r="P66" s="1" t="s">
        <v>18</v>
      </c>
      <c r="Q66" s="1" t="s">
        <v>31</v>
      </c>
      <c r="R66" s="1" t="s">
        <v>32</v>
      </c>
      <c r="S66" s="1" t="s">
        <v>18</v>
      </c>
      <c r="T66" s="1" t="s">
        <v>31</v>
      </c>
      <c r="U66" s="1" t="s">
        <v>32</v>
      </c>
      <c r="X66" s="1" t="s">
        <v>18</v>
      </c>
      <c r="Y66" s="1" t="s">
        <v>31</v>
      </c>
      <c r="Z66" s="1" t="s">
        <v>32</v>
      </c>
      <c r="AA66" s="1" t="s">
        <v>18</v>
      </c>
      <c r="AB66" s="1" t="s">
        <v>31</v>
      </c>
      <c r="AC66" s="1" t="s">
        <v>32</v>
      </c>
      <c r="AD66" s="1" t="s">
        <v>18</v>
      </c>
      <c r="AE66" s="1" t="s">
        <v>31</v>
      </c>
      <c r="AF66" s="1" t="s">
        <v>32</v>
      </c>
      <c r="AI66" s="1" t="s">
        <v>18</v>
      </c>
      <c r="AJ66" s="1" t="s">
        <v>31</v>
      </c>
      <c r="AK66" s="1" t="s">
        <v>32</v>
      </c>
      <c r="AL66" s="1" t="s">
        <v>18</v>
      </c>
      <c r="AM66" s="1" t="s">
        <v>31</v>
      </c>
      <c r="AN66" s="1" t="s">
        <v>32</v>
      </c>
      <c r="AO66" s="1" t="s">
        <v>18</v>
      </c>
      <c r="AP66" s="1" t="s">
        <v>31</v>
      </c>
      <c r="AQ66" s="1" t="s">
        <v>32</v>
      </c>
    </row>
    <row r="67" spans="1:43" x14ac:dyDescent="0.2">
      <c r="A67" s="1" t="s">
        <v>21</v>
      </c>
      <c r="B67" s="25">
        <v>0</v>
      </c>
      <c r="C67" s="23">
        <v>20</v>
      </c>
      <c r="D67" s="24">
        <v>45</v>
      </c>
      <c r="E67" s="25">
        <v>0</v>
      </c>
      <c r="F67" s="23">
        <v>40</v>
      </c>
      <c r="G67" s="24">
        <v>50</v>
      </c>
      <c r="H67" s="23">
        <v>0</v>
      </c>
      <c r="I67" s="23">
        <v>45</v>
      </c>
      <c r="J67" s="23">
        <v>55</v>
      </c>
      <c r="K67" t="s">
        <v>56</v>
      </c>
      <c r="L67" s="1" t="s">
        <v>21</v>
      </c>
      <c r="M67" s="79">
        <v>10</v>
      </c>
      <c r="N67" s="80">
        <v>20</v>
      </c>
      <c r="O67" s="81">
        <v>45</v>
      </c>
      <c r="P67" s="79">
        <v>20</v>
      </c>
      <c r="Q67" s="80">
        <v>40</v>
      </c>
      <c r="R67" s="81">
        <v>50</v>
      </c>
      <c r="S67" s="80">
        <v>45</v>
      </c>
      <c r="T67" s="80">
        <v>45</v>
      </c>
      <c r="U67" s="80">
        <v>55</v>
      </c>
      <c r="W67" s="1" t="s">
        <v>21</v>
      </c>
      <c r="X67" s="1">
        <f>B8*M67*B26</f>
        <v>0</v>
      </c>
      <c r="Y67" s="1">
        <f>C8*N67*C26</f>
        <v>18000</v>
      </c>
      <c r="Z67" s="41">
        <f t="shared" ref="Y67:Z69" si="4">D8*O67*D26</f>
        <v>22500</v>
      </c>
      <c r="AA67" s="42">
        <f>E8*P67*B26</f>
        <v>0</v>
      </c>
      <c r="AB67" s="1">
        <f t="shared" ref="AB67:AC69" si="5">F8*Q67*C26</f>
        <v>36000</v>
      </c>
      <c r="AC67" s="41">
        <f t="shared" si="5"/>
        <v>25000</v>
      </c>
      <c r="AD67" s="1">
        <f>H8*S67*B26</f>
        <v>0</v>
      </c>
      <c r="AE67" s="1">
        <f t="shared" ref="AE67:AF69" si="6">I8*T67*C26</f>
        <v>40500</v>
      </c>
      <c r="AF67" s="1">
        <f t="shared" si="6"/>
        <v>27500</v>
      </c>
      <c r="AH67" s="1" t="s">
        <v>21</v>
      </c>
      <c r="AI67" s="1">
        <f>B26*M67</f>
        <v>0</v>
      </c>
      <c r="AJ67" s="1">
        <f t="shared" ref="AJ67:AK69" si="7">C26*N67</f>
        <v>20</v>
      </c>
      <c r="AK67" s="1">
        <f t="shared" si="7"/>
        <v>45</v>
      </c>
      <c r="AL67" s="42">
        <f>B26*P67</f>
        <v>0</v>
      </c>
      <c r="AM67" s="1">
        <f t="shared" ref="AM67:AN69" si="8">C26*Q67</f>
        <v>40</v>
      </c>
      <c r="AN67" s="41">
        <f t="shared" si="8"/>
        <v>50</v>
      </c>
      <c r="AO67" s="1">
        <f>B26*S67</f>
        <v>0</v>
      </c>
      <c r="AP67" s="1">
        <f t="shared" ref="AP67:AQ69" si="9">C26*T67</f>
        <v>45</v>
      </c>
      <c r="AQ67" s="1">
        <f t="shared" si="9"/>
        <v>55</v>
      </c>
    </row>
    <row r="68" spans="1:43" x14ac:dyDescent="0.2">
      <c r="A68" s="1" t="s">
        <v>33</v>
      </c>
      <c r="B68" s="25">
        <v>0</v>
      </c>
      <c r="C68" s="23">
        <v>0</v>
      </c>
      <c r="D68" s="24">
        <v>0</v>
      </c>
      <c r="E68" s="25">
        <v>0</v>
      </c>
      <c r="F68" s="23">
        <v>0</v>
      </c>
      <c r="G68" s="24">
        <v>0</v>
      </c>
      <c r="H68" s="23">
        <v>0</v>
      </c>
      <c r="I68" s="23">
        <v>0</v>
      </c>
      <c r="J68" s="23">
        <v>0</v>
      </c>
      <c r="L68" s="1" t="s">
        <v>33</v>
      </c>
      <c r="M68" s="79">
        <v>15</v>
      </c>
      <c r="N68" s="80">
        <v>25</v>
      </c>
      <c r="O68" s="81">
        <v>55</v>
      </c>
      <c r="P68" s="79">
        <v>25</v>
      </c>
      <c r="Q68" s="80">
        <v>42</v>
      </c>
      <c r="R68" s="81">
        <v>52</v>
      </c>
      <c r="S68" s="80">
        <v>50</v>
      </c>
      <c r="T68" s="80">
        <v>46</v>
      </c>
      <c r="U68" s="80">
        <v>56</v>
      </c>
      <c r="W68" s="1" t="s">
        <v>33</v>
      </c>
      <c r="X68" s="1">
        <f t="shared" ref="X68:X69" si="10">B9*M68*B27</f>
        <v>0</v>
      </c>
      <c r="Y68" s="1">
        <f t="shared" si="4"/>
        <v>0</v>
      </c>
      <c r="Z68" s="41">
        <f t="shared" si="4"/>
        <v>0</v>
      </c>
      <c r="AA68" s="42">
        <f t="shared" ref="AA68" si="11">E9*P68*B27</f>
        <v>0</v>
      </c>
      <c r="AB68" s="1">
        <f t="shared" si="5"/>
        <v>0</v>
      </c>
      <c r="AC68" s="41">
        <f t="shared" si="5"/>
        <v>0</v>
      </c>
      <c r="AD68" s="1">
        <f t="shared" ref="AD68:AD69" si="12">H9*S68*B27</f>
        <v>0</v>
      </c>
      <c r="AE68" s="1">
        <f>I9*T68*C27</f>
        <v>0</v>
      </c>
      <c r="AF68" s="1">
        <f t="shared" si="6"/>
        <v>0</v>
      </c>
      <c r="AH68" s="1" t="s">
        <v>33</v>
      </c>
      <c r="AI68" s="1">
        <f>B27*M68</f>
        <v>0</v>
      </c>
      <c r="AJ68" s="1">
        <f t="shared" si="7"/>
        <v>0</v>
      </c>
      <c r="AK68" s="1">
        <f t="shared" si="7"/>
        <v>0</v>
      </c>
      <c r="AL68" s="42">
        <f t="shared" ref="AL68:AL69" si="13">B27*P68</f>
        <v>0</v>
      </c>
      <c r="AM68" s="1">
        <f t="shared" si="8"/>
        <v>0</v>
      </c>
      <c r="AN68" s="41">
        <f t="shared" si="8"/>
        <v>0</v>
      </c>
      <c r="AO68" s="1">
        <f t="shared" ref="AO68:AO69" si="14">B27*S68</f>
        <v>0</v>
      </c>
      <c r="AP68" s="1">
        <f t="shared" si="9"/>
        <v>0</v>
      </c>
      <c r="AQ68" s="1">
        <f t="shared" si="9"/>
        <v>0</v>
      </c>
    </row>
    <row r="69" spans="1:43" ht="15" thickBot="1" x14ac:dyDescent="0.25">
      <c r="A69" s="22" t="s">
        <v>34</v>
      </c>
      <c r="B69" s="28">
        <v>20</v>
      </c>
      <c r="C69" s="26">
        <v>0</v>
      </c>
      <c r="D69" s="27">
        <v>0</v>
      </c>
      <c r="E69" s="28">
        <v>35</v>
      </c>
      <c r="F69" s="26">
        <v>0</v>
      </c>
      <c r="G69" s="27">
        <v>0</v>
      </c>
      <c r="H69" s="26">
        <v>60</v>
      </c>
      <c r="I69" s="26">
        <v>0</v>
      </c>
      <c r="J69" s="26">
        <v>0</v>
      </c>
      <c r="L69" s="22" t="s">
        <v>34</v>
      </c>
      <c r="M69" s="82">
        <v>20</v>
      </c>
      <c r="N69" s="83">
        <v>35</v>
      </c>
      <c r="O69" s="84">
        <v>60</v>
      </c>
      <c r="P69" s="82">
        <v>35</v>
      </c>
      <c r="Q69" s="83">
        <v>45</v>
      </c>
      <c r="R69" s="84">
        <v>63</v>
      </c>
      <c r="S69" s="83">
        <v>60</v>
      </c>
      <c r="T69" s="83">
        <v>47</v>
      </c>
      <c r="U69" s="83">
        <v>64</v>
      </c>
      <c r="W69" s="22" t="s">
        <v>34</v>
      </c>
      <c r="X69" s="22">
        <f t="shared" si="10"/>
        <v>19000</v>
      </c>
      <c r="Y69" s="22">
        <f t="shared" si="4"/>
        <v>0</v>
      </c>
      <c r="Z69" s="49">
        <f t="shared" si="4"/>
        <v>0</v>
      </c>
      <c r="AA69" s="50">
        <f>E10*P69*B28</f>
        <v>33250</v>
      </c>
      <c r="AB69" s="22">
        <f t="shared" si="5"/>
        <v>0</v>
      </c>
      <c r="AC69" s="49">
        <f t="shared" si="5"/>
        <v>0</v>
      </c>
      <c r="AD69" s="22">
        <f t="shared" si="12"/>
        <v>57000</v>
      </c>
      <c r="AE69" s="22">
        <f t="shared" si="6"/>
        <v>0</v>
      </c>
      <c r="AF69" s="22">
        <f t="shared" si="6"/>
        <v>0</v>
      </c>
      <c r="AH69" s="22" t="s">
        <v>34</v>
      </c>
      <c r="AI69" s="22">
        <f>B28*M69</f>
        <v>20</v>
      </c>
      <c r="AJ69" s="22">
        <f t="shared" si="7"/>
        <v>0</v>
      </c>
      <c r="AK69" s="22">
        <f t="shared" si="7"/>
        <v>0</v>
      </c>
      <c r="AL69" s="50">
        <f t="shared" si="13"/>
        <v>35</v>
      </c>
      <c r="AM69" s="22">
        <f t="shared" si="8"/>
        <v>0</v>
      </c>
      <c r="AN69" s="49">
        <f t="shared" si="8"/>
        <v>0</v>
      </c>
      <c r="AO69" s="22">
        <f t="shared" si="14"/>
        <v>60</v>
      </c>
      <c r="AP69" s="22">
        <f t="shared" si="9"/>
        <v>0</v>
      </c>
      <c r="AQ69" s="22">
        <f t="shared" si="9"/>
        <v>0</v>
      </c>
    </row>
    <row r="70" spans="1:43" x14ac:dyDescent="0.2">
      <c r="A70" s="8" t="s">
        <v>57</v>
      </c>
      <c r="B70" s="12">
        <v>0</v>
      </c>
      <c r="C70" s="5">
        <v>0</v>
      </c>
      <c r="D70" s="11">
        <v>50</v>
      </c>
      <c r="E70" s="12">
        <v>0</v>
      </c>
      <c r="F70" s="5">
        <v>0</v>
      </c>
      <c r="G70" s="11">
        <v>50</v>
      </c>
      <c r="H70" s="5">
        <v>0</v>
      </c>
      <c r="I70" s="5">
        <v>0</v>
      </c>
      <c r="J70" s="5">
        <v>50</v>
      </c>
      <c r="K70" t="s">
        <v>58</v>
      </c>
      <c r="L70" s="8" t="s">
        <v>57</v>
      </c>
      <c r="M70" s="85">
        <v>20</v>
      </c>
      <c r="N70" s="86">
        <v>42</v>
      </c>
      <c r="O70" s="87">
        <v>50</v>
      </c>
      <c r="P70" s="97">
        <v>20</v>
      </c>
      <c r="Q70" s="98">
        <v>42</v>
      </c>
      <c r="R70" s="99">
        <v>50</v>
      </c>
      <c r="S70" s="97">
        <v>20</v>
      </c>
      <c r="T70" s="98">
        <v>42</v>
      </c>
      <c r="U70" s="99">
        <v>50</v>
      </c>
      <c r="W70" s="8" t="s">
        <v>57</v>
      </c>
      <c r="X70" s="1">
        <f>B14*M70*B34</f>
        <v>0</v>
      </c>
      <c r="Y70" s="1">
        <f t="shared" ref="Y70:AA72" si="15">C14*N70*C34</f>
        <v>0</v>
      </c>
      <c r="Z70" s="41">
        <f t="shared" si="15"/>
        <v>35000</v>
      </c>
      <c r="AA70" s="42">
        <f>E14*P70*E34</f>
        <v>0</v>
      </c>
      <c r="AB70" s="1">
        <f t="shared" ref="AB70:AF72" si="16">F14*Q70*F34</f>
        <v>0</v>
      </c>
      <c r="AC70" s="41">
        <f t="shared" si="16"/>
        <v>35000</v>
      </c>
      <c r="AD70" s="1">
        <f t="shared" si="16"/>
        <v>0</v>
      </c>
      <c r="AE70" s="1">
        <f t="shared" si="16"/>
        <v>0</v>
      </c>
      <c r="AF70" s="1">
        <f t="shared" si="16"/>
        <v>35000</v>
      </c>
      <c r="AH70" s="8" t="s">
        <v>57</v>
      </c>
      <c r="AI70" s="116">
        <f>M70*B34</f>
        <v>0</v>
      </c>
      <c r="AJ70" s="116">
        <f t="shared" ref="AJ70:AQ72" si="17">N70*C34</f>
        <v>0</v>
      </c>
      <c r="AK70" s="116">
        <f t="shared" si="17"/>
        <v>50</v>
      </c>
      <c r="AL70" s="118">
        <f t="shared" si="17"/>
        <v>0</v>
      </c>
      <c r="AM70" s="116">
        <f t="shared" si="17"/>
        <v>0</v>
      </c>
      <c r="AN70" s="117">
        <f t="shared" si="17"/>
        <v>50</v>
      </c>
      <c r="AO70" s="116">
        <f t="shared" si="17"/>
        <v>0</v>
      </c>
      <c r="AP70" s="116">
        <f t="shared" si="17"/>
        <v>0</v>
      </c>
      <c r="AQ70" s="116">
        <f t="shared" si="17"/>
        <v>50</v>
      </c>
    </row>
    <row r="71" spans="1:43" x14ac:dyDescent="0.2">
      <c r="A71" s="1" t="s">
        <v>33</v>
      </c>
      <c r="B71" s="12">
        <v>0</v>
      </c>
      <c r="C71" s="5">
        <v>0</v>
      </c>
      <c r="D71" s="11">
        <v>0</v>
      </c>
      <c r="E71" s="12">
        <v>0</v>
      </c>
      <c r="F71" s="5">
        <v>0</v>
      </c>
      <c r="G71" s="11">
        <v>0</v>
      </c>
      <c r="H71" s="5">
        <v>0</v>
      </c>
      <c r="I71" s="5">
        <v>0</v>
      </c>
      <c r="J71" s="5">
        <v>0</v>
      </c>
      <c r="L71" s="1" t="s">
        <v>33</v>
      </c>
      <c r="M71" s="85">
        <v>25</v>
      </c>
      <c r="N71" s="86">
        <v>45</v>
      </c>
      <c r="O71" s="87">
        <v>52</v>
      </c>
      <c r="P71" s="97">
        <v>25</v>
      </c>
      <c r="Q71" s="98">
        <v>45</v>
      </c>
      <c r="R71" s="99">
        <v>52</v>
      </c>
      <c r="S71" s="97">
        <v>25</v>
      </c>
      <c r="T71" s="98">
        <v>45</v>
      </c>
      <c r="U71" s="99">
        <v>52</v>
      </c>
      <c r="W71" s="1" t="s">
        <v>33</v>
      </c>
      <c r="X71" s="1">
        <f t="shared" ref="X71:X72" si="18">B15*M71*B35</f>
        <v>0</v>
      </c>
      <c r="Y71" s="1">
        <f t="shared" si="15"/>
        <v>0</v>
      </c>
      <c r="Z71" s="41">
        <f t="shared" si="15"/>
        <v>0</v>
      </c>
      <c r="AA71" s="42">
        <f t="shared" si="15"/>
        <v>0</v>
      </c>
      <c r="AB71" s="1">
        <f t="shared" si="16"/>
        <v>0</v>
      </c>
      <c r="AC71" s="41">
        <f t="shared" si="16"/>
        <v>0</v>
      </c>
      <c r="AD71" s="1">
        <f t="shared" si="16"/>
        <v>0</v>
      </c>
      <c r="AE71" s="1">
        <f t="shared" si="16"/>
        <v>0</v>
      </c>
      <c r="AF71" s="1">
        <f t="shared" si="16"/>
        <v>0</v>
      </c>
      <c r="AH71" s="1" t="s">
        <v>33</v>
      </c>
      <c r="AI71" s="1">
        <f t="shared" ref="AI71:AI72" si="19">M71*B35</f>
        <v>0</v>
      </c>
      <c r="AJ71" s="1">
        <f t="shared" si="17"/>
        <v>0</v>
      </c>
      <c r="AK71" s="1">
        <f t="shared" si="17"/>
        <v>0</v>
      </c>
      <c r="AL71" s="42">
        <f t="shared" si="17"/>
        <v>0</v>
      </c>
      <c r="AM71" s="1">
        <f t="shared" si="17"/>
        <v>0</v>
      </c>
      <c r="AN71" s="41">
        <f t="shared" si="17"/>
        <v>0</v>
      </c>
      <c r="AO71" s="1">
        <f t="shared" si="17"/>
        <v>0</v>
      </c>
      <c r="AP71" s="1">
        <f t="shared" si="17"/>
        <v>0</v>
      </c>
      <c r="AQ71" s="1">
        <f t="shared" si="17"/>
        <v>0</v>
      </c>
    </row>
    <row r="72" spans="1:43" x14ac:dyDescent="0.2">
      <c r="A72" s="1" t="s">
        <v>34</v>
      </c>
      <c r="B72" s="15">
        <v>35</v>
      </c>
      <c r="C72" s="13">
        <v>46</v>
      </c>
      <c r="D72" s="14">
        <v>0</v>
      </c>
      <c r="E72" s="15">
        <v>35</v>
      </c>
      <c r="F72" s="13">
        <v>46</v>
      </c>
      <c r="G72" s="14">
        <v>0</v>
      </c>
      <c r="H72" s="13">
        <v>35</v>
      </c>
      <c r="I72" s="13">
        <v>46</v>
      </c>
      <c r="J72" s="13">
        <v>0</v>
      </c>
      <c r="L72" s="1" t="s">
        <v>34</v>
      </c>
      <c r="M72" s="88">
        <v>35</v>
      </c>
      <c r="N72" s="89">
        <v>46</v>
      </c>
      <c r="O72" s="90">
        <v>60</v>
      </c>
      <c r="P72" s="100">
        <v>35</v>
      </c>
      <c r="Q72" s="101">
        <v>46</v>
      </c>
      <c r="R72" s="102">
        <v>60</v>
      </c>
      <c r="S72" s="100">
        <v>35</v>
      </c>
      <c r="T72" s="101">
        <v>46</v>
      </c>
      <c r="U72" s="102">
        <v>60</v>
      </c>
      <c r="W72" s="1" t="s">
        <v>34</v>
      </c>
      <c r="X72" s="1">
        <f t="shared" si="18"/>
        <v>40250</v>
      </c>
      <c r="Y72" s="1">
        <f t="shared" si="15"/>
        <v>34500</v>
      </c>
      <c r="Z72" s="41">
        <f t="shared" si="15"/>
        <v>0</v>
      </c>
      <c r="AA72" s="42">
        <f t="shared" si="15"/>
        <v>40250</v>
      </c>
      <c r="AB72" s="1">
        <f t="shared" si="16"/>
        <v>34500</v>
      </c>
      <c r="AC72" s="41">
        <f t="shared" si="16"/>
        <v>0</v>
      </c>
      <c r="AD72" s="1">
        <f t="shared" si="16"/>
        <v>40250</v>
      </c>
      <c r="AE72" s="1">
        <f>I16*T72*I36</f>
        <v>34500</v>
      </c>
      <c r="AF72" s="1">
        <f t="shared" si="16"/>
        <v>0</v>
      </c>
      <c r="AH72" s="1" t="s">
        <v>34</v>
      </c>
      <c r="AI72" s="1">
        <f t="shared" si="19"/>
        <v>35</v>
      </c>
      <c r="AJ72" s="1">
        <f t="shared" si="17"/>
        <v>46</v>
      </c>
      <c r="AK72" s="1">
        <f t="shared" si="17"/>
        <v>0</v>
      </c>
      <c r="AL72" s="42">
        <f t="shared" si="17"/>
        <v>35</v>
      </c>
      <c r="AM72" s="1">
        <f t="shared" si="17"/>
        <v>46</v>
      </c>
      <c r="AN72" s="41">
        <f t="shared" si="17"/>
        <v>0</v>
      </c>
      <c r="AO72" s="1">
        <f t="shared" si="17"/>
        <v>35</v>
      </c>
      <c r="AP72" s="1">
        <f t="shared" si="17"/>
        <v>46</v>
      </c>
      <c r="AQ72" s="1">
        <f t="shared" si="17"/>
        <v>0</v>
      </c>
    </row>
    <row r="73" spans="1:43" x14ac:dyDescent="0.2">
      <c r="A73" s="8" t="s">
        <v>59</v>
      </c>
      <c r="B73" s="18">
        <v>0</v>
      </c>
      <c r="C73" s="16">
        <v>0</v>
      </c>
      <c r="D73" s="17">
        <v>60</v>
      </c>
      <c r="E73" s="18">
        <v>0</v>
      </c>
      <c r="F73" s="16">
        <v>0</v>
      </c>
      <c r="G73" s="17">
        <v>60</v>
      </c>
      <c r="H73" s="16">
        <v>0</v>
      </c>
      <c r="I73" s="16">
        <v>0</v>
      </c>
      <c r="J73" s="16">
        <v>60</v>
      </c>
      <c r="L73" s="8" t="s">
        <v>59</v>
      </c>
      <c r="M73" s="91">
        <v>10</v>
      </c>
      <c r="N73" s="92">
        <v>50</v>
      </c>
      <c r="O73" s="93">
        <v>60</v>
      </c>
      <c r="P73" s="103">
        <v>10</v>
      </c>
      <c r="Q73" s="104">
        <v>50</v>
      </c>
      <c r="R73" s="105">
        <v>60</v>
      </c>
      <c r="S73" s="103">
        <v>10</v>
      </c>
      <c r="T73" s="104">
        <v>50</v>
      </c>
      <c r="U73" s="105">
        <v>60</v>
      </c>
      <c r="W73" s="8" t="s">
        <v>59</v>
      </c>
      <c r="X73" s="1">
        <f>B14*M73*B34</f>
        <v>0</v>
      </c>
      <c r="Y73" s="1">
        <f t="shared" ref="Y73:AF75" si="20">C14*N73*C34</f>
        <v>0</v>
      </c>
      <c r="Z73" s="41">
        <f t="shared" si="20"/>
        <v>42000</v>
      </c>
      <c r="AA73" s="42">
        <f t="shared" si="20"/>
        <v>0</v>
      </c>
      <c r="AB73" s="1">
        <f t="shared" si="20"/>
        <v>0</v>
      </c>
      <c r="AC73" s="41">
        <f t="shared" si="20"/>
        <v>42000</v>
      </c>
      <c r="AD73" s="1">
        <f t="shared" si="20"/>
        <v>0</v>
      </c>
      <c r="AE73" s="1">
        <f t="shared" si="20"/>
        <v>0</v>
      </c>
      <c r="AF73" s="1">
        <f t="shared" si="20"/>
        <v>42000</v>
      </c>
      <c r="AH73" s="8" t="s">
        <v>59</v>
      </c>
      <c r="AI73" s="1">
        <f>M73*B34</f>
        <v>0</v>
      </c>
      <c r="AJ73" s="1">
        <f t="shared" ref="AJ73:AQ75" si="21">N73*C34</f>
        <v>0</v>
      </c>
      <c r="AK73" s="1">
        <f t="shared" si="21"/>
        <v>60</v>
      </c>
      <c r="AL73" s="42">
        <f t="shared" si="21"/>
        <v>0</v>
      </c>
      <c r="AM73" s="1">
        <f t="shared" si="21"/>
        <v>0</v>
      </c>
      <c r="AN73" s="41">
        <f t="shared" si="21"/>
        <v>60</v>
      </c>
      <c r="AO73" s="1">
        <f t="shared" si="21"/>
        <v>0</v>
      </c>
      <c r="AP73" s="1">
        <f t="shared" si="21"/>
        <v>0</v>
      </c>
      <c r="AQ73" s="1">
        <f t="shared" si="21"/>
        <v>60</v>
      </c>
    </row>
    <row r="74" spans="1:43" x14ac:dyDescent="0.2">
      <c r="A74" s="1" t="s">
        <v>33</v>
      </c>
      <c r="B74" s="12">
        <v>0</v>
      </c>
      <c r="C74" s="5">
        <v>0</v>
      </c>
      <c r="D74" s="11">
        <v>0</v>
      </c>
      <c r="E74" s="12">
        <v>0</v>
      </c>
      <c r="F74" s="5">
        <v>0</v>
      </c>
      <c r="G74" s="11">
        <v>0</v>
      </c>
      <c r="H74" s="5">
        <v>0</v>
      </c>
      <c r="I74" s="5">
        <v>0</v>
      </c>
      <c r="J74" s="5">
        <v>0</v>
      </c>
      <c r="L74" s="1" t="s">
        <v>33</v>
      </c>
      <c r="M74" s="85">
        <v>40</v>
      </c>
      <c r="N74" s="86">
        <v>60</v>
      </c>
      <c r="O74" s="87">
        <v>65</v>
      </c>
      <c r="P74" s="97">
        <v>40</v>
      </c>
      <c r="Q74" s="98">
        <v>60</v>
      </c>
      <c r="R74" s="99">
        <v>65</v>
      </c>
      <c r="S74" s="97">
        <v>40</v>
      </c>
      <c r="T74" s="98">
        <v>60</v>
      </c>
      <c r="U74" s="99">
        <v>65</v>
      </c>
      <c r="W74" s="1" t="s">
        <v>33</v>
      </c>
      <c r="X74" s="1">
        <f t="shared" ref="X74:X75" si="22">B15*M74*B35</f>
        <v>0</v>
      </c>
      <c r="Y74" s="1">
        <f t="shared" si="20"/>
        <v>0</v>
      </c>
      <c r="Z74" s="41">
        <f t="shared" si="20"/>
        <v>0</v>
      </c>
      <c r="AA74" s="42">
        <f t="shared" si="20"/>
        <v>0</v>
      </c>
      <c r="AB74" s="1">
        <f t="shared" si="20"/>
        <v>0</v>
      </c>
      <c r="AC74" s="41">
        <f t="shared" si="20"/>
        <v>0</v>
      </c>
      <c r="AD74" s="1">
        <f t="shared" si="20"/>
        <v>0</v>
      </c>
      <c r="AE74" s="1">
        <f t="shared" si="20"/>
        <v>0</v>
      </c>
      <c r="AF74" s="1">
        <f t="shared" si="20"/>
        <v>0</v>
      </c>
      <c r="AH74" s="1" t="s">
        <v>33</v>
      </c>
      <c r="AI74" s="1">
        <f t="shared" ref="AI74:AI75" si="23">M74*B35</f>
        <v>0</v>
      </c>
      <c r="AJ74" s="1">
        <f t="shared" si="21"/>
        <v>0</v>
      </c>
      <c r="AK74" s="1">
        <f t="shared" si="21"/>
        <v>0</v>
      </c>
      <c r="AL74" s="42">
        <f t="shared" si="21"/>
        <v>0</v>
      </c>
      <c r="AM74" s="1">
        <f t="shared" si="21"/>
        <v>0</v>
      </c>
      <c r="AN74" s="41">
        <f t="shared" si="21"/>
        <v>0</v>
      </c>
      <c r="AO74" s="1">
        <f t="shared" si="21"/>
        <v>0</v>
      </c>
      <c r="AP74" s="1">
        <f t="shared" si="21"/>
        <v>0</v>
      </c>
      <c r="AQ74" s="1">
        <f t="shared" si="21"/>
        <v>0</v>
      </c>
    </row>
    <row r="75" spans="1:43" x14ac:dyDescent="0.2">
      <c r="A75" s="1" t="s">
        <v>34</v>
      </c>
      <c r="B75" s="15">
        <v>50</v>
      </c>
      <c r="C75" s="13">
        <v>80</v>
      </c>
      <c r="D75" s="14">
        <v>0</v>
      </c>
      <c r="E75" s="15">
        <v>50</v>
      </c>
      <c r="F75" s="13">
        <v>80</v>
      </c>
      <c r="G75" s="14">
        <v>0</v>
      </c>
      <c r="H75" s="13">
        <v>50</v>
      </c>
      <c r="I75" s="13">
        <v>80</v>
      </c>
      <c r="J75" s="13">
        <v>0</v>
      </c>
      <c r="L75" s="1" t="s">
        <v>34</v>
      </c>
      <c r="M75" s="88">
        <v>50</v>
      </c>
      <c r="N75" s="89">
        <v>80</v>
      </c>
      <c r="O75" s="90">
        <v>90</v>
      </c>
      <c r="P75" s="100">
        <v>50</v>
      </c>
      <c r="Q75" s="101">
        <v>80</v>
      </c>
      <c r="R75" s="102">
        <v>90</v>
      </c>
      <c r="S75" s="100">
        <v>50</v>
      </c>
      <c r="T75" s="101">
        <v>80</v>
      </c>
      <c r="U75" s="102">
        <v>90</v>
      </c>
      <c r="W75" s="1" t="s">
        <v>34</v>
      </c>
      <c r="X75" s="1">
        <f t="shared" si="22"/>
        <v>57500</v>
      </c>
      <c r="Y75" s="1">
        <f t="shared" si="20"/>
        <v>60000</v>
      </c>
      <c r="Z75" s="41">
        <f t="shared" si="20"/>
        <v>0</v>
      </c>
      <c r="AA75" s="42">
        <f t="shared" si="20"/>
        <v>57500</v>
      </c>
      <c r="AB75" s="1">
        <f t="shared" si="20"/>
        <v>60000</v>
      </c>
      <c r="AC75" s="41">
        <f t="shared" si="20"/>
        <v>0</v>
      </c>
      <c r="AD75" s="1">
        <f t="shared" si="20"/>
        <v>57500</v>
      </c>
      <c r="AE75" s="1">
        <f t="shared" si="20"/>
        <v>60000</v>
      </c>
      <c r="AF75" s="1">
        <f t="shared" si="20"/>
        <v>0</v>
      </c>
      <c r="AH75" s="1" t="s">
        <v>34</v>
      </c>
      <c r="AI75" s="1">
        <f t="shared" si="23"/>
        <v>50</v>
      </c>
      <c r="AJ75" s="1">
        <f t="shared" si="21"/>
        <v>80</v>
      </c>
      <c r="AK75" s="1">
        <f t="shared" si="21"/>
        <v>0</v>
      </c>
      <c r="AL75" s="42">
        <f t="shared" si="21"/>
        <v>50</v>
      </c>
      <c r="AM75" s="1">
        <f t="shared" si="21"/>
        <v>80</v>
      </c>
      <c r="AN75" s="41">
        <f t="shared" si="21"/>
        <v>0</v>
      </c>
      <c r="AO75" s="1">
        <f t="shared" si="21"/>
        <v>50</v>
      </c>
      <c r="AP75" s="1">
        <f t="shared" si="21"/>
        <v>80</v>
      </c>
      <c r="AQ75" s="1">
        <f t="shared" si="21"/>
        <v>0</v>
      </c>
    </row>
    <row r="76" spans="1:43" x14ac:dyDescent="0.2">
      <c r="A76" s="8" t="s">
        <v>60</v>
      </c>
      <c r="B76" s="18">
        <v>0</v>
      </c>
      <c r="C76" s="16">
        <v>0</v>
      </c>
      <c r="D76" s="17">
        <v>10</v>
      </c>
      <c r="E76" s="18">
        <v>0</v>
      </c>
      <c r="F76" s="16">
        <v>0</v>
      </c>
      <c r="G76" s="17">
        <v>10</v>
      </c>
      <c r="H76" s="16">
        <v>0</v>
      </c>
      <c r="I76" s="16">
        <v>0</v>
      </c>
      <c r="J76" s="16">
        <v>10</v>
      </c>
      <c r="L76" s="8" t="s">
        <v>60</v>
      </c>
      <c r="M76" s="91">
        <v>50</v>
      </c>
      <c r="N76" s="92">
        <v>20</v>
      </c>
      <c r="O76" s="93">
        <v>10</v>
      </c>
      <c r="P76" s="103">
        <v>50</v>
      </c>
      <c r="Q76" s="104">
        <v>20</v>
      </c>
      <c r="R76" s="105">
        <v>10</v>
      </c>
      <c r="S76" s="103">
        <v>50</v>
      </c>
      <c r="T76" s="104">
        <v>20</v>
      </c>
      <c r="U76" s="105">
        <v>10</v>
      </c>
      <c r="W76" s="8" t="s">
        <v>60</v>
      </c>
      <c r="X76" s="1">
        <f>B14*M76*B34</f>
        <v>0</v>
      </c>
      <c r="Y76" s="1">
        <f t="shared" ref="Y76:AF78" si="24">C14*N76*C34</f>
        <v>0</v>
      </c>
      <c r="Z76" s="41">
        <f t="shared" si="24"/>
        <v>7000</v>
      </c>
      <c r="AA76" s="42">
        <f t="shared" si="24"/>
        <v>0</v>
      </c>
      <c r="AB76" s="1">
        <f t="shared" si="24"/>
        <v>0</v>
      </c>
      <c r="AC76" s="41">
        <f t="shared" si="24"/>
        <v>7000</v>
      </c>
      <c r="AD76" s="1">
        <f t="shared" si="24"/>
        <v>0</v>
      </c>
      <c r="AE76" s="1">
        <f t="shared" si="24"/>
        <v>0</v>
      </c>
      <c r="AF76" s="1">
        <f t="shared" si="24"/>
        <v>7000</v>
      </c>
      <c r="AH76" s="8" t="s">
        <v>60</v>
      </c>
      <c r="AI76" s="1">
        <f>M76*B34</f>
        <v>0</v>
      </c>
      <c r="AJ76" s="1">
        <f t="shared" ref="AJ76:AQ78" si="25">N76*C34</f>
        <v>0</v>
      </c>
      <c r="AK76" s="1">
        <f t="shared" si="25"/>
        <v>10</v>
      </c>
      <c r="AL76" s="42">
        <f t="shared" si="25"/>
        <v>0</v>
      </c>
      <c r="AM76" s="1">
        <f t="shared" si="25"/>
        <v>0</v>
      </c>
      <c r="AN76" s="41">
        <f t="shared" si="25"/>
        <v>10</v>
      </c>
      <c r="AO76" s="1">
        <f t="shared" si="25"/>
        <v>0</v>
      </c>
      <c r="AP76" s="1">
        <f t="shared" si="25"/>
        <v>0</v>
      </c>
      <c r="AQ76" s="1">
        <f t="shared" si="25"/>
        <v>10</v>
      </c>
    </row>
    <row r="77" spans="1:43" x14ac:dyDescent="0.2">
      <c r="A77" s="1" t="s">
        <v>33</v>
      </c>
      <c r="B77" s="12">
        <v>0</v>
      </c>
      <c r="C77" s="5">
        <v>0</v>
      </c>
      <c r="D77" s="11">
        <v>0</v>
      </c>
      <c r="E77" s="12">
        <v>0</v>
      </c>
      <c r="F77" s="5">
        <v>0</v>
      </c>
      <c r="G77" s="11">
        <v>0</v>
      </c>
      <c r="H77" s="5">
        <v>0</v>
      </c>
      <c r="I77" s="5">
        <v>0</v>
      </c>
      <c r="J77" s="5">
        <v>0</v>
      </c>
      <c r="L77" s="1" t="s">
        <v>33</v>
      </c>
      <c r="M77" s="85">
        <v>55</v>
      </c>
      <c r="N77" s="86">
        <v>30</v>
      </c>
      <c r="O77" s="87">
        <v>40</v>
      </c>
      <c r="P77" s="97">
        <v>55</v>
      </c>
      <c r="Q77" s="98">
        <v>30</v>
      </c>
      <c r="R77" s="99">
        <v>40</v>
      </c>
      <c r="S77" s="97">
        <v>55</v>
      </c>
      <c r="T77" s="98">
        <v>30</v>
      </c>
      <c r="U77" s="99">
        <v>40</v>
      </c>
      <c r="W77" s="1" t="s">
        <v>33</v>
      </c>
      <c r="X77" s="1">
        <f t="shared" ref="X77:X78" si="26">B15*M77*B35</f>
        <v>0</v>
      </c>
      <c r="Y77" s="1">
        <f t="shared" si="24"/>
        <v>0</v>
      </c>
      <c r="Z77" s="41">
        <f t="shared" si="24"/>
        <v>0</v>
      </c>
      <c r="AA77" s="42">
        <f t="shared" si="24"/>
        <v>0</v>
      </c>
      <c r="AB77" s="1">
        <f t="shared" si="24"/>
        <v>0</v>
      </c>
      <c r="AC77" s="41">
        <f t="shared" si="24"/>
        <v>0</v>
      </c>
      <c r="AD77" s="1">
        <f t="shared" si="24"/>
        <v>0</v>
      </c>
      <c r="AE77" s="1">
        <f t="shared" si="24"/>
        <v>0</v>
      </c>
      <c r="AF77" s="1">
        <f t="shared" si="24"/>
        <v>0</v>
      </c>
      <c r="AH77" s="1" t="s">
        <v>33</v>
      </c>
      <c r="AI77" s="1">
        <f t="shared" ref="AI77:AI78" si="27">M77*B35</f>
        <v>0</v>
      </c>
      <c r="AJ77" s="1">
        <f t="shared" si="25"/>
        <v>0</v>
      </c>
      <c r="AK77" s="1">
        <f t="shared" si="25"/>
        <v>0</v>
      </c>
      <c r="AL77" s="42">
        <f t="shared" si="25"/>
        <v>0</v>
      </c>
      <c r="AM77" s="1">
        <f t="shared" si="25"/>
        <v>0</v>
      </c>
      <c r="AN77" s="41">
        <f t="shared" si="25"/>
        <v>0</v>
      </c>
      <c r="AO77" s="1">
        <f t="shared" si="25"/>
        <v>0</v>
      </c>
      <c r="AP77" s="1">
        <f t="shared" si="25"/>
        <v>0</v>
      </c>
      <c r="AQ77" s="1">
        <f t="shared" si="25"/>
        <v>0</v>
      </c>
    </row>
    <row r="78" spans="1:43" ht="15" thickBot="1" x14ac:dyDescent="0.25">
      <c r="A78" s="22" t="s">
        <v>34</v>
      </c>
      <c r="B78" s="21">
        <v>80</v>
      </c>
      <c r="C78" s="19">
        <v>50</v>
      </c>
      <c r="D78" s="20">
        <v>0</v>
      </c>
      <c r="E78" s="21">
        <v>80</v>
      </c>
      <c r="F78" s="19">
        <v>50</v>
      </c>
      <c r="G78" s="20">
        <v>0</v>
      </c>
      <c r="H78" s="19">
        <v>80</v>
      </c>
      <c r="I78" s="19">
        <v>50</v>
      </c>
      <c r="J78" s="19">
        <v>0</v>
      </c>
      <c r="L78" s="22" t="s">
        <v>34</v>
      </c>
      <c r="M78" s="94">
        <v>80</v>
      </c>
      <c r="N78" s="95">
        <v>50</v>
      </c>
      <c r="O78" s="96">
        <v>60</v>
      </c>
      <c r="P78" s="106">
        <v>80</v>
      </c>
      <c r="Q78" s="107">
        <v>50</v>
      </c>
      <c r="R78" s="108">
        <v>60</v>
      </c>
      <c r="S78" s="106">
        <v>80</v>
      </c>
      <c r="T78" s="107">
        <v>50</v>
      </c>
      <c r="U78" s="108">
        <v>60</v>
      </c>
      <c r="W78" s="22" t="s">
        <v>34</v>
      </c>
      <c r="X78" s="22">
        <f t="shared" si="26"/>
        <v>92000</v>
      </c>
      <c r="Y78" s="22">
        <f t="shared" si="24"/>
        <v>37500</v>
      </c>
      <c r="Z78" s="49">
        <f t="shared" si="24"/>
        <v>0</v>
      </c>
      <c r="AA78" s="50">
        <f t="shared" si="24"/>
        <v>92000</v>
      </c>
      <c r="AB78" s="22">
        <f t="shared" si="24"/>
        <v>37500</v>
      </c>
      <c r="AC78" s="49">
        <f t="shared" si="24"/>
        <v>0</v>
      </c>
      <c r="AD78" s="22">
        <f t="shared" si="24"/>
        <v>92000</v>
      </c>
      <c r="AE78" s="22">
        <f t="shared" si="24"/>
        <v>37500</v>
      </c>
      <c r="AF78" s="22">
        <f t="shared" si="24"/>
        <v>0</v>
      </c>
      <c r="AH78" s="22" t="s">
        <v>34</v>
      </c>
      <c r="AI78" s="22">
        <f t="shared" si="27"/>
        <v>80</v>
      </c>
      <c r="AJ78" s="22">
        <f t="shared" si="25"/>
        <v>50</v>
      </c>
      <c r="AK78" s="22">
        <f t="shared" si="25"/>
        <v>0</v>
      </c>
      <c r="AL78" s="50">
        <f t="shared" si="25"/>
        <v>80</v>
      </c>
      <c r="AM78" s="22">
        <f t="shared" si="25"/>
        <v>50</v>
      </c>
      <c r="AN78" s="49">
        <f t="shared" si="25"/>
        <v>0</v>
      </c>
      <c r="AO78" s="22">
        <f t="shared" si="25"/>
        <v>80</v>
      </c>
      <c r="AP78" s="22">
        <f t="shared" si="25"/>
        <v>50</v>
      </c>
      <c r="AQ78" s="22">
        <f t="shared" si="25"/>
        <v>0</v>
      </c>
    </row>
    <row r="79" spans="1:43" x14ac:dyDescent="0.2">
      <c r="A79" s="8" t="s">
        <v>57</v>
      </c>
      <c r="B79" s="29">
        <v>0</v>
      </c>
      <c r="C79" s="30">
        <v>0</v>
      </c>
      <c r="D79" s="31">
        <v>0</v>
      </c>
      <c r="E79" s="29">
        <v>0</v>
      </c>
      <c r="F79" s="30">
        <v>0</v>
      </c>
      <c r="G79" s="31">
        <v>0</v>
      </c>
      <c r="H79" s="30">
        <v>0</v>
      </c>
      <c r="I79" s="30">
        <v>0</v>
      </c>
      <c r="J79" s="30">
        <v>0</v>
      </c>
      <c r="K79" t="s">
        <v>61</v>
      </c>
      <c r="L79" s="8" t="s">
        <v>57</v>
      </c>
      <c r="M79" s="73">
        <v>30</v>
      </c>
      <c r="N79" s="74">
        <v>40</v>
      </c>
      <c r="O79" s="75">
        <v>50</v>
      </c>
      <c r="P79" s="109">
        <v>30</v>
      </c>
      <c r="Q79" s="110">
        <v>40</v>
      </c>
      <c r="R79" s="111">
        <v>50</v>
      </c>
      <c r="S79" s="109">
        <v>30</v>
      </c>
      <c r="T79" s="110">
        <v>40</v>
      </c>
      <c r="U79" s="111">
        <v>50</v>
      </c>
      <c r="W79" s="115" t="s">
        <v>57</v>
      </c>
      <c r="X79" s="116">
        <f>B20*M79*B43</f>
        <v>0</v>
      </c>
      <c r="Y79" s="116">
        <f t="shared" ref="Y79:AF81" si="28">C20*N79*C43</f>
        <v>0</v>
      </c>
      <c r="Z79" s="117">
        <f t="shared" si="28"/>
        <v>0</v>
      </c>
      <c r="AA79" s="118">
        <f t="shared" si="28"/>
        <v>0</v>
      </c>
      <c r="AB79" s="116">
        <f t="shared" si="28"/>
        <v>0</v>
      </c>
      <c r="AC79" s="117">
        <f t="shared" si="28"/>
        <v>0</v>
      </c>
      <c r="AD79" s="116">
        <f t="shared" si="28"/>
        <v>0</v>
      </c>
      <c r="AE79" s="116">
        <f t="shared" si="28"/>
        <v>0</v>
      </c>
      <c r="AF79" s="116">
        <f t="shared" si="28"/>
        <v>0</v>
      </c>
      <c r="AH79" s="115" t="s">
        <v>57</v>
      </c>
      <c r="AI79" s="1">
        <f>M79*B43</f>
        <v>0</v>
      </c>
      <c r="AJ79" s="1">
        <f t="shared" ref="AJ79:AQ81" si="29">N79*C43</f>
        <v>0</v>
      </c>
      <c r="AK79" s="1">
        <f t="shared" si="29"/>
        <v>0</v>
      </c>
      <c r="AL79" s="1">
        <f t="shared" si="29"/>
        <v>0</v>
      </c>
      <c r="AM79" s="1">
        <f t="shared" si="29"/>
        <v>0</v>
      </c>
      <c r="AN79" s="1">
        <f t="shared" si="29"/>
        <v>0</v>
      </c>
      <c r="AO79" s="1">
        <f t="shared" si="29"/>
        <v>0</v>
      </c>
      <c r="AP79" s="1">
        <f t="shared" si="29"/>
        <v>0</v>
      </c>
      <c r="AQ79" s="1">
        <f t="shared" si="29"/>
        <v>0</v>
      </c>
    </row>
    <row r="80" spans="1:43" x14ac:dyDescent="0.2">
      <c r="A80" s="1" t="s">
        <v>33</v>
      </c>
      <c r="B80" s="29">
        <v>0</v>
      </c>
      <c r="C80" s="30">
        <v>50</v>
      </c>
      <c r="D80" s="31">
        <v>0</v>
      </c>
      <c r="E80" s="29">
        <v>0</v>
      </c>
      <c r="F80" s="30">
        <v>50</v>
      </c>
      <c r="G80" s="31">
        <v>0</v>
      </c>
      <c r="H80" s="30">
        <v>0</v>
      </c>
      <c r="I80" s="30">
        <v>50</v>
      </c>
      <c r="J80" s="30">
        <v>0</v>
      </c>
      <c r="K80" s="8" t="s">
        <v>62</v>
      </c>
      <c r="L80" s="1" t="s">
        <v>33</v>
      </c>
      <c r="M80" s="73">
        <v>35</v>
      </c>
      <c r="N80" s="74">
        <v>50</v>
      </c>
      <c r="O80" s="75">
        <v>60</v>
      </c>
      <c r="P80" s="109">
        <v>35</v>
      </c>
      <c r="Q80" s="110">
        <v>50</v>
      </c>
      <c r="R80" s="111">
        <v>60</v>
      </c>
      <c r="S80" s="109">
        <v>35</v>
      </c>
      <c r="T80" s="110">
        <v>50</v>
      </c>
      <c r="U80" s="111">
        <v>60</v>
      </c>
      <c r="W80" s="1" t="s">
        <v>33</v>
      </c>
      <c r="X80" s="1">
        <f t="shared" ref="X80:X81" si="30">B21*M80*B44</f>
        <v>0</v>
      </c>
      <c r="Y80" s="1">
        <f t="shared" si="28"/>
        <v>40000</v>
      </c>
      <c r="Z80" s="41">
        <f t="shared" si="28"/>
        <v>0</v>
      </c>
      <c r="AA80" s="42">
        <f t="shared" si="28"/>
        <v>0</v>
      </c>
      <c r="AB80" s="1">
        <f t="shared" si="28"/>
        <v>40000</v>
      </c>
      <c r="AC80" s="41">
        <f t="shared" si="28"/>
        <v>0</v>
      </c>
      <c r="AD80" s="1">
        <f t="shared" si="28"/>
        <v>0</v>
      </c>
      <c r="AE80" s="1">
        <f t="shared" si="28"/>
        <v>40000</v>
      </c>
      <c r="AF80" s="1">
        <f t="shared" si="28"/>
        <v>0</v>
      </c>
      <c r="AH80" s="1" t="s">
        <v>33</v>
      </c>
      <c r="AI80" s="1">
        <f t="shared" ref="AI80" si="31">M80*B44</f>
        <v>0</v>
      </c>
      <c r="AJ80" s="1">
        <f t="shared" si="29"/>
        <v>50</v>
      </c>
      <c r="AK80" s="1">
        <f t="shared" si="29"/>
        <v>0</v>
      </c>
      <c r="AL80" s="1">
        <f t="shared" si="29"/>
        <v>0</v>
      </c>
      <c r="AM80" s="1">
        <f t="shared" si="29"/>
        <v>50</v>
      </c>
      <c r="AN80" s="1">
        <f t="shared" si="29"/>
        <v>0</v>
      </c>
      <c r="AO80" s="1">
        <f t="shared" si="29"/>
        <v>0</v>
      </c>
      <c r="AP80" s="1">
        <f t="shared" si="29"/>
        <v>50</v>
      </c>
      <c r="AQ80" s="1">
        <f t="shared" si="29"/>
        <v>0</v>
      </c>
    </row>
    <row r="81" spans="1:43" x14ac:dyDescent="0.2">
      <c r="A81" s="1" t="s">
        <v>34</v>
      </c>
      <c r="B81" s="32">
        <v>40</v>
      </c>
      <c r="C81" s="33">
        <v>0</v>
      </c>
      <c r="D81" s="34">
        <v>80</v>
      </c>
      <c r="E81" s="32">
        <v>40</v>
      </c>
      <c r="F81" s="33">
        <v>0</v>
      </c>
      <c r="G81" s="34">
        <v>80</v>
      </c>
      <c r="H81" s="33">
        <v>40</v>
      </c>
      <c r="I81" s="33">
        <v>0</v>
      </c>
      <c r="J81" s="33">
        <v>80</v>
      </c>
      <c r="L81" s="1" t="s">
        <v>34</v>
      </c>
      <c r="M81" s="76">
        <v>40</v>
      </c>
      <c r="N81" s="77">
        <v>55</v>
      </c>
      <c r="O81" s="78">
        <v>80</v>
      </c>
      <c r="P81" s="112">
        <v>40</v>
      </c>
      <c r="Q81" s="113">
        <v>55</v>
      </c>
      <c r="R81" s="114">
        <v>80</v>
      </c>
      <c r="S81" s="112">
        <v>40</v>
      </c>
      <c r="T81" s="113">
        <v>55</v>
      </c>
      <c r="U81" s="114">
        <v>80</v>
      </c>
      <c r="W81" s="1" t="s">
        <v>34</v>
      </c>
      <c r="X81" s="1">
        <f t="shared" si="30"/>
        <v>34000</v>
      </c>
      <c r="Y81" s="1">
        <f t="shared" si="28"/>
        <v>0</v>
      </c>
      <c r="Z81" s="41">
        <f t="shared" si="28"/>
        <v>36000</v>
      </c>
      <c r="AA81" s="42">
        <f t="shared" si="28"/>
        <v>34000</v>
      </c>
      <c r="AB81" s="1">
        <f t="shared" si="28"/>
        <v>0</v>
      </c>
      <c r="AC81" s="41">
        <f t="shared" si="28"/>
        <v>36000</v>
      </c>
      <c r="AD81" s="1">
        <f t="shared" si="28"/>
        <v>34000</v>
      </c>
      <c r="AE81" s="1">
        <f t="shared" si="28"/>
        <v>0</v>
      </c>
      <c r="AF81" s="1">
        <f t="shared" si="28"/>
        <v>36000</v>
      </c>
      <c r="AH81" s="1" t="s">
        <v>34</v>
      </c>
      <c r="AI81" s="1">
        <f>M81*B45</f>
        <v>40</v>
      </c>
      <c r="AJ81" s="1">
        <f t="shared" si="29"/>
        <v>0</v>
      </c>
      <c r="AK81" s="1">
        <f t="shared" si="29"/>
        <v>80</v>
      </c>
      <c r="AL81" s="1">
        <f t="shared" si="29"/>
        <v>40</v>
      </c>
      <c r="AM81" s="1">
        <f t="shared" si="29"/>
        <v>0</v>
      </c>
      <c r="AN81" s="1">
        <f t="shared" si="29"/>
        <v>80</v>
      </c>
      <c r="AO81" s="1">
        <f t="shared" si="29"/>
        <v>40</v>
      </c>
      <c r="AP81" s="1">
        <f t="shared" si="29"/>
        <v>0</v>
      </c>
      <c r="AQ81" s="1">
        <f t="shared" si="29"/>
        <v>80</v>
      </c>
    </row>
    <row r="82" spans="1:43" x14ac:dyDescent="0.2">
      <c r="A82" s="8" t="s">
        <v>59</v>
      </c>
      <c r="B82" s="35">
        <v>0</v>
      </c>
      <c r="C82" s="36">
        <v>0</v>
      </c>
      <c r="D82" s="37">
        <v>0</v>
      </c>
      <c r="E82" s="35">
        <v>0</v>
      </c>
      <c r="F82" s="36">
        <v>0</v>
      </c>
      <c r="G82" s="37">
        <v>0</v>
      </c>
      <c r="H82" s="36">
        <v>0</v>
      </c>
      <c r="I82" s="36">
        <v>0</v>
      </c>
      <c r="J82" s="36">
        <v>0</v>
      </c>
      <c r="L82" s="8" t="s">
        <v>59</v>
      </c>
      <c r="M82" s="109">
        <v>30</v>
      </c>
      <c r="N82" s="110">
        <v>40</v>
      </c>
      <c r="O82" s="111">
        <v>50</v>
      </c>
      <c r="P82" s="109">
        <v>30</v>
      </c>
      <c r="Q82" s="110">
        <v>40</v>
      </c>
      <c r="R82" s="111">
        <v>50</v>
      </c>
      <c r="S82" s="109">
        <v>30</v>
      </c>
      <c r="T82" s="110">
        <v>40</v>
      </c>
      <c r="U82" s="111">
        <v>50</v>
      </c>
      <c r="W82" s="8" t="s">
        <v>59</v>
      </c>
      <c r="X82" s="1">
        <f>B20*M82*B50</f>
        <v>0</v>
      </c>
      <c r="Y82" s="1">
        <f t="shared" ref="Y82:AF84" si="32">C20*N82*C50</f>
        <v>0</v>
      </c>
      <c r="Z82" s="41">
        <f t="shared" si="32"/>
        <v>0</v>
      </c>
      <c r="AA82" s="42">
        <f t="shared" si="32"/>
        <v>0</v>
      </c>
      <c r="AB82" s="1">
        <f t="shared" si="32"/>
        <v>0</v>
      </c>
      <c r="AC82" s="41">
        <f t="shared" si="32"/>
        <v>0</v>
      </c>
      <c r="AD82" s="1">
        <f t="shared" si="32"/>
        <v>0</v>
      </c>
      <c r="AE82" s="1">
        <f t="shared" si="32"/>
        <v>0</v>
      </c>
      <c r="AF82" s="1">
        <f t="shared" si="32"/>
        <v>0</v>
      </c>
      <c r="AH82" s="8" t="s">
        <v>59</v>
      </c>
      <c r="AI82" s="1">
        <f>M82*B50</f>
        <v>0</v>
      </c>
      <c r="AJ82" s="1">
        <f t="shared" ref="AJ82:AQ84" si="33">N82*C50</f>
        <v>0</v>
      </c>
      <c r="AK82" s="1">
        <f t="shared" si="33"/>
        <v>0</v>
      </c>
      <c r="AL82" s="1">
        <f t="shared" si="33"/>
        <v>0</v>
      </c>
      <c r="AM82" s="1">
        <f t="shared" si="33"/>
        <v>0</v>
      </c>
      <c r="AN82" s="1">
        <f t="shared" si="33"/>
        <v>0</v>
      </c>
      <c r="AO82" s="1">
        <f t="shared" si="33"/>
        <v>0</v>
      </c>
      <c r="AP82" s="1">
        <f t="shared" si="33"/>
        <v>0</v>
      </c>
      <c r="AQ82" s="1">
        <f t="shared" si="33"/>
        <v>0</v>
      </c>
    </row>
    <row r="83" spans="1:43" x14ac:dyDescent="0.2">
      <c r="A83" s="1" t="s">
        <v>33</v>
      </c>
      <c r="B83" s="29">
        <v>0</v>
      </c>
      <c r="C83" s="30">
        <v>50</v>
      </c>
      <c r="D83" s="31">
        <v>0</v>
      </c>
      <c r="E83" s="29">
        <v>0</v>
      </c>
      <c r="F83" s="30">
        <v>50</v>
      </c>
      <c r="G83" s="31">
        <v>0</v>
      </c>
      <c r="H83" s="30">
        <v>0</v>
      </c>
      <c r="I83" s="30">
        <v>50</v>
      </c>
      <c r="J83" s="30">
        <v>0</v>
      </c>
      <c r="L83" s="1" t="s">
        <v>33</v>
      </c>
      <c r="M83" s="109">
        <v>35</v>
      </c>
      <c r="N83" s="110">
        <v>50</v>
      </c>
      <c r="O83" s="111">
        <v>60</v>
      </c>
      <c r="P83" s="109">
        <v>35</v>
      </c>
      <c r="Q83" s="110">
        <v>50</v>
      </c>
      <c r="R83" s="111">
        <v>60</v>
      </c>
      <c r="S83" s="109">
        <v>35</v>
      </c>
      <c r="T83" s="110">
        <v>50</v>
      </c>
      <c r="U83" s="111">
        <v>60</v>
      </c>
      <c r="W83" s="1" t="s">
        <v>33</v>
      </c>
      <c r="X83" s="1">
        <f t="shared" ref="X83:X84" si="34">B21*M83*B51</f>
        <v>0</v>
      </c>
      <c r="Y83" s="1">
        <f t="shared" si="32"/>
        <v>40000</v>
      </c>
      <c r="Z83" s="41">
        <f t="shared" si="32"/>
        <v>0</v>
      </c>
      <c r="AA83" s="42">
        <f t="shared" si="32"/>
        <v>0</v>
      </c>
      <c r="AB83" s="1">
        <f t="shared" si="32"/>
        <v>40000</v>
      </c>
      <c r="AC83" s="41">
        <f t="shared" si="32"/>
        <v>0</v>
      </c>
      <c r="AD83" s="1">
        <f t="shared" si="32"/>
        <v>0</v>
      </c>
      <c r="AE83" s="1">
        <f t="shared" si="32"/>
        <v>40000</v>
      </c>
      <c r="AF83" s="1">
        <f t="shared" si="32"/>
        <v>0</v>
      </c>
      <c r="AH83" s="1" t="s">
        <v>33</v>
      </c>
      <c r="AI83" s="1">
        <f t="shared" ref="AI83:AI84" si="35">M83*B51</f>
        <v>0</v>
      </c>
      <c r="AJ83" s="1">
        <f t="shared" si="33"/>
        <v>50</v>
      </c>
      <c r="AK83" s="1">
        <f t="shared" si="33"/>
        <v>0</v>
      </c>
      <c r="AL83" s="1">
        <f t="shared" si="33"/>
        <v>0</v>
      </c>
      <c r="AM83" s="1">
        <f t="shared" si="33"/>
        <v>50</v>
      </c>
      <c r="AN83" s="1">
        <f t="shared" si="33"/>
        <v>0</v>
      </c>
      <c r="AO83" s="1">
        <f t="shared" si="33"/>
        <v>0</v>
      </c>
      <c r="AP83" s="1">
        <f t="shared" si="33"/>
        <v>50</v>
      </c>
      <c r="AQ83" s="1">
        <f t="shared" si="33"/>
        <v>0</v>
      </c>
    </row>
    <row r="84" spans="1:43" x14ac:dyDescent="0.2">
      <c r="A84" s="1" t="s">
        <v>34</v>
      </c>
      <c r="B84" s="32">
        <v>40</v>
      </c>
      <c r="C84" s="33">
        <v>0</v>
      </c>
      <c r="D84" s="34">
        <v>80</v>
      </c>
      <c r="E84" s="32">
        <v>40</v>
      </c>
      <c r="F84" s="33">
        <v>0</v>
      </c>
      <c r="G84" s="34">
        <v>80</v>
      </c>
      <c r="H84" s="33">
        <v>40</v>
      </c>
      <c r="I84" s="33">
        <v>0</v>
      </c>
      <c r="J84" s="33">
        <v>80</v>
      </c>
      <c r="L84" s="1" t="s">
        <v>34</v>
      </c>
      <c r="M84" s="112">
        <v>40</v>
      </c>
      <c r="N84" s="113">
        <v>55</v>
      </c>
      <c r="O84" s="114">
        <v>80</v>
      </c>
      <c r="P84" s="112">
        <v>40</v>
      </c>
      <c r="Q84" s="113">
        <v>55</v>
      </c>
      <c r="R84" s="114">
        <v>80</v>
      </c>
      <c r="S84" s="112">
        <v>40</v>
      </c>
      <c r="T84" s="113">
        <v>55</v>
      </c>
      <c r="U84" s="114">
        <v>80</v>
      </c>
      <c r="W84" s="1" t="s">
        <v>34</v>
      </c>
      <c r="X84" s="1">
        <f t="shared" si="34"/>
        <v>34000</v>
      </c>
      <c r="Y84" s="1">
        <f t="shared" si="32"/>
        <v>0</v>
      </c>
      <c r="Z84" s="41">
        <f t="shared" si="32"/>
        <v>36000</v>
      </c>
      <c r="AA84" s="42">
        <f t="shared" si="32"/>
        <v>34000</v>
      </c>
      <c r="AB84" s="1">
        <f t="shared" si="32"/>
        <v>0</v>
      </c>
      <c r="AC84" s="41">
        <f t="shared" si="32"/>
        <v>36000</v>
      </c>
      <c r="AD84" s="1">
        <f t="shared" si="32"/>
        <v>34000</v>
      </c>
      <c r="AE84" s="1">
        <f t="shared" si="32"/>
        <v>0</v>
      </c>
      <c r="AF84" s="1">
        <f t="shared" si="32"/>
        <v>36000</v>
      </c>
      <c r="AH84" s="1" t="s">
        <v>34</v>
      </c>
      <c r="AI84" s="1">
        <f t="shared" si="35"/>
        <v>40</v>
      </c>
      <c r="AJ84" s="1">
        <f t="shared" si="33"/>
        <v>0</v>
      </c>
      <c r="AK84" s="1">
        <f t="shared" si="33"/>
        <v>80</v>
      </c>
      <c r="AL84" s="1">
        <f t="shared" si="33"/>
        <v>40</v>
      </c>
      <c r="AM84" s="1">
        <f t="shared" si="33"/>
        <v>0</v>
      </c>
      <c r="AN84" s="1">
        <f t="shared" si="33"/>
        <v>80</v>
      </c>
      <c r="AO84" s="1">
        <f t="shared" si="33"/>
        <v>40</v>
      </c>
      <c r="AP84" s="1">
        <f t="shared" si="33"/>
        <v>0</v>
      </c>
      <c r="AQ84" s="1">
        <f t="shared" si="33"/>
        <v>80</v>
      </c>
    </row>
    <row r="85" spans="1:43" x14ac:dyDescent="0.2">
      <c r="A85" s="8" t="s">
        <v>60</v>
      </c>
      <c r="B85" s="35">
        <v>0</v>
      </c>
      <c r="C85" s="36">
        <v>0</v>
      </c>
      <c r="D85" s="37">
        <v>0</v>
      </c>
      <c r="E85" s="35">
        <v>30</v>
      </c>
      <c r="F85" s="36">
        <v>0</v>
      </c>
      <c r="G85" s="37">
        <v>0</v>
      </c>
      <c r="H85" s="36">
        <v>30</v>
      </c>
      <c r="I85" s="36">
        <v>0</v>
      </c>
      <c r="J85" s="36">
        <v>0</v>
      </c>
      <c r="L85" s="8" t="s">
        <v>60</v>
      </c>
      <c r="M85" s="109">
        <v>30</v>
      </c>
      <c r="N85" s="110">
        <v>40</v>
      </c>
      <c r="O85" s="111">
        <v>50</v>
      </c>
      <c r="P85" s="109">
        <v>30</v>
      </c>
      <c r="Q85" s="110">
        <v>40</v>
      </c>
      <c r="R85" s="111">
        <v>50</v>
      </c>
      <c r="S85" s="109">
        <v>30</v>
      </c>
      <c r="T85" s="110">
        <v>40</v>
      </c>
      <c r="U85" s="111">
        <v>50</v>
      </c>
      <c r="W85" s="8" t="s">
        <v>60</v>
      </c>
      <c r="X85" s="1">
        <f>B20*M85*B57</f>
        <v>0</v>
      </c>
      <c r="Y85" s="1">
        <f t="shared" ref="Y85:AF87" si="36">C20*N85*C57</f>
        <v>0</v>
      </c>
      <c r="Z85" s="41">
        <f t="shared" si="36"/>
        <v>0</v>
      </c>
      <c r="AA85" s="42">
        <f t="shared" si="36"/>
        <v>45000</v>
      </c>
      <c r="AB85" s="1">
        <f t="shared" si="36"/>
        <v>0</v>
      </c>
      <c r="AC85" s="41">
        <f t="shared" si="36"/>
        <v>0</v>
      </c>
      <c r="AD85" s="1">
        <f t="shared" si="36"/>
        <v>45000</v>
      </c>
      <c r="AE85" s="1">
        <f t="shared" si="36"/>
        <v>0</v>
      </c>
      <c r="AF85" s="1">
        <f t="shared" si="36"/>
        <v>0</v>
      </c>
      <c r="AH85" s="8" t="s">
        <v>60</v>
      </c>
      <c r="AI85" s="1">
        <f>M85*B57</f>
        <v>0</v>
      </c>
      <c r="AJ85" s="1">
        <f t="shared" ref="AJ85:AQ87" si="37">N85*C57</f>
        <v>0</v>
      </c>
      <c r="AK85" s="1">
        <f t="shared" si="37"/>
        <v>0</v>
      </c>
      <c r="AL85" s="1">
        <f t="shared" si="37"/>
        <v>30</v>
      </c>
      <c r="AM85" s="1">
        <f t="shared" si="37"/>
        <v>0</v>
      </c>
      <c r="AN85" s="1">
        <f t="shared" si="37"/>
        <v>0</v>
      </c>
      <c r="AO85" s="1">
        <f t="shared" si="37"/>
        <v>30</v>
      </c>
      <c r="AP85" s="1">
        <f t="shared" si="37"/>
        <v>0</v>
      </c>
      <c r="AQ85" s="1">
        <f t="shared" si="37"/>
        <v>0</v>
      </c>
    </row>
    <row r="86" spans="1:43" x14ac:dyDescent="0.2">
      <c r="A86" s="1" t="s">
        <v>33</v>
      </c>
      <c r="B86" s="29">
        <v>0</v>
      </c>
      <c r="C86" s="30">
        <v>50</v>
      </c>
      <c r="D86" s="31">
        <v>0</v>
      </c>
      <c r="E86" s="29">
        <v>0</v>
      </c>
      <c r="F86" s="30">
        <v>50</v>
      </c>
      <c r="G86" s="31">
        <v>0</v>
      </c>
      <c r="H86" s="30">
        <v>0</v>
      </c>
      <c r="I86" s="30">
        <v>50</v>
      </c>
      <c r="J86" s="30">
        <v>0</v>
      </c>
      <c r="L86" s="1" t="s">
        <v>33</v>
      </c>
      <c r="M86" s="109">
        <v>35</v>
      </c>
      <c r="N86" s="110">
        <v>50</v>
      </c>
      <c r="O86" s="111">
        <v>60</v>
      </c>
      <c r="P86" s="109">
        <v>35</v>
      </c>
      <c r="Q86" s="110">
        <v>50</v>
      </c>
      <c r="R86" s="111">
        <v>60</v>
      </c>
      <c r="S86" s="109">
        <v>35</v>
      </c>
      <c r="T86" s="110">
        <v>50</v>
      </c>
      <c r="U86" s="111">
        <v>60</v>
      </c>
      <c r="W86" s="1" t="s">
        <v>33</v>
      </c>
      <c r="X86" s="1">
        <f t="shared" ref="X86:X87" si="38">B21*M86*B58</f>
        <v>0</v>
      </c>
      <c r="Y86" s="1">
        <f t="shared" si="36"/>
        <v>40000</v>
      </c>
      <c r="Z86" s="41">
        <f t="shared" si="36"/>
        <v>0</v>
      </c>
      <c r="AA86" s="42">
        <f t="shared" si="36"/>
        <v>0</v>
      </c>
      <c r="AB86" s="1">
        <f t="shared" si="36"/>
        <v>40000</v>
      </c>
      <c r="AC86" s="41">
        <f t="shared" si="36"/>
        <v>0</v>
      </c>
      <c r="AD86" s="1">
        <f t="shared" si="36"/>
        <v>0</v>
      </c>
      <c r="AE86" s="1">
        <f t="shared" si="36"/>
        <v>40000</v>
      </c>
      <c r="AF86" s="1">
        <f t="shared" si="36"/>
        <v>0</v>
      </c>
      <c r="AH86" s="1" t="s">
        <v>33</v>
      </c>
      <c r="AI86" s="1">
        <f t="shared" ref="AI86" si="39">M86*B58</f>
        <v>0</v>
      </c>
      <c r="AJ86" s="1">
        <f t="shared" si="37"/>
        <v>50</v>
      </c>
      <c r="AK86" s="1">
        <f t="shared" si="37"/>
        <v>0</v>
      </c>
      <c r="AL86" s="1">
        <f t="shared" si="37"/>
        <v>0</v>
      </c>
      <c r="AM86" s="1">
        <f t="shared" si="37"/>
        <v>50</v>
      </c>
      <c r="AN86" s="1">
        <f t="shared" si="37"/>
        <v>0</v>
      </c>
      <c r="AO86" s="1">
        <f t="shared" si="37"/>
        <v>0</v>
      </c>
      <c r="AP86" s="1">
        <f t="shared" si="37"/>
        <v>50</v>
      </c>
      <c r="AQ86" s="1">
        <f t="shared" si="37"/>
        <v>0</v>
      </c>
    </row>
    <row r="87" spans="1:43" ht="15" thickBot="1" x14ac:dyDescent="0.25">
      <c r="A87" s="1" t="s">
        <v>34</v>
      </c>
      <c r="B87" s="38">
        <v>40</v>
      </c>
      <c r="C87" s="39">
        <v>0</v>
      </c>
      <c r="D87" s="40">
        <v>80</v>
      </c>
      <c r="E87" s="38">
        <v>0</v>
      </c>
      <c r="F87" s="39">
        <v>0</v>
      </c>
      <c r="G87" s="40">
        <v>80</v>
      </c>
      <c r="H87" s="39">
        <v>0</v>
      </c>
      <c r="I87" s="39">
        <v>0</v>
      </c>
      <c r="J87" s="39">
        <v>80</v>
      </c>
      <c r="L87" s="1" t="s">
        <v>34</v>
      </c>
      <c r="M87" s="112">
        <v>40</v>
      </c>
      <c r="N87" s="113">
        <v>55</v>
      </c>
      <c r="O87" s="114">
        <v>80</v>
      </c>
      <c r="P87" s="112">
        <v>40</v>
      </c>
      <c r="Q87" s="113">
        <v>55</v>
      </c>
      <c r="R87" s="114">
        <v>80</v>
      </c>
      <c r="S87" s="112">
        <v>40</v>
      </c>
      <c r="T87" s="113">
        <v>55</v>
      </c>
      <c r="U87" s="114">
        <v>80</v>
      </c>
      <c r="W87" s="43" t="s">
        <v>34</v>
      </c>
      <c r="X87" s="43">
        <f t="shared" si="38"/>
        <v>34000</v>
      </c>
      <c r="Y87" s="43">
        <f t="shared" si="36"/>
        <v>0</v>
      </c>
      <c r="Z87" s="43">
        <f t="shared" si="36"/>
        <v>36000</v>
      </c>
      <c r="AA87" s="45">
        <f t="shared" si="36"/>
        <v>0</v>
      </c>
      <c r="AB87" s="43">
        <f t="shared" si="36"/>
        <v>0</v>
      </c>
      <c r="AC87" s="44">
        <f t="shared" si="36"/>
        <v>36000</v>
      </c>
      <c r="AD87" s="43">
        <f t="shared" si="36"/>
        <v>0</v>
      </c>
      <c r="AE87" s="43">
        <f t="shared" si="36"/>
        <v>0</v>
      </c>
      <c r="AF87" s="43">
        <f t="shared" si="36"/>
        <v>36000</v>
      </c>
      <c r="AH87" s="43" t="s">
        <v>34</v>
      </c>
      <c r="AI87" s="1">
        <f>M87*B59</f>
        <v>40</v>
      </c>
      <c r="AJ87" s="1">
        <f t="shared" si="37"/>
        <v>0</v>
      </c>
      <c r="AK87" s="1">
        <f t="shared" si="37"/>
        <v>80</v>
      </c>
      <c r="AL87" s="1">
        <f t="shared" si="37"/>
        <v>0</v>
      </c>
      <c r="AM87" s="1">
        <f t="shared" si="37"/>
        <v>0</v>
      </c>
      <c r="AN87" s="1">
        <f t="shared" si="37"/>
        <v>80</v>
      </c>
      <c r="AO87" s="1">
        <f t="shared" si="37"/>
        <v>0</v>
      </c>
      <c r="AP87" s="1">
        <f t="shared" si="37"/>
        <v>0</v>
      </c>
      <c r="AQ87" s="1">
        <f t="shared" si="37"/>
        <v>80</v>
      </c>
    </row>
    <row r="88" spans="1:43" x14ac:dyDescent="0.2">
      <c r="A88" s="8" t="s">
        <v>57</v>
      </c>
      <c r="B88" s="29">
        <v>0</v>
      </c>
      <c r="C88" s="30">
        <v>0</v>
      </c>
      <c r="D88" s="31">
        <v>0</v>
      </c>
      <c r="E88" s="29">
        <v>0</v>
      </c>
      <c r="F88" s="30">
        <v>0</v>
      </c>
      <c r="G88" s="31">
        <v>0</v>
      </c>
      <c r="H88" s="30">
        <v>0</v>
      </c>
      <c r="I88" s="30">
        <v>0</v>
      </c>
      <c r="J88" s="30">
        <v>0</v>
      </c>
      <c r="K88" s="8" t="s">
        <v>63</v>
      </c>
      <c r="L88" s="8" t="s">
        <v>57</v>
      </c>
      <c r="M88" s="73">
        <v>30</v>
      </c>
      <c r="N88" s="74">
        <v>10</v>
      </c>
      <c r="O88" s="75">
        <v>50</v>
      </c>
      <c r="P88" s="109">
        <v>30</v>
      </c>
      <c r="Q88" s="110">
        <v>10</v>
      </c>
      <c r="R88" s="111">
        <v>50</v>
      </c>
      <c r="S88" s="109">
        <v>30</v>
      </c>
      <c r="T88" s="110">
        <v>10</v>
      </c>
      <c r="U88" s="111">
        <v>50</v>
      </c>
      <c r="W88" s="119" t="s">
        <v>57</v>
      </c>
      <c r="X88" s="46">
        <f>B20*M88*B43</f>
        <v>0</v>
      </c>
      <c r="Y88" s="46">
        <f t="shared" ref="Y88:AF90" si="40">C20*N88*C43</f>
        <v>0</v>
      </c>
      <c r="Z88" s="46">
        <f t="shared" si="40"/>
        <v>0</v>
      </c>
      <c r="AA88" s="48">
        <f t="shared" si="40"/>
        <v>0</v>
      </c>
      <c r="AB88" s="46">
        <f t="shared" si="40"/>
        <v>0</v>
      </c>
      <c r="AC88" s="47">
        <f t="shared" si="40"/>
        <v>0</v>
      </c>
      <c r="AD88" s="46">
        <f t="shared" si="40"/>
        <v>0</v>
      </c>
      <c r="AE88" s="46">
        <f t="shared" si="40"/>
        <v>0</v>
      </c>
      <c r="AF88" s="46">
        <f t="shared" si="40"/>
        <v>0</v>
      </c>
      <c r="AH88" s="119" t="s">
        <v>57</v>
      </c>
      <c r="AI88" s="1">
        <f>M88*B43</f>
        <v>0</v>
      </c>
      <c r="AJ88" s="1">
        <f t="shared" ref="AJ88:AQ90" si="41">N88*C43</f>
        <v>0</v>
      </c>
      <c r="AK88" s="1">
        <f t="shared" si="41"/>
        <v>0</v>
      </c>
      <c r="AL88" s="1">
        <f t="shared" si="41"/>
        <v>0</v>
      </c>
      <c r="AM88" s="1">
        <f t="shared" si="41"/>
        <v>0</v>
      </c>
      <c r="AN88" s="1">
        <f t="shared" si="41"/>
        <v>0</v>
      </c>
      <c r="AO88" s="1">
        <f t="shared" si="41"/>
        <v>0</v>
      </c>
      <c r="AP88" s="1">
        <f t="shared" si="41"/>
        <v>0</v>
      </c>
      <c r="AQ88" s="1">
        <f t="shared" si="41"/>
        <v>0</v>
      </c>
    </row>
    <row r="89" spans="1:43" x14ac:dyDescent="0.2">
      <c r="A89" s="1" t="s">
        <v>33</v>
      </c>
      <c r="B89" s="29">
        <v>0</v>
      </c>
      <c r="C89" s="30">
        <v>40</v>
      </c>
      <c r="D89" s="31">
        <v>0</v>
      </c>
      <c r="E89" s="29">
        <v>0</v>
      </c>
      <c r="F89" s="30">
        <v>40</v>
      </c>
      <c r="G89" s="31">
        <v>0</v>
      </c>
      <c r="H89" s="30">
        <v>0</v>
      </c>
      <c r="I89" s="30">
        <v>40</v>
      </c>
      <c r="J89" s="30">
        <v>0</v>
      </c>
      <c r="L89" s="1" t="s">
        <v>33</v>
      </c>
      <c r="M89" s="73">
        <v>40</v>
      </c>
      <c r="N89" s="74">
        <v>40</v>
      </c>
      <c r="O89" s="75">
        <v>60</v>
      </c>
      <c r="P89" s="109">
        <v>40</v>
      </c>
      <c r="Q89" s="110">
        <v>40</v>
      </c>
      <c r="R89" s="111">
        <v>60</v>
      </c>
      <c r="S89" s="109">
        <v>40</v>
      </c>
      <c r="T89" s="110">
        <v>40</v>
      </c>
      <c r="U89" s="111">
        <v>60</v>
      </c>
      <c r="W89" s="1" t="s">
        <v>33</v>
      </c>
      <c r="X89" s="1">
        <f t="shared" ref="X89:X90" si="42">B21*M89*B44</f>
        <v>0</v>
      </c>
      <c r="Y89" s="1">
        <f t="shared" si="40"/>
        <v>32000</v>
      </c>
      <c r="Z89" s="1">
        <f t="shared" si="40"/>
        <v>0</v>
      </c>
      <c r="AA89" s="42">
        <f t="shared" si="40"/>
        <v>0</v>
      </c>
      <c r="AB89" s="1">
        <f t="shared" si="40"/>
        <v>32000</v>
      </c>
      <c r="AC89" s="41">
        <f t="shared" si="40"/>
        <v>0</v>
      </c>
      <c r="AD89" s="1">
        <f t="shared" si="40"/>
        <v>0</v>
      </c>
      <c r="AE89" s="1">
        <f t="shared" si="40"/>
        <v>32000</v>
      </c>
      <c r="AF89" s="1">
        <f t="shared" si="40"/>
        <v>0</v>
      </c>
      <c r="AH89" s="1" t="s">
        <v>33</v>
      </c>
      <c r="AI89" s="1">
        <f t="shared" ref="AI89:AI90" si="43">M89*B44</f>
        <v>0</v>
      </c>
      <c r="AJ89" s="1">
        <f t="shared" si="41"/>
        <v>40</v>
      </c>
      <c r="AK89" s="1">
        <f t="shared" si="41"/>
        <v>0</v>
      </c>
      <c r="AL89" s="1">
        <f t="shared" si="41"/>
        <v>0</v>
      </c>
      <c r="AM89" s="1">
        <f t="shared" si="41"/>
        <v>40</v>
      </c>
      <c r="AN89" s="1">
        <f t="shared" si="41"/>
        <v>0</v>
      </c>
      <c r="AO89" s="1">
        <f t="shared" si="41"/>
        <v>0</v>
      </c>
      <c r="AP89" s="1">
        <f t="shared" si="41"/>
        <v>40</v>
      </c>
      <c r="AQ89" s="1">
        <f t="shared" si="41"/>
        <v>0</v>
      </c>
    </row>
    <row r="90" spans="1:43" x14ac:dyDescent="0.2">
      <c r="A90" s="1" t="s">
        <v>34</v>
      </c>
      <c r="B90" s="32">
        <v>60</v>
      </c>
      <c r="C90" s="33">
        <v>0</v>
      </c>
      <c r="D90" s="34">
        <v>70</v>
      </c>
      <c r="E90" s="32">
        <v>60</v>
      </c>
      <c r="F90" s="33">
        <v>0</v>
      </c>
      <c r="G90" s="34">
        <v>70</v>
      </c>
      <c r="H90" s="33">
        <v>60</v>
      </c>
      <c r="I90" s="33">
        <v>0</v>
      </c>
      <c r="J90" s="33">
        <v>70</v>
      </c>
      <c r="L90" s="1" t="s">
        <v>34</v>
      </c>
      <c r="M90" s="76">
        <v>60</v>
      </c>
      <c r="N90" s="77">
        <v>45</v>
      </c>
      <c r="O90" s="78">
        <v>70</v>
      </c>
      <c r="P90" s="112">
        <v>60</v>
      </c>
      <c r="Q90" s="113">
        <v>45</v>
      </c>
      <c r="R90" s="114">
        <v>70</v>
      </c>
      <c r="S90" s="112">
        <v>60</v>
      </c>
      <c r="T90" s="113">
        <v>45</v>
      </c>
      <c r="U90" s="114">
        <v>70</v>
      </c>
      <c r="W90" s="1" t="s">
        <v>34</v>
      </c>
      <c r="X90" s="1">
        <f t="shared" si="42"/>
        <v>51000</v>
      </c>
      <c r="Y90" s="1">
        <f t="shared" si="40"/>
        <v>0</v>
      </c>
      <c r="Z90" s="1">
        <f t="shared" si="40"/>
        <v>31500</v>
      </c>
      <c r="AA90" s="42">
        <f t="shared" si="40"/>
        <v>51000</v>
      </c>
      <c r="AB90" s="1">
        <f t="shared" si="40"/>
        <v>0</v>
      </c>
      <c r="AC90" s="41">
        <f t="shared" si="40"/>
        <v>31500</v>
      </c>
      <c r="AD90" s="1">
        <f t="shared" si="40"/>
        <v>51000</v>
      </c>
      <c r="AE90" s="1">
        <f t="shared" si="40"/>
        <v>0</v>
      </c>
      <c r="AF90" s="1">
        <f t="shared" si="40"/>
        <v>31500</v>
      </c>
      <c r="AH90" s="1" t="s">
        <v>34</v>
      </c>
      <c r="AI90" s="1">
        <f t="shared" si="43"/>
        <v>60</v>
      </c>
      <c r="AJ90" s="1">
        <f t="shared" si="41"/>
        <v>0</v>
      </c>
      <c r="AK90" s="1">
        <f t="shared" si="41"/>
        <v>70</v>
      </c>
      <c r="AL90" s="1">
        <f t="shared" si="41"/>
        <v>60</v>
      </c>
      <c r="AM90" s="1">
        <f t="shared" si="41"/>
        <v>0</v>
      </c>
      <c r="AN90" s="1">
        <f t="shared" si="41"/>
        <v>70</v>
      </c>
      <c r="AO90" s="1">
        <f t="shared" si="41"/>
        <v>60</v>
      </c>
      <c r="AP90" s="1">
        <f t="shared" si="41"/>
        <v>0</v>
      </c>
      <c r="AQ90" s="1">
        <f t="shared" si="41"/>
        <v>70</v>
      </c>
    </row>
    <row r="91" spans="1:43" ht="13.9" customHeight="1" x14ac:dyDescent="0.2">
      <c r="A91" s="8" t="s">
        <v>59</v>
      </c>
      <c r="B91" s="35">
        <v>0</v>
      </c>
      <c r="C91" s="36">
        <v>0</v>
      </c>
      <c r="D91" s="37">
        <v>0</v>
      </c>
      <c r="E91" s="35">
        <v>0</v>
      </c>
      <c r="F91" s="36">
        <v>0</v>
      </c>
      <c r="G91" s="37">
        <v>0</v>
      </c>
      <c r="H91" s="36">
        <v>0</v>
      </c>
      <c r="I91" s="36">
        <v>0</v>
      </c>
      <c r="J91" s="36">
        <v>0</v>
      </c>
      <c r="L91" s="8" t="s">
        <v>59</v>
      </c>
      <c r="M91" s="109">
        <v>30</v>
      </c>
      <c r="N91" s="110">
        <v>10</v>
      </c>
      <c r="O91" s="111">
        <v>50</v>
      </c>
      <c r="P91" s="109">
        <v>30</v>
      </c>
      <c r="Q91" s="110">
        <v>10</v>
      </c>
      <c r="R91" s="111">
        <v>50</v>
      </c>
      <c r="S91" s="109">
        <v>30</v>
      </c>
      <c r="T91" s="110">
        <v>10</v>
      </c>
      <c r="U91" s="111">
        <v>50</v>
      </c>
      <c r="W91" s="8" t="s">
        <v>59</v>
      </c>
      <c r="X91" s="1">
        <f>B20*M91*B50</f>
        <v>0</v>
      </c>
      <c r="Y91" s="1">
        <f t="shared" ref="Y91:AF93" si="44">C20*N91*C50</f>
        <v>0</v>
      </c>
      <c r="Z91" s="1">
        <f t="shared" si="44"/>
        <v>0</v>
      </c>
      <c r="AA91" s="42">
        <f t="shared" si="44"/>
        <v>0</v>
      </c>
      <c r="AB91" s="1">
        <f t="shared" si="44"/>
        <v>0</v>
      </c>
      <c r="AC91" s="41">
        <f t="shared" si="44"/>
        <v>0</v>
      </c>
      <c r="AD91" s="1">
        <f t="shared" si="44"/>
        <v>0</v>
      </c>
      <c r="AE91" s="1">
        <f t="shared" si="44"/>
        <v>0</v>
      </c>
      <c r="AF91" s="1">
        <f t="shared" si="44"/>
        <v>0</v>
      </c>
      <c r="AH91" s="8" t="s">
        <v>59</v>
      </c>
      <c r="AI91" s="1">
        <f>M91*B50</f>
        <v>0</v>
      </c>
      <c r="AJ91" s="1">
        <f t="shared" ref="AJ91:AQ93" si="45">N91*C50</f>
        <v>0</v>
      </c>
      <c r="AK91" s="1">
        <f t="shared" si="45"/>
        <v>0</v>
      </c>
      <c r="AL91" s="1">
        <f t="shared" si="45"/>
        <v>0</v>
      </c>
      <c r="AM91" s="1">
        <f t="shared" si="45"/>
        <v>0</v>
      </c>
      <c r="AN91" s="1">
        <f t="shared" si="45"/>
        <v>0</v>
      </c>
      <c r="AO91" s="1">
        <f t="shared" si="45"/>
        <v>0</v>
      </c>
      <c r="AP91" s="1">
        <f t="shared" si="45"/>
        <v>0</v>
      </c>
      <c r="AQ91" s="1">
        <f t="shared" si="45"/>
        <v>0</v>
      </c>
    </row>
    <row r="92" spans="1:43" x14ac:dyDescent="0.2">
      <c r="A92" s="1" t="s">
        <v>33</v>
      </c>
      <c r="B92" s="29">
        <v>0</v>
      </c>
      <c r="C92" s="30">
        <v>40</v>
      </c>
      <c r="D92" s="31">
        <v>0</v>
      </c>
      <c r="E92" s="29">
        <v>0</v>
      </c>
      <c r="F92" s="30">
        <v>40</v>
      </c>
      <c r="G92" s="31">
        <v>0</v>
      </c>
      <c r="H92" s="30">
        <v>0</v>
      </c>
      <c r="I92" s="30">
        <v>40</v>
      </c>
      <c r="J92" s="30">
        <v>0</v>
      </c>
      <c r="L92" s="1" t="s">
        <v>33</v>
      </c>
      <c r="M92" s="109">
        <v>40</v>
      </c>
      <c r="N92" s="110">
        <v>40</v>
      </c>
      <c r="O92" s="111">
        <v>60</v>
      </c>
      <c r="P92" s="109">
        <v>40</v>
      </c>
      <c r="Q92" s="110">
        <v>40</v>
      </c>
      <c r="R92" s="111">
        <v>60</v>
      </c>
      <c r="S92" s="109">
        <v>40</v>
      </c>
      <c r="T92" s="110">
        <v>40</v>
      </c>
      <c r="U92" s="111">
        <v>60</v>
      </c>
      <c r="W92" s="1" t="s">
        <v>33</v>
      </c>
      <c r="X92" s="1">
        <f t="shared" ref="X92:X93" si="46">B21*M92*B51</f>
        <v>0</v>
      </c>
      <c r="Y92" s="1">
        <f t="shared" si="44"/>
        <v>32000</v>
      </c>
      <c r="Z92" s="1">
        <f t="shared" si="44"/>
        <v>0</v>
      </c>
      <c r="AA92" s="42">
        <f t="shared" si="44"/>
        <v>0</v>
      </c>
      <c r="AB92" s="1">
        <f t="shared" si="44"/>
        <v>32000</v>
      </c>
      <c r="AC92" s="41">
        <f t="shared" si="44"/>
        <v>0</v>
      </c>
      <c r="AD92" s="1">
        <f t="shared" si="44"/>
        <v>0</v>
      </c>
      <c r="AE92" s="1">
        <f t="shared" si="44"/>
        <v>32000</v>
      </c>
      <c r="AF92" s="1">
        <f t="shared" si="44"/>
        <v>0</v>
      </c>
      <c r="AH92" s="1" t="s">
        <v>33</v>
      </c>
      <c r="AI92" s="1">
        <f t="shared" ref="AI92:AI93" si="47">M92*B51</f>
        <v>0</v>
      </c>
      <c r="AJ92" s="1">
        <f t="shared" si="45"/>
        <v>40</v>
      </c>
      <c r="AK92" s="1">
        <f t="shared" si="45"/>
        <v>0</v>
      </c>
      <c r="AL92" s="1">
        <f t="shared" si="45"/>
        <v>0</v>
      </c>
      <c r="AM92" s="1">
        <f t="shared" si="45"/>
        <v>40</v>
      </c>
      <c r="AN92" s="1">
        <f t="shared" si="45"/>
        <v>0</v>
      </c>
      <c r="AO92" s="1">
        <f t="shared" si="45"/>
        <v>0</v>
      </c>
      <c r="AP92" s="1">
        <f t="shared" si="45"/>
        <v>40</v>
      </c>
      <c r="AQ92" s="1">
        <f t="shared" si="45"/>
        <v>0</v>
      </c>
    </row>
    <row r="93" spans="1:43" x14ac:dyDescent="0.2">
      <c r="A93" s="1" t="s">
        <v>34</v>
      </c>
      <c r="B93" s="32">
        <v>60</v>
      </c>
      <c r="C93" s="33">
        <v>0</v>
      </c>
      <c r="D93" s="34">
        <v>70</v>
      </c>
      <c r="E93" s="32">
        <v>60</v>
      </c>
      <c r="F93" s="33">
        <v>0</v>
      </c>
      <c r="G93" s="34">
        <v>70</v>
      </c>
      <c r="H93" s="33">
        <v>60</v>
      </c>
      <c r="I93" s="33">
        <v>0</v>
      </c>
      <c r="J93" s="33">
        <v>70</v>
      </c>
      <c r="L93" s="1" t="s">
        <v>34</v>
      </c>
      <c r="M93" s="112">
        <v>60</v>
      </c>
      <c r="N93" s="113">
        <v>45</v>
      </c>
      <c r="O93" s="114">
        <v>70</v>
      </c>
      <c r="P93" s="112">
        <v>60</v>
      </c>
      <c r="Q93" s="113">
        <v>45</v>
      </c>
      <c r="R93" s="114">
        <v>70</v>
      </c>
      <c r="S93" s="112">
        <v>60</v>
      </c>
      <c r="T93" s="113">
        <v>45</v>
      </c>
      <c r="U93" s="114">
        <v>70</v>
      </c>
      <c r="W93" s="1" t="s">
        <v>34</v>
      </c>
      <c r="X93" s="1">
        <f t="shared" si="46"/>
        <v>51000</v>
      </c>
      <c r="Y93" s="1">
        <f t="shared" si="44"/>
        <v>0</v>
      </c>
      <c r="Z93" s="1">
        <f t="shared" si="44"/>
        <v>31500</v>
      </c>
      <c r="AA93" s="42">
        <f t="shared" si="44"/>
        <v>51000</v>
      </c>
      <c r="AB93" s="1">
        <f t="shared" si="44"/>
        <v>0</v>
      </c>
      <c r="AC93" s="41">
        <f t="shared" si="44"/>
        <v>31500</v>
      </c>
      <c r="AD93" s="1">
        <f t="shared" si="44"/>
        <v>51000</v>
      </c>
      <c r="AE93" s="1">
        <f t="shared" si="44"/>
        <v>0</v>
      </c>
      <c r="AF93" s="1">
        <f t="shared" si="44"/>
        <v>31500</v>
      </c>
      <c r="AH93" s="1" t="s">
        <v>34</v>
      </c>
      <c r="AI93" s="1">
        <f t="shared" si="47"/>
        <v>60</v>
      </c>
      <c r="AJ93" s="1">
        <f t="shared" si="45"/>
        <v>0</v>
      </c>
      <c r="AK93" s="1">
        <f t="shared" si="45"/>
        <v>70</v>
      </c>
      <c r="AL93" s="1">
        <f t="shared" si="45"/>
        <v>60</v>
      </c>
      <c r="AM93" s="1">
        <f t="shared" si="45"/>
        <v>0</v>
      </c>
      <c r="AN93" s="1">
        <f t="shared" si="45"/>
        <v>70</v>
      </c>
      <c r="AO93" s="1">
        <f t="shared" si="45"/>
        <v>60</v>
      </c>
      <c r="AP93" s="1">
        <f t="shared" si="45"/>
        <v>0</v>
      </c>
      <c r="AQ93" s="1">
        <f t="shared" si="45"/>
        <v>70</v>
      </c>
    </row>
    <row r="94" spans="1:43" x14ac:dyDescent="0.2">
      <c r="A94" s="8" t="s">
        <v>60</v>
      </c>
      <c r="B94" s="35">
        <v>0</v>
      </c>
      <c r="C94" s="36">
        <v>0</v>
      </c>
      <c r="D94" s="37">
        <v>0</v>
      </c>
      <c r="E94" s="35">
        <v>30</v>
      </c>
      <c r="F94" s="36">
        <v>0</v>
      </c>
      <c r="G94" s="37">
        <v>0</v>
      </c>
      <c r="H94" s="36">
        <v>30</v>
      </c>
      <c r="I94" s="36">
        <v>0</v>
      </c>
      <c r="J94" s="36">
        <v>0</v>
      </c>
      <c r="L94" s="8" t="s">
        <v>60</v>
      </c>
      <c r="M94" s="109">
        <v>30</v>
      </c>
      <c r="N94" s="110">
        <v>10</v>
      </c>
      <c r="O94" s="111">
        <v>50</v>
      </c>
      <c r="P94" s="109">
        <v>30</v>
      </c>
      <c r="Q94" s="110">
        <v>10</v>
      </c>
      <c r="R94" s="111">
        <v>50</v>
      </c>
      <c r="S94" s="109">
        <v>30</v>
      </c>
      <c r="T94" s="110">
        <v>10</v>
      </c>
      <c r="U94" s="111">
        <v>50</v>
      </c>
      <c r="W94" s="8" t="s">
        <v>60</v>
      </c>
      <c r="X94" s="1">
        <f>B20*M94*B57</f>
        <v>0</v>
      </c>
      <c r="Y94" s="1">
        <f t="shared" ref="Y94:AF96" si="48">C20*N94*C57</f>
        <v>0</v>
      </c>
      <c r="Z94" s="1">
        <f t="shared" si="48"/>
        <v>0</v>
      </c>
      <c r="AA94" s="42">
        <f t="shared" si="48"/>
        <v>45000</v>
      </c>
      <c r="AB94" s="1">
        <f t="shared" si="48"/>
        <v>0</v>
      </c>
      <c r="AC94" s="41">
        <f t="shared" si="48"/>
        <v>0</v>
      </c>
      <c r="AD94" s="1">
        <f t="shared" si="48"/>
        <v>45000</v>
      </c>
      <c r="AE94" s="1">
        <f t="shared" si="48"/>
        <v>0</v>
      </c>
      <c r="AF94" s="1">
        <f t="shared" si="48"/>
        <v>0</v>
      </c>
      <c r="AH94" s="8" t="s">
        <v>60</v>
      </c>
      <c r="AI94" s="1">
        <f>M94*B57</f>
        <v>0</v>
      </c>
      <c r="AJ94" s="1">
        <f t="shared" ref="AJ94:AQ96" si="49">N94*C57</f>
        <v>0</v>
      </c>
      <c r="AK94" s="1">
        <f t="shared" si="49"/>
        <v>0</v>
      </c>
      <c r="AL94" s="1">
        <f t="shared" si="49"/>
        <v>30</v>
      </c>
      <c r="AM94" s="1">
        <f t="shared" si="49"/>
        <v>0</v>
      </c>
      <c r="AN94" s="1">
        <f t="shared" si="49"/>
        <v>0</v>
      </c>
      <c r="AO94" s="1">
        <f t="shared" si="49"/>
        <v>30</v>
      </c>
      <c r="AP94" s="1">
        <f t="shared" si="49"/>
        <v>0</v>
      </c>
      <c r="AQ94" s="1">
        <f t="shared" si="49"/>
        <v>0</v>
      </c>
    </row>
    <row r="95" spans="1:43" x14ac:dyDescent="0.2">
      <c r="A95" s="1" t="s">
        <v>33</v>
      </c>
      <c r="B95" s="29">
        <v>0</v>
      </c>
      <c r="C95" s="30">
        <v>40</v>
      </c>
      <c r="D95" s="31">
        <v>0</v>
      </c>
      <c r="E95" s="29">
        <v>0</v>
      </c>
      <c r="F95" s="30">
        <v>40</v>
      </c>
      <c r="G95" s="31">
        <v>0</v>
      </c>
      <c r="H95" s="30">
        <v>0</v>
      </c>
      <c r="I95" s="30">
        <v>40</v>
      </c>
      <c r="J95" s="30">
        <v>0</v>
      </c>
      <c r="L95" s="1" t="s">
        <v>33</v>
      </c>
      <c r="M95" s="109">
        <v>40</v>
      </c>
      <c r="N95" s="110">
        <v>40</v>
      </c>
      <c r="O95" s="111">
        <v>60</v>
      </c>
      <c r="P95" s="109">
        <v>40</v>
      </c>
      <c r="Q95" s="110">
        <v>40</v>
      </c>
      <c r="R95" s="111">
        <v>60</v>
      </c>
      <c r="S95" s="109">
        <v>40</v>
      </c>
      <c r="T95" s="110">
        <v>40</v>
      </c>
      <c r="U95" s="111">
        <v>60</v>
      </c>
      <c r="W95" s="1" t="s">
        <v>33</v>
      </c>
      <c r="X95" s="1">
        <f t="shared" ref="X95:X96" si="50">B21*M95*B58</f>
        <v>0</v>
      </c>
      <c r="Y95" s="1">
        <f t="shared" si="48"/>
        <v>32000</v>
      </c>
      <c r="Z95" s="1">
        <f t="shared" si="48"/>
        <v>0</v>
      </c>
      <c r="AA95" s="42">
        <f t="shared" si="48"/>
        <v>0</v>
      </c>
      <c r="AB95" s="1">
        <f t="shared" si="48"/>
        <v>32000</v>
      </c>
      <c r="AC95" s="41">
        <f t="shared" si="48"/>
        <v>0</v>
      </c>
      <c r="AD95" s="1">
        <f t="shared" si="48"/>
        <v>0</v>
      </c>
      <c r="AE95" s="1">
        <f t="shared" si="48"/>
        <v>32000</v>
      </c>
      <c r="AF95" s="1">
        <f t="shared" si="48"/>
        <v>0</v>
      </c>
      <c r="AH95" s="1" t="s">
        <v>33</v>
      </c>
      <c r="AI95" s="1">
        <f t="shared" ref="AI95:AI96" si="51">M95*B58</f>
        <v>0</v>
      </c>
      <c r="AJ95" s="1">
        <f t="shared" si="49"/>
        <v>40</v>
      </c>
      <c r="AK95" s="1">
        <f t="shared" si="49"/>
        <v>0</v>
      </c>
      <c r="AL95" s="1">
        <f t="shared" si="49"/>
        <v>0</v>
      </c>
      <c r="AM95" s="1">
        <f t="shared" si="49"/>
        <v>40</v>
      </c>
      <c r="AN95" s="1">
        <f t="shared" si="49"/>
        <v>0</v>
      </c>
      <c r="AO95" s="1">
        <f t="shared" si="49"/>
        <v>0</v>
      </c>
      <c r="AP95" s="1">
        <f t="shared" si="49"/>
        <v>40</v>
      </c>
      <c r="AQ95" s="1">
        <f t="shared" si="49"/>
        <v>0</v>
      </c>
    </row>
    <row r="96" spans="1:43" ht="15" thickBot="1" x14ac:dyDescent="0.25">
      <c r="A96" s="1" t="s">
        <v>34</v>
      </c>
      <c r="B96" s="38">
        <v>60</v>
      </c>
      <c r="C96" s="39">
        <v>0</v>
      </c>
      <c r="D96" s="40">
        <v>70</v>
      </c>
      <c r="E96" s="38">
        <v>0</v>
      </c>
      <c r="F96" s="39">
        <v>0</v>
      </c>
      <c r="G96" s="40">
        <v>70</v>
      </c>
      <c r="H96" s="39">
        <v>0</v>
      </c>
      <c r="I96" s="39">
        <v>0</v>
      </c>
      <c r="J96" s="39">
        <v>70</v>
      </c>
      <c r="L96" s="1" t="s">
        <v>34</v>
      </c>
      <c r="M96" s="112">
        <v>60</v>
      </c>
      <c r="N96" s="113">
        <v>45</v>
      </c>
      <c r="O96" s="114">
        <v>70</v>
      </c>
      <c r="P96" s="112">
        <v>60</v>
      </c>
      <c r="Q96" s="113">
        <v>45</v>
      </c>
      <c r="R96" s="114">
        <v>70</v>
      </c>
      <c r="S96" s="112">
        <v>60</v>
      </c>
      <c r="T96" s="113">
        <v>45</v>
      </c>
      <c r="U96" s="114">
        <v>70</v>
      </c>
      <c r="W96" s="43" t="s">
        <v>34</v>
      </c>
      <c r="X96" s="43">
        <f t="shared" si="50"/>
        <v>51000</v>
      </c>
      <c r="Y96" s="43">
        <f t="shared" si="48"/>
        <v>0</v>
      </c>
      <c r="Z96" s="43">
        <f t="shared" si="48"/>
        <v>31500</v>
      </c>
      <c r="AA96" s="45">
        <f t="shared" si="48"/>
        <v>0</v>
      </c>
      <c r="AB96" s="43">
        <f t="shared" si="48"/>
        <v>0</v>
      </c>
      <c r="AC96" s="44">
        <f t="shared" si="48"/>
        <v>31500</v>
      </c>
      <c r="AD96" s="43">
        <f t="shared" si="48"/>
        <v>0</v>
      </c>
      <c r="AE96" s="43">
        <f t="shared" si="48"/>
        <v>0</v>
      </c>
      <c r="AF96" s="43">
        <f t="shared" si="48"/>
        <v>31500</v>
      </c>
      <c r="AH96" s="43" t="s">
        <v>34</v>
      </c>
      <c r="AI96" s="1">
        <f t="shared" si="51"/>
        <v>60</v>
      </c>
      <c r="AJ96" s="1">
        <f t="shared" si="49"/>
        <v>0</v>
      </c>
      <c r="AK96" s="1">
        <f t="shared" si="49"/>
        <v>70</v>
      </c>
      <c r="AL96" s="1">
        <f t="shared" si="49"/>
        <v>0</v>
      </c>
      <c r="AM96" s="1">
        <f t="shared" si="49"/>
        <v>0</v>
      </c>
      <c r="AN96" s="1">
        <f t="shared" si="49"/>
        <v>70</v>
      </c>
      <c r="AO96" s="1">
        <f t="shared" si="49"/>
        <v>0</v>
      </c>
      <c r="AP96" s="1">
        <f t="shared" si="49"/>
        <v>0</v>
      </c>
      <c r="AQ96" s="1">
        <f t="shared" si="49"/>
        <v>70</v>
      </c>
    </row>
    <row r="97" spans="1:43" x14ac:dyDescent="0.2">
      <c r="A97" s="8" t="s">
        <v>57</v>
      </c>
      <c r="B97" s="29">
        <v>0</v>
      </c>
      <c r="C97" s="30">
        <v>0</v>
      </c>
      <c r="D97" s="31">
        <v>0</v>
      </c>
      <c r="E97" s="29">
        <v>0</v>
      </c>
      <c r="F97" s="30">
        <v>0</v>
      </c>
      <c r="G97" s="31">
        <v>0</v>
      </c>
      <c r="H97" s="30">
        <v>0</v>
      </c>
      <c r="I97" s="30">
        <v>0</v>
      </c>
      <c r="J97" s="30">
        <v>0</v>
      </c>
      <c r="L97" s="8" t="s">
        <v>57</v>
      </c>
      <c r="M97" s="73">
        <v>50</v>
      </c>
      <c r="N97" s="74">
        <v>40</v>
      </c>
      <c r="O97" s="75">
        <v>60</v>
      </c>
      <c r="P97" s="109">
        <v>50</v>
      </c>
      <c r="Q97" s="110">
        <v>40</v>
      </c>
      <c r="R97" s="111">
        <v>60</v>
      </c>
      <c r="S97" s="109">
        <v>50</v>
      </c>
      <c r="T97" s="110">
        <v>40</v>
      </c>
      <c r="U97" s="111">
        <v>60</v>
      </c>
      <c r="W97" s="8" t="s">
        <v>57</v>
      </c>
      <c r="X97" s="1">
        <f>B20*M97*B43</f>
        <v>0</v>
      </c>
      <c r="Y97" s="1">
        <f t="shared" ref="Y97:AF99" si="52">C20*N97*C43</f>
        <v>0</v>
      </c>
      <c r="Z97" s="1">
        <f t="shared" si="52"/>
        <v>0</v>
      </c>
      <c r="AA97" s="42">
        <f t="shared" si="52"/>
        <v>0</v>
      </c>
      <c r="AB97" s="1">
        <f t="shared" si="52"/>
        <v>0</v>
      </c>
      <c r="AC97" s="41">
        <f t="shared" si="52"/>
        <v>0</v>
      </c>
      <c r="AD97" s="1">
        <f t="shared" si="52"/>
        <v>0</v>
      </c>
      <c r="AE97" s="1">
        <f t="shared" si="52"/>
        <v>0</v>
      </c>
      <c r="AF97" s="1">
        <f t="shared" si="52"/>
        <v>0</v>
      </c>
      <c r="AH97" s="8" t="s">
        <v>57</v>
      </c>
      <c r="AI97" s="1">
        <f>M97*B43</f>
        <v>0</v>
      </c>
      <c r="AJ97" s="1">
        <f t="shared" ref="AJ97:AQ99" si="53">N97*C43</f>
        <v>0</v>
      </c>
      <c r="AK97" s="1">
        <f t="shared" si="53"/>
        <v>0</v>
      </c>
      <c r="AL97" s="1">
        <f t="shared" si="53"/>
        <v>0</v>
      </c>
      <c r="AM97" s="1">
        <f t="shared" si="53"/>
        <v>0</v>
      </c>
      <c r="AN97" s="1">
        <f t="shared" si="53"/>
        <v>0</v>
      </c>
      <c r="AO97" s="1">
        <f t="shared" si="53"/>
        <v>0</v>
      </c>
      <c r="AP97" s="1">
        <f t="shared" si="53"/>
        <v>0</v>
      </c>
      <c r="AQ97" s="1">
        <f t="shared" si="53"/>
        <v>0</v>
      </c>
    </row>
    <row r="98" spans="1:43" x14ac:dyDescent="0.2">
      <c r="A98" s="1" t="s">
        <v>33</v>
      </c>
      <c r="B98" s="29">
        <v>0</v>
      </c>
      <c r="C98" s="30">
        <v>45</v>
      </c>
      <c r="D98" s="31">
        <v>0</v>
      </c>
      <c r="E98" s="29">
        <v>0</v>
      </c>
      <c r="F98" s="30">
        <v>45</v>
      </c>
      <c r="G98" s="31">
        <v>0</v>
      </c>
      <c r="H98" s="30">
        <v>0</v>
      </c>
      <c r="I98" s="30">
        <v>45</v>
      </c>
      <c r="J98" s="30">
        <v>0</v>
      </c>
      <c r="K98" s="8" t="s">
        <v>64</v>
      </c>
      <c r="L98" s="1" t="s">
        <v>33</v>
      </c>
      <c r="M98" s="73">
        <v>70</v>
      </c>
      <c r="N98" s="74">
        <v>45</v>
      </c>
      <c r="O98" s="75">
        <v>65</v>
      </c>
      <c r="P98" s="109">
        <v>70</v>
      </c>
      <c r="Q98" s="110">
        <v>45</v>
      </c>
      <c r="R98" s="111">
        <v>65</v>
      </c>
      <c r="S98" s="109">
        <v>70</v>
      </c>
      <c r="T98" s="110">
        <v>45</v>
      </c>
      <c r="U98" s="111">
        <v>65</v>
      </c>
      <c r="W98" s="1" t="s">
        <v>33</v>
      </c>
      <c r="X98" s="1">
        <f t="shared" ref="X98:X99" si="54">B21*M98*B44</f>
        <v>0</v>
      </c>
      <c r="Y98" s="1">
        <f t="shared" si="52"/>
        <v>36000</v>
      </c>
      <c r="Z98" s="1">
        <f t="shared" si="52"/>
        <v>0</v>
      </c>
      <c r="AA98" s="42">
        <f t="shared" si="52"/>
        <v>0</v>
      </c>
      <c r="AB98" s="1">
        <f t="shared" si="52"/>
        <v>36000</v>
      </c>
      <c r="AC98" s="41">
        <f t="shared" si="52"/>
        <v>0</v>
      </c>
      <c r="AD98" s="1">
        <f t="shared" si="52"/>
        <v>0</v>
      </c>
      <c r="AE98" s="1">
        <f t="shared" si="52"/>
        <v>36000</v>
      </c>
      <c r="AF98" s="1">
        <f t="shared" si="52"/>
        <v>0</v>
      </c>
      <c r="AH98" s="1" t="s">
        <v>33</v>
      </c>
      <c r="AI98" s="1">
        <f t="shared" ref="AI98:AI99" si="55">M98*B44</f>
        <v>0</v>
      </c>
      <c r="AJ98" s="1">
        <f t="shared" si="53"/>
        <v>45</v>
      </c>
      <c r="AK98" s="1">
        <f t="shared" si="53"/>
        <v>0</v>
      </c>
      <c r="AL98" s="1">
        <f t="shared" si="53"/>
        <v>0</v>
      </c>
      <c r="AM98" s="1">
        <f t="shared" si="53"/>
        <v>45</v>
      </c>
      <c r="AN98" s="1">
        <f t="shared" si="53"/>
        <v>0</v>
      </c>
      <c r="AO98" s="1">
        <f t="shared" si="53"/>
        <v>0</v>
      </c>
      <c r="AP98" s="1">
        <f t="shared" si="53"/>
        <v>45</v>
      </c>
      <c r="AQ98" s="1">
        <f t="shared" si="53"/>
        <v>0</v>
      </c>
    </row>
    <row r="99" spans="1:43" x14ac:dyDescent="0.2">
      <c r="A99" s="1" t="s">
        <v>34</v>
      </c>
      <c r="B99" s="32">
        <v>80</v>
      </c>
      <c r="C99" s="33">
        <v>0</v>
      </c>
      <c r="D99" s="34">
        <v>70</v>
      </c>
      <c r="E99" s="32">
        <v>80</v>
      </c>
      <c r="F99" s="33">
        <v>0</v>
      </c>
      <c r="G99" s="34">
        <v>70</v>
      </c>
      <c r="H99" s="33">
        <v>80</v>
      </c>
      <c r="I99" s="33">
        <v>0</v>
      </c>
      <c r="J99" s="33">
        <v>70</v>
      </c>
      <c r="L99" s="1" t="s">
        <v>34</v>
      </c>
      <c r="M99" s="76">
        <v>80</v>
      </c>
      <c r="N99" s="77">
        <v>60</v>
      </c>
      <c r="O99" s="78">
        <v>70</v>
      </c>
      <c r="P99" s="112">
        <v>80</v>
      </c>
      <c r="Q99" s="113">
        <v>60</v>
      </c>
      <c r="R99" s="114">
        <v>70</v>
      </c>
      <c r="S99" s="112">
        <v>80</v>
      </c>
      <c r="T99" s="113">
        <v>60</v>
      </c>
      <c r="U99" s="114">
        <v>70</v>
      </c>
      <c r="W99" s="1" t="s">
        <v>34</v>
      </c>
      <c r="X99" s="1">
        <f t="shared" si="54"/>
        <v>68000</v>
      </c>
      <c r="Y99" s="1">
        <f t="shared" si="52"/>
        <v>0</v>
      </c>
      <c r="Z99" s="1">
        <f t="shared" si="52"/>
        <v>31500</v>
      </c>
      <c r="AA99" s="42">
        <f t="shared" si="52"/>
        <v>68000</v>
      </c>
      <c r="AB99" s="1">
        <f t="shared" si="52"/>
        <v>0</v>
      </c>
      <c r="AC99" s="41">
        <f t="shared" si="52"/>
        <v>31500</v>
      </c>
      <c r="AD99" s="1">
        <f t="shared" si="52"/>
        <v>68000</v>
      </c>
      <c r="AE99" s="1">
        <f t="shared" si="52"/>
        <v>0</v>
      </c>
      <c r="AF99" s="1">
        <f t="shared" si="52"/>
        <v>31500</v>
      </c>
      <c r="AH99" s="1" t="s">
        <v>34</v>
      </c>
      <c r="AI99" s="1">
        <f t="shared" si="55"/>
        <v>80</v>
      </c>
      <c r="AJ99" s="1">
        <f t="shared" si="53"/>
        <v>0</v>
      </c>
      <c r="AK99" s="1">
        <f t="shared" si="53"/>
        <v>70</v>
      </c>
      <c r="AL99" s="1">
        <f t="shared" si="53"/>
        <v>80</v>
      </c>
      <c r="AM99" s="1">
        <f t="shared" si="53"/>
        <v>0</v>
      </c>
      <c r="AN99" s="1">
        <f t="shared" si="53"/>
        <v>70</v>
      </c>
      <c r="AO99" s="1">
        <f t="shared" si="53"/>
        <v>80</v>
      </c>
      <c r="AP99" s="1">
        <f t="shared" si="53"/>
        <v>0</v>
      </c>
      <c r="AQ99" s="1">
        <f t="shared" si="53"/>
        <v>70</v>
      </c>
    </row>
    <row r="100" spans="1:43" x14ac:dyDescent="0.2">
      <c r="A100" s="8" t="s">
        <v>59</v>
      </c>
      <c r="B100" s="35">
        <v>0</v>
      </c>
      <c r="C100" s="36">
        <v>0</v>
      </c>
      <c r="D100" s="37">
        <v>0</v>
      </c>
      <c r="E100" s="35">
        <v>0</v>
      </c>
      <c r="F100" s="36">
        <v>0</v>
      </c>
      <c r="G100" s="37">
        <v>0</v>
      </c>
      <c r="H100" s="36">
        <v>0</v>
      </c>
      <c r="I100" s="36">
        <v>0</v>
      </c>
      <c r="J100" s="36">
        <v>0</v>
      </c>
      <c r="L100" s="8" t="s">
        <v>59</v>
      </c>
      <c r="M100" s="109">
        <v>50</v>
      </c>
      <c r="N100" s="110">
        <v>40</v>
      </c>
      <c r="O100" s="111">
        <v>60</v>
      </c>
      <c r="P100" s="109">
        <v>50</v>
      </c>
      <c r="Q100" s="110">
        <v>40</v>
      </c>
      <c r="R100" s="111">
        <v>60</v>
      </c>
      <c r="S100" s="109">
        <v>50</v>
      </c>
      <c r="T100" s="110">
        <v>40</v>
      </c>
      <c r="U100" s="111">
        <v>60</v>
      </c>
      <c r="W100" s="8" t="s">
        <v>59</v>
      </c>
      <c r="X100" s="1">
        <f>B20*M100*B50</f>
        <v>0</v>
      </c>
      <c r="Y100" s="1">
        <f t="shared" ref="Y100:AF102" si="56">C20*N100*C50</f>
        <v>0</v>
      </c>
      <c r="Z100" s="1">
        <f t="shared" si="56"/>
        <v>0</v>
      </c>
      <c r="AA100" s="42">
        <f t="shared" si="56"/>
        <v>0</v>
      </c>
      <c r="AB100" s="1">
        <f t="shared" si="56"/>
        <v>0</v>
      </c>
      <c r="AC100" s="41">
        <f t="shared" si="56"/>
        <v>0</v>
      </c>
      <c r="AD100" s="1">
        <f t="shared" si="56"/>
        <v>0</v>
      </c>
      <c r="AE100" s="1">
        <f t="shared" si="56"/>
        <v>0</v>
      </c>
      <c r="AF100" s="1">
        <f t="shared" si="56"/>
        <v>0</v>
      </c>
      <c r="AH100" s="8" t="s">
        <v>59</v>
      </c>
      <c r="AI100" s="1">
        <f>M100*B50</f>
        <v>0</v>
      </c>
      <c r="AJ100" s="1">
        <f t="shared" ref="AJ100:AQ102" si="57">N100*C50</f>
        <v>0</v>
      </c>
      <c r="AK100" s="1">
        <f t="shared" si="57"/>
        <v>0</v>
      </c>
      <c r="AL100" s="1">
        <f t="shared" si="57"/>
        <v>0</v>
      </c>
      <c r="AM100" s="1">
        <f t="shared" si="57"/>
        <v>0</v>
      </c>
      <c r="AN100" s="1">
        <f t="shared" si="57"/>
        <v>0</v>
      </c>
      <c r="AO100" s="1">
        <f t="shared" si="57"/>
        <v>0</v>
      </c>
      <c r="AP100" s="1">
        <f t="shared" si="57"/>
        <v>0</v>
      </c>
      <c r="AQ100" s="1">
        <f t="shared" si="57"/>
        <v>0</v>
      </c>
    </row>
    <row r="101" spans="1:43" x14ac:dyDescent="0.2">
      <c r="A101" s="1" t="s">
        <v>33</v>
      </c>
      <c r="B101" s="29">
        <v>0</v>
      </c>
      <c r="C101" s="30">
        <v>45</v>
      </c>
      <c r="D101" s="31">
        <v>0</v>
      </c>
      <c r="E101" s="29">
        <v>0</v>
      </c>
      <c r="F101" s="30">
        <v>45</v>
      </c>
      <c r="G101" s="31">
        <v>0</v>
      </c>
      <c r="H101" s="30">
        <v>0</v>
      </c>
      <c r="I101" s="30">
        <v>45</v>
      </c>
      <c r="J101" s="30">
        <v>0</v>
      </c>
      <c r="L101" s="1" t="s">
        <v>33</v>
      </c>
      <c r="M101" s="109">
        <v>70</v>
      </c>
      <c r="N101" s="110">
        <v>45</v>
      </c>
      <c r="O101" s="111">
        <v>65</v>
      </c>
      <c r="P101" s="109">
        <v>70</v>
      </c>
      <c r="Q101" s="110">
        <v>45</v>
      </c>
      <c r="R101" s="111">
        <v>65</v>
      </c>
      <c r="S101" s="109">
        <v>70</v>
      </c>
      <c r="T101" s="110">
        <v>45</v>
      </c>
      <c r="U101" s="111">
        <v>65</v>
      </c>
      <c r="W101" s="1" t="s">
        <v>33</v>
      </c>
      <c r="X101" s="1">
        <f t="shared" ref="X101:X102" si="58">B21*M101*B51</f>
        <v>0</v>
      </c>
      <c r="Y101" s="1">
        <f t="shared" si="56"/>
        <v>36000</v>
      </c>
      <c r="Z101" s="1">
        <f t="shared" si="56"/>
        <v>0</v>
      </c>
      <c r="AA101" s="42">
        <f t="shared" si="56"/>
        <v>0</v>
      </c>
      <c r="AB101" s="1">
        <f t="shared" si="56"/>
        <v>36000</v>
      </c>
      <c r="AC101" s="41">
        <f t="shared" si="56"/>
        <v>0</v>
      </c>
      <c r="AD101" s="1">
        <f t="shared" si="56"/>
        <v>0</v>
      </c>
      <c r="AE101" s="1">
        <f t="shared" si="56"/>
        <v>36000</v>
      </c>
      <c r="AF101" s="1">
        <f t="shared" si="56"/>
        <v>0</v>
      </c>
      <c r="AH101" s="1" t="s">
        <v>33</v>
      </c>
      <c r="AI101" s="1">
        <f t="shared" ref="AI101:AI102" si="59">M101*B51</f>
        <v>0</v>
      </c>
      <c r="AJ101" s="1">
        <f t="shared" si="57"/>
        <v>45</v>
      </c>
      <c r="AK101" s="1">
        <f t="shared" si="57"/>
        <v>0</v>
      </c>
      <c r="AL101" s="1">
        <f t="shared" si="57"/>
        <v>0</v>
      </c>
      <c r="AM101" s="1">
        <f t="shared" si="57"/>
        <v>45</v>
      </c>
      <c r="AN101" s="1">
        <f t="shared" si="57"/>
        <v>0</v>
      </c>
      <c r="AO101" s="1">
        <f t="shared" si="57"/>
        <v>0</v>
      </c>
      <c r="AP101" s="1">
        <f t="shared" si="57"/>
        <v>45</v>
      </c>
      <c r="AQ101" s="1">
        <f t="shared" si="57"/>
        <v>0</v>
      </c>
    </row>
    <row r="102" spans="1:43" x14ac:dyDescent="0.2">
      <c r="A102" s="1" t="s">
        <v>34</v>
      </c>
      <c r="B102" s="32">
        <v>80</v>
      </c>
      <c r="C102" s="33">
        <v>0</v>
      </c>
      <c r="D102" s="34">
        <v>70</v>
      </c>
      <c r="E102" s="32">
        <v>80</v>
      </c>
      <c r="F102" s="33">
        <v>0</v>
      </c>
      <c r="G102" s="34">
        <v>70</v>
      </c>
      <c r="H102" s="33">
        <v>75</v>
      </c>
      <c r="I102" s="33">
        <v>0</v>
      </c>
      <c r="J102" s="33">
        <v>70</v>
      </c>
      <c r="L102" s="1" t="s">
        <v>34</v>
      </c>
      <c r="M102" s="112">
        <v>80</v>
      </c>
      <c r="N102" s="113">
        <v>60</v>
      </c>
      <c r="O102" s="114">
        <v>70</v>
      </c>
      <c r="P102" s="112">
        <v>80</v>
      </c>
      <c r="Q102" s="113">
        <v>60</v>
      </c>
      <c r="R102" s="114">
        <v>70</v>
      </c>
      <c r="S102" s="112">
        <v>80</v>
      </c>
      <c r="T102" s="113">
        <v>60</v>
      </c>
      <c r="U102" s="114">
        <v>70</v>
      </c>
      <c r="W102" s="1" t="s">
        <v>34</v>
      </c>
      <c r="X102" s="1">
        <f t="shared" si="58"/>
        <v>68000</v>
      </c>
      <c r="Y102" s="1">
        <f t="shared" si="56"/>
        <v>0</v>
      </c>
      <c r="Z102" s="1">
        <f t="shared" si="56"/>
        <v>31500</v>
      </c>
      <c r="AA102" s="42">
        <f t="shared" si="56"/>
        <v>68000</v>
      </c>
      <c r="AB102" s="1">
        <f t="shared" si="56"/>
        <v>0</v>
      </c>
      <c r="AC102" s="41">
        <f t="shared" si="56"/>
        <v>31500</v>
      </c>
      <c r="AD102" s="1">
        <f t="shared" si="56"/>
        <v>68000</v>
      </c>
      <c r="AE102" s="1">
        <f t="shared" si="56"/>
        <v>0</v>
      </c>
      <c r="AF102" s="1">
        <f t="shared" si="56"/>
        <v>31500</v>
      </c>
      <c r="AH102" s="1" t="s">
        <v>34</v>
      </c>
      <c r="AI102" s="1">
        <f t="shared" si="59"/>
        <v>80</v>
      </c>
      <c r="AJ102" s="1">
        <f t="shared" si="57"/>
        <v>0</v>
      </c>
      <c r="AK102" s="1">
        <f t="shared" si="57"/>
        <v>70</v>
      </c>
      <c r="AL102" s="1">
        <f t="shared" si="57"/>
        <v>80</v>
      </c>
      <c r="AM102" s="1">
        <f t="shared" si="57"/>
        <v>0</v>
      </c>
      <c r="AN102" s="1">
        <f t="shared" si="57"/>
        <v>70</v>
      </c>
      <c r="AO102" s="1">
        <f t="shared" si="57"/>
        <v>80</v>
      </c>
      <c r="AP102" s="1">
        <f t="shared" si="57"/>
        <v>0</v>
      </c>
      <c r="AQ102" s="1">
        <f t="shared" si="57"/>
        <v>70</v>
      </c>
    </row>
    <row r="103" spans="1:43" x14ac:dyDescent="0.2">
      <c r="A103" s="8" t="s">
        <v>60</v>
      </c>
      <c r="B103" s="29">
        <v>0</v>
      </c>
      <c r="C103" s="30">
        <v>0</v>
      </c>
      <c r="D103" s="31">
        <v>0</v>
      </c>
      <c r="E103" s="29">
        <v>50</v>
      </c>
      <c r="F103" s="30">
        <v>0</v>
      </c>
      <c r="G103" s="31">
        <v>0</v>
      </c>
      <c r="H103" s="30">
        <v>45</v>
      </c>
      <c r="I103" s="30">
        <v>0</v>
      </c>
      <c r="J103" s="30">
        <v>0</v>
      </c>
      <c r="L103" s="8" t="s">
        <v>60</v>
      </c>
      <c r="M103" s="109">
        <v>50</v>
      </c>
      <c r="N103" s="110">
        <v>40</v>
      </c>
      <c r="O103" s="111">
        <v>60</v>
      </c>
      <c r="P103" s="109">
        <v>50</v>
      </c>
      <c r="Q103" s="110">
        <v>40</v>
      </c>
      <c r="R103" s="111">
        <v>60</v>
      </c>
      <c r="S103" s="109">
        <v>50</v>
      </c>
      <c r="T103" s="110">
        <v>40</v>
      </c>
      <c r="U103" s="111">
        <v>60</v>
      </c>
      <c r="W103" s="8" t="s">
        <v>60</v>
      </c>
      <c r="X103" s="1">
        <f>B20*M103*B57</f>
        <v>0</v>
      </c>
      <c r="Y103" s="1">
        <f t="shared" ref="Y103:AF105" si="60">C20*N103*C57</f>
        <v>0</v>
      </c>
      <c r="Z103" s="1">
        <f t="shared" si="60"/>
        <v>0</v>
      </c>
      <c r="AA103" s="42">
        <f t="shared" si="60"/>
        <v>75000</v>
      </c>
      <c r="AB103" s="1">
        <f t="shared" si="60"/>
        <v>0</v>
      </c>
      <c r="AC103" s="41">
        <f t="shared" si="60"/>
        <v>0</v>
      </c>
      <c r="AD103" s="1">
        <f t="shared" si="60"/>
        <v>75000</v>
      </c>
      <c r="AE103" s="1">
        <f t="shared" si="60"/>
        <v>0</v>
      </c>
      <c r="AF103" s="1">
        <f t="shared" si="60"/>
        <v>0</v>
      </c>
      <c r="AH103" s="8" t="s">
        <v>60</v>
      </c>
      <c r="AI103" s="1">
        <f>M103*B57</f>
        <v>0</v>
      </c>
      <c r="AJ103" s="1">
        <f t="shared" ref="AJ103:AQ105" si="61">N103*C57</f>
        <v>0</v>
      </c>
      <c r="AK103" s="1">
        <f t="shared" si="61"/>
        <v>0</v>
      </c>
      <c r="AL103" s="1">
        <f t="shared" si="61"/>
        <v>50</v>
      </c>
      <c r="AM103" s="1">
        <f t="shared" si="61"/>
        <v>0</v>
      </c>
      <c r="AN103" s="1">
        <f t="shared" si="61"/>
        <v>0</v>
      </c>
      <c r="AO103" s="1">
        <f t="shared" si="61"/>
        <v>50</v>
      </c>
      <c r="AP103" s="1">
        <f t="shared" si="61"/>
        <v>0</v>
      </c>
      <c r="AQ103" s="1">
        <f t="shared" si="61"/>
        <v>0</v>
      </c>
    </row>
    <row r="104" spans="1:43" x14ac:dyDescent="0.2">
      <c r="A104" s="1" t="s">
        <v>33</v>
      </c>
      <c r="B104" s="29">
        <v>0</v>
      </c>
      <c r="C104" s="30">
        <v>45</v>
      </c>
      <c r="D104" s="31">
        <v>0</v>
      </c>
      <c r="E104" s="29">
        <v>0</v>
      </c>
      <c r="F104" s="30">
        <v>45</v>
      </c>
      <c r="G104" s="31">
        <v>0</v>
      </c>
      <c r="H104" s="30">
        <v>0</v>
      </c>
      <c r="I104" s="30">
        <v>45</v>
      </c>
      <c r="J104" s="30">
        <v>0</v>
      </c>
      <c r="L104" s="1" t="s">
        <v>33</v>
      </c>
      <c r="M104" s="109">
        <v>70</v>
      </c>
      <c r="N104" s="110">
        <v>45</v>
      </c>
      <c r="O104" s="111">
        <v>65</v>
      </c>
      <c r="P104" s="109">
        <v>70</v>
      </c>
      <c r="Q104" s="110">
        <v>45</v>
      </c>
      <c r="R104" s="111">
        <v>65</v>
      </c>
      <c r="S104" s="109">
        <v>70</v>
      </c>
      <c r="T104" s="110">
        <v>45</v>
      </c>
      <c r="U104" s="111">
        <v>65</v>
      </c>
      <c r="W104" s="1" t="s">
        <v>33</v>
      </c>
      <c r="X104" s="1">
        <f t="shared" ref="X104:X105" si="62">B21*M104*B58</f>
        <v>0</v>
      </c>
      <c r="Y104" s="1">
        <f t="shared" si="60"/>
        <v>36000</v>
      </c>
      <c r="Z104" s="1">
        <f t="shared" si="60"/>
        <v>0</v>
      </c>
      <c r="AA104" s="42">
        <f t="shared" si="60"/>
        <v>0</v>
      </c>
      <c r="AB104" s="1">
        <f t="shared" si="60"/>
        <v>36000</v>
      </c>
      <c r="AC104" s="41">
        <f t="shared" si="60"/>
        <v>0</v>
      </c>
      <c r="AD104" s="1">
        <f t="shared" si="60"/>
        <v>0</v>
      </c>
      <c r="AE104" s="1">
        <f t="shared" si="60"/>
        <v>36000</v>
      </c>
      <c r="AF104" s="1">
        <f t="shared" si="60"/>
        <v>0</v>
      </c>
      <c r="AH104" s="1" t="s">
        <v>33</v>
      </c>
      <c r="AI104" s="1">
        <f t="shared" ref="AI104:AI105" si="63">M104*B58</f>
        <v>0</v>
      </c>
      <c r="AJ104" s="1">
        <f t="shared" si="61"/>
        <v>45</v>
      </c>
      <c r="AK104" s="1">
        <f t="shared" si="61"/>
        <v>0</v>
      </c>
      <c r="AL104" s="1">
        <f t="shared" si="61"/>
        <v>0</v>
      </c>
      <c r="AM104" s="1">
        <f t="shared" si="61"/>
        <v>45</v>
      </c>
      <c r="AN104" s="1">
        <f t="shared" si="61"/>
        <v>0</v>
      </c>
      <c r="AO104" s="1">
        <f t="shared" si="61"/>
        <v>0</v>
      </c>
      <c r="AP104" s="1">
        <f t="shared" si="61"/>
        <v>45</v>
      </c>
      <c r="AQ104" s="1">
        <f t="shared" si="61"/>
        <v>0</v>
      </c>
    </row>
    <row r="105" spans="1:43" x14ac:dyDescent="0.2">
      <c r="A105" s="1" t="s">
        <v>34</v>
      </c>
      <c r="B105" s="29">
        <v>80</v>
      </c>
      <c r="C105" s="30">
        <v>0</v>
      </c>
      <c r="D105" s="31">
        <v>70</v>
      </c>
      <c r="E105" s="29">
        <v>0</v>
      </c>
      <c r="F105" s="30">
        <v>0</v>
      </c>
      <c r="G105" s="31">
        <v>70</v>
      </c>
      <c r="H105" s="30">
        <v>0</v>
      </c>
      <c r="I105" s="30">
        <v>0</v>
      </c>
      <c r="J105" s="30">
        <v>70</v>
      </c>
      <c r="L105" s="1" t="s">
        <v>34</v>
      </c>
      <c r="M105" s="112">
        <v>80</v>
      </c>
      <c r="N105" s="113">
        <v>60</v>
      </c>
      <c r="O105" s="114">
        <v>70</v>
      </c>
      <c r="P105" s="112">
        <v>80</v>
      </c>
      <c r="Q105" s="113">
        <v>60</v>
      </c>
      <c r="R105" s="114">
        <v>70</v>
      </c>
      <c r="S105" s="112">
        <v>80</v>
      </c>
      <c r="T105" s="113">
        <v>60</v>
      </c>
      <c r="U105" s="114">
        <v>70</v>
      </c>
      <c r="W105" s="1" t="s">
        <v>34</v>
      </c>
      <c r="X105" s="1">
        <f t="shared" si="62"/>
        <v>68000</v>
      </c>
      <c r="Y105" s="1">
        <f t="shared" si="60"/>
        <v>0</v>
      </c>
      <c r="Z105" s="1">
        <f t="shared" si="60"/>
        <v>31500</v>
      </c>
      <c r="AA105" s="42">
        <f t="shared" si="60"/>
        <v>0</v>
      </c>
      <c r="AB105" s="1">
        <f t="shared" si="60"/>
        <v>0</v>
      </c>
      <c r="AC105" s="41">
        <f t="shared" si="60"/>
        <v>31500</v>
      </c>
      <c r="AD105" s="1">
        <f t="shared" si="60"/>
        <v>0</v>
      </c>
      <c r="AE105" s="1">
        <f t="shared" si="60"/>
        <v>0</v>
      </c>
      <c r="AF105" s="1">
        <f t="shared" si="60"/>
        <v>31500</v>
      </c>
      <c r="AH105" s="1" t="s">
        <v>34</v>
      </c>
      <c r="AI105" s="1">
        <f t="shared" si="63"/>
        <v>80</v>
      </c>
      <c r="AJ105" s="1">
        <f t="shared" si="61"/>
        <v>0</v>
      </c>
      <c r="AK105" s="1">
        <f t="shared" si="61"/>
        <v>70</v>
      </c>
      <c r="AL105" s="1">
        <f t="shared" si="61"/>
        <v>0</v>
      </c>
      <c r="AM105" s="1">
        <f t="shared" si="61"/>
        <v>0</v>
      </c>
      <c r="AN105" s="1">
        <f t="shared" si="61"/>
        <v>70</v>
      </c>
      <c r="AO105" s="1">
        <f t="shared" si="61"/>
        <v>0</v>
      </c>
      <c r="AP105" s="1">
        <f t="shared" si="61"/>
        <v>0</v>
      </c>
      <c r="AQ105" s="1">
        <f t="shared" si="61"/>
        <v>70</v>
      </c>
    </row>
    <row r="108" spans="1:43" x14ac:dyDescent="0.2">
      <c r="W108"/>
    </row>
    <row r="109" spans="1:43" ht="13.9" customHeight="1" x14ac:dyDescent="0.2">
      <c r="A109" s="7" t="s">
        <v>66</v>
      </c>
      <c r="B109" s="8" t="s">
        <v>28</v>
      </c>
      <c r="C109" s="8"/>
      <c r="D109" s="8"/>
      <c r="E109" s="8" t="s">
        <v>29</v>
      </c>
      <c r="F109" s="8"/>
      <c r="G109" s="8"/>
      <c r="H109" s="8" t="s">
        <v>30</v>
      </c>
      <c r="K109" s="1" t="s">
        <v>67</v>
      </c>
      <c r="L109" s="1" t="s">
        <v>68</v>
      </c>
      <c r="M109" s="1" t="s">
        <v>69</v>
      </c>
      <c r="V109"/>
      <c r="W109" s="120" t="s">
        <v>70</v>
      </c>
      <c r="X109"/>
      <c r="AG109" s="1" t="s">
        <v>67</v>
      </c>
      <c r="AH109" s="7" t="s">
        <v>71</v>
      </c>
      <c r="AI109" s="8" t="s">
        <v>28</v>
      </c>
      <c r="AJ109" s="8"/>
      <c r="AK109" s="8"/>
      <c r="AL109" s="8" t="s">
        <v>29</v>
      </c>
      <c r="AM109" s="8"/>
      <c r="AN109" s="8"/>
      <c r="AO109" s="8" t="s">
        <v>30</v>
      </c>
    </row>
    <row r="110" spans="1:43" x14ac:dyDescent="0.2">
      <c r="A110" t="s">
        <v>72</v>
      </c>
      <c r="B110" s="1" t="s">
        <v>18</v>
      </c>
      <c r="C110" s="1" t="s">
        <v>31</v>
      </c>
      <c r="D110" s="1" t="s">
        <v>32</v>
      </c>
      <c r="E110" s="1" t="s">
        <v>18</v>
      </c>
      <c r="F110" s="1" t="s">
        <v>31</v>
      </c>
      <c r="G110" s="1" t="s">
        <v>32</v>
      </c>
      <c r="H110" s="1" t="s">
        <v>18</v>
      </c>
      <c r="I110" s="1" t="s">
        <v>31</v>
      </c>
      <c r="J110" s="1" t="s">
        <v>32</v>
      </c>
      <c r="L110"/>
      <c r="M110" s="1" t="s">
        <v>18</v>
      </c>
      <c r="N110" s="1" t="s">
        <v>31</v>
      </c>
      <c r="O110" s="1" t="s">
        <v>32</v>
      </c>
      <c r="P110" s="1" t="s">
        <v>18</v>
      </c>
      <c r="Q110" s="1" t="s">
        <v>31</v>
      </c>
      <c r="R110" s="1" t="s">
        <v>32</v>
      </c>
      <c r="S110" s="1" t="s">
        <v>18</v>
      </c>
      <c r="T110" s="1" t="s">
        <v>31</v>
      </c>
      <c r="U110" s="1" t="s">
        <v>32</v>
      </c>
      <c r="W110"/>
      <c r="X110" s="1" t="s">
        <v>18</v>
      </c>
      <c r="Y110" s="1" t="s">
        <v>31</v>
      </c>
      <c r="Z110" s="1" t="s">
        <v>32</v>
      </c>
      <c r="AA110" s="1" t="s">
        <v>18</v>
      </c>
      <c r="AB110" s="1" t="s">
        <v>31</v>
      </c>
      <c r="AC110" s="1" t="s">
        <v>32</v>
      </c>
      <c r="AD110" s="1" t="s">
        <v>18</v>
      </c>
      <c r="AE110" s="1" t="s">
        <v>31</v>
      </c>
      <c r="AF110" s="1" t="s">
        <v>32</v>
      </c>
      <c r="AI110" s="1" t="s">
        <v>18</v>
      </c>
      <c r="AJ110" s="1" t="s">
        <v>31</v>
      </c>
      <c r="AK110" s="1" t="s">
        <v>32</v>
      </c>
      <c r="AL110" s="1" t="s">
        <v>18</v>
      </c>
      <c r="AM110" s="1" t="s">
        <v>31</v>
      </c>
      <c r="AN110" s="1" t="s">
        <v>32</v>
      </c>
      <c r="AO110" s="1" t="s">
        <v>18</v>
      </c>
      <c r="AP110" s="1" t="s">
        <v>31</v>
      </c>
      <c r="AQ110" s="1" t="s">
        <v>32</v>
      </c>
    </row>
    <row r="111" spans="1:43" x14ac:dyDescent="0.2">
      <c r="A111" s="1" t="s">
        <v>21</v>
      </c>
      <c r="B111" s="25">
        <v>0</v>
      </c>
      <c r="C111" s="23">
        <v>18000</v>
      </c>
      <c r="D111" s="24">
        <v>22500</v>
      </c>
      <c r="E111" s="25">
        <v>0</v>
      </c>
      <c r="F111" s="23">
        <v>36000</v>
      </c>
      <c r="G111" s="24">
        <v>25000</v>
      </c>
      <c r="H111" s="23">
        <v>0</v>
      </c>
      <c r="I111" s="23">
        <v>40500</v>
      </c>
      <c r="J111" s="23">
        <v>27500</v>
      </c>
      <c r="K111" t="s">
        <v>73</v>
      </c>
      <c r="L111" s="1" t="s">
        <v>21</v>
      </c>
      <c r="M111" s="67">
        <f>B8*B67</f>
        <v>0</v>
      </c>
      <c r="N111" s="68">
        <f t="shared" ref="M111:U113" si="64">C8*C67</f>
        <v>18000</v>
      </c>
      <c r="O111" s="69">
        <f t="shared" si="64"/>
        <v>22500</v>
      </c>
      <c r="P111" s="68">
        <f t="shared" si="64"/>
        <v>0</v>
      </c>
      <c r="Q111" s="68">
        <f t="shared" si="64"/>
        <v>36000</v>
      </c>
      <c r="R111" s="68">
        <f t="shared" si="64"/>
        <v>25000</v>
      </c>
      <c r="S111" s="67">
        <f t="shared" si="64"/>
        <v>0</v>
      </c>
      <c r="T111" s="68">
        <f t="shared" si="64"/>
        <v>40500</v>
      </c>
      <c r="U111" s="68">
        <f t="shared" si="64"/>
        <v>27500</v>
      </c>
      <c r="V111"/>
      <c r="W111" s="1" t="s">
        <v>21</v>
      </c>
      <c r="X111" s="67">
        <f>M111-B111+X67</f>
        <v>0</v>
      </c>
      <c r="Y111" s="67">
        <f t="shared" ref="Y111:AF126" si="65">N111-C111+Y67</f>
        <v>18000</v>
      </c>
      <c r="Z111" s="67">
        <f t="shared" si="65"/>
        <v>22500</v>
      </c>
      <c r="AA111" s="67">
        <f t="shared" si="65"/>
        <v>0</v>
      </c>
      <c r="AB111" s="67">
        <f t="shared" si="65"/>
        <v>36000</v>
      </c>
      <c r="AC111" s="67">
        <f t="shared" si="65"/>
        <v>25000</v>
      </c>
      <c r="AD111" s="67">
        <f t="shared" si="65"/>
        <v>0</v>
      </c>
      <c r="AE111" s="67">
        <f t="shared" si="65"/>
        <v>40500</v>
      </c>
      <c r="AF111" s="67">
        <f t="shared" si="65"/>
        <v>27500</v>
      </c>
      <c r="AH111" s="1" t="s">
        <v>21</v>
      </c>
      <c r="AI111" s="1">
        <f>M67*B8</f>
        <v>12000</v>
      </c>
      <c r="AJ111" s="1">
        <f t="shared" ref="AJ111:AQ113" si="66">N67*C8</f>
        <v>18000</v>
      </c>
      <c r="AK111" s="1">
        <f t="shared" si="66"/>
        <v>22500</v>
      </c>
      <c r="AL111" s="1">
        <f t="shared" si="66"/>
        <v>24000</v>
      </c>
      <c r="AM111" s="1">
        <f t="shared" si="66"/>
        <v>36000</v>
      </c>
      <c r="AN111" s="1">
        <f t="shared" si="66"/>
        <v>25000</v>
      </c>
      <c r="AO111" s="1">
        <f t="shared" si="66"/>
        <v>54000</v>
      </c>
      <c r="AP111" s="1">
        <f t="shared" si="66"/>
        <v>40500</v>
      </c>
      <c r="AQ111" s="1">
        <f t="shared" si="66"/>
        <v>27500</v>
      </c>
    </row>
    <row r="112" spans="1:43" x14ac:dyDescent="0.2">
      <c r="A112" s="1" t="s">
        <v>33</v>
      </c>
      <c r="B112" s="25">
        <v>0</v>
      </c>
      <c r="C112" s="23">
        <v>0</v>
      </c>
      <c r="D112" s="24">
        <v>0</v>
      </c>
      <c r="E112" s="25">
        <v>0</v>
      </c>
      <c r="F112" s="23">
        <v>0</v>
      </c>
      <c r="G112" s="24">
        <v>0</v>
      </c>
      <c r="H112" s="23">
        <v>0</v>
      </c>
      <c r="I112" s="23">
        <v>0</v>
      </c>
      <c r="J112" s="23">
        <v>0</v>
      </c>
      <c r="L112" s="1" t="s">
        <v>33</v>
      </c>
      <c r="M112" s="67">
        <f t="shared" si="64"/>
        <v>0</v>
      </c>
      <c r="N112" s="68">
        <f t="shared" si="64"/>
        <v>0</v>
      </c>
      <c r="O112" s="69">
        <f t="shared" si="64"/>
        <v>0</v>
      </c>
      <c r="P112" s="68">
        <f t="shared" si="64"/>
        <v>0</v>
      </c>
      <c r="Q112" s="68">
        <f t="shared" si="64"/>
        <v>0</v>
      </c>
      <c r="R112" s="68">
        <f t="shared" si="64"/>
        <v>0</v>
      </c>
      <c r="S112" s="67">
        <f t="shared" si="64"/>
        <v>0</v>
      </c>
      <c r="T112" s="68">
        <f t="shared" si="64"/>
        <v>0</v>
      </c>
      <c r="U112" s="68">
        <f t="shared" si="64"/>
        <v>0</v>
      </c>
      <c r="W112" s="1" t="s">
        <v>33</v>
      </c>
      <c r="X112" s="67">
        <f t="shared" ref="X112:AF127" si="67">M112-B112+X68</f>
        <v>0</v>
      </c>
      <c r="Y112" s="67">
        <f t="shared" si="65"/>
        <v>0</v>
      </c>
      <c r="Z112" s="67">
        <f t="shared" si="65"/>
        <v>0</v>
      </c>
      <c r="AA112" s="67">
        <f t="shared" si="65"/>
        <v>0</v>
      </c>
      <c r="AB112" s="67">
        <f t="shared" si="65"/>
        <v>0</v>
      </c>
      <c r="AC112" s="67">
        <f t="shared" si="65"/>
        <v>0</v>
      </c>
      <c r="AD112" s="67">
        <f t="shared" si="65"/>
        <v>0</v>
      </c>
      <c r="AE112" s="67">
        <f t="shared" si="65"/>
        <v>0</v>
      </c>
      <c r="AF112" s="67">
        <f t="shared" si="65"/>
        <v>0</v>
      </c>
      <c r="AH112" s="1" t="s">
        <v>33</v>
      </c>
      <c r="AI112" s="1">
        <f t="shared" ref="AI112:AI113" si="68">M68*B9</f>
        <v>15000</v>
      </c>
      <c r="AJ112" s="1">
        <f t="shared" si="66"/>
        <v>20000</v>
      </c>
      <c r="AK112" s="1">
        <f t="shared" si="66"/>
        <v>16500</v>
      </c>
      <c r="AL112" s="1">
        <f t="shared" si="66"/>
        <v>25000</v>
      </c>
      <c r="AM112" s="1">
        <f t="shared" si="66"/>
        <v>33600</v>
      </c>
      <c r="AN112" s="1">
        <f t="shared" si="66"/>
        <v>15600</v>
      </c>
      <c r="AO112" s="1">
        <f t="shared" si="66"/>
        <v>50000</v>
      </c>
      <c r="AP112" s="1">
        <f t="shared" si="66"/>
        <v>36800</v>
      </c>
      <c r="AQ112" s="1">
        <f t="shared" si="66"/>
        <v>16800</v>
      </c>
    </row>
    <row r="113" spans="1:43" ht="15" thickBot="1" x14ac:dyDescent="0.25">
      <c r="A113" s="22" t="s">
        <v>34</v>
      </c>
      <c r="B113" s="28">
        <v>19000</v>
      </c>
      <c r="C113" s="26">
        <v>0</v>
      </c>
      <c r="D113" s="27">
        <v>0</v>
      </c>
      <c r="E113" s="28">
        <v>33250</v>
      </c>
      <c r="F113" s="26">
        <v>0</v>
      </c>
      <c r="G113" s="27">
        <v>0</v>
      </c>
      <c r="H113" s="26">
        <v>57000</v>
      </c>
      <c r="I113" s="26">
        <v>0</v>
      </c>
      <c r="J113" s="26">
        <v>0</v>
      </c>
      <c r="L113" s="22" t="s">
        <v>34</v>
      </c>
      <c r="M113" s="70">
        <f t="shared" si="64"/>
        <v>19000</v>
      </c>
      <c r="N113" s="71">
        <f t="shared" si="64"/>
        <v>0</v>
      </c>
      <c r="O113" s="72">
        <f t="shared" si="64"/>
        <v>0</v>
      </c>
      <c r="P113" s="71">
        <f t="shared" si="64"/>
        <v>33250</v>
      </c>
      <c r="Q113" s="71">
        <f t="shared" si="64"/>
        <v>0</v>
      </c>
      <c r="R113" s="71">
        <f t="shared" si="64"/>
        <v>0</v>
      </c>
      <c r="S113" s="70">
        <f t="shared" si="64"/>
        <v>57000</v>
      </c>
      <c r="T113" s="71">
        <f t="shared" si="64"/>
        <v>0</v>
      </c>
      <c r="U113" s="71">
        <f t="shared" si="64"/>
        <v>0</v>
      </c>
      <c r="W113" s="22" t="s">
        <v>34</v>
      </c>
      <c r="X113" s="70">
        <f t="shared" si="67"/>
        <v>19000</v>
      </c>
      <c r="Y113" s="70">
        <f t="shared" si="65"/>
        <v>0</v>
      </c>
      <c r="Z113" s="70">
        <f t="shared" si="65"/>
        <v>0</v>
      </c>
      <c r="AA113" s="70">
        <f t="shared" si="65"/>
        <v>33250</v>
      </c>
      <c r="AB113" s="70">
        <f t="shared" si="65"/>
        <v>0</v>
      </c>
      <c r="AC113" s="70">
        <f t="shared" si="65"/>
        <v>0</v>
      </c>
      <c r="AD113" s="70">
        <f t="shared" si="65"/>
        <v>57000</v>
      </c>
      <c r="AE113" s="70">
        <f t="shared" si="65"/>
        <v>0</v>
      </c>
      <c r="AF113" s="70">
        <f t="shared" si="65"/>
        <v>0</v>
      </c>
      <c r="AH113" s="22" t="s">
        <v>34</v>
      </c>
      <c r="AI113" s="1">
        <f t="shared" si="68"/>
        <v>19000</v>
      </c>
      <c r="AJ113" s="1">
        <f t="shared" si="66"/>
        <v>21000</v>
      </c>
      <c r="AK113" s="1">
        <f t="shared" si="66"/>
        <v>12000</v>
      </c>
      <c r="AL113" s="1">
        <f t="shared" si="66"/>
        <v>33250</v>
      </c>
      <c r="AM113" s="1">
        <f t="shared" si="66"/>
        <v>27000</v>
      </c>
      <c r="AN113" s="1">
        <f t="shared" si="66"/>
        <v>12600</v>
      </c>
      <c r="AO113" s="1">
        <f t="shared" si="66"/>
        <v>57000</v>
      </c>
      <c r="AP113" s="1">
        <f t="shared" si="66"/>
        <v>28200</v>
      </c>
      <c r="AQ113" s="1">
        <f t="shared" si="66"/>
        <v>12800</v>
      </c>
    </row>
    <row r="114" spans="1:43" x14ac:dyDescent="0.2">
      <c r="A114" s="8" t="s">
        <v>57</v>
      </c>
      <c r="B114" s="12">
        <v>0</v>
      </c>
      <c r="C114" s="5">
        <v>0</v>
      </c>
      <c r="D114" s="11">
        <v>35000</v>
      </c>
      <c r="E114" s="12">
        <v>0</v>
      </c>
      <c r="F114" s="5">
        <v>0</v>
      </c>
      <c r="G114" s="11">
        <v>35000</v>
      </c>
      <c r="H114" s="5">
        <v>0</v>
      </c>
      <c r="I114" s="5">
        <v>0</v>
      </c>
      <c r="J114" s="5">
        <v>35000</v>
      </c>
      <c r="K114" s="10" t="s">
        <v>74</v>
      </c>
      <c r="L114" s="8" t="s">
        <v>57</v>
      </c>
      <c r="M114" s="57">
        <f t="shared" ref="M114:U116" si="69">B14*B70</f>
        <v>0</v>
      </c>
      <c r="N114" s="58">
        <f t="shared" si="69"/>
        <v>0</v>
      </c>
      <c r="O114" s="59">
        <f t="shared" si="69"/>
        <v>35000</v>
      </c>
      <c r="P114" s="58">
        <f t="shared" si="69"/>
        <v>0</v>
      </c>
      <c r="Q114" s="58">
        <f t="shared" si="69"/>
        <v>0</v>
      </c>
      <c r="R114" s="58">
        <f t="shared" si="69"/>
        <v>35000</v>
      </c>
      <c r="S114" s="57">
        <f t="shared" si="69"/>
        <v>0</v>
      </c>
      <c r="T114" s="58">
        <f t="shared" si="69"/>
        <v>0</v>
      </c>
      <c r="U114" s="58">
        <f t="shared" si="69"/>
        <v>35000</v>
      </c>
      <c r="V114" s="10"/>
      <c r="W114" s="8" t="s">
        <v>57</v>
      </c>
      <c r="X114" s="52">
        <f t="shared" si="67"/>
        <v>0</v>
      </c>
      <c r="Y114" s="52">
        <f t="shared" si="65"/>
        <v>0</v>
      </c>
      <c r="Z114" s="52">
        <f t="shared" si="65"/>
        <v>35000</v>
      </c>
      <c r="AA114" s="52">
        <f t="shared" si="65"/>
        <v>0</v>
      </c>
      <c r="AB114" s="52">
        <f t="shared" si="65"/>
        <v>0</v>
      </c>
      <c r="AC114" s="52">
        <f t="shared" si="65"/>
        <v>35000</v>
      </c>
      <c r="AD114" s="52">
        <f t="shared" si="65"/>
        <v>0</v>
      </c>
      <c r="AE114" s="52">
        <f t="shared" si="65"/>
        <v>0</v>
      </c>
      <c r="AF114" s="52">
        <f t="shared" si="65"/>
        <v>35000</v>
      </c>
      <c r="AH114" s="8" t="s">
        <v>57</v>
      </c>
      <c r="AI114" s="1">
        <f>M70*B14</f>
        <v>28000</v>
      </c>
      <c r="AJ114" s="1">
        <f t="shared" ref="AJ114:AQ116" si="70">N70*C14</f>
        <v>46200</v>
      </c>
      <c r="AK114" s="1">
        <f t="shared" si="70"/>
        <v>35000</v>
      </c>
      <c r="AL114" s="1">
        <f t="shared" si="70"/>
        <v>28000</v>
      </c>
      <c r="AM114" s="1">
        <f t="shared" si="70"/>
        <v>46200</v>
      </c>
      <c r="AN114" s="1">
        <f t="shared" si="70"/>
        <v>35000</v>
      </c>
      <c r="AO114" s="1">
        <f t="shared" si="70"/>
        <v>28000</v>
      </c>
      <c r="AP114" s="1">
        <f t="shared" si="70"/>
        <v>46200</v>
      </c>
      <c r="AQ114" s="1">
        <f t="shared" si="70"/>
        <v>35000</v>
      </c>
    </row>
    <row r="115" spans="1:43" x14ac:dyDescent="0.2">
      <c r="A115" s="1" t="s">
        <v>33</v>
      </c>
      <c r="B115" s="12">
        <v>0</v>
      </c>
      <c r="C115" s="5">
        <v>0</v>
      </c>
      <c r="D115" s="11">
        <v>0</v>
      </c>
      <c r="E115" s="12">
        <v>0</v>
      </c>
      <c r="F115" s="5">
        <v>0</v>
      </c>
      <c r="G115" s="11">
        <v>0</v>
      </c>
      <c r="H115" s="5">
        <v>0</v>
      </c>
      <c r="I115" s="5">
        <v>0</v>
      </c>
      <c r="J115" s="5">
        <v>0</v>
      </c>
      <c r="L115" s="1" t="s">
        <v>33</v>
      </c>
      <c r="M115" s="52">
        <f t="shared" si="69"/>
        <v>0</v>
      </c>
      <c r="N115" s="2">
        <f t="shared" si="69"/>
        <v>0</v>
      </c>
      <c r="O115" s="53">
        <f t="shared" si="69"/>
        <v>0</v>
      </c>
      <c r="P115" s="2">
        <f t="shared" si="69"/>
        <v>0</v>
      </c>
      <c r="Q115" s="2">
        <f t="shared" si="69"/>
        <v>0</v>
      </c>
      <c r="R115" s="2">
        <f t="shared" si="69"/>
        <v>0</v>
      </c>
      <c r="S115" s="52">
        <f t="shared" si="69"/>
        <v>0</v>
      </c>
      <c r="T115" s="2">
        <f t="shared" si="69"/>
        <v>0</v>
      </c>
      <c r="U115" s="2">
        <f t="shared" si="69"/>
        <v>0</v>
      </c>
      <c r="W115" s="1" t="s">
        <v>33</v>
      </c>
      <c r="X115" s="52">
        <f t="shared" si="67"/>
        <v>0</v>
      </c>
      <c r="Y115" s="52">
        <f t="shared" si="65"/>
        <v>0</v>
      </c>
      <c r="Z115" s="52">
        <f t="shared" si="65"/>
        <v>0</v>
      </c>
      <c r="AA115" s="52">
        <f t="shared" si="65"/>
        <v>0</v>
      </c>
      <c r="AB115" s="52">
        <f t="shared" si="65"/>
        <v>0</v>
      </c>
      <c r="AC115" s="52">
        <f t="shared" si="65"/>
        <v>0</v>
      </c>
      <c r="AD115" s="52">
        <f t="shared" si="65"/>
        <v>0</v>
      </c>
      <c r="AE115" s="52">
        <f t="shared" si="65"/>
        <v>0</v>
      </c>
      <c r="AF115" s="52">
        <f t="shared" si="65"/>
        <v>0</v>
      </c>
      <c r="AH115" s="1" t="s">
        <v>33</v>
      </c>
      <c r="AI115" s="1">
        <f t="shared" ref="AI115:AI116" si="71">M71*B15</f>
        <v>32500</v>
      </c>
      <c r="AJ115" s="1">
        <f t="shared" si="70"/>
        <v>40500</v>
      </c>
      <c r="AK115" s="1">
        <f t="shared" si="70"/>
        <v>20800</v>
      </c>
      <c r="AL115" s="1">
        <f t="shared" si="70"/>
        <v>32500</v>
      </c>
      <c r="AM115" s="1">
        <f t="shared" si="70"/>
        <v>40500</v>
      </c>
      <c r="AN115" s="1">
        <f t="shared" si="70"/>
        <v>20800</v>
      </c>
      <c r="AO115" s="1">
        <f t="shared" si="70"/>
        <v>32500</v>
      </c>
      <c r="AP115" s="1">
        <f t="shared" si="70"/>
        <v>40500</v>
      </c>
      <c r="AQ115" s="1">
        <f t="shared" si="70"/>
        <v>20800</v>
      </c>
    </row>
    <row r="116" spans="1:43" x14ac:dyDescent="0.2">
      <c r="A116" s="1" t="s">
        <v>34</v>
      </c>
      <c r="B116" s="15">
        <v>40250</v>
      </c>
      <c r="C116" s="13">
        <v>34500</v>
      </c>
      <c r="D116" s="14">
        <v>0</v>
      </c>
      <c r="E116" s="15">
        <v>40250</v>
      </c>
      <c r="F116" s="13">
        <v>34500</v>
      </c>
      <c r="G116" s="14">
        <v>0</v>
      </c>
      <c r="H116" s="13">
        <v>40250</v>
      </c>
      <c r="I116" s="13">
        <v>34500</v>
      </c>
      <c r="J116" s="13">
        <v>0</v>
      </c>
      <c r="L116" s="1" t="s">
        <v>34</v>
      </c>
      <c r="M116" s="52">
        <f t="shared" si="69"/>
        <v>40250</v>
      </c>
      <c r="N116" s="55">
        <f t="shared" si="69"/>
        <v>34500</v>
      </c>
      <c r="O116" s="56">
        <f t="shared" si="69"/>
        <v>0</v>
      </c>
      <c r="P116" s="55">
        <f t="shared" si="69"/>
        <v>40250</v>
      </c>
      <c r="Q116" s="55">
        <f t="shared" si="69"/>
        <v>34500</v>
      </c>
      <c r="R116" s="55">
        <f t="shared" si="69"/>
        <v>0</v>
      </c>
      <c r="S116" s="54">
        <f t="shared" si="69"/>
        <v>40250</v>
      </c>
      <c r="T116" s="55">
        <f t="shared" si="69"/>
        <v>34500</v>
      </c>
      <c r="U116" s="55">
        <f t="shared" si="69"/>
        <v>0</v>
      </c>
      <c r="W116" s="1" t="s">
        <v>34</v>
      </c>
      <c r="X116" s="52">
        <f t="shared" si="67"/>
        <v>40250</v>
      </c>
      <c r="Y116" s="52">
        <f t="shared" si="65"/>
        <v>34500</v>
      </c>
      <c r="Z116" s="52">
        <f t="shared" si="65"/>
        <v>0</v>
      </c>
      <c r="AA116" s="52">
        <f t="shared" si="65"/>
        <v>40250</v>
      </c>
      <c r="AB116" s="52">
        <f t="shared" si="65"/>
        <v>34500</v>
      </c>
      <c r="AC116" s="52">
        <f t="shared" si="65"/>
        <v>0</v>
      </c>
      <c r="AD116" s="52">
        <f t="shared" si="65"/>
        <v>40250</v>
      </c>
      <c r="AE116" s="52">
        <f t="shared" si="65"/>
        <v>34500</v>
      </c>
      <c r="AF116" s="52">
        <f t="shared" si="65"/>
        <v>0</v>
      </c>
      <c r="AH116" s="1" t="s">
        <v>34</v>
      </c>
      <c r="AI116" s="1">
        <f t="shared" si="71"/>
        <v>40250</v>
      </c>
      <c r="AJ116" s="1">
        <f t="shared" si="70"/>
        <v>34500</v>
      </c>
      <c r="AK116" s="1">
        <f t="shared" si="70"/>
        <v>21000</v>
      </c>
      <c r="AL116" s="1">
        <f t="shared" si="70"/>
        <v>40250</v>
      </c>
      <c r="AM116" s="1">
        <f t="shared" si="70"/>
        <v>34500</v>
      </c>
      <c r="AN116" s="1">
        <f t="shared" si="70"/>
        <v>21000</v>
      </c>
      <c r="AO116" s="1">
        <f t="shared" si="70"/>
        <v>40250</v>
      </c>
      <c r="AP116" s="1">
        <f t="shared" si="70"/>
        <v>34500</v>
      </c>
      <c r="AQ116" s="1">
        <f t="shared" si="70"/>
        <v>21000</v>
      </c>
    </row>
    <row r="117" spans="1:43" x14ac:dyDescent="0.2">
      <c r="A117" s="8" t="s">
        <v>59</v>
      </c>
      <c r="B117" s="18">
        <v>0</v>
      </c>
      <c r="C117" s="16">
        <v>0</v>
      </c>
      <c r="D117" s="17">
        <v>42000</v>
      </c>
      <c r="E117" s="18">
        <v>0</v>
      </c>
      <c r="F117" s="16">
        <v>0</v>
      </c>
      <c r="G117" s="17">
        <v>42000</v>
      </c>
      <c r="H117" s="16">
        <v>0</v>
      </c>
      <c r="I117" s="16">
        <v>0</v>
      </c>
      <c r="J117" s="16">
        <v>42000</v>
      </c>
      <c r="L117" s="8" t="s">
        <v>59</v>
      </c>
      <c r="M117" s="57">
        <f t="shared" ref="M117:U119" si="72">B73*B14</f>
        <v>0</v>
      </c>
      <c r="N117" s="58">
        <f t="shared" si="72"/>
        <v>0</v>
      </c>
      <c r="O117" s="58">
        <f t="shared" si="72"/>
        <v>42000</v>
      </c>
      <c r="P117" s="57">
        <f t="shared" si="72"/>
        <v>0</v>
      </c>
      <c r="Q117" s="58">
        <f t="shared" si="72"/>
        <v>0</v>
      </c>
      <c r="R117" s="59">
        <f t="shared" si="72"/>
        <v>42000</v>
      </c>
      <c r="S117" s="58">
        <f t="shared" si="72"/>
        <v>0</v>
      </c>
      <c r="T117" s="58">
        <f t="shared" si="72"/>
        <v>0</v>
      </c>
      <c r="U117" s="58">
        <f t="shared" si="72"/>
        <v>42000</v>
      </c>
      <c r="W117" s="8" t="s">
        <v>59</v>
      </c>
      <c r="X117" s="52">
        <f t="shared" si="67"/>
        <v>0</v>
      </c>
      <c r="Y117" s="52">
        <f t="shared" si="65"/>
        <v>0</v>
      </c>
      <c r="Z117" s="52">
        <f t="shared" si="65"/>
        <v>42000</v>
      </c>
      <c r="AA117" s="52">
        <f t="shared" si="65"/>
        <v>0</v>
      </c>
      <c r="AB117" s="52">
        <f t="shared" si="65"/>
        <v>0</v>
      </c>
      <c r="AC117" s="52">
        <f t="shared" si="65"/>
        <v>42000</v>
      </c>
      <c r="AD117" s="52">
        <f t="shared" si="65"/>
        <v>0</v>
      </c>
      <c r="AE117" s="52">
        <f t="shared" si="65"/>
        <v>0</v>
      </c>
      <c r="AF117" s="52">
        <f t="shared" si="65"/>
        <v>42000</v>
      </c>
      <c r="AH117" s="8" t="s">
        <v>59</v>
      </c>
      <c r="AI117" s="1">
        <f>M73*B14</f>
        <v>14000</v>
      </c>
      <c r="AJ117" s="1">
        <f t="shared" ref="AJ117:AQ119" si="73">N73*C14</f>
        <v>55000</v>
      </c>
      <c r="AK117" s="1">
        <f t="shared" si="73"/>
        <v>42000</v>
      </c>
      <c r="AL117" s="1">
        <f t="shared" si="73"/>
        <v>14000</v>
      </c>
      <c r="AM117" s="1">
        <f t="shared" si="73"/>
        <v>55000</v>
      </c>
      <c r="AN117" s="1">
        <f t="shared" si="73"/>
        <v>42000</v>
      </c>
      <c r="AO117" s="1">
        <f t="shared" si="73"/>
        <v>14000</v>
      </c>
      <c r="AP117" s="1">
        <f t="shared" si="73"/>
        <v>55000</v>
      </c>
      <c r="AQ117" s="1">
        <f t="shared" si="73"/>
        <v>42000</v>
      </c>
    </row>
    <row r="118" spans="1:43" x14ac:dyDescent="0.2">
      <c r="A118" s="1" t="s">
        <v>33</v>
      </c>
      <c r="B118" s="12">
        <v>0</v>
      </c>
      <c r="C118" s="5">
        <v>0</v>
      </c>
      <c r="D118" s="11">
        <v>0</v>
      </c>
      <c r="E118" s="12">
        <v>0</v>
      </c>
      <c r="F118" s="5">
        <v>0</v>
      </c>
      <c r="G118" s="11">
        <v>0</v>
      </c>
      <c r="H118" s="5">
        <v>0</v>
      </c>
      <c r="I118" s="5">
        <v>0</v>
      </c>
      <c r="J118" s="5">
        <v>0</v>
      </c>
      <c r="L118" s="1" t="s">
        <v>33</v>
      </c>
      <c r="M118" s="52">
        <f t="shared" si="72"/>
        <v>0</v>
      </c>
      <c r="N118" s="2">
        <f t="shared" si="72"/>
        <v>0</v>
      </c>
      <c r="O118" s="2">
        <f t="shared" si="72"/>
        <v>0</v>
      </c>
      <c r="P118" s="52">
        <f t="shared" si="72"/>
        <v>0</v>
      </c>
      <c r="Q118" s="2">
        <f t="shared" si="72"/>
        <v>0</v>
      </c>
      <c r="R118" s="53">
        <f t="shared" si="72"/>
        <v>0</v>
      </c>
      <c r="S118" s="2">
        <f t="shared" si="72"/>
        <v>0</v>
      </c>
      <c r="T118" s="2">
        <f t="shared" si="72"/>
        <v>0</v>
      </c>
      <c r="U118" s="2">
        <f t="shared" si="72"/>
        <v>0</v>
      </c>
      <c r="W118" s="1" t="s">
        <v>33</v>
      </c>
      <c r="X118" s="52">
        <f t="shared" si="67"/>
        <v>0</v>
      </c>
      <c r="Y118" s="52">
        <f t="shared" si="65"/>
        <v>0</v>
      </c>
      <c r="Z118" s="52">
        <f t="shared" si="65"/>
        <v>0</v>
      </c>
      <c r="AA118" s="52">
        <f t="shared" si="65"/>
        <v>0</v>
      </c>
      <c r="AB118" s="52">
        <f t="shared" si="65"/>
        <v>0</v>
      </c>
      <c r="AC118" s="52">
        <f t="shared" si="65"/>
        <v>0</v>
      </c>
      <c r="AD118" s="52">
        <f t="shared" si="65"/>
        <v>0</v>
      </c>
      <c r="AE118" s="52">
        <f t="shared" si="65"/>
        <v>0</v>
      </c>
      <c r="AF118" s="52">
        <f t="shared" si="65"/>
        <v>0</v>
      </c>
      <c r="AH118" s="1" t="s">
        <v>33</v>
      </c>
      <c r="AI118" s="1">
        <f t="shared" ref="AI118:AI119" si="74">M74*B15</f>
        <v>52000</v>
      </c>
      <c r="AJ118" s="1">
        <f t="shared" si="73"/>
        <v>54000</v>
      </c>
      <c r="AK118" s="1">
        <f t="shared" si="73"/>
        <v>26000</v>
      </c>
      <c r="AL118" s="1">
        <f t="shared" si="73"/>
        <v>52000</v>
      </c>
      <c r="AM118" s="1">
        <f t="shared" si="73"/>
        <v>54000</v>
      </c>
      <c r="AN118" s="1">
        <f t="shared" si="73"/>
        <v>26000</v>
      </c>
      <c r="AO118" s="1">
        <f t="shared" si="73"/>
        <v>52000</v>
      </c>
      <c r="AP118" s="1">
        <f t="shared" si="73"/>
        <v>54000</v>
      </c>
      <c r="AQ118" s="1">
        <f t="shared" si="73"/>
        <v>26000</v>
      </c>
    </row>
    <row r="119" spans="1:43" x14ac:dyDescent="0.2">
      <c r="A119" s="1" t="s">
        <v>34</v>
      </c>
      <c r="B119" s="15">
        <v>57500</v>
      </c>
      <c r="C119" s="13">
        <v>60000</v>
      </c>
      <c r="D119" s="14">
        <v>0</v>
      </c>
      <c r="E119" s="15">
        <v>57500</v>
      </c>
      <c r="F119" s="13">
        <v>60000</v>
      </c>
      <c r="G119" s="14">
        <v>0</v>
      </c>
      <c r="H119" s="13">
        <v>57500</v>
      </c>
      <c r="I119" s="13">
        <v>60000</v>
      </c>
      <c r="J119" s="13">
        <v>0</v>
      </c>
      <c r="L119" s="1" t="s">
        <v>34</v>
      </c>
      <c r="M119" s="54">
        <f t="shared" si="72"/>
        <v>57500</v>
      </c>
      <c r="N119" s="55">
        <f t="shared" si="72"/>
        <v>60000</v>
      </c>
      <c r="O119" s="55">
        <f t="shared" si="72"/>
        <v>0</v>
      </c>
      <c r="P119" s="54">
        <f t="shared" si="72"/>
        <v>57500</v>
      </c>
      <c r="Q119" s="55">
        <f t="shared" si="72"/>
        <v>60000</v>
      </c>
      <c r="R119" s="56">
        <f t="shared" si="72"/>
        <v>0</v>
      </c>
      <c r="S119" s="2">
        <f t="shared" si="72"/>
        <v>57500</v>
      </c>
      <c r="T119" s="2">
        <f t="shared" si="72"/>
        <v>60000</v>
      </c>
      <c r="U119" s="2">
        <f t="shared" si="72"/>
        <v>0</v>
      </c>
      <c r="W119" s="1" t="s">
        <v>34</v>
      </c>
      <c r="X119" s="52">
        <f t="shared" si="67"/>
        <v>57500</v>
      </c>
      <c r="Y119" s="52">
        <f t="shared" si="65"/>
        <v>60000</v>
      </c>
      <c r="Z119" s="52">
        <f t="shared" si="65"/>
        <v>0</v>
      </c>
      <c r="AA119" s="52">
        <f t="shared" si="65"/>
        <v>57500</v>
      </c>
      <c r="AB119" s="52">
        <f t="shared" si="65"/>
        <v>60000</v>
      </c>
      <c r="AC119" s="52">
        <f t="shared" si="65"/>
        <v>0</v>
      </c>
      <c r="AD119" s="52">
        <f t="shared" si="65"/>
        <v>57500</v>
      </c>
      <c r="AE119" s="52">
        <f t="shared" si="65"/>
        <v>60000</v>
      </c>
      <c r="AF119" s="52">
        <f t="shared" si="65"/>
        <v>0</v>
      </c>
      <c r="AH119" s="1" t="s">
        <v>34</v>
      </c>
      <c r="AI119" s="1">
        <f t="shared" si="74"/>
        <v>57500</v>
      </c>
      <c r="AJ119" s="1">
        <f t="shared" si="73"/>
        <v>60000</v>
      </c>
      <c r="AK119" s="1">
        <f t="shared" si="73"/>
        <v>31500</v>
      </c>
      <c r="AL119" s="1">
        <f t="shared" si="73"/>
        <v>57500</v>
      </c>
      <c r="AM119" s="1">
        <f t="shared" si="73"/>
        <v>60000</v>
      </c>
      <c r="AN119" s="1">
        <f t="shared" si="73"/>
        <v>31500</v>
      </c>
      <c r="AO119" s="1">
        <f t="shared" si="73"/>
        <v>57500</v>
      </c>
      <c r="AP119" s="1">
        <f t="shared" si="73"/>
        <v>60000</v>
      </c>
      <c r="AQ119" s="1">
        <f t="shared" si="73"/>
        <v>31500</v>
      </c>
    </row>
    <row r="120" spans="1:43" x14ac:dyDescent="0.2">
      <c r="A120" s="8" t="s">
        <v>60</v>
      </c>
      <c r="B120" s="18">
        <v>0</v>
      </c>
      <c r="C120" s="16">
        <v>0</v>
      </c>
      <c r="D120" s="17">
        <v>7000</v>
      </c>
      <c r="E120" s="18">
        <v>0</v>
      </c>
      <c r="F120" s="16">
        <v>0</v>
      </c>
      <c r="G120" s="17">
        <v>7000</v>
      </c>
      <c r="H120" s="16">
        <v>0</v>
      </c>
      <c r="I120" s="16">
        <v>0</v>
      </c>
      <c r="J120" s="16">
        <v>7000</v>
      </c>
      <c r="L120" s="8" t="s">
        <v>60</v>
      </c>
      <c r="M120" s="57">
        <f t="shared" ref="M120:U122" si="75">B76*B14</f>
        <v>0</v>
      </c>
      <c r="N120" s="58">
        <f t="shared" si="75"/>
        <v>0</v>
      </c>
      <c r="O120" s="58">
        <f t="shared" si="75"/>
        <v>7000</v>
      </c>
      <c r="P120" s="57">
        <f t="shared" si="75"/>
        <v>0</v>
      </c>
      <c r="Q120" s="58">
        <f t="shared" si="75"/>
        <v>0</v>
      </c>
      <c r="R120" s="58">
        <f t="shared" si="75"/>
        <v>7000</v>
      </c>
      <c r="S120" s="57">
        <f t="shared" si="75"/>
        <v>0</v>
      </c>
      <c r="T120" s="58">
        <f t="shared" si="75"/>
        <v>0</v>
      </c>
      <c r="U120" s="58">
        <f t="shared" si="75"/>
        <v>7000</v>
      </c>
      <c r="W120" s="8" t="s">
        <v>60</v>
      </c>
      <c r="X120" s="52">
        <f t="shared" si="67"/>
        <v>0</v>
      </c>
      <c r="Y120" s="52">
        <f t="shared" si="65"/>
        <v>0</v>
      </c>
      <c r="Z120" s="52">
        <f t="shared" si="65"/>
        <v>7000</v>
      </c>
      <c r="AA120" s="52">
        <f t="shared" si="65"/>
        <v>0</v>
      </c>
      <c r="AB120" s="52">
        <f t="shared" si="65"/>
        <v>0</v>
      </c>
      <c r="AC120" s="52">
        <f t="shared" si="65"/>
        <v>7000</v>
      </c>
      <c r="AD120" s="52">
        <f t="shared" si="65"/>
        <v>0</v>
      </c>
      <c r="AE120" s="52">
        <f t="shared" si="65"/>
        <v>0</v>
      </c>
      <c r="AF120" s="52">
        <f t="shared" si="65"/>
        <v>7000</v>
      </c>
      <c r="AH120" s="8" t="s">
        <v>60</v>
      </c>
      <c r="AI120" s="1">
        <f>M76*B14</f>
        <v>70000</v>
      </c>
      <c r="AJ120" s="1">
        <f t="shared" ref="AJ120:AQ122" si="76">N76*C14</f>
        <v>22000</v>
      </c>
      <c r="AK120" s="1">
        <f t="shared" si="76"/>
        <v>7000</v>
      </c>
      <c r="AL120" s="1">
        <f t="shared" si="76"/>
        <v>70000</v>
      </c>
      <c r="AM120" s="1">
        <f t="shared" si="76"/>
        <v>22000</v>
      </c>
      <c r="AN120" s="1">
        <f t="shared" si="76"/>
        <v>7000</v>
      </c>
      <c r="AO120" s="1">
        <f t="shared" si="76"/>
        <v>70000</v>
      </c>
      <c r="AP120" s="1">
        <f t="shared" si="76"/>
        <v>22000</v>
      </c>
      <c r="AQ120" s="1">
        <f t="shared" si="76"/>
        <v>7000</v>
      </c>
    </row>
    <row r="121" spans="1:43" x14ac:dyDescent="0.2">
      <c r="A121" s="1" t="s">
        <v>33</v>
      </c>
      <c r="B121" s="12">
        <v>0</v>
      </c>
      <c r="C121" s="5">
        <v>0</v>
      </c>
      <c r="D121" s="11">
        <v>0</v>
      </c>
      <c r="E121" s="12">
        <v>0</v>
      </c>
      <c r="F121" s="5">
        <v>0</v>
      </c>
      <c r="G121" s="11">
        <v>0</v>
      </c>
      <c r="H121" s="5">
        <v>0</v>
      </c>
      <c r="I121" s="5">
        <v>0</v>
      </c>
      <c r="J121" s="5">
        <v>0</v>
      </c>
      <c r="L121" s="1" t="s">
        <v>33</v>
      </c>
      <c r="M121" s="52">
        <f t="shared" si="75"/>
        <v>0</v>
      </c>
      <c r="N121" s="2">
        <f t="shared" si="75"/>
        <v>0</v>
      </c>
      <c r="O121" s="2">
        <f t="shared" si="75"/>
        <v>0</v>
      </c>
      <c r="P121" s="52">
        <f t="shared" si="75"/>
        <v>0</v>
      </c>
      <c r="Q121" s="2">
        <f t="shared" si="75"/>
        <v>0</v>
      </c>
      <c r="R121" s="2">
        <f t="shared" si="75"/>
        <v>0</v>
      </c>
      <c r="S121" s="52">
        <f t="shared" si="75"/>
        <v>0</v>
      </c>
      <c r="T121" s="2">
        <f t="shared" si="75"/>
        <v>0</v>
      </c>
      <c r="U121" s="2">
        <f t="shared" si="75"/>
        <v>0</v>
      </c>
      <c r="W121" s="1" t="s">
        <v>33</v>
      </c>
      <c r="X121" s="52">
        <f t="shared" si="67"/>
        <v>0</v>
      </c>
      <c r="Y121" s="52">
        <f t="shared" si="65"/>
        <v>0</v>
      </c>
      <c r="Z121" s="52">
        <f t="shared" si="65"/>
        <v>0</v>
      </c>
      <c r="AA121" s="52">
        <f t="shared" si="65"/>
        <v>0</v>
      </c>
      <c r="AB121" s="52">
        <f t="shared" si="65"/>
        <v>0</v>
      </c>
      <c r="AC121" s="52">
        <f t="shared" si="65"/>
        <v>0</v>
      </c>
      <c r="AD121" s="52">
        <f t="shared" si="65"/>
        <v>0</v>
      </c>
      <c r="AE121" s="52">
        <f t="shared" si="65"/>
        <v>0</v>
      </c>
      <c r="AF121" s="52">
        <f t="shared" si="65"/>
        <v>0</v>
      </c>
      <c r="AH121" s="1" t="s">
        <v>33</v>
      </c>
      <c r="AI121" s="1">
        <f t="shared" ref="AI121:AI122" si="77">M77*B15</f>
        <v>71500</v>
      </c>
      <c r="AJ121" s="1">
        <f t="shared" si="76"/>
        <v>27000</v>
      </c>
      <c r="AK121" s="1">
        <f t="shared" si="76"/>
        <v>16000</v>
      </c>
      <c r="AL121" s="1">
        <f t="shared" si="76"/>
        <v>71500</v>
      </c>
      <c r="AM121" s="1">
        <f t="shared" si="76"/>
        <v>27000</v>
      </c>
      <c r="AN121" s="1">
        <f t="shared" si="76"/>
        <v>16000</v>
      </c>
      <c r="AO121" s="1">
        <f t="shared" si="76"/>
        <v>71500</v>
      </c>
      <c r="AP121" s="1">
        <f t="shared" si="76"/>
        <v>27000</v>
      </c>
      <c r="AQ121" s="1">
        <f t="shared" si="76"/>
        <v>16000</v>
      </c>
    </row>
    <row r="122" spans="1:43" ht="15" thickBot="1" x14ac:dyDescent="0.25">
      <c r="A122" s="22" t="s">
        <v>34</v>
      </c>
      <c r="B122" s="21">
        <v>92000</v>
      </c>
      <c r="C122" s="19">
        <v>37500</v>
      </c>
      <c r="D122" s="20">
        <v>0</v>
      </c>
      <c r="E122" s="21">
        <v>92000</v>
      </c>
      <c r="F122" s="19">
        <v>37500</v>
      </c>
      <c r="G122" s="20">
        <v>0</v>
      </c>
      <c r="H122" s="19">
        <v>92000</v>
      </c>
      <c r="I122" s="19">
        <v>37500</v>
      </c>
      <c r="J122" s="19">
        <v>0</v>
      </c>
      <c r="L122" s="22" t="s">
        <v>34</v>
      </c>
      <c r="M122" s="60">
        <f t="shared" si="75"/>
        <v>92000</v>
      </c>
      <c r="N122" s="61">
        <f t="shared" si="75"/>
        <v>37500</v>
      </c>
      <c r="O122" s="61">
        <f t="shared" si="75"/>
        <v>0</v>
      </c>
      <c r="P122" s="60">
        <f t="shared" si="75"/>
        <v>92000</v>
      </c>
      <c r="Q122" s="61">
        <f t="shared" si="75"/>
        <v>37500</v>
      </c>
      <c r="R122" s="61">
        <f t="shared" si="75"/>
        <v>0</v>
      </c>
      <c r="S122" s="60">
        <f t="shared" si="75"/>
        <v>92000</v>
      </c>
      <c r="T122" s="61">
        <f t="shared" si="75"/>
        <v>37500</v>
      </c>
      <c r="U122" s="61">
        <f t="shared" si="75"/>
        <v>0</v>
      </c>
      <c r="W122" s="22" t="s">
        <v>34</v>
      </c>
      <c r="X122" s="54">
        <f t="shared" si="67"/>
        <v>92000</v>
      </c>
      <c r="Y122" s="54">
        <f t="shared" si="65"/>
        <v>37500</v>
      </c>
      <c r="Z122" s="54">
        <f t="shared" si="65"/>
        <v>0</v>
      </c>
      <c r="AA122" s="54">
        <f t="shared" si="65"/>
        <v>92000</v>
      </c>
      <c r="AB122" s="54">
        <f t="shared" si="65"/>
        <v>37500</v>
      </c>
      <c r="AC122" s="54">
        <f t="shared" si="65"/>
        <v>0</v>
      </c>
      <c r="AD122" s="54">
        <f t="shared" si="65"/>
        <v>92000</v>
      </c>
      <c r="AE122" s="54">
        <f t="shared" si="65"/>
        <v>37500</v>
      </c>
      <c r="AF122" s="54">
        <f t="shared" si="65"/>
        <v>0</v>
      </c>
      <c r="AH122" s="22" t="s">
        <v>34</v>
      </c>
      <c r="AI122" s="1">
        <f t="shared" si="77"/>
        <v>92000</v>
      </c>
      <c r="AJ122" s="1">
        <f t="shared" si="76"/>
        <v>37500</v>
      </c>
      <c r="AK122" s="1">
        <f t="shared" si="76"/>
        <v>21000</v>
      </c>
      <c r="AL122" s="1">
        <f t="shared" si="76"/>
        <v>92000</v>
      </c>
      <c r="AM122" s="1">
        <f t="shared" si="76"/>
        <v>37500</v>
      </c>
      <c r="AN122" s="1">
        <f t="shared" si="76"/>
        <v>21000</v>
      </c>
      <c r="AO122" s="1">
        <f t="shared" si="76"/>
        <v>92000</v>
      </c>
      <c r="AP122" s="1">
        <f t="shared" si="76"/>
        <v>37500</v>
      </c>
      <c r="AQ122" s="1">
        <f t="shared" si="76"/>
        <v>21000</v>
      </c>
    </row>
    <row r="123" spans="1:43" x14ac:dyDescent="0.2">
      <c r="A123" s="8" t="s">
        <v>57</v>
      </c>
      <c r="B123" s="29">
        <v>0</v>
      </c>
      <c r="C123" s="30">
        <v>0</v>
      </c>
      <c r="D123" s="31">
        <v>0</v>
      </c>
      <c r="E123" s="29">
        <v>0</v>
      </c>
      <c r="F123" s="30">
        <v>0</v>
      </c>
      <c r="G123" s="31">
        <v>0</v>
      </c>
      <c r="H123" s="30">
        <v>0</v>
      </c>
      <c r="I123" s="30">
        <v>0</v>
      </c>
      <c r="J123" s="30">
        <v>0</v>
      </c>
      <c r="K123" t="s">
        <v>75</v>
      </c>
      <c r="L123" s="8" t="s">
        <v>57</v>
      </c>
      <c r="M123" s="64">
        <f t="shared" ref="M123:U125" si="78">B79*B20</f>
        <v>0</v>
      </c>
      <c r="N123" s="7">
        <f t="shared" si="78"/>
        <v>0</v>
      </c>
      <c r="O123" s="7">
        <f t="shared" si="78"/>
        <v>0</v>
      </c>
      <c r="P123" s="64">
        <f t="shared" si="78"/>
        <v>0</v>
      </c>
      <c r="Q123" s="7">
        <f t="shared" si="78"/>
        <v>0</v>
      </c>
      <c r="R123" s="7">
        <f t="shared" si="78"/>
        <v>0</v>
      </c>
      <c r="S123" s="64">
        <f t="shared" si="78"/>
        <v>0</v>
      </c>
      <c r="T123" s="7">
        <f t="shared" si="78"/>
        <v>0</v>
      </c>
      <c r="U123" s="7">
        <f t="shared" si="78"/>
        <v>0</v>
      </c>
      <c r="V123"/>
      <c r="W123" s="8" t="s">
        <v>57</v>
      </c>
      <c r="X123" s="64">
        <f t="shared" si="67"/>
        <v>0</v>
      </c>
      <c r="Y123" s="64">
        <f t="shared" si="65"/>
        <v>0</v>
      </c>
      <c r="Z123" s="64">
        <f t="shared" si="65"/>
        <v>0</v>
      </c>
      <c r="AA123" s="64">
        <f t="shared" si="65"/>
        <v>0</v>
      </c>
      <c r="AB123" s="64">
        <f t="shared" si="65"/>
        <v>0</v>
      </c>
      <c r="AC123" s="64">
        <f t="shared" si="65"/>
        <v>0</v>
      </c>
      <c r="AD123" s="64">
        <f t="shared" si="65"/>
        <v>0</v>
      </c>
      <c r="AE123" s="64">
        <f t="shared" si="65"/>
        <v>0</v>
      </c>
      <c r="AF123" s="64">
        <f t="shared" si="65"/>
        <v>0</v>
      </c>
      <c r="AH123" s="115" t="s">
        <v>57</v>
      </c>
      <c r="AI123" s="1">
        <f>M79*B20</f>
        <v>45000</v>
      </c>
      <c r="AJ123" s="1">
        <f t="shared" ref="AJ123:AQ125" si="79">N79*C20</f>
        <v>32800</v>
      </c>
      <c r="AK123" s="1">
        <f t="shared" si="79"/>
        <v>24000</v>
      </c>
      <c r="AL123" s="1">
        <f t="shared" si="79"/>
        <v>45000</v>
      </c>
      <c r="AM123" s="1">
        <f t="shared" si="79"/>
        <v>32800</v>
      </c>
      <c r="AN123" s="1">
        <f t="shared" si="79"/>
        <v>24000</v>
      </c>
      <c r="AO123" s="1">
        <f t="shared" si="79"/>
        <v>45000</v>
      </c>
      <c r="AP123" s="1">
        <f t="shared" si="79"/>
        <v>32800</v>
      </c>
      <c r="AQ123" s="1">
        <f t="shared" si="79"/>
        <v>24000</v>
      </c>
    </row>
    <row r="124" spans="1:43" x14ac:dyDescent="0.2">
      <c r="A124" s="1" t="s">
        <v>33</v>
      </c>
      <c r="B124" s="29">
        <v>0</v>
      </c>
      <c r="C124" s="30">
        <v>40000</v>
      </c>
      <c r="D124" s="31">
        <v>0</v>
      </c>
      <c r="E124" s="29">
        <v>0</v>
      </c>
      <c r="F124" s="30">
        <v>40000</v>
      </c>
      <c r="G124" s="31">
        <v>0</v>
      </c>
      <c r="H124" s="30">
        <v>0</v>
      </c>
      <c r="I124" s="30">
        <v>40000</v>
      </c>
      <c r="J124" s="30">
        <v>0</v>
      </c>
      <c r="K124" s="8" t="s">
        <v>62</v>
      </c>
      <c r="L124" s="1" t="s">
        <v>33</v>
      </c>
      <c r="M124" s="64">
        <f t="shared" si="78"/>
        <v>0</v>
      </c>
      <c r="N124" s="7">
        <f t="shared" si="78"/>
        <v>40000</v>
      </c>
      <c r="O124" s="7">
        <f t="shared" si="78"/>
        <v>0</v>
      </c>
      <c r="P124" s="64">
        <f t="shared" si="78"/>
        <v>0</v>
      </c>
      <c r="Q124" s="7">
        <f t="shared" si="78"/>
        <v>40000</v>
      </c>
      <c r="R124" s="7">
        <f t="shared" si="78"/>
        <v>0</v>
      </c>
      <c r="S124" s="64">
        <f t="shared" si="78"/>
        <v>0</v>
      </c>
      <c r="T124" s="7">
        <f t="shared" si="78"/>
        <v>40000</v>
      </c>
      <c r="U124" s="7">
        <f t="shared" si="78"/>
        <v>0</v>
      </c>
      <c r="V124" s="8"/>
      <c r="W124" s="1" t="s">
        <v>33</v>
      </c>
      <c r="X124" s="64">
        <f t="shared" si="67"/>
        <v>0</v>
      </c>
      <c r="Y124" s="64">
        <f t="shared" si="65"/>
        <v>40000</v>
      </c>
      <c r="Z124" s="64">
        <f t="shared" si="65"/>
        <v>0</v>
      </c>
      <c r="AA124" s="64">
        <f t="shared" si="65"/>
        <v>0</v>
      </c>
      <c r="AB124" s="64">
        <f t="shared" si="65"/>
        <v>40000</v>
      </c>
      <c r="AC124" s="64">
        <f t="shared" si="65"/>
        <v>0</v>
      </c>
      <c r="AD124" s="64">
        <f t="shared" si="65"/>
        <v>0</v>
      </c>
      <c r="AE124" s="64">
        <f t="shared" si="65"/>
        <v>40000</v>
      </c>
      <c r="AF124" s="64">
        <f t="shared" si="65"/>
        <v>0</v>
      </c>
      <c r="AH124" s="1" t="s">
        <v>33</v>
      </c>
      <c r="AI124" s="1">
        <f t="shared" ref="AI124:AI125" si="80">M80*B21</f>
        <v>31500</v>
      </c>
      <c r="AJ124" s="1">
        <f t="shared" si="79"/>
        <v>40000</v>
      </c>
      <c r="AK124" s="1">
        <f t="shared" si="79"/>
        <v>28200</v>
      </c>
      <c r="AL124" s="1">
        <f t="shared" si="79"/>
        <v>31500</v>
      </c>
      <c r="AM124" s="1">
        <f t="shared" si="79"/>
        <v>40000</v>
      </c>
      <c r="AN124" s="1">
        <f t="shared" si="79"/>
        <v>28200</v>
      </c>
      <c r="AO124" s="1">
        <f t="shared" si="79"/>
        <v>31500</v>
      </c>
      <c r="AP124" s="1">
        <f t="shared" si="79"/>
        <v>40000</v>
      </c>
      <c r="AQ124" s="1">
        <f t="shared" si="79"/>
        <v>28200</v>
      </c>
    </row>
    <row r="125" spans="1:43" x14ac:dyDescent="0.2">
      <c r="A125" s="1" t="s">
        <v>34</v>
      </c>
      <c r="B125" s="32">
        <v>34000</v>
      </c>
      <c r="C125" s="33">
        <v>0</v>
      </c>
      <c r="D125" s="34">
        <v>36000</v>
      </c>
      <c r="E125" s="32">
        <v>34000</v>
      </c>
      <c r="F125" s="33">
        <v>0</v>
      </c>
      <c r="G125" s="34">
        <v>36000</v>
      </c>
      <c r="H125" s="33">
        <v>34000</v>
      </c>
      <c r="I125" s="33">
        <v>0</v>
      </c>
      <c r="J125" s="33">
        <v>36000</v>
      </c>
      <c r="L125" s="1" t="s">
        <v>34</v>
      </c>
      <c r="M125" s="66">
        <f t="shared" si="78"/>
        <v>34000</v>
      </c>
      <c r="N125" s="65">
        <f t="shared" si="78"/>
        <v>0</v>
      </c>
      <c r="O125" s="65">
        <f t="shared" si="78"/>
        <v>36000</v>
      </c>
      <c r="P125" s="66">
        <f t="shared" si="78"/>
        <v>34000</v>
      </c>
      <c r="Q125" s="65">
        <f t="shared" si="78"/>
        <v>0</v>
      </c>
      <c r="R125" s="65">
        <f t="shared" si="78"/>
        <v>36000</v>
      </c>
      <c r="S125" s="66">
        <f t="shared" si="78"/>
        <v>34000</v>
      </c>
      <c r="T125" s="65">
        <f t="shared" si="78"/>
        <v>0</v>
      </c>
      <c r="U125" s="65">
        <f t="shared" si="78"/>
        <v>36000</v>
      </c>
      <c r="W125" s="1" t="s">
        <v>34</v>
      </c>
      <c r="X125" s="64">
        <f t="shared" si="67"/>
        <v>34000</v>
      </c>
      <c r="Y125" s="64">
        <f t="shared" si="65"/>
        <v>0</v>
      </c>
      <c r="Z125" s="64">
        <f t="shared" si="65"/>
        <v>36000</v>
      </c>
      <c r="AA125" s="64">
        <f t="shared" si="65"/>
        <v>34000</v>
      </c>
      <c r="AB125" s="64">
        <f t="shared" si="65"/>
        <v>0</v>
      </c>
      <c r="AC125" s="64">
        <f t="shared" si="65"/>
        <v>36000</v>
      </c>
      <c r="AD125" s="64">
        <f t="shared" si="65"/>
        <v>34000</v>
      </c>
      <c r="AE125" s="64">
        <f t="shared" si="65"/>
        <v>0</v>
      </c>
      <c r="AF125" s="64">
        <f t="shared" si="65"/>
        <v>36000</v>
      </c>
      <c r="AH125" s="1" t="s">
        <v>34</v>
      </c>
      <c r="AI125" s="1">
        <f t="shared" si="80"/>
        <v>34000</v>
      </c>
      <c r="AJ125" s="1">
        <f t="shared" si="79"/>
        <v>27500</v>
      </c>
      <c r="AK125" s="1">
        <f t="shared" si="79"/>
        <v>36000</v>
      </c>
      <c r="AL125" s="1">
        <f t="shared" si="79"/>
        <v>34000</v>
      </c>
      <c r="AM125" s="1">
        <f t="shared" si="79"/>
        <v>27500</v>
      </c>
      <c r="AN125" s="1">
        <f t="shared" si="79"/>
        <v>36000</v>
      </c>
      <c r="AO125" s="1">
        <f t="shared" si="79"/>
        <v>34000</v>
      </c>
      <c r="AP125" s="1">
        <f t="shared" si="79"/>
        <v>27500</v>
      </c>
      <c r="AQ125" s="1">
        <f t="shared" si="79"/>
        <v>36000</v>
      </c>
    </row>
    <row r="126" spans="1:43" x14ac:dyDescent="0.2">
      <c r="A126" s="8" t="s">
        <v>59</v>
      </c>
      <c r="B126" s="35">
        <v>0</v>
      </c>
      <c r="C126" s="36">
        <v>0</v>
      </c>
      <c r="D126" s="37">
        <v>0</v>
      </c>
      <c r="E126" s="35">
        <v>0</v>
      </c>
      <c r="F126" s="36">
        <v>0</v>
      </c>
      <c r="G126" s="37">
        <v>0</v>
      </c>
      <c r="H126" s="36">
        <v>0</v>
      </c>
      <c r="I126" s="36">
        <v>0</v>
      </c>
      <c r="J126" s="36">
        <v>0</v>
      </c>
      <c r="L126" s="8" t="s">
        <v>59</v>
      </c>
      <c r="M126" s="62">
        <f t="shared" ref="M126:U128" si="81">B82*B20</f>
        <v>0</v>
      </c>
      <c r="N126" s="63">
        <f t="shared" si="81"/>
        <v>0</v>
      </c>
      <c r="O126" s="63">
        <f t="shared" si="81"/>
        <v>0</v>
      </c>
      <c r="P126" s="62">
        <f t="shared" si="81"/>
        <v>0</v>
      </c>
      <c r="Q126" s="63">
        <f t="shared" si="81"/>
        <v>0</v>
      </c>
      <c r="R126" s="63">
        <f t="shared" si="81"/>
        <v>0</v>
      </c>
      <c r="S126" s="62">
        <f t="shared" si="81"/>
        <v>0</v>
      </c>
      <c r="T126" s="63">
        <f t="shared" si="81"/>
        <v>0</v>
      </c>
      <c r="U126" s="63">
        <f t="shared" si="81"/>
        <v>0</v>
      </c>
      <c r="W126" s="8" t="s">
        <v>59</v>
      </c>
      <c r="X126" s="64">
        <f t="shared" si="67"/>
        <v>0</v>
      </c>
      <c r="Y126" s="64">
        <f t="shared" si="65"/>
        <v>0</v>
      </c>
      <c r="Z126" s="64">
        <f t="shared" si="65"/>
        <v>0</v>
      </c>
      <c r="AA126" s="64">
        <f t="shared" si="65"/>
        <v>0</v>
      </c>
      <c r="AB126" s="64">
        <f t="shared" si="65"/>
        <v>0</v>
      </c>
      <c r="AC126" s="64">
        <f t="shared" si="65"/>
        <v>0</v>
      </c>
      <c r="AD126" s="64">
        <f t="shared" si="65"/>
        <v>0</v>
      </c>
      <c r="AE126" s="64">
        <f t="shared" si="65"/>
        <v>0</v>
      </c>
      <c r="AF126" s="64">
        <f t="shared" si="65"/>
        <v>0</v>
      </c>
      <c r="AH126" s="8" t="s">
        <v>59</v>
      </c>
      <c r="AI126" s="1">
        <f>M82*B20</f>
        <v>45000</v>
      </c>
      <c r="AJ126" s="1">
        <f t="shared" ref="AJ126:AQ128" si="82">N82*C20</f>
        <v>32800</v>
      </c>
      <c r="AK126" s="1">
        <f t="shared" si="82"/>
        <v>24000</v>
      </c>
      <c r="AL126" s="1">
        <f t="shared" si="82"/>
        <v>45000</v>
      </c>
      <c r="AM126" s="1">
        <f t="shared" si="82"/>
        <v>32800</v>
      </c>
      <c r="AN126" s="1">
        <f t="shared" si="82"/>
        <v>24000</v>
      </c>
      <c r="AO126" s="1">
        <f t="shared" si="82"/>
        <v>45000</v>
      </c>
      <c r="AP126" s="1">
        <f t="shared" si="82"/>
        <v>32800</v>
      </c>
      <c r="AQ126" s="1">
        <f t="shared" si="82"/>
        <v>24000</v>
      </c>
    </row>
    <row r="127" spans="1:43" x14ac:dyDescent="0.2">
      <c r="A127" s="1" t="s">
        <v>33</v>
      </c>
      <c r="B127" s="29">
        <v>0</v>
      </c>
      <c r="C127" s="30">
        <v>40000</v>
      </c>
      <c r="D127" s="31">
        <v>0</v>
      </c>
      <c r="E127" s="29">
        <v>0</v>
      </c>
      <c r="F127" s="30">
        <v>40000</v>
      </c>
      <c r="G127" s="31">
        <v>0</v>
      </c>
      <c r="H127" s="30">
        <v>0</v>
      </c>
      <c r="I127" s="30">
        <v>40000</v>
      </c>
      <c r="J127" s="30">
        <v>0</v>
      </c>
      <c r="L127" s="1" t="s">
        <v>33</v>
      </c>
      <c r="M127" s="64">
        <f t="shared" si="81"/>
        <v>0</v>
      </c>
      <c r="N127" s="7">
        <f t="shared" si="81"/>
        <v>40000</v>
      </c>
      <c r="O127" s="7">
        <f t="shared" si="81"/>
        <v>0</v>
      </c>
      <c r="P127" s="64">
        <f t="shared" si="81"/>
        <v>0</v>
      </c>
      <c r="Q127" s="7">
        <f t="shared" si="81"/>
        <v>40000</v>
      </c>
      <c r="R127" s="7">
        <f t="shared" si="81"/>
        <v>0</v>
      </c>
      <c r="S127" s="64">
        <f t="shared" si="81"/>
        <v>0</v>
      </c>
      <c r="T127" s="7">
        <f t="shared" si="81"/>
        <v>40000</v>
      </c>
      <c r="U127" s="7">
        <f t="shared" si="81"/>
        <v>0</v>
      </c>
      <c r="W127" s="1" t="s">
        <v>33</v>
      </c>
      <c r="X127" s="64">
        <f t="shared" si="67"/>
        <v>0</v>
      </c>
      <c r="Y127" s="64">
        <f t="shared" si="67"/>
        <v>40000</v>
      </c>
      <c r="Z127" s="64">
        <f t="shared" si="67"/>
        <v>0</v>
      </c>
      <c r="AA127" s="64">
        <f t="shared" si="67"/>
        <v>0</v>
      </c>
      <c r="AB127" s="64">
        <f t="shared" si="67"/>
        <v>40000</v>
      </c>
      <c r="AC127" s="64">
        <f t="shared" si="67"/>
        <v>0</v>
      </c>
      <c r="AD127" s="64">
        <f t="shared" si="67"/>
        <v>0</v>
      </c>
      <c r="AE127" s="64">
        <f t="shared" si="67"/>
        <v>40000</v>
      </c>
      <c r="AF127" s="64">
        <f t="shared" si="67"/>
        <v>0</v>
      </c>
      <c r="AH127" s="1" t="s">
        <v>33</v>
      </c>
      <c r="AI127" s="1">
        <f t="shared" ref="AI127:AI128" si="83">M83*B21</f>
        <v>31500</v>
      </c>
      <c r="AJ127" s="1">
        <f t="shared" si="82"/>
        <v>40000</v>
      </c>
      <c r="AK127" s="1">
        <f t="shared" si="82"/>
        <v>28200</v>
      </c>
      <c r="AL127" s="1">
        <f t="shared" si="82"/>
        <v>31500</v>
      </c>
      <c r="AM127" s="1">
        <f t="shared" si="82"/>
        <v>40000</v>
      </c>
      <c r="AN127" s="1">
        <f t="shared" si="82"/>
        <v>28200</v>
      </c>
      <c r="AO127" s="1">
        <f t="shared" si="82"/>
        <v>31500</v>
      </c>
      <c r="AP127" s="1">
        <f t="shared" si="82"/>
        <v>40000</v>
      </c>
      <c r="AQ127" s="1">
        <f t="shared" si="82"/>
        <v>28200</v>
      </c>
    </row>
    <row r="128" spans="1:43" x14ac:dyDescent="0.2">
      <c r="A128" s="1" t="s">
        <v>34</v>
      </c>
      <c r="B128" s="32">
        <v>34000</v>
      </c>
      <c r="C128" s="33">
        <v>0</v>
      </c>
      <c r="D128" s="34">
        <v>36000</v>
      </c>
      <c r="E128" s="32">
        <v>34000</v>
      </c>
      <c r="F128" s="33">
        <v>0</v>
      </c>
      <c r="G128" s="34">
        <v>36000</v>
      </c>
      <c r="H128" s="33">
        <v>34000</v>
      </c>
      <c r="I128" s="33">
        <v>0</v>
      </c>
      <c r="J128" s="33">
        <v>36000</v>
      </c>
      <c r="L128" s="1" t="s">
        <v>34</v>
      </c>
      <c r="M128" s="66">
        <f t="shared" si="81"/>
        <v>34000</v>
      </c>
      <c r="N128" s="65">
        <f t="shared" si="81"/>
        <v>0</v>
      </c>
      <c r="O128" s="65">
        <f t="shared" si="81"/>
        <v>36000</v>
      </c>
      <c r="P128" s="66">
        <f t="shared" si="81"/>
        <v>34000</v>
      </c>
      <c r="Q128" s="65">
        <f t="shared" si="81"/>
        <v>0</v>
      </c>
      <c r="R128" s="65">
        <f t="shared" si="81"/>
        <v>36000</v>
      </c>
      <c r="S128" s="66">
        <f t="shared" si="81"/>
        <v>34000</v>
      </c>
      <c r="T128" s="65">
        <f t="shared" si="81"/>
        <v>0</v>
      </c>
      <c r="U128" s="65">
        <f t="shared" si="81"/>
        <v>36000</v>
      </c>
      <c r="W128" s="1" t="s">
        <v>34</v>
      </c>
      <c r="X128" s="64">
        <f t="shared" ref="X128:AF143" si="84">M128-B128+X84</f>
        <v>34000</v>
      </c>
      <c r="Y128" s="64">
        <f t="shared" si="84"/>
        <v>0</v>
      </c>
      <c r="Z128" s="64">
        <f t="shared" si="84"/>
        <v>36000</v>
      </c>
      <c r="AA128" s="64">
        <f t="shared" si="84"/>
        <v>34000</v>
      </c>
      <c r="AB128" s="64">
        <f t="shared" si="84"/>
        <v>0</v>
      </c>
      <c r="AC128" s="64">
        <f t="shared" si="84"/>
        <v>36000</v>
      </c>
      <c r="AD128" s="64">
        <f t="shared" si="84"/>
        <v>34000</v>
      </c>
      <c r="AE128" s="64">
        <f t="shared" si="84"/>
        <v>0</v>
      </c>
      <c r="AF128" s="64">
        <f t="shared" si="84"/>
        <v>36000</v>
      </c>
      <c r="AH128" s="1" t="s">
        <v>34</v>
      </c>
      <c r="AI128" s="1">
        <f t="shared" si="83"/>
        <v>34000</v>
      </c>
      <c r="AJ128" s="1">
        <f t="shared" si="82"/>
        <v>27500</v>
      </c>
      <c r="AK128" s="1">
        <f t="shared" si="82"/>
        <v>36000</v>
      </c>
      <c r="AL128" s="1">
        <f t="shared" si="82"/>
        <v>34000</v>
      </c>
      <c r="AM128" s="1">
        <f t="shared" si="82"/>
        <v>27500</v>
      </c>
      <c r="AN128" s="1">
        <f t="shared" si="82"/>
        <v>36000</v>
      </c>
      <c r="AO128" s="1">
        <f t="shared" si="82"/>
        <v>34000</v>
      </c>
      <c r="AP128" s="1">
        <f t="shared" si="82"/>
        <v>27500</v>
      </c>
      <c r="AQ128" s="1">
        <f t="shared" si="82"/>
        <v>36000</v>
      </c>
    </row>
    <row r="129" spans="1:43" ht="13.9" customHeight="1" x14ac:dyDescent="0.2">
      <c r="A129" s="8" t="s">
        <v>60</v>
      </c>
      <c r="B129" s="35">
        <v>0</v>
      </c>
      <c r="C129" s="36">
        <v>0</v>
      </c>
      <c r="D129" s="37">
        <v>0</v>
      </c>
      <c r="E129" s="35">
        <v>45000</v>
      </c>
      <c r="F129" s="36">
        <v>0</v>
      </c>
      <c r="G129" s="37">
        <v>0</v>
      </c>
      <c r="H129" s="36">
        <v>45000</v>
      </c>
      <c r="I129" s="36">
        <v>0</v>
      </c>
      <c r="J129" s="36">
        <v>0</v>
      </c>
      <c r="L129" s="8" t="s">
        <v>60</v>
      </c>
      <c r="M129" s="62">
        <f t="shared" ref="M129:U131" si="85">B85*B20</f>
        <v>0</v>
      </c>
      <c r="N129" s="63">
        <f t="shared" si="85"/>
        <v>0</v>
      </c>
      <c r="O129" s="63">
        <f t="shared" si="85"/>
        <v>0</v>
      </c>
      <c r="P129" s="62">
        <f t="shared" si="85"/>
        <v>45000</v>
      </c>
      <c r="Q129" s="63">
        <f t="shared" si="85"/>
        <v>0</v>
      </c>
      <c r="R129" s="63">
        <f t="shared" si="85"/>
        <v>0</v>
      </c>
      <c r="S129" s="62">
        <f t="shared" si="85"/>
        <v>45000</v>
      </c>
      <c r="T129" s="63">
        <f t="shared" si="85"/>
        <v>0</v>
      </c>
      <c r="U129" s="63">
        <f t="shared" si="85"/>
        <v>0</v>
      </c>
      <c r="W129" s="8" t="s">
        <v>60</v>
      </c>
      <c r="X129" s="64">
        <f t="shared" si="84"/>
        <v>0</v>
      </c>
      <c r="Y129" s="64">
        <f t="shared" si="84"/>
        <v>0</v>
      </c>
      <c r="Z129" s="64">
        <f t="shared" si="84"/>
        <v>0</v>
      </c>
      <c r="AA129" s="64">
        <f t="shared" si="84"/>
        <v>45000</v>
      </c>
      <c r="AB129" s="64">
        <f t="shared" si="84"/>
        <v>0</v>
      </c>
      <c r="AC129" s="64">
        <f t="shared" si="84"/>
        <v>0</v>
      </c>
      <c r="AD129" s="64">
        <f t="shared" si="84"/>
        <v>45000</v>
      </c>
      <c r="AE129" s="64">
        <f t="shared" si="84"/>
        <v>0</v>
      </c>
      <c r="AF129" s="64">
        <f t="shared" si="84"/>
        <v>0</v>
      </c>
      <c r="AH129" s="8" t="s">
        <v>60</v>
      </c>
      <c r="AI129" s="1">
        <f>M85*B20</f>
        <v>45000</v>
      </c>
      <c r="AJ129" s="1">
        <f t="shared" ref="AJ129:AQ131" si="86">N85*C20</f>
        <v>32800</v>
      </c>
      <c r="AK129" s="1">
        <f t="shared" si="86"/>
        <v>24000</v>
      </c>
      <c r="AL129" s="1">
        <f t="shared" si="86"/>
        <v>45000</v>
      </c>
      <c r="AM129" s="1">
        <f t="shared" si="86"/>
        <v>32800</v>
      </c>
      <c r="AN129" s="1">
        <f t="shared" si="86"/>
        <v>24000</v>
      </c>
      <c r="AO129" s="1">
        <f t="shared" si="86"/>
        <v>45000</v>
      </c>
      <c r="AP129" s="1">
        <f t="shared" si="86"/>
        <v>32800</v>
      </c>
      <c r="AQ129" s="1">
        <f t="shared" si="86"/>
        <v>24000</v>
      </c>
    </row>
    <row r="130" spans="1:43" x14ac:dyDescent="0.2">
      <c r="A130" s="1" t="s">
        <v>33</v>
      </c>
      <c r="B130" s="29">
        <v>0</v>
      </c>
      <c r="C130" s="30">
        <v>40000</v>
      </c>
      <c r="D130" s="31">
        <v>0</v>
      </c>
      <c r="E130" s="29">
        <v>0</v>
      </c>
      <c r="F130" s="30">
        <v>40000</v>
      </c>
      <c r="G130" s="31">
        <v>0</v>
      </c>
      <c r="H130" s="30">
        <v>0</v>
      </c>
      <c r="I130" s="30">
        <v>40000</v>
      </c>
      <c r="J130" s="30">
        <v>0</v>
      </c>
      <c r="L130" s="1" t="s">
        <v>33</v>
      </c>
      <c r="M130" s="64">
        <f t="shared" si="85"/>
        <v>0</v>
      </c>
      <c r="N130" s="7">
        <f t="shared" si="85"/>
        <v>40000</v>
      </c>
      <c r="O130" s="7">
        <f t="shared" si="85"/>
        <v>0</v>
      </c>
      <c r="P130" s="64">
        <f t="shared" si="85"/>
        <v>0</v>
      </c>
      <c r="Q130" s="7">
        <f t="shared" si="85"/>
        <v>40000</v>
      </c>
      <c r="R130" s="7">
        <f t="shared" si="85"/>
        <v>0</v>
      </c>
      <c r="S130" s="64">
        <f t="shared" si="85"/>
        <v>0</v>
      </c>
      <c r="T130" s="7">
        <f t="shared" si="85"/>
        <v>40000</v>
      </c>
      <c r="U130" s="7">
        <f t="shared" si="85"/>
        <v>0</v>
      </c>
      <c r="W130" s="1" t="s">
        <v>33</v>
      </c>
      <c r="X130" s="64">
        <f t="shared" si="84"/>
        <v>0</v>
      </c>
      <c r="Y130" s="64">
        <f t="shared" si="84"/>
        <v>40000</v>
      </c>
      <c r="Z130" s="64">
        <f t="shared" si="84"/>
        <v>0</v>
      </c>
      <c r="AA130" s="64">
        <f t="shared" si="84"/>
        <v>0</v>
      </c>
      <c r="AB130" s="64">
        <f t="shared" si="84"/>
        <v>40000</v>
      </c>
      <c r="AC130" s="64">
        <f t="shared" si="84"/>
        <v>0</v>
      </c>
      <c r="AD130" s="64">
        <f t="shared" si="84"/>
        <v>0</v>
      </c>
      <c r="AE130" s="64">
        <f t="shared" si="84"/>
        <v>40000</v>
      </c>
      <c r="AF130" s="64">
        <f t="shared" si="84"/>
        <v>0</v>
      </c>
      <c r="AH130" s="1" t="s">
        <v>33</v>
      </c>
      <c r="AI130" s="1">
        <f t="shared" ref="AI130:AI131" si="87">M86*B21</f>
        <v>31500</v>
      </c>
      <c r="AJ130" s="1">
        <f t="shared" si="86"/>
        <v>40000</v>
      </c>
      <c r="AK130" s="1">
        <f t="shared" si="86"/>
        <v>28200</v>
      </c>
      <c r="AL130" s="1">
        <f t="shared" si="86"/>
        <v>31500</v>
      </c>
      <c r="AM130" s="1">
        <f t="shared" si="86"/>
        <v>40000</v>
      </c>
      <c r="AN130" s="1">
        <f t="shared" si="86"/>
        <v>28200</v>
      </c>
      <c r="AO130" s="1">
        <f t="shared" si="86"/>
        <v>31500</v>
      </c>
      <c r="AP130" s="1">
        <f t="shared" si="86"/>
        <v>40000</v>
      </c>
      <c r="AQ130" s="1">
        <f t="shared" si="86"/>
        <v>28200</v>
      </c>
    </row>
    <row r="131" spans="1:43" ht="15" thickBot="1" x14ac:dyDescent="0.25">
      <c r="A131" s="1" t="s">
        <v>34</v>
      </c>
      <c r="B131" s="38">
        <v>34000</v>
      </c>
      <c r="C131" s="39">
        <v>0</v>
      </c>
      <c r="D131" s="40">
        <v>36000</v>
      </c>
      <c r="E131" s="38">
        <v>0</v>
      </c>
      <c r="F131" s="39">
        <v>0</v>
      </c>
      <c r="G131" s="40">
        <v>36000</v>
      </c>
      <c r="H131" s="39">
        <v>0</v>
      </c>
      <c r="I131" s="39">
        <v>0</v>
      </c>
      <c r="J131" s="39">
        <v>36000</v>
      </c>
      <c r="L131" s="1" t="s">
        <v>34</v>
      </c>
      <c r="M131" s="66">
        <f t="shared" si="85"/>
        <v>34000</v>
      </c>
      <c r="N131" s="65">
        <f t="shared" si="85"/>
        <v>0</v>
      </c>
      <c r="O131" s="65">
        <f t="shared" si="85"/>
        <v>36000</v>
      </c>
      <c r="P131" s="66">
        <f t="shared" si="85"/>
        <v>0</v>
      </c>
      <c r="Q131" s="65">
        <f t="shared" si="85"/>
        <v>0</v>
      </c>
      <c r="R131" s="65">
        <f t="shared" si="85"/>
        <v>36000</v>
      </c>
      <c r="S131" s="66">
        <f t="shared" si="85"/>
        <v>0</v>
      </c>
      <c r="T131" s="65">
        <f t="shared" si="85"/>
        <v>0</v>
      </c>
      <c r="U131" s="65">
        <f t="shared" si="85"/>
        <v>36000</v>
      </c>
      <c r="W131" s="1" t="s">
        <v>34</v>
      </c>
      <c r="X131" s="64">
        <f t="shared" si="84"/>
        <v>34000</v>
      </c>
      <c r="Y131" s="64">
        <f t="shared" si="84"/>
        <v>0</v>
      </c>
      <c r="Z131" s="64">
        <f t="shared" si="84"/>
        <v>36000</v>
      </c>
      <c r="AA131" s="64">
        <f t="shared" si="84"/>
        <v>0</v>
      </c>
      <c r="AB131" s="64">
        <f t="shared" si="84"/>
        <v>0</v>
      </c>
      <c r="AC131" s="64">
        <f t="shared" si="84"/>
        <v>36000</v>
      </c>
      <c r="AD131" s="64">
        <f t="shared" si="84"/>
        <v>0</v>
      </c>
      <c r="AE131" s="64">
        <f t="shared" si="84"/>
        <v>0</v>
      </c>
      <c r="AF131" s="64">
        <f t="shared" si="84"/>
        <v>36000</v>
      </c>
      <c r="AH131" s="43" t="s">
        <v>34</v>
      </c>
      <c r="AI131" s="1">
        <f t="shared" si="87"/>
        <v>34000</v>
      </c>
      <c r="AJ131" s="1">
        <f t="shared" si="86"/>
        <v>27500</v>
      </c>
      <c r="AK131" s="1">
        <f t="shared" si="86"/>
        <v>36000</v>
      </c>
      <c r="AL131" s="1">
        <f t="shared" si="86"/>
        <v>34000</v>
      </c>
      <c r="AM131" s="1">
        <f t="shared" si="86"/>
        <v>27500</v>
      </c>
      <c r="AN131" s="1">
        <f t="shared" si="86"/>
        <v>36000</v>
      </c>
      <c r="AO131" s="1">
        <f t="shared" si="86"/>
        <v>34000</v>
      </c>
      <c r="AP131" s="1">
        <f t="shared" si="86"/>
        <v>27500</v>
      </c>
      <c r="AQ131" s="1">
        <f t="shared" si="86"/>
        <v>36000</v>
      </c>
    </row>
    <row r="132" spans="1:43" x14ac:dyDescent="0.2">
      <c r="A132" s="8" t="s">
        <v>57</v>
      </c>
      <c r="B132" s="29">
        <v>0</v>
      </c>
      <c r="C132" s="30">
        <v>0</v>
      </c>
      <c r="D132" s="31">
        <v>0</v>
      </c>
      <c r="E132" s="29">
        <v>0</v>
      </c>
      <c r="F132" s="30">
        <v>0</v>
      </c>
      <c r="G132" s="31">
        <v>0</v>
      </c>
      <c r="H132" s="30">
        <v>0</v>
      </c>
      <c r="I132" s="30">
        <v>0</v>
      </c>
      <c r="J132" s="30">
        <v>0</v>
      </c>
      <c r="K132" s="8" t="s">
        <v>63</v>
      </c>
      <c r="L132" s="8" t="s">
        <v>57</v>
      </c>
      <c r="M132" s="62">
        <f t="shared" ref="M132:U134" si="88">B88*B20</f>
        <v>0</v>
      </c>
      <c r="N132" s="63">
        <f t="shared" si="88"/>
        <v>0</v>
      </c>
      <c r="O132" s="63">
        <f t="shared" si="88"/>
        <v>0</v>
      </c>
      <c r="P132" s="62">
        <f t="shared" si="88"/>
        <v>0</v>
      </c>
      <c r="Q132" s="63">
        <f t="shared" si="88"/>
        <v>0</v>
      </c>
      <c r="R132" s="63">
        <f t="shared" si="88"/>
        <v>0</v>
      </c>
      <c r="S132" s="62">
        <f t="shared" si="88"/>
        <v>0</v>
      </c>
      <c r="T132" s="63">
        <f t="shared" si="88"/>
        <v>0</v>
      </c>
      <c r="U132" s="63">
        <f t="shared" si="88"/>
        <v>0</v>
      </c>
      <c r="W132" s="8" t="s">
        <v>57</v>
      </c>
      <c r="X132" s="64">
        <f t="shared" si="84"/>
        <v>0</v>
      </c>
      <c r="Y132" s="64">
        <f t="shared" si="84"/>
        <v>0</v>
      </c>
      <c r="Z132" s="64">
        <f t="shared" si="84"/>
        <v>0</v>
      </c>
      <c r="AA132" s="64">
        <f t="shared" si="84"/>
        <v>0</v>
      </c>
      <c r="AB132" s="64">
        <f t="shared" si="84"/>
        <v>0</v>
      </c>
      <c r="AC132" s="64">
        <f t="shared" si="84"/>
        <v>0</v>
      </c>
      <c r="AD132" s="64">
        <f t="shared" si="84"/>
        <v>0</v>
      </c>
      <c r="AE132" s="64">
        <f t="shared" si="84"/>
        <v>0</v>
      </c>
      <c r="AF132" s="64">
        <f t="shared" si="84"/>
        <v>0</v>
      </c>
      <c r="AH132" s="119" t="s">
        <v>57</v>
      </c>
      <c r="AI132" s="1">
        <f>M88*B20</f>
        <v>45000</v>
      </c>
      <c r="AJ132" s="1">
        <f t="shared" ref="AJ132:AQ134" si="89">N88*C20</f>
        <v>8200</v>
      </c>
      <c r="AK132" s="1">
        <f t="shared" si="89"/>
        <v>24000</v>
      </c>
      <c r="AL132" s="1">
        <f t="shared" si="89"/>
        <v>45000</v>
      </c>
      <c r="AM132" s="1">
        <f t="shared" si="89"/>
        <v>8200</v>
      </c>
      <c r="AN132" s="1">
        <f t="shared" si="89"/>
        <v>24000</v>
      </c>
      <c r="AO132" s="1">
        <f t="shared" si="89"/>
        <v>45000</v>
      </c>
      <c r="AP132" s="1">
        <f t="shared" si="89"/>
        <v>8200</v>
      </c>
      <c r="AQ132" s="1">
        <f t="shared" si="89"/>
        <v>24000</v>
      </c>
    </row>
    <row r="133" spans="1:43" x14ac:dyDescent="0.2">
      <c r="A133" s="1" t="s">
        <v>33</v>
      </c>
      <c r="B133" s="29">
        <v>0</v>
      </c>
      <c r="C133" s="30">
        <v>32000</v>
      </c>
      <c r="D133" s="31">
        <v>0</v>
      </c>
      <c r="E133" s="29">
        <v>0</v>
      </c>
      <c r="F133" s="30">
        <v>32000</v>
      </c>
      <c r="G133" s="31">
        <v>0</v>
      </c>
      <c r="H133" s="30">
        <v>0</v>
      </c>
      <c r="I133" s="30">
        <v>32000</v>
      </c>
      <c r="J133" s="30">
        <v>0</v>
      </c>
      <c r="L133" s="1" t="s">
        <v>33</v>
      </c>
      <c r="M133" s="64">
        <f t="shared" si="88"/>
        <v>0</v>
      </c>
      <c r="N133" s="7">
        <f t="shared" si="88"/>
        <v>32000</v>
      </c>
      <c r="O133" s="7">
        <f t="shared" si="88"/>
        <v>0</v>
      </c>
      <c r="P133" s="64">
        <f t="shared" si="88"/>
        <v>0</v>
      </c>
      <c r="Q133" s="7">
        <f t="shared" si="88"/>
        <v>32000</v>
      </c>
      <c r="R133" s="7">
        <f t="shared" si="88"/>
        <v>0</v>
      </c>
      <c r="S133" s="64">
        <f t="shared" si="88"/>
        <v>0</v>
      </c>
      <c r="T133" s="7">
        <f t="shared" si="88"/>
        <v>32000</v>
      </c>
      <c r="U133" s="7">
        <f t="shared" si="88"/>
        <v>0</v>
      </c>
      <c r="V133" s="8"/>
      <c r="W133" s="1" t="s">
        <v>33</v>
      </c>
      <c r="X133" s="64">
        <f t="shared" si="84"/>
        <v>0</v>
      </c>
      <c r="Y133" s="64">
        <f t="shared" si="84"/>
        <v>32000</v>
      </c>
      <c r="Z133" s="64">
        <f t="shared" si="84"/>
        <v>0</v>
      </c>
      <c r="AA133" s="64">
        <f t="shared" si="84"/>
        <v>0</v>
      </c>
      <c r="AB133" s="64">
        <f t="shared" si="84"/>
        <v>32000</v>
      </c>
      <c r="AC133" s="64">
        <f t="shared" si="84"/>
        <v>0</v>
      </c>
      <c r="AD133" s="64">
        <f t="shared" si="84"/>
        <v>0</v>
      </c>
      <c r="AE133" s="64">
        <f t="shared" si="84"/>
        <v>32000</v>
      </c>
      <c r="AF133" s="64">
        <f t="shared" si="84"/>
        <v>0</v>
      </c>
      <c r="AH133" s="1" t="s">
        <v>33</v>
      </c>
      <c r="AI133" s="1">
        <f t="shared" ref="AI133:AI134" si="90">M89*B21</f>
        <v>36000</v>
      </c>
      <c r="AJ133" s="1">
        <f t="shared" si="89"/>
        <v>32000</v>
      </c>
      <c r="AK133" s="1">
        <f t="shared" si="89"/>
        <v>28200</v>
      </c>
      <c r="AL133" s="1">
        <f t="shared" si="89"/>
        <v>36000</v>
      </c>
      <c r="AM133" s="1">
        <f t="shared" si="89"/>
        <v>32000</v>
      </c>
      <c r="AN133" s="1">
        <f t="shared" si="89"/>
        <v>28200</v>
      </c>
      <c r="AO133" s="1">
        <f t="shared" si="89"/>
        <v>36000</v>
      </c>
      <c r="AP133" s="1">
        <f t="shared" si="89"/>
        <v>32000</v>
      </c>
      <c r="AQ133" s="1">
        <f t="shared" si="89"/>
        <v>28200</v>
      </c>
    </row>
    <row r="134" spans="1:43" x14ac:dyDescent="0.2">
      <c r="A134" s="1" t="s">
        <v>34</v>
      </c>
      <c r="B134" s="32">
        <v>51000</v>
      </c>
      <c r="C134" s="33">
        <v>0</v>
      </c>
      <c r="D134" s="34">
        <v>31500</v>
      </c>
      <c r="E134" s="32">
        <v>51000</v>
      </c>
      <c r="F134" s="33">
        <v>0</v>
      </c>
      <c r="G134" s="34">
        <v>31500</v>
      </c>
      <c r="H134" s="33">
        <v>51000</v>
      </c>
      <c r="I134" s="33">
        <v>0</v>
      </c>
      <c r="J134" s="33">
        <v>31500</v>
      </c>
      <c r="L134" s="1" t="s">
        <v>34</v>
      </c>
      <c r="M134" s="66">
        <f t="shared" si="88"/>
        <v>51000</v>
      </c>
      <c r="N134" s="65">
        <f t="shared" si="88"/>
        <v>0</v>
      </c>
      <c r="O134" s="65">
        <f t="shared" si="88"/>
        <v>31500</v>
      </c>
      <c r="P134" s="66">
        <f t="shared" si="88"/>
        <v>51000</v>
      </c>
      <c r="Q134" s="65">
        <f t="shared" si="88"/>
        <v>0</v>
      </c>
      <c r="R134" s="65">
        <f t="shared" si="88"/>
        <v>31500</v>
      </c>
      <c r="S134" s="66">
        <f t="shared" si="88"/>
        <v>51000</v>
      </c>
      <c r="T134" s="65">
        <f t="shared" si="88"/>
        <v>0</v>
      </c>
      <c r="U134" s="65">
        <f t="shared" si="88"/>
        <v>31500</v>
      </c>
      <c r="W134" s="1" t="s">
        <v>34</v>
      </c>
      <c r="X134" s="64">
        <f t="shared" si="84"/>
        <v>51000</v>
      </c>
      <c r="Y134" s="64">
        <f t="shared" si="84"/>
        <v>0</v>
      </c>
      <c r="Z134" s="64">
        <f t="shared" si="84"/>
        <v>31500</v>
      </c>
      <c r="AA134" s="64">
        <f t="shared" si="84"/>
        <v>51000</v>
      </c>
      <c r="AB134" s="64">
        <f t="shared" si="84"/>
        <v>0</v>
      </c>
      <c r="AC134" s="64">
        <f t="shared" si="84"/>
        <v>31500</v>
      </c>
      <c r="AD134" s="64">
        <f t="shared" si="84"/>
        <v>51000</v>
      </c>
      <c r="AE134" s="64">
        <f t="shared" si="84"/>
        <v>0</v>
      </c>
      <c r="AF134" s="64">
        <f t="shared" si="84"/>
        <v>31500</v>
      </c>
      <c r="AH134" s="1" t="s">
        <v>34</v>
      </c>
      <c r="AI134" s="1">
        <f t="shared" si="90"/>
        <v>51000</v>
      </c>
      <c r="AJ134" s="1">
        <f t="shared" si="89"/>
        <v>22500</v>
      </c>
      <c r="AK134" s="1">
        <f t="shared" si="89"/>
        <v>31500</v>
      </c>
      <c r="AL134" s="1">
        <f t="shared" si="89"/>
        <v>51000</v>
      </c>
      <c r="AM134" s="1">
        <f t="shared" si="89"/>
        <v>22500</v>
      </c>
      <c r="AN134" s="1">
        <f t="shared" si="89"/>
        <v>31500</v>
      </c>
      <c r="AO134" s="1">
        <f t="shared" si="89"/>
        <v>51000</v>
      </c>
      <c r="AP134" s="1">
        <f t="shared" si="89"/>
        <v>22500</v>
      </c>
      <c r="AQ134" s="1">
        <f t="shared" si="89"/>
        <v>31500</v>
      </c>
    </row>
    <row r="135" spans="1:43" x14ac:dyDescent="0.2">
      <c r="A135" s="8" t="s">
        <v>59</v>
      </c>
      <c r="B135" s="35">
        <v>0</v>
      </c>
      <c r="C135" s="36">
        <v>0</v>
      </c>
      <c r="D135" s="37">
        <v>0</v>
      </c>
      <c r="E135" s="35">
        <v>0</v>
      </c>
      <c r="F135" s="36">
        <v>0</v>
      </c>
      <c r="G135" s="37">
        <v>0</v>
      </c>
      <c r="H135" s="36">
        <v>0</v>
      </c>
      <c r="I135" s="36">
        <v>0</v>
      </c>
      <c r="J135" s="36">
        <v>0</v>
      </c>
      <c r="L135" s="8" t="s">
        <v>59</v>
      </c>
      <c r="M135" s="62">
        <f t="shared" ref="M135:U137" si="91">B91*B20</f>
        <v>0</v>
      </c>
      <c r="N135" s="63">
        <f t="shared" si="91"/>
        <v>0</v>
      </c>
      <c r="O135" s="63">
        <f t="shared" si="91"/>
        <v>0</v>
      </c>
      <c r="P135" s="62">
        <f t="shared" si="91"/>
        <v>0</v>
      </c>
      <c r="Q135" s="63">
        <f t="shared" si="91"/>
        <v>0</v>
      </c>
      <c r="R135" s="63">
        <f t="shared" si="91"/>
        <v>0</v>
      </c>
      <c r="S135" s="62">
        <f t="shared" si="91"/>
        <v>0</v>
      </c>
      <c r="T135" s="63">
        <f t="shared" si="91"/>
        <v>0</v>
      </c>
      <c r="U135" s="63">
        <f t="shared" si="91"/>
        <v>0</v>
      </c>
      <c r="W135" s="8" t="s">
        <v>59</v>
      </c>
      <c r="X135" s="64">
        <f t="shared" si="84"/>
        <v>0</v>
      </c>
      <c r="Y135" s="64">
        <f t="shared" si="84"/>
        <v>0</v>
      </c>
      <c r="Z135" s="64">
        <f t="shared" si="84"/>
        <v>0</v>
      </c>
      <c r="AA135" s="64">
        <f t="shared" si="84"/>
        <v>0</v>
      </c>
      <c r="AB135" s="64">
        <f t="shared" si="84"/>
        <v>0</v>
      </c>
      <c r="AC135" s="64">
        <f t="shared" si="84"/>
        <v>0</v>
      </c>
      <c r="AD135" s="64">
        <f t="shared" si="84"/>
        <v>0</v>
      </c>
      <c r="AE135" s="64">
        <f t="shared" si="84"/>
        <v>0</v>
      </c>
      <c r="AF135" s="64">
        <f t="shared" si="84"/>
        <v>0</v>
      </c>
      <c r="AH135" s="8" t="s">
        <v>59</v>
      </c>
      <c r="AI135" s="1">
        <f>M91*B20</f>
        <v>45000</v>
      </c>
      <c r="AJ135" s="1">
        <f t="shared" ref="AJ135:AQ137" si="92">N91*C20</f>
        <v>8200</v>
      </c>
      <c r="AK135" s="1">
        <f t="shared" si="92"/>
        <v>24000</v>
      </c>
      <c r="AL135" s="1">
        <f t="shared" si="92"/>
        <v>45000</v>
      </c>
      <c r="AM135" s="1">
        <f t="shared" si="92"/>
        <v>8200</v>
      </c>
      <c r="AN135" s="1">
        <f t="shared" si="92"/>
        <v>24000</v>
      </c>
      <c r="AO135" s="1">
        <f t="shared" si="92"/>
        <v>45000</v>
      </c>
      <c r="AP135" s="1">
        <f t="shared" si="92"/>
        <v>8200</v>
      </c>
      <c r="AQ135" s="1">
        <f t="shared" si="92"/>
        <v>24000</v>
      </c>
    </row>
    <row r="136" spans="1:43" x14ac:dyDescent="0.2">
      <c r="A136" s="1" t="s">
        <v>33</v>
      </c>
      <c r="B136" s="29">
        <v>0</v>
      </c>
      <c r="C136" s="30">
        <v>32000</v>
      </c>
      <c r="D136" s="31">
        <v>0</v>
      </c>
      <c r="E136" s="29">
        <v>0</v>
      </c>
      <c r="F136" s="30">
        <v>32000</v>
      </c>
      <c r="G136" s="31">
        <v>0</v>
      </c>
      <c r="H136" s="30">
        <v>0</v>
      </c>
      <c r="I136" s="30">
        <v>32000</v>
      </c>
      <c r="J136" s="30">
        <v>0</v>
      </c>
      <c r="L136" s="1" t="s">
        <v>33</v>
      </c>
      <c r="M136" s="64">
        <f t="shared" si="91"/>
        <v>0</v>
      </c>
      <c r="N136" s="7">
        <f t="shared" si="91"/>
        <v>32000</v>
      </c>
      <c r="O136" s="7">
        <f t="shared" si="91"/>
        <v>0</v>
      </c>
      <c r="P136" s="64">
        <f t="shared" si="91"/>
        <v>0</v>
      </c>
      <c r="Q136" s="7">
        <f t="shared" si="91"/>
        <v>32000</v>
      </c>
      <c r="R136" s="7">
        <f t="shared" si="91"/>
        <v>0</v>
      </c>
      <c r="S136" s="64">
        <f t="shared" si="91"/>
        <v>0</v>
      </c>
      <c r="T136" s="7">
        <f t="shared" si="91"/>
        <v>32000</v>
      </c>
      <c r="U136" s="7">
        <f t="shared" si="91"/>
        <v>0</v>
      </c>
      <c r="W136" s="1" t="s">
        <v>33</v>
      </c>
      <c r="X136" s="64">
        <f t="shared" si="84"/>
        <v>0</v>
      </c>
      <c r="Y136" s="64">
        <f t="shared" si="84"/>
        <v>32000</v>
      </c>
      <c r="Z136" s="64">
        <f t="shared" si="84"/>
        <v>0</v>
      </c>
      <c r="AA136" s="64">
        <f t="shared" si="84"/>
        <v>0</v>
      </c>
      <c r="AB136" s="64">
        <f t="shared" si="84"/>
        <v>32000</v>
      </c>
      <c r="AC136" s="64">
        <f t="shared" si="84"/>
        <v>0</v>
      </c>
      <c r="AD136" s="64">
        <f t="shared" si="84"/>
        <v>0</v>
      </c>
      <c r="AE136" s="64">
        <f t="shared" si="84"/>
        <v>32000</v>
      </c>
      <c r="AF136" s="64">
        <f t="shared" si="84"/>
        <v>0</v>
      </c>
      <c r="AH136" s="1" t="s">
        <v>33</v>
      </c>
      <c r="AI136" s="1">
        <f t="shared" ref="AI136:AI137" si="93">M92*B21</f>
        <v>36000</v>
      </c>
      <c r="AJ136" s="1">
        <f t="shared" si="92"/>
        <v>32000</v>
      </c>
      <c r="AK136" s="1">
        <f t="shared" si="92"/>
        <v>28200</v>
      </c>
      <c r="AL136" s="1">
        <f t="shared" si="92"/>
        <v>36000</v>
      </c>
      <c r="AM136" s="1">
        <f t="shared" si="92"/>
        <v>32000</v>
      </c>
      <c r="AN136" s="1">
        <f t="shared" si="92"/>
        <v>28200</v>
      </c>
      <c r="AO136" s="1">
        <f t="shared" si="92"/>
        <v>36000</v>
      </c>
      <c r="AP136" s="1">
        <f t="shared" si="92"/>
        <v>32000</v>
      </c>
      <c r="AQ136" s="1">
        <f t="shared" si="92"/>
        <v>28200</v>
      </c>
    </row>
    <row r="137" spans="1:43" x14ac:dyDescent="0.2">
      <c r="A137" s="1" t="s">
        <v>34</v>
      </c>
      <c r="B137" s="32">
        <v>51000</v>
      </c>
      <c r="C137" s="33">
        <v>0</v>
      </c>
      <c r="D137" s="34">
        <v>31500</v>
      </c>
      <c r="E137" s="32">
        <v>51000</v>
      </c>
      <c r="F137" s="33">
        <v>0</v>
      </c>
      <c r="G137" s="34">
        <v>31500</v>
      </c>
      <c r="H137" s="33">
        <v>51000</v>
      </c>
      <c r="I137" s="33">
        <v>0</v>
      </c>
      <c r="J137" s="33">
        <v>31500</v>
      </c>
      <c r="L137" s="1" t="s">
        <v>34</v>
      </c>
      <c r="M137" s="66">
        <f t="shared" si="91"/>
        <v>51000</v>
      </c>
      <c r="N137" s="65">
        <f t="shared" si="91"/>
        <v>0</v>
      </c>
      <c r="O137" s="65">
        <f t="shared" si="91"/>
        <v>31500</v>
      </c>
      <c r="P137" s="66">
        <f t="shared" si="91"/>
        <v>51000</v>
      </c>
      <c r="Q137" s="65">
        <f t="shared" si="91"/>
        <v>0</v>
      </c>
      <c r="R137" s="65">
        <f t="shared" si="91"/>
        <v>31500</v>
      </c>
      <c r="S137" s="66">
        <f t="shared" si="91"/>
        <v>51000</v>
      </c>
      <c r="T137" s="65">
        <f t="shared" si="91"/>
        <v>0</v>
      </c>
      <c r="U137" s="65">
        <f t="shared" si="91"/>
        <v>31500</v>
      </c>
      <c r="W137" s="1" t="s">
        <v>34</v>
      </c>
      <c r="X137" s="64">
        <f t="shared" si="84"/>
        <v>51000</v>
      </c>
      <c r="Y137" s="64">
        <f t="shared" si="84"/>
        <v>0</v>
      </c>
      <c r="Z137" s="64">
        <f t="shared" si="84"/>
        <v>31500</v>
      </c>
      <c r="AA137" s="64">
        <f t="shared" si="84"/>
        <v>51000</v>
      </c>
      <c r="AB137" s="64">
        <f t="shared" si="84"/>
        <v>0</v>
      </c>
      <c r="AC137" s="64">
        <f t="shared" si="84"/>
        <v>31500</v>
      </c>
      <c r="AD137" s="64">
        <f t="shared" si="84"/>
        <v>51000</v>
      </c>
      <c r="AE137" s="64">
        <f t="shared" si="84"/>
        <v>0</v>
      </c>
      <c r="AF137" s="64">
        <f t="shared" si="84"/>
        <v>31500</v>
      </c>
      <c r="AH137" s="1" t="s">
        <v>34</v>
      </c>
      <c r="AI137" s="1">
        <f t="shared" si="93"/>
        <v>51000</v>
      </c>
      <c r="AJ137" s="1">
        <f t="shared" si="92"/>
        <v>22500</v>
      </c>
      <c r="AK137" s="1">
        <f t="shared" si="92"/>
        <v>31500</v>
      </c>
      <c r="AL137" s="1">
        <f t="shared" si="92"/>
        <v>51000</v>
      </c>
      <c r="AM137" s="1">
        <f t="shared" si="92"/>
        <v>22500</v>
      </c>
      <c r="AN137" s="1">
        <f t="shared" si="92"/>
        <v>31500</v>
      </c>
      <c r="AO137" s="1">
        <f t="shared" si="92"/>
        <v>51000</v>
      </c>
      <c r="AP137" s="1">
        <f t="shared" si="92"/>
        <v>22500</v>
      </c>
      <c r="AQ137" s="1">
        <f t="shared" si="92"/>
        <v>31500</v>
      </c>
    </row>
    <row r="138" spans="1:43" x14ac:dyDescent="0.2">
      <c r="A138" s="8" t="s">
        <v>60</v>
      </c>
      <c r="B138" s="35">
        <v>0</v>
      </c>
      <c r="C138" s="36">
        <v>0</v>
      </c>
      <c r="D138" s="37">
        <v>0</v>
      </c>
      <c r="E138" s="35">
        <v>45000</v>
      </c>
      <c r="F138" s="36">
        <v>0</v>
      </c>
      <c r="G138" s="37">
        <v>0</v>
      </c>
      <c r="H138" s="36">
        <v>45000</v>
      </c>
      <c r="I138" s="36">
        <v>0</v>
      </c>
      <c r="J138" s="36">
        <v>0</v>
      </c>
      <c r="L138" s="8" t="s">
        <v>60</v>
      </c>
      <c r="M138" s="62">
        <f t="shared" ref="M138:U140" si="94">B94*B20</f>
        <v>0</v>
      </c>
      <c r="N138" s="63">
        <f t="shared" si="94"/>
        <v>0</v>
      </c>
      <c r="O138" s="63">
        <f t="shared" si="94"/>
        <v>0</v>
      </c>
      <c r="P138" s="62">
        <f t="shared" si="94"/>
        <v>45000</v>
      </c>
      <c r="Q138" s="63">
        <f t="shared" si="94"/>
        <v>0</v>
      </c>
      <c r="R138" s="63">
        <f t="shared" si="94"/>
        <v>0</v>
      </c>
      <c r="S138" s="62">
        <f t="shared" si="94"/>
        <v>45000</v>
      </c>
      <c r="T138" s="63">
        <f t="shared" si="94"/>
        <v>0</v>
      </c>
      <c r="U138" s="63">
        <f t="shared" si="94"/>
        <v>0</v>
      </c>
      <c r="W138" s="8" t="s">
        <v>60</v>
      </c>
      <c r="X138" s="64">
        <f t="shared" si="84"/>
        <v>0</v>
      </c>
      <c r="Y138" s="64">
        <f t="shared" si="84"/>
        <v>0</v>
      </c>
      <c r="Z138" s="64">
        <f t="shared" si="84"/>
        <v>0</v>
      </c>
      <c r="AA138" s="64">
        <f t="shared" si="84"/>
        <v>45000</v>
      </c>
      <c r="AB138" s="64">
        <f t="shared" si="84"/>
        <v>0</v>
      </c>
      <c r="AC138" s="64">
        <f t="shared" si="84"/>
        <v>0</v>
      </c>
      <c r="AD138" s="64">
        <f t="shared" si="84"/>
        <v>45000</v>
      </c>
      <c r="AE138" s="64">
        <f t="shared" si="84"/>
        <v>0</v>
      </c>
      <c r="AF138" s="64">
        <f t="shared" si="84"/>
        <v>0</v>
      </c>
      <c r="AH138" s="8" t="s">
        <v>60</v>
      </c>
      <c r="AI138" s="1">
        <f>M94*B20</f>
        <v>45000</v>
      </c>
      <c r="AJ138" s="1">
        <f t="shared" ref="AJ138:AQ140" si="95">N94*C20</f>
        <v>8200</v>
      </c>
      <c r="AK138" s="1">
        <f t="shared" si="95"/>
        <v>24000</v>
      </c>
      <c r="AL138" s="1">
        <f t="shared" si="95"/>
        <v>45000</v>
      </c>
      <c r="AM138" s="1">
        <f t="shared" si="95"/>
        <v>8200</v>
      </c>
      <c r="AN138" s="1">
        <f t="shared" si="95"/>
        <v>24000</v>
      </c>
      <c r="AO138" s="1">
        <f t="shared" si="95"/>
        <v>45000</v>
      </c>
      <c r="AP138" s="1">
        <f t="shared" si="95"/>
        <v>8200</v>
      </c>
      <c r="AQ138" s="1">
        <f t="shared" si="95"/>
        <v>24000</v>
      </c>
    </row>
    <row r="139" spans="1:43" x14ac:dyDescent="0.2">
      <c r="A139" s="1" t="s">
        <v>33</v>
      </c>
      <c r="B139" s="29">
        <v>0</v>
      </c>
      <c r="C139" s="30">
        <v>32000</v>
      </c>
      <c r="D139" s="31">
        <v>0</v>
      </c>
      <c r="E139" s="29">
        <v>0</v>
      </c>
      <c r="F139" s="30">
        <v>32000</v>
      </c>
      <c r="G139" s="31">
        <v>0</v>
      </c>
      <c r="H139" s="30">
        <v>0</v>
      </c>
      <c r="I139" s="30">
        <v>32000</v>
      </c>
      <c r="J139" s="30">
        <v>0</v>
      </c>
      <c r="L139" s="1" t="s">
        <v>33</v>
      </c>
      <c r="M139" s="64">
        <f t="shared" si="94"/>
        <v>0</v>
      </c>
      <c r="N139" s="7">
        <f t="shared" si="94"/>
        <v>32000</v>
      </c>
      <c r="O139" s="7">
        <f t="shared" si="94"/>
        <v>0</v>
      </c>
      <c r="P139" s="64">
        <f t="shared" si="94"/>
        <v>0</v>
      </c>
      <c r="Q139" s="7">
        <f t="shared" si="94"/>
        <v>32000</v>
      </c>
      <c r="R139" s="7">
        <f t="shared" si="94"/>
        <v>0</v>
      </c>
      <c r="S139" s="64">
        <f t="shared" si="94"/>
        <v>0</v>
      </c>
      <c r="T139" s="7">
        <f t="shared" si="94"/>
        <v>32000</v>
      </c>
      <c r="U139" s="7">
        <f t="shared" si="94"/>
        <v>0</v>
      </c>
      <c r="W139" s="1" t="s">
        <v>33</v>
      </c>
      <c r="X139" s="64">
        <f t="shared" si="84"/>
        <v>0</v>
      </c>
      <c r="Y139" s="64">
        <f t="shared" si="84"/>
        <v>32000</v>
      </c>
      <c r="Z139" s="64">
        <f t="shared" si="84"/>
        <v>0</v>
      </c>
      <c r="AA139" s="64">
        <f t="shared" si="84"/>
        <v>0</v>
      </c>
      <c r="AB139" s="64">
        <f t="shared" si="84"/>
        <v>32000</v>
      </c>
      <c r="AC139" s="64">
        <f t="shared" si="84"/>
        <v>0</v>
      </c>
      <c r="AD139" s="64">
        <f t="shared" si="84"/>
        <v>0</v>
      </c>
      <c r="AE139" s="64">
        <f t="shared" si="84"/>
        <v>32000</v>
      </c>
      <c r="AF139" s="64">
        <f t="shared" si="84"/>
        <v>0</v>
      </c>
      <c r="AH139" s="1" t="s">
        <v>33</v>
      </c>
      <c r="AI139" s="1">
        <f t="shared" ref="AI139:AI140" si="96">M95*B21</f>
        <v>36000</v>
      </c>
      <c r="AJ139" s="1">
        <f t="shared" si="95"/>
        <v>32000</v>
      </c>
      <c r="AK139" s="1">
        <f t="shared" si="95"/>
        <v>28200</v>
      </c>
      <c r="AL139" s="1">
        <f t="shared" si="95"/>
        <v>36000</v>
      </c>
      <c r="AM139" s="1">
        <f t="shared" si="95"/>
        <v>32000</v>
      </c>
      <c r="AN139" s="1">
        <f t="shared" si="95"/>
        <v>28200</v>
      </c>
      <c r="AO139" s="1">
        <f t="shared" si="95"/>
        <v>36000</v>
      </c>
      <c r="AP139" s="1">
        <f t="shared" si="95"/>
        <v>32000</v>
      </c>
      <c r="AQ139" s="1">
        <f t="shared" si="95"/>
        <v>28200</v>
      </c>
    </row>
    <row r="140" spans="1:43" ht="15" thickBot="1" x14ac:dyDescent="0.25">
      <c r="A140" s="1" t="s">
        <v>34</v>
      </c>
      <c r="B140" s="38">
        <v>51000</v>
      </c>
      <c r="C140" s="39">
        <v>0</v>
      </c>
      <c r="D140" s="40">
        <v>31500</v>
      </c>
      <c r="E140" s="38">
        <v>0</v>
      </c>
      <c r="F140" s="39">
        <v>0</v>
      </c>
      <c r="G140" s="40">
        <v>31500</v>
      </c>
      <c r="H140" s="39">
        <v>0</v>
      </c>
      <c r="I140" s="39">
        <v>0</v>
      </c>
      <c r="J140" s="39">
        <v>31500</v>
      </c>
      <c r="L140" s="1" t="s">
        <v>34</v>
      </c>
      <c r="M140" s="66">
        <f t="shared" si="94"/>
        <v>51000</v>
      </c>
      <c r="N140" s="65">
        <f t="shared" si="94"/>
        <v>0</v>
      </c>
      <c r="O140" s="65">
        <f t="shared" si="94"/>
        <v>31500</v>
      </c>
      <c r="P140" s="66">
        <f t="shared" si="94"/>
        <v>0</v>
      </c>
      <c r="Q140" s="65">
        <f t="shared" si="94"/>
        <v>0</v>
      </c>
      <c r="R140" s="65">
        <f t="shared" si="94"/>
        <v>31500</v>
      </c>
      <c r="S140" s="66">
        <f t="shared" si="94"/>
        <v>0</v>
      </c>
      <c r="T140" s="65">
        <f t="shared" si="94"/>
        <v>0</v>
      </c>
      <c r="U140" s="65">
        <f t="shared" si="94"/>
        <v>31500</v>
      </c>
      <c r="W140" s="1" t="s">
        <v>34</v>
      </c>
      <c r="X140" s="64">
        <f t="shared" si="84"/>
        <v>51000</v>
      </c>
      <c r="Y140" s="64">
        <f t="shared" si="84"/>
        <v>0</v>
      </c>
      <c r="Z140" s="64">
        <f t="shared" si="84"/>
        <v>31500</v>
      </c>
      <c r="AA140" s="64">
        <f t="shared" si="84"/>
        <v>0</v>
      </c>
      <c r="AB140" s="64">
        <f t="shared" si="84"/>
        <v>0</v>
      </c>
      <c r="AC140" s="64">
        <f t="shared" si="84"/>
        <v>31500</v>
      </c>
      <c r="AD140" s="64">
        <f t="shared" si="84"/>
        <v>0</v>
      </c>
      <c r="AE140" s="64">
        <f t="shared" si="84"/>
        <v>0</v>
      </c>
      <c r="AF140" s="64">
        <f t="shared" si="84"/>
        <v>31500</v>
      </c>
      <c r="AH140" s="43" t="s">
        <v>34</v>
      </c>
      <c r="AI140" s="1">
        <f t="shared" si="96"/>
        <v>51000</v>
      </c>
      <c r="AJ140" s="1">
        <f t="shared" si="95"/>
        <v>22500</v>
      </c>
      <c r="AK140" s="1">
        <f t="shared" si="95"/>
        <v>31500</v>
      </c>
      <c r="AL140" s="1">
        <f t="shared" si="95"/>
        <v>51000</v>
      </c>
      <c r="AM140" s="1">
        <f t="shared" si="95"/>
        <v>22500</v>
      </c>
      <c r="AN140" s="1">
        <f t="shared" si="95"/>
        <v>31500</v>
      </c>
      <c r="AO140" s="1">
        <f t="shared" si="95"/>
        <v>51000</v>
      </c>
      <c r="AP140" s="1">
        <f t="shared" si="95"/>
        <v>22500</v>
      </c>
      <c r="AQ140" s="1">
        <f t="shared" si="95"/>
        <v>31500</v>
      </c>
    </row>
    <row r="141" spans="1:43" x14ac:dyDescent="0.2">
      <c r="A141" s="8" t="s">
        <v>57</v>
      </c>
      <c r="B141" s="29">
        <v>0</v>
      </c>
      <c r="C141" s="30">
        <v>0</v>
      </c>
      <c r="D141" s="31">
        <v>0</v>
      </c>
      <c r="E141" s="29">
        <v>0</v>
      </c>
      <c r="F141" s="30">
        <v>0</v>
      </c>
      <c r="G141" s="31">
        <v>0</v>
      </c>
      <c r="H141" s="30">
        <v>0</v>
      </c>
      <c r="I141" s="30">
        <v>0</v>
      </c>
      <c r="J141" s="30">
        <v>0</v>
      </c>
      <c r="K141" s="8" t="s">
        <v>64</v>
      </c>
      <c r="L141" s="8" t="s">
        <v>57</v>
      </c>
      <c r="M141" s="62">
        <f t="shared" ref="M141:U143" si="97">B97*B20</f>
        <v>0</v>
      </c>
      <c r="N141" s="63">
        <f t="shared" si="97"/>
        <v>0</v>
      </c>
      <c r="O141" s="63">
        <f t="shared" si="97"/>
        <v>0</v>
      </c>
      <c r="P141" s="62">
        <f t="shared" si="97"/>
        <v>0</v>
      </c>
      <c r="Q141" s="63">
        <f t="shared" si="97"/>
        <v>0</v>
      </c>
      <c r="R141" s="63">
        <f t="shared" si="97"/>
        <v>0</v>
      </c>
      <c r="S141" s="62">
        <f t="shared" si="97"/>
        <v>0</v>
      </c>
      <c r="T141" s="63">
        <f t="shared" si="97"/>
        <v>0</v>
      </c>
      <c r="U141" s="63">
        <f t="shared" si="97"/>
        <v>0</v>
      </c>
      <c r="W141" s="8" t="s">
        <v>57</v>
      </c>
      <c r="X141" s="64">
        <f t="shared" si="84"/>
        <v>0</v>
      </c>
      <c r="Y141" s="64">
        <f t="shared" si="84"/>
        <v>0</v>
      </c>
      <c r="Z141" s="64">
        <f t="shared" si="84"/>
        <v>0</v>
      </c>
      <c r="AA141" s="64">
        <f t="shared" si="84"/>
        <v>0</v>
      </c>
      <c r="AB141" s="64">
        <f t="shared" si="84"/>
        <v>0</v>
      </c>
      <c r="AC141" s="64">
        <f t="shared" si="84"/>
        <v>0</v>
      </c>
      <c r="AD141" s="64">
        <f t="shared" si="84"/>
        <v>0</v>
      </c>
      <c r="AE141" s="64">
        <f t="shared" si="84"/>
        <v>0</v>
      </c>
      <c r="AF141" s="64">
        <f t="shared" si="84"/>
        <v>0</v>
      </c>
      <c r="AH141" s="8" t="s">
        <v>57</v>
      </c>
      <c r="AI141" s="1">
        <f>M97*B20</f>
        <v>75000</v>
      </c>
      <c r="AJ141" s="1">
        <f t="shared" ref="AJ141:AQ143" si="98">N97*C20</f>
        <v>32800</v>
      </c>
      <c r="AK141" s="1">
        <f t="shared" si="98"/>
        <v>28800</v>
      </c>
      <c r="AL141" s="1">
        <f t="shared" si="98"/>
        <v>75000</v>
      </c>
      <c r="AM141" s="1">
        <f t="shared" si="98"/>
        <v>32800</v>
      </c>
      <c r="AN141" s="1">
        <f t="shared" si="98"/>
        <v>28800</v>
      </c>
      <c r="AO141" s="1">
        <f t="shared" si="98"/>
        <v>75000</v>
      </c>
      <c r="AP141" s="1">
        <f t="shared" si="98"/>
        <v>32800</v>
      </c>
      <c r="AQ141" s="1">
        <f t="shared" si="98"/>
        <v>28800</v>
      </c>
    </row>
    <row r="142" spans="1:43" x14ac:dyDescent="0.2">
      <c r="A142" s="1" t="s">
        <v>33</v>
      </c>
      <c r="B142" s="29">
        <v>0</v>
      </c>
      <c r="C142" s="30">
        <v>36000</v>
      </c>
      <c r="D142" s="31">
        <v>0</v>
      </c>
      <c r="E142" s="29">
        <v>0</v>
      </c>
      <c r="F142" s="30">
        <v>36000</v>
      </c>
      <c r="G142" s="31">
        <v>0</v>
      </c>
      <c r="H142" s="30">
        <v>0</v>
      </c>
      <c r="I142" s="30">
        <v>36000</v>
      </c>
      <c r="J142" s="30">
        <v>0</v>
      </c>
      <c r="L142" s="1" t="s">
        <v>33</v>
      </c>
      <c r="M142" s="64">
        <f t="shared" si="97"/>
        <v>0</v>
      </c>
      <c r="N142" s="7">
        <f t="shared" si="97"/>
        <v>36000</v>
      </c>
      <c r="O142" s="7">
        <f t="shared" si="97"/>
        <v>0</v>
      </c>
      <c r="P142" s="64">
        <f t="shared" si="97"/>
        <v>0</v>
      </c>
      <c r="Q142" s="7">
        <f t="shared" si="97"/>
        <v>36000</v>
      </c>
      <c r="R142" s="7">
        <f t="shared" si="97"/>
        <v>0</v>
      </c>
      <c r="S142" s="64">
        <f t="shared" si="97"/>
        <v>0</v>
      </c>
      <c r="T142" s="7">
        <f t="shared" si="97"/>
        <v>36000</v>
      </c>
      <c r="U142" s="7">
        <f t="shared" si="97"/>
        <v>0</v>
      </c>
      <c r="V142" s="8"/>
      <c r="W142" s="1" t="s">
        <v>33</v>
      </c>
      <c r="X142" s="64">
        <f t="shared" si="84"/>
        <v>0</v>
      </c>
      <c r="Y142" s="64">
        <f t="shared" si="84"/>
        <v>36000</v>
      </c>
      <c r="Z142" s="64">
        <f t="shared" si="84"/>
        <v>0</v>
      </c>
      <c r="AA142" s="64">
        <f t="shared" si="84"/>
        <v>0</v>
      </c>
      <c r="AB142" s="64">
        <f t="shared" si="84"/>
        <v>36000</v>
      </c>
      <c r="AC142" s="64">
        <f t="shared" si="84"/>
        <v>0</v>
      </c>
      <c r="AD142" s="64">
        <f t="shared" si="84"/>
        <v>0</v>
      </c>
      <c r="AE142" s="64">
        <f t="shared" si="84"/>
        <v>36000</v>
      </c>
      <c r="AF142" s="64">
        <f t="shared" si="84"/>
        <v>0</v>
      </c>
      <c r="AH142" s="1" t="s">
        <v>33</v>
      </c>
      <c r="AI142" s="1">
        <f t="shared" ref="AI142:AI143" si="99">M98*B21</f>
        <v>63000</v>
      </c>
      <c r="AJ142" s="1">
        <f t="shared" si="98"/>
        <v>36000</v>
      </c>
      <c r="AK142" s="1">
        <f t="shared" si="98"/>
        <v>30550</v>
      </c>
      <c r="AL142" s="1">
        <f t="shared" si="98"/>
        <v>63000</v>
      </c>
      <c r="AM142" s="1">
        <f t="shared" si="98"/>
        <v>36000</v>
      </c>
      <c r="AN142" s="1">
        <f t="shared" si="98"/>
        <v>30550</v>
      </c>
      <c r="AO142" s="1">
        <f t="shared" si="98"/>
        <v>63000</v>
      </c>
      <c r="AP142" s="1">
        <f t="shared" si="98"/>
        <v>36000</v>
      </c>
      <c r="AQ142" s="1">
        <f t="shared" si="98"/>
        <v>30550</v>
      </c>
    </row>
    <row r="143" spans="1:43" x14ac:dyDescent="0.2">
      <c r="A143" s="1" t="s">
        <v>34</v>
      </c>
      <c r="B143" s="32">
        <v>68000</v>
      </c>
      <c r="C143" s="33">
        <v>0</v>
      </c>
      <c r="D143" s="34">
        <v>31500</v>
      </c>
      <c r="E143" s="32">
        <v>68000</v>
      </c>
      <c r="F143" s="33">
        <v>0</v>
      </c>
      <c r="G143" s="34">
        <v>31500</v>
      </c>
      <c r="H143" s="33">
        <v>68000</v>
      </c>
      <c r="I143" s="33">
        <v>0</v>
      </c>
      <c r="J143" s="33">
        <v>31500</v>
      </c>
      <c r="L143" s="1" t="s">
        <v>34</v>
      </c>
      <c r="M143" s="66">
        <f t="shared" si="97"/>
        <v>68000</v>
      </c>
      <c r="N143" s="65">
        <f t="shared" si="97"/>
        <v>0</v>
      </c>
      <c r="O143" s="65">
        <f t="shared" si="97"/>
        <v>31500</v>
      </c>
      <c r="P143" s="66">
        <f t="shared" si="97"/>
        <v>68000</v>
      </c>
      <c r="Q143" s="65">
        <f t="shared" si="97"/>
        <v>0</v>
      </c>
      <c r="R143" s="65">
        <f t="shared" si="97"/>
        <v>31500</v>
      </c>
      <c r="S143" s="66">
        <f t="shared" si="97"/>
        <v>68000</v>
      </c>
      <c r="T143" s="65">
        <f t="shared" si="97"/>
        <v>0</v>
      </c>
      <c r="U143" s="65">
        <f t="shared" si="97"/>
        <v>31500</v>
      </c>
      <c r="W143" s="1" t="s">
        <v>34</v>
      </c>
      <c r="X143" s="64">
        <f t="shared" si="84"/>
        <v>68000</v>
      </c>
      <c r="Y143" s="64">
        <f t="shared" si="84"/>
        <v>0</v>
      </c>
      <c r="Z143" s="64">
        <f t="shared" si="84"/>
        <v>31500</v>
      </c>
      <c r="AA143" s="64">
        <f t="shared" si="84"/>
        <v>68000</v>
      </c>
      <c r="AB143" s="64">
        <f t="shared" si="84"/>
        <v>0</v>
      </c>
      <c r="AC143" s="64">
        <f t="shared" si="84"/>
        <v>31500</v>
      </c>
      <c r="AD143" s="64">
        <f t="shared" si="84"/>
        <v>68000</v>
      </c>
      <c r="AE143" s="64">
        <f t="shared" si="84"/>
        <v>0</v>
      </c>
      <c r="AF143" s="64">
        <f t="shared" si="84"/>
        <v>31500</v>
      </c>
      <c r="AH143" s="1" t="s">
        <v>34</v>
      </c>
      <c r="AI143" s="1">
        <f t="shared" si="99"/>
        <v>68000</v>
      </c>
      <c r="AJ143" s="1">
        <f t="shared" si="98"/>
        <v>30000</v>
      </c>
      <c r="AK143" s="1">
        <f t="shared" si="98"/>
        <v>31500</v>
      </c>
      <c r="AL143" s="1">
        <f t="shared" si="98"/>
        <v>68000</v>
      </c>
      <c r="AM143" s="1">
        <f t="shared" si="98"/>
        <v>30000</v>
      </c>
      <c r="AN143" s="1">
        <f t="shared" si="98"/>
        <v>31500</v>
      </c>
      <c r="AO143" s="1">
        <f t="shared" si="98"/>
        <v>68000</v>
      </c>
      <c r="AP143" s="1">
        <f t="shared" si="98"/>
        <v>30000</v>
      </c>
      <c r="AQ143" s="1">
        <f t="shared" si="98"/>
        <v>31500</v>
      </c>
    </row>
    <row r="144" spans="1:43" x14ac:dyDescent="0.2">
      <c r="A144" s="8" t="s">
        <v>59</v>
      </c>
      <c r="B144" s="35">
        <v>0</v>
      </c>
      <c r="C144" s="36">
        <v>0</v>
      </c>
      <c r="D144" s="37">
        <v>0</v>
      </c>
      <c r="E144" s="35">
        <v>0</v>
      </c>
      <c r="F144" s="36">
        <v>0</v>
      </c>
      <c r="G144" s="37">
        <v>0</v>
      </c>
      <c r="H144" s="36">
        <v>0</v>
      </c>
      <c r="I144" s="36">
        <v>0</v>
      </c>
      <c r="J144" s="36">
        <v>0</v>
      </c>
      <c r="L144" s="8" t="s">
        <v>59</v>
      </c>
      <c r="M144" s="62">
        <f t="shared" ref="M144:U146" si="100">B100*B20</f>
        <v>0</v>
      </c>
      <c r="N144" s="63">
        <f t="shared" si="100"/>
        <v>0</v>
      </c>
      <c r="O144" s="63">
        <f t="shared" si="100"/>
        <v>0</v>
      </c>
      <c r="P144" s="62">
        <f t="shared" si="100"/>
        <v>0</v>
      </c>
      <c r="Q144" s="63">
        <f t="shared" si="100"/>
        <v>0</v>
      </c>
      <c r="R144" s="63">
        <f t="shared" si="100"/>
        <v>0</v>
      </c>
      <c r="S144" s="62">
        <f t="shared" si="100"/>
        <v>0</v>
      </c>
      <c r="T144" s="63">
        <f t="shared" si="100"/>
        <v>0</v>
      </c>
      <c r="U144" s="63">
        <f t="shared" si="100"/>
        <v>0</v>
      </c>
      <c r="W144" s="8" t="s">
        <v>59</v>
      </c>
      <c r="X144" s="64">
        <f t="shared" ref="X144:AF149" si="101">M144-B144+X100</f>
        <v>0</v>
      </c>
      <c r="Y144" s="64">
        <f t="shared" si="101"/>
        <v>0</v>
      </c>
      <c r="Z144" s="64">
        <f t="shared" si="101"/>
        <v>0</v>
      </c>
      <c r="AA144" s="64">
        <f t="shared" si="101"/>
        <v>0</v>
      </c>
      <c r="AB144" s="64">
        <f t="shared" si="101"/>
        <v>0</v>
      </c>
      <c r="AC144" s="64">
        <f t="shared" si="101"/>
        <v>0</v>
      </c>
      <c r="AD144" s="64">
        <f t="shared" si="101"/>
        <v>0</v>
      </c>
      <c r="AE144" s="64">
        <f t="shared" si="101"/>
        <v>0</v>
      </c>
      <c r="AF144" s="64">
        <f t="shared" si="101"/>
        <v>0</v>
      </c>
      <c r="AH144" s="8" t="s">
        <v>59</v>
      </c>
      <c r="AI144" s="1">
        <f>M100*B20</f>
        <v>75000</v>
      </c>
      <c r="AJ144" s="1">
        <f t="shared" ref="AJ144:AQ146" si="102">N100*C20</f>
        <v>32800</v>
      </c>
      <c r="AK144" s="1">
        <f t="shared" si="102"/>
        <v>28800</v>
      </c>
      <c r="AL144" s="1">
        <f t="shared" si="102"/>
        <v>75000</v>
      </c>
      <c r="AM144" s="1">
        <f t="shared" si="102"/>
        <v>32800</v>
      </c>
      <c r="AN144" s="1">
        <f t="shared" si="102"/>
        <v>28800</v>
      </c>
      <c r="AO144" s="1">
        <f t="shared" si="102"/>
        <v>75000</v>
      </c>
      <c r="AP144" s="1">
        <f t="shared" si="102"/>
        <v>32800</v>
      </c>
      <c r="AQ144" s="1">
        <f t="shared" si="102"/>
        <v>28800</v>
      </c>
    </row>
    <row r="145" spans="1:43" x14ac:dyDescent="0.2">
      <c r="A145" s="1" t="s">
        <v>33</v>
      </c>
      <c r="B145" s="29">
        <v>0</v>
      </c>
      <c r="C145" s="30">
        <v>36000</v>
      </c>
      <c r="D145" s="31">
        <v>0</v>
      </c>
      <c r="E145" s="29">
        <v>0</v>
      </c>
      <c r="F145" s="30">
        <v>36000</v>
      </c>
      <c r="G145" s="31">
        <v>0</v>
      </c>
      <c r="H145" s="30">
        <v>0</v>
      </c>
      <c r="I145" s="30">
        <v>36000</v>
      </c>
      <c r="J145" s="30">
        <v>0</v>
      </c>
      <c r="L145" s="1" t="s">
        <v>33</v>
      </c>
      <c r="M145" s="64">
        <f t="shared" si="100"/>
        <v>0</v>
      </c>
      <c r="N145" s="7">
        <f t="shared" si="100"/>
        <v>36000</v>
      </c>
      <c r="O145" s="7">
        <f t="shared" si="100"/>
        <v>0</v>
      </c>
      <c r="P145" s="64">
        <f t="shared" si="100"/>
        <v>0</v>
      </c>
      <c r="Q145" s="7">
        <f t="shared" si="100"/>
        <v>36000</v>
      </c>
      <c r="R145" s="7">
        <f t="shared" si="100"/>
        <v>0</v>
      </c>
      <c r="S145" s="64">
        <f t="shared" si="100"/>
        <v>0</v>
      </c>
      <c r="T145" s="7">
        <f t="shared" si="100"/>
        <v>36000</v>
      </c>
      <c r="U145" s="7">
        <f t="shared" si="100"/>
        <v>0</v>
      </c>
      <c r="W145" s="1" t="s">
        <v>33</v>
      </c>
      <c r="X145" s="64">
        <f t="shared" si="101"/>
        <v>0</v>
      </c>
      <c r="Y145" s="64">
        <f t="shared" si="101"/>
        <v>36000</v>
      </c>
      <c r="Z145" s="64">
        <f t="shared" si="101"/>
        <v>0</v>
      </c>
      <c r="AA145" s="64">
        <f t="shared" si="101"/>
        <v>0</v>
      </c>
      <c r="AB145" s="64">
        <f t="shared" si="101"/>
        <v>36000</v>
      </c>
      <c r="AC145" s="64">
        <f t="shared" si="101"/>
        <v>0</v>
      </c>
      <c r="AD145" s="64">
        <f t="shared" si="101"/>
        <v>0</v>
      </c>
      <c r="AE145" s="64">
        <f t="shared" si="101"/>
        <v>36000</v>
      </c>
      <c r="AF145" s="64">
        <f t="shared" si="101"/>
        <v>0</v>
      </c>
      <c r="AH145" s="1" t="s">
        <v>33</v>
      </c>
      <c r="AI145" s="1">
        <f t="shared" ref="AI145:AI146" si="103">M101*B21</f>
        <v>63000</v>
      </c>
      <c r="AJ145" s="1">
        <f t="shared" si="102"/>
        <v>36000</v>
      </c>
      <c r="AK145" s="1">
        <f t="shared" si="102"/>
        <v>30550</v>
      </c>
      <c r="AL145" s="1">
        <f t="shared" si="102"/>
        <v>63000</v>
      </c>
      <c r="AM145" s="1">
        <f t="shared" si="102"/>
        <v>36000</v>
      </c>
      <c r="AN145" s="1">
        <f t="shared" si="102"/>
        <v>30550</v>
      </c>
      <c r="AO145" s="1">
        <f t="shared" si="102"/>
        <v>63000</v>
      </c>
      <c r="AP145" s="1">
        <f t="shared" si="102"/>
        <v>36000</v>
      </c>
      <c r="AQ145" s="1">
        <f t="shared" si="102"/>
        <v>30550</v>
      </c>
    </row>
    <row r="146" spans="1:43" x14ac:dyDescent="0.2">
      <c r="A146" s="1" t="s">
        <v>34</v>
      </c>
      <c r="B146" s="32">
        <v>68000</v>
      </c>
      <c r="C146" s="33">
        <v>0</v>
      </c>
      <c r="D146" s="34">
        <v>31500</v>
      </c>
      <c r="E146" s="32">
        <v>68000</v>
      </c>
      <c r="F146" s="33">
        <v>0</v>
      </c>
      <c r="G146" s="34">
        <v>31500</v>
      </c>
      <c r="H146" s="33">
        <v>63750</v>
      </c>
      <c r="I146" s="33">
        <v>0</v>
      </c>
      <c r="J146" s="33">
        <v>31500</v>
      </c>
      <c r="L146" s="1" t="s">
        <v>34</v>
      </c>
      <c r="M146" s="66">
        <f t="shared" si="100"/>
        <v>68000</v>
      </c>
      <c r="N146" s="65">
        <f t="shared" si="100"/>
        <v>0</v>
      </c>
      <c r="O146" s="65">
        <f t="shared" si="100"/>
        <v>31500</v>
      </c>
      <c r="P146" s="66">
        <f t="shared" si="100"/>
        <v>68000</v>
      </c>
      <c r="Q146" s="65">
        <f t="shared" si="100"/>
        <v>0</v>
      </c>
      <c r="R146" s="65">
        <f t="shared" si="100"/>
        <v>31500</v>
      </c>
      <c r="S146" s="66">
        <f t="shared" si="100"/>
        <v>63750</v>
      </c>
      <c r="T146" s="65">
        <f t="shared" si="100"/>
        <v>0</v>
      </c>
      <c r="U146" s="65">
        <f t="shared" si="100"/>
        <v>31500</v>
      </c>
      <c r="W146" s="1" t="s">
        <v>34</v>
      </c>
      <c r="X146" s="64">
        <f t="shared" si="101"/>
        <v>68000</v>
      </c>
      <c r="Y146" s="64">
        <f t="shared" si="101"/>
        <v>0</v>
      </c>
      <c r="Z146" s="64">
        <f t="shared" si="101"/>
        <v>31500</v>
      </c>
      <c r="AA146" s="64">
        <f t="shared" si="101"/>
        <v>68000</v>
      </c>
      <c r="AB146" s="64">
        <f t="shared" si="101"/>
        <v>0</v>
      </c>
      <c r="AC146" s="64">
        <f t="shared" si="101"/>
        <v>31500</v>
      </c>
      <c r="AD146" s="64">
        <f t="shared" si="101"/>
        <v>68000</v>
      </c>
      <c r="AE146" s="64">
        <f t="shared" si="101"/>
        <v>0</v>
      </c>
      <c r="AF146" s="64">
        <f t="shared" si="101"/>
        <v>31500</v>
      </c>
      <c r="AH146" s="1" t="s">
        <v>34</v>
      </c>
      <c r="AI146" s="1">
        <f t="shared" si="103"/>
        <v>68000</v>
      </c>
      <c r="AJ146" s="1">
        <f t="shared" si="102"/>
        <v>30000</v>
      </c>
      <c r="AK146" s="1">
        <f t="shared" si="102"/>
        <v>31500</v>
      </c>
      <c r="AL146" s="1">
        <f t="shared" si="102"/>
        <v>68000</v>
      </c>
      <c r="AM146" s="1">
        <f t="shared" si="102"/>
        <v>30000</v>
      </c>
      <c r="AN146" s="1">
        <f t="shared" si="102"/>
        <v>31500</v>
      </c>
      <c r="AO146" s="1">
        <f t="shared" si="102"/>
        <v>68000</v>
      </c>
      <c r="AP146" s="1">
        <f t="shared" si="102"/>
        <v>30000</v>
      </c>
      <c r="AQ146" s="1">
        <f t="shared" si="102"/>
        <v>31500</v>
      </c>
    </row>
    <row r="147" spans="1:43" x14ac:dyDescent="0.2">
      <c r="A147" s="8" t="s">
        <v>60</v>
      </c>
      <c r="B147" s="29">
        <v>0</v>
      </c>
      <c r="C147" s="30">
        <v>0</v>
      </c>
      <c r="D147" s="31">
        <v>0</v>
      </c>
      <c r="E147" s="29">
        <v>75000</v>
      </c>
      <c r="F147" s="30">
        <v>0</v>
      </c>
      <c r="G147" s="31">
        <v>0</v>
      </c>
      <c r="H147" s="30">
        <v>67500</v>
      </c>
      <c r="I147" s="30">
        <v>0</v>
      </c>
      <c r="J147" s="30">
        <v>0</v>
      </c>
      <c r="L147" s="8" t="s">
        <v>60</v>
      </c>
      <c r="M147" s="62">
        <f t="shared" ref="M147:U149" si="104">B103*B20</f>
        <v>0</v>
      </c>
      <c r="N147" s="63">
        <f t="shared" si="104"/>
        <v>0</v>
      </c>
      <c r="O147" s="63">
        <f t="shared" si="104"/>
        <v>0</v>
      </c>
      <c r="P147" s="62">
        <f t="shared" si="104"/>
        <v>75000</v>
      </c>
      <c r="Q147" s="63">
        <f t="shared" si="104"/>
        <v>0</v>
      </c>
      <c r="R147" s="63">
        <f t="shared" si="104"/>
        <v>0</v>
      </c>
      <c r="S147" s="62">
        <f t="shared" si="104"/>
        <v>67500</v>
      </c>
      <c r="T147" s="63">
        <f t="shared" si="104"/>
        <v>0</v>
      </c>
      <c r="U147" s="63">
        <f t="shared" si="104"/>
        <v>0</v>
      </c>
      <c r="W147" s="8" t="s">
        <v>60</v>
      </c>
      <c r="X147" s="64">
        <f t="shared" si="101"/>
        <v>0</v>
      </c>
      <c r="Y147" s="64">
        <f t="shared" si="101"/>
        <v>0</v>
      </c>
      <c r="Z147" s="64">
        <f t="shared" si="101"/>
        <v>0</v>
      </c>
      <c r="AA147" s="64">
        <f t="shared" si="101"/>
        <v>75000</v>
      </c>
      <c r="AB147" s="64">
        <f t="shared" si="101"/>
        <v>0</v>
      </c>
      <c r="AC147" s="64">
        <f t="shared" si="101"/>
        <v>0</v>
      </c>
      <c r="AD147" s="64">
        <f t="shared" si="101"/>
        <v>75000</v>
      </c>
      <c r="AE147" s="64">
        <f t="shared" si="101"/>
        <v>0</v>
      </c>
      <c r="AF147" s="64">
        <f t="shared" si="101"/>
        <v>0</v>
      </c>
      <c r="AH147" s="8" t="s">
        <v>60</v>
      </c>
      <c r="AI147" s="1">
        <f>M103*B20</f>
        <v>75000</v>
      </c>
      <c r="AJ147" s="1">
        <f t="shared" ref="AJ147:AQ149" si="105">N103*C20</f>
        <v>32800</v>
      </c>
      <c r="AK147" s="1">
        <f t="shared" si="105"/>
        <v>28800</v>
      </c>
      <c r="AL147" s="1">
        <f t="shared" si="105"/>
        <v>75000</v>
      </c>
      <c r="AM147" s="1">
        <f t="shared" si="105"/>
        <v>32800</v>
      </c>
      <c r="AN147" s="1">
        <f t="shared" si="105"/>
        <v>28800</v>
      </c>
      <c r="AO147" s="1">
        <f t="shared" si="105"/>
        <v>75000</v>
      </c>
      <c r="AP147" s="1">
        <f t="shared" si="105"/>
        <v>32800</v>
      </c>
      <c r="AQ147" s="1">
        <f t="shared" si="105"/>
        <v>28800</v>
      </c>
    </row>
    <row r="148" spans="1:43" x14ac:dyDescent="0.2">
      <c r="A148" s="1" t="s">
        <v>33</v>
      </c>
      <c r="B148" s="29">
        <v>0</v>
      </c>
      <c r="C148" s="30">
        <v>36000</v>
      </c>
      <c r="D148" s="31">
        <v>0</v>
      </c>
      <c r="E148" s="29">
        <v>0</v>
      </c>
      <c r="F148" s="30">
        <v>36000</v>
      </c>
      <c r="G148" s="31">
        <v>0</v>
      </c>
      <c r="H148" s="30">
        <v>0</v>
      </c>
      <c r="I148" s="30">
        <v>36000</v>
      </c>
      <c r="J148" s="30">
        <v>0</v>
      </c>
      <c r="L148" s="1" t="s">
        <v>33</v>
      </c>
      <c r="M148" s="64">
        <f t="shared" si="104"/>
        <v>0</v>
      </c>
      <c r="N148" s="7">
        <f t="shared" si="104"/>
        <v>36000</v>
      </c>
      <c r="O148" s="7">
        <f t="shared" si="104"/>
        <v>0</v>
      </c>
      <c r="P148" s="64">
        <f t="shared" si="104"/>
        <v>0</v>
      </c>
      <c r="Q148" s="7">
        <f t="shared" si="104"/>
        <v>36000</v>
      </c>
      <c r="R148" s="7">
        <f t="shared" si="104"/>
        <v>0</v>
      </c>
      <c r="S148" s="64">
        <f t="shared" si="104"/>
        <v>0</v>
      </c>
      <c r="T148" s="7">
        <f t="shared" si="104"/>
        <v>36000</v>
      </c>
      <c r="U148" s="7">
        <f t="shared" si="104"/>
        <v>0</v>
      </c>
      <c r="W148" s="1" t="s">
        <v>33</v>
      </c>
      <c r="X148" s="64">
        <f t="shared" si="101"/>
        <v>0</v>
      </c>
      <c r="Y148" s="64">
        <f t="shared" si="101"/>
        <v>36000</v>
      </c>
      <c r="Z148" s="64">
        <f t="shared" si="101"/>
        <v>0</v>
      </c>
      <c r="AA148" s="64">
        <f t="shared" si="101"/>
        <v>0</v>
      </c>
      <c r="AB148" s="64">
        <f t="shared" si="101"/>
        <v>36000</v>
      </c>
      <c r="AC148" s="64">
        <f t="shared" si="101"/>
        <v>0</v>
      </c>
      <c r="AD148" s="64">
        <f t="shared" si="101"/>
        <v>0</v>
      </c>
      <c r="AE148" s="64">
        <f t="shared" si="101"/>
        <v>36000</v>
      </c>
      <c r="AF148" s="64">
        <f t="shared" si="101"/>
        <v>0</v>
      </c>
      <c r="AH148" s="1" t="s">
        <v>33</v>
      </c>
      <c r="AI148" s="1">
        <f t="shared" ref="AI148:AI149" si="106">M104*B21</f>
        <v>63000</v>
      </c>
      <c r="AJ148" s="1">
        <f t="shared" si="105"/>
        <v>36000</v>
      </c>
      <c r="AK148" s="1">
        <f t="shared" si="105"/>
        <v>30550</v>
      </c>
      <c r="AL148" s="1">
        <f t="shared" si="105"/>
        <v>63000</v>
      </c>
      <c r="AM148" s="1">
        <f t="shared" si="105"/>
        <v>36000</v>
      </c>
      <c r="AN148" s="1">
        <f t="shared" si="105"/>
        <v>30550</v>
      </c>
      <c r="AO148" s="1">
        <f t="shared" si="105"/>
        <v>63000</v>
      </c>
      <c r="AP148" s="1">
        <f t="shared" si="105"/>
        <v>36000</v>
      </c>
      <c r="AQ148" s="1">
        <f t="shared" si="105"/>
        <v>30550</v>
      </c>
    </row>
    <row r="149" spans="1:43" x14ac:dyDescent="0.2">
      <c r="A149" s="1" t="s">
        <v>34</v>
      </c>
      <c r="B149" s="29">
        <v>68000</v>
      </c>
      <c r="C149" s="30">
        <v>0</v>
      </c>
      <c r="D149" s="31">
        <v>31500</v>
      </c>
      <c r="E149" s="29">
        <v>0</v>
      </c>
      <c r="F149" s="30">
        <v>0</v>
      </c>
      <c r="G149" s="31">
        <v>31500</v>
      </c>
      <c r="H149" s="30">
        <v>0</v>
      </c>
      <c r="I149" s="30">
        <v>0</v>
      </c>
      <c r="J149" s="30">
        <v>31500</v>
      </c>
      <c r="L149" s="1" t="s">
        <v>34</v>
      </c>
      <c r="M149" s="64">
        <f t="shared" si="104"/>
        <v>68000</v>
      </c>
      <c r="N149" s="7">
        <f t="shared" si="104"/>
        <v>0</v>
      </c>
      <c r="O149" s="7">
        <f t="shared" si="104"/>
        <v>31500</v>
      </c>
      <c r="P149" s="64">
        <f t="shared" si="104"/>
        <v>0</v>
      </c>
      <c r="Q149" s="7">
        <f t="shared" si="104"/>
        <v>0</v>
      </c>
      <c r="R149" s="7">
        <f t="shared" si="104"/>
        <v>31500</v>
      </c>
      <c r="S149" s="64">
        <f t="shared" si="104"/>
        <v>0</v>
      </c>
      <c r="T149" s="7">
        <f t="shared" si="104"/>
        <v>0</v>
      </c>
      <c r="U149" s="7">
        <f t="shared" si="104"/>
        <v>31500</v>
      </c>
      <c r="W149" s="1" t="s">
        <v>34</v>
      </c>
      <c r="X149" s="64">
        <f t="shared" si="101"/>
        <v>68000</v>
      </c>
      <c r="Y149" s="64">
        <f t="shared" si="101"/>
        <v>0</v>
      </c>
      <c r="Z149" s="64">
        <f t="shared" si="101"/>
        <v>31500</v>
      </c>
      <c r="AA149" s="64">
        <f t="shared" si="101"/>
        <v>0</v>
      </c>
      <c r="AB149" s="64">
        <f t="shared" si="101"/>
        <v>0</v>
      </c>
      <c r="AC149" s="64">
        <f t="shared" si="101"/>
        <v>31500</v>
      </c>
      <c r="AD149" s="64">
        <f t="shared" si="101"/>
        <v>0</v>
      </c>
      <c r="AE149" s="64">
        <f t="shared" si="101"/>
        <v>0</v>
      </c>
      <c r="AF149" s="64">
        <f t="shared" si="101"/>
        <v>31500</v>
      </c>
      <c r="AH149" s="1" t="s">
        <v>34</v>
      </c>
      <c r="AI149" s="1">
        <f t="shared" si="106"/>
        <v>68000</v>
      </c>
      <c r="AJ149" s="1">
        <f t="shared" si="105"/>
        <v>30000</v>
      </c>
      <c r="AK149" s="1">
        <f t="shared" si="105"/>
        <v>31500</v>
      </c>
      <c r="AL149" s="1">
        <f t="shared" si="105"/>
        <v>68000</v>
      </c>
      <c r="AM149" s="1">
        <f t="shared" si="105"/>
        <v>30000</v>
      </c>
      <c r="AN149" s="1">
        <f t="shared" si="105"/>
        <v>31500</v>
      </c>
      <c r="AO149" s="1">
        <f t="shared" si="105"/>
        <v>68000</v>
      </c>
      <c r="AP149" s="1">
        <f t="shared" si="105"/>
        <v>30000</v>
      </c>
      <c r="AQ149" s="1">
        <f t="shared" si="105"/>
        <v>31500</v>
      </c>
    </row>
    <row r="152" spans="1:43" x14ac:dyDescent="0.2">
      <c r="A152" s="1" t="s">
        <v>76</v>
      </c>
      <c r="B152" t="s">
        <v>77</v>
      </c>
      <c r="L152" s="1" t="s">
        <v>78</v>
      </c>
      <c r="M152" t="s">
        <v>79</v>
      </c>
    </row>
    <row r="153" spans="1:43" x14ac:dyDescent="0.2">
      <c r="B153" s="8" t="s">
        <v>28</v>
      </c>
      <c r="C153" s="8"/>
      <c r="D153" s="8"/>
      <c r="E153" s="8" t="s">
        <v>29</v>
      </c>
      <c r="F153" s="8"/>
      <c r="G153" s="8"/>
      <c r="H153" s="8" t="s">
        <v>30</v>
      </c>
      <c r="M153" s="8" t="s">
        <v>28</v>
      </c>
      <c r="N153" s="8"/>
      <c r="O153" s="8"/>
      <c r="P153" s="8" t="s">
        <v>29</v>
      </c>
      <c r="Q153" s="8"/>
      <c r="R153" s="8"/>
      <c r="S153" s="8" t="s">
        <v>30</v>
      </c>
    </row>
    <row r="154" spans="1:43" x14ac:dyDescent="0.2">
      <c r="A154" s="8"/>
      <c r="B154" s="1" t="s">
        <v>18</v>
      </c>
      <c r="C154" s="1" t="s">
        <v>31</v>
      </c>
      <c r="D154" s="1" t="s">
        <v>32</v>
      </c>
      <c r="E154" s="1" t="s">
        <v>18</v>
      </c>
      <c r="F154" s="1" t="s">
        <v>31</v>
      </c>
      <c r="G154" s="1" t="s">
        <v>32</v>
      </c>
      <c r="H154" s="1" t="s">
        <v>18</v>
      </c>
      <c r="I154" s="1" t="s">
        <v>31</v>
      </c>
      <c r="J154" s="1" t="s">
        <v>32</v>
      </c>
      <c r="L154" s="8"/>
      <c r="M154" s="1" t="s">
        <v>18</v>
      </c>
      <c r="N154" s="1" t="s">
        <v>31</v>
      </c>
      <c r="O154" s="1" t="s">
        <v>32</v>
      </c>
      <c r="P154" s="1" t="s">
        <v>18</v>
      </c>
      <c r="Q154" s="1" t="s">
        <v>31</v>
      </c>
      <c r="R154" s="1" t="s">
        <v>32</v>
      </c>
      <c r="S154" s="1" t="s">
        <v>18</v>
      </c>
      <c r="T154" s="1" t="s">
        <v>31</v>
      </c>
      <c r="U154" s="1" t="s">
        <v>32</v>
      </c>
    </row>
    <row r="155" spans="1:43" x14ac:dyDescent="0.2">
      <c r="A155" s="9" t="s">
        <v>62</v>
      </c>
      <c r="B155" s="12">
        <v>0</v>
      </c>
      <c r="C155" s="5">
        <v>0</v>
      </c>
      <c r="D155" s="11">
        <v>0</v>
      </c>
      <c r="E155" s="12">
        <v>0</v>
      </c>
      <c r="F155" s="5">
        <v>0</v>
      </c>
      <c r="G155" s="11">
        <v>0</v>
      </c>
      <c r="H155" s="5">
        <v>0</v>
      </c>
      <c r="I155" s="5">
        <v>0</v>
      </c>
      <c r="J155" s="5">
        <v>0</v>
      </c>
      <c r="L155" s="9" t="s">
        <v>62</v>
      </c>
      <c r="M155" s="12">
        <v>0</v>
      </c>
      <c r="N155" s="5">
        <v>0</v>
      </c>
      <c r="O155" s="11">
        <v>0</v>
      </c>
      <c r="P155" s="12">
        <v>0</v>
      </c>
      <c r="Q155" s="5">
        <v>0</v>
      </c>
      <c r="R155" s="11">
        <v>0</v>
      </c>
      <c r="S155" s="11">
        <v>0</v>
      </c>
      <c r="T155" s="5">
        <v>0</v>
      </c>
      <c r="U155" s="5">
        <v>0</v>
      </c>
    </row>
    <row r="156" spans="1:43" x14ac:dyDescent="0.2">
      <c r="A156" s="9" t="s">
        <v>80</v>
      </c>
      <c r="B156" s="12">
        <v>0</v>
      </c>
      <c r="C156" s="5">
        <v>0</v>
      </c>
      <c r="D156" s="11">
        <v>0</v>
      </c>
      <c r="E156" s="12">
        <v>0</v>
      </c>
      <c r="F156" s="5">
        <v>0</v>
      </c>
      <c r="G156" s="11">
        <v>0</v>
      </c>
      <c r="H156" s="5">
        <v>0</v>
      </c>
      <c r="I156" s="5">
        <v>0</v>
      </c>
      <c r="J156" s="5">
        <v>0</v>
      </c>
      <c r="L156" s="9" t="s">
        <v>80</v>
      </c>
      <c r="M156" s="12">
        <v>0</v>
      </c>
      <c r="N156" s="5">
        <v>0</v>
      </c>
      <c r="O156" s="11">
        <v>0</v>
      </c>
      <c r="P156" s="12">
        <v>0</v>
      </c>
      <c r="Q156" s="5">
        <v>0</v>
      </c>
      <c r="R156" s="11">
        <v>0</v>
      </c>
      <c r="S156" s="5">
        <v>0</v>
      </c>
      <c r="T156" s="5">
        <v>0</v>
      </c>
      <c r="U156" s="5">
        <v>0</v>
      </c>
    </row>
    <row r="157" spans="1:43" x14ac:dyDescent="0.2">
      <c r="A157" s="9" t="s">
        <v>81</v>
      </c>
      <c r="B157" s="15">
        <v>0</v>
      </c>
      <c r="C157" s="13">
        <v>0</v>
      </c>
      <c r="D157" s="14">
        <v>0</v>
      </c>
      <c r="E157" s="15">
        <v>0</v>
      </c>
      <c r="F157" s="13">
        <v>0</v>
      </c>
      <c r="G157" s="14">
        <v>0</v>
      </c>
      <c r="H157" s="13">
        <v>0</v>
      </c>
      <c r="I157" s="13">
        <v>0</v>
      </c>
      <c r="J157" s="13">
        <v>0</v>
      </c>
      <c r="L157" s="9" t="s">
        <v>81</v>
      </c>
      <c r="M157" s="15">
        <v>0</v>
      </c>
      <c r="N157" s="13">
        <v>0</v>
      </c>
      <c r="O157" s="14">
        <v>0</v>
      </c>
      <c r="P157" s="15">
        <v>0</v>
      </c>
      <c r="Q157" s="13">
        <v>0</v>
      </c>
      <c r="R157" s="14">
        <v>0</v>
      </c>
      <c r="S157" s="13">
        <v>0</v>
      </c>
      <c r="T157" s="13">
        <v>0</v>
      </c>
      <c r="U157" s="13">
        <v>0</v>
      </c>
    </row>
    <row r="158" spans="1:43" x14ac:dyDescent="0.2">
      <c r="A158" s="9" t="s">
        <v>62</v>
      </c>
      <c r="B158" s="18">
        <v>0</v>
      </c>
      <c r="C158" s="16">
        <v>0</v>
      </c>
      <c r="D158" s="17">
        <v>0</v>
      </c>
      <c r="E158" s="18">
        <v>0</v>
      </c>
      <c r="F158" s="16">
        <v>0</v>
      </c>
      <c r="G158" s="17">
        <v>0</v>
      </c>
      <c r="H158" s="16">
        <v>0</v>
      </c>
      <c r="I158" s="16">
        <v>0</v>
      </c>
      <c r="J158" s="16">
        <v>0</v>
      </c>
      <c r="L158" s="9" t="s">
        <v>62</v>
      </c>
      <c r="M158" s="18">
        <v>0</v>
      </c>
      <c r="N158" s="16">
        <v>0</v>
      </c>
      <c r="O158" s="17">
        <v>0</v>
      </c>
      <c r="P158" s="18">
        <v>0</v>
      </c>
      <c r="Q158" s="16">
        <v>0</v>
      </c>
      <c r="R158" s="17">
        <v>0</v>
      </c>
      <c r="S158" s="16">
        <v>0</v>
      </c>
      <c r="T158" s="16">
        <v>0</v>
      </c>
      <c r="U158" s="16">
        <v>0</v>
      </c>
    </row>
    <row r="159" spans="1:43" x14ac:dyDescent="0.2">
      <c r="A159" s="9" t="s">
        <v>80</v>
      </c>
      <c r="B159" s="12">
        <v>0</v>
      </c>
      <c r="C159" s="5">
        <v>0</v>
      </c>
      <c r="D159" s="11">
        <v>0</v>
      </c>
      <c r="E159" s="12">
        <v>0</v>
      </c>
      <c r="F159" s="5">
        <v>0</v>
      </c>
      <c r="G159" s="11">
        <v>0</v>
      </c>
      <c r="H159" s="5">
        <v>0</v>
      </c>
      <c r="I159" s="5">
        <v>0</v>
      </c>
      <c r="J159" s="5">
        <v>0</v>
      </c>
      <c r="L159" s="9" t="s">
        <v>80</v>
      </c>
      <c r="M159" s="12">
        <v>0</v>
      </c>
      <c r="N159" s="5">
        <v>0</v>
      </c>
      <c r="O159" s="11">
        <v>0</v>
      </c>
      <c r="P159" s="12">
        <v>0</v>
      </c>
      <c r="Q159" s="5">
        <v>0</v>
      </c>
      <c r="R159" s="11">
        <v>0</v>
      </c>
      <c r="S159" s="5">
        <v>0</v>
      </c>
      <c r="T159" s="5">
        <v>0</v>
      </c>
      <c r="U159" s="5">
        <v>0</v>
      </c>
    </row>
    <row r="160" spans="1:43" x14ac:dyDescent="0.2">
      <c r="A160" s="9" t="s">
        <v>81</v>
      </c>
      <c r="B160" s="15">
        <v>0</v>
      </c>
      <c r="C160" s="13">
        <v>0</v>
      </c>
      <c r="D160" s="14">
        <v>0</v>
      </c>
      <c r="E160" s="15">
        <v>0</v>
      </c>
      <c r="F160" s="13">
        <v>0</v>
      </c>
      <c r="G160" s="14">
        <v>0</v>
      </c>
      <c r="H160" s="13">
        <v>0</v>
      </c>
      <c r="I160" s="13">
        <v>0</v>
      </c>
      <c r="J160" s="13">
        <v>0</v>
      </c>
      <c r="L160" s="9" t="s">
        <v>81</v>
      </c>
      <c r="M160" s="15">
        <v>0</v>
      </c>
      <c r="N160" s="13">
        <v>0</v>
      </c>
      <c r="O160" s="14">
        <v>0</v>
      </c>
      <c r="P160" s="15">
        <v>0</v>
      </c>
      <c r="Q160" s="13">
        <v>0</v>
      </c>
      <c r="R160" s="14">
        <v>0</v>
      </c>
      <c r="S160" s="13">
        <v>0</v>
      </c>
      <c r="T160" s="13">
        <v>0</v>
      </c>
      <c r="U160" s="13">
        <v>0</v>
      </c>
    </row>
    <row r="161" spans="1:31" x14ac:dyDescent="0.2">
      <c r="A161" s="9" t="s">
        <v>62</v>
      </c>
      <c r="B161" s="12">
        <v>0</v>
      </c>
      <c r="C161" s="5">
        <v>0</v>
      </c>
      <c r="D161" s="11">
        <v>0</v>
      </c>
      <c r="E161" s="12">
        <v>0</v>
      </c>
      <c r="F161" s="5">
        <v>0</v>
      </c>
      <c r="G161" s="11">
        <v>0</v>
      </c>
      <c r="H161" s="5">
        <v>0</v>
      </c>
      <c r="I161" s="5">
        <v>0</v>
      </c>
      <c r="J161" s="5">
        <v>0</v>
      </c>
      <c r="L161" s="9" t="s">
        <v>62</v>
      </c>
      <c r="M161" s="12">
        <v>0</v>
      </c>
      <c r="N161" s="5">
        <v>0</v>
      </c>
      <c r="O161" s="11">
        <v>0</v>
      </c>
      <c r="P161" s="12">
        <v>0</v>
      </c>
      <c r="Q161" s="5">
        <v>0</v>
      </c>
      <c r="R161" s="11">
        <v>0</v>
      </c>
      <c r="S161" s="5">
        <v>0</v>
      </c>
      <c r="T161" s="5">
        <v>0</v>
      </c>
      <c r="U161" s="5">
        <v>0</v>
      </c>
    </row>
    <row r="162" spans="1:31" x14ac:dyDescent="0.2">
      <c r="A162" s="9" t="s">
        <v>80</v>
      </c>
      <c r="B162" s="12">
        <v>0</v>
      </c>
      <c r="C162" s="5">
        <v>0</v>
      </c>
      <c r="D162" s="11">
        <v>0</v>
      </c>
      <c r="E162" s="12">
        <v>0</v>
      </c>
      <c r="F162" s="5">
        <v>0</v>
      </c>
      <c r="G162" s="11">
        <v>0</v>
      </c>
      <c r="H162" s="5">
        <v>0</v>
      </c>
      <c r="I162" s="5">
        <v>0</v>
      </c>
      <c r="J162" s="5">
        <v>0</v>
      </c>
      <c r="L162" s="9" t="s">
        <v>80</v>
      </c>
      <c r="M162" s="12">
        <v>0</v>
      </c>
      <c r="N162" s="5">
        <v>0</v>
      </c>
      <c r="O162" s="11">
        <v>0</v>
      </c>
      <c r="P162" s="12">
        <v>0</v>
      </c>
      <c r="Q162" s="5">
        <v>0</v>
      </c>
      <c r="R162" s="11">
        <v>0</v>
      </c>
      <c r="S162" s="5">
        <v>0</v>
      </c>
      <c r="T162" s="5">
        <v>0</v>
      </c>
      <c r="U162" s="5">
        <v>0</v>
      </c>
    </row>
    <row r="163" spans="1:31" x14ac:dyDescent="0.2">
      <c r="A163" s="9" t="s">
        <v>81</v>
      </c>
      <c r="B163" s="12">
        <v>0</v>
      </c>
      <c r="C163" s="5">
        <v>0</v>
      </c>
      <c r="D163" s="11">
        <v>0</v>
      </c>
      <c r="E163" s="12">
        <v>0</v>
      </c>
      <c r="F163" s="5">
        <v>0</v>
      </c>
      <c r="G163" s="11">
        <v>0</v>
      </c>
      <c r="H163" s="5">
        <v>0</v>
      </c>
      <c r="I163" s="5">
        <v>0</v>
      </c>
      <c r="J163" s="5">
        <v>0</v>
      </c>
      <c r="L163" s="9" t="s">
        <v>81</v>
      </c>
      <c r="M163" s="12">
        <v>0</v>
      </c>
      <c r="N163" s="5">
        <v>0</v>
      </c>
      <c r="O163" s="11">
        <v>0</v>
      </c>
      <c r="P163" s="12">
        <v>0</v>
      </c>
      <c r="Q163" s="5">
        <v>0</v>
      </c>
      <c r="R163" s="11">
        <v>0</v>
      </c>
      <c r="S163" s="5">
        <v>0</v>
      </c>
      <c r="T163" s="5">
        <v>0</v>
      </c>
      <c r="U163" s="5">
        <v>0</v>
      </c>
    </row>
    <row r="164" spans="1:31" x14ac:dyDescent="0.2">
      <c r="A164" s="9" t="s">
        <v>65</v>
      </c>
      <c r="B164" s="1">
        <f>SUM(B155:B163)</f>
        <v>0</v>
      </c>
      <c r="C164" s="1">
        <f t="shared" ref="C164:U164" si="107">SUM(C155:C163)</f>
        <v>0</v>
      </c>
      <c r="D164" s="1">
        <f t="shared" si="107"/>
        <v>0</v>
      </c>
      <c r="E164" s="1">
        <f t="shared" si="107"/>
        <v>0</v>
      </c>
      <c r="F164" s="1">
        <f t="shared" si="107"/>
        <v>0</v>
      </c>
      <c r="G164" s="1">
        <f t="shared" si="107"/>
        <v>0</v>
      </c>
      <c r="H164" s="1">
        <f t="shared" si="107"/>
        <v>0</v>
      </c>
      <c r="I164" s="1">
        <f t="shared" si="107"/>
        <v>0</v>
      </c>
      <c r="J164" s="1">
        <f t="shared" si="107"/>
        <v>0</v>
      </c>
      <c r="L164" s="9" t="s">
        <v>65</v>
      </c>
      <c r="M164" s="1">
        <f t="shared" si="107"/>
        <v>0</v>
      </c>
      <c r="N164" s="1">
        <f t="shared" si="107"/>
        <v>0</v>
      </c>
      <c r="O164" s="1">
        <f t="shared" si="107"/>
        <v>0</v>
      </c>
      <c r="P164" s="1">
        <f t="shared" si="107"/>
        <v>0</v>
      </c>
      <c r="Q164" s="1">
        <f t="shared" si="107"/>
        <v>0</v>
      </c>
      <c r="R164" s="1">
        <f t="shared" si="107"/>
        <v>0</v>
      </c>
      <c r="S164" s="1">
        <f t="shared" si="107"/>
        <v>0</v>
      </c>
      <c r="T164" s="1">
        <f t="shared" si="107"/>
        <v>0</v>
      </c>
      <c r="U164" s="1">
        <f t="shared" si="107"/>
        <v>0</v>
      </c>
    </row>
    <row r="165" spans="1:31" x14ac:dyDescent="0.2">
      <c r="A165" s="9" t="s">
        <v>82</v>
      </c>
      <c r="B165" s="2">
        <f>B164+E164+H164</f>
        <v>0</v>
      </c>
      <c r="C165" s="2">
        <f>C164+F164+I164</f>
        <v>0</v>
      </c>
      <c r="D165" s="2">
        <f t="shared" ref="D165" si="108">D164+G164+J164</f>
        <v>0</v>
      </c>
      <c r="L165" s="9" t="s">
        <v>82</v>
      </c>
      <c r="M165" s="2">
        <f>M164+P164+S164</f>
        <v>0</v>
      </c>
      <c r="N165" s="2">
        <f t="shared" ref="N165:O165" si="109">N164+Q164+T164</f>
        <v>0</v>
      </c>
      <c r="O165" s="2">
        <f t="shared" si="109"/>
        <v>0</v>
      </c>
    </row>
    <row r="167" spans="1:31" x14ac:dyDescent="0.2">
      <c r="B167" s="1" t="s">
        <v>83</v>
      </c>
      <c r="C167" s="5">
        <v>5</v>
      </c>
      <c r="D167" s="1" t="s">
        <v>67</v>
      </c>
      <c r="E167" s="1">
        <v>6</v>
      </c>
      <c r="H167" s="1" t="s">
        <v>85</v>
      </c>
    </row>
    <row r="168" spans="1:31" x14ac:dyDescent="0.2">
      <c r="B168" s="1" t="s">
        <v>84</v>
      </c>
      <c r="C168">
        <v>5000</v>
      </c>
      <c r="H168" s="1" t="s">
        <v>91</v>
      </c>
      <c r="I168" s="1" t="s">
        <v>92</v>
      </c>
      <c r="J168" s="1" t="s">
        <v>93</v>
      </c>
      <c r="L168" s="9" t="s">
        <v>95</v>
      </c>
    </row>
    <row r="169" spans="1:31" x14ac:dyDescent="0.2">
      <c r="G169"/>
      <c r="H169" s="1">
        <v>37</v>
      </c>
      <c r="I169" s="1">
        <v>38</v>
      </c>
      <c r="J169" s="1">
        <v>47</v>
      </c>
      <c r="M169" s="8" t="s">
        <v>28</v>
      </c>
      <c r="N169" s="8"/>
      <c r="O169" s="8"/>
      <c r="P169" s="8" t="s">
        <v>29</v>
      </c>
      <c r="Q169" s="8"/>
      <c r="R169" s="8"/>
      <c r="S169" s="8" t="s">
        <v>30</v>
      </c>
      <c r="V169" s="1" t="s">
        <v>67</v>
      </c>
    </row>
    <row r="170" spans="1:31" x14ac:dyDescent="0.2">
      <c r="B170" t="s">
        <v>87</v>
      </c>
      <c r="C170" s="1" t="s">
        <v>73</v>
      </c>
      <c r="D170" s="7">
        <f>SUM(B111:D113,G3)+SUM(E111:G113,G4)+SUM(H111:J113,G5)</f>
        <v>278751</v>
      </c>
      <c r="E170" s="1" t="s">
        <v>2</v>
      </c>
      <c r="F170" s="1">
        <v>0.1</v>
      </c>
      <c r="G170" s="1">
        <v>0.1</v>
      </c>
      <c r="H170" s="1" t="s">
        <v>86</v>
      </c>
      <c r="L170" s="8"/>
      <c r="M170" s="1" t="s">
        <v>18</v>
      </c>
      <c r="N170" s="1" t="s">
        <v>31</v>
      </c>
      <c r="O170" s="1" t="s">
        <v>32</v>
      </c>
      <c r="P170" s="1" t="s">
        <v>18</v>
      </c>
      <c r="Q170" s="1" t="s">
        <v>31</v>
      </c>
      <c r="R170" s="1" t="s">
        <v>32</v>
      </c>
      <c r="S170" s="1" t="s">
        <v>18</v>
      </c>
      <c r="T170" s="1" t="s">
        <v>31</v>
      </c>
      <c r="U170" s="1" t="s">
        <v>32</v>
      </c>
    </row>
    <row r="171" spans="1:31" x14ac:dyDescent="0.2">
      <c r="C171" s="1" t="s">
        <v>88</v>
      </c>
      <c r="D171" s="7">
        <f>(SUM(B114:D116)*G3+SUM(E114:G116)*G4+SUM(H114:J116)*G5)*G3+(SUM(B117:D119)*G3+SUM(E117:G119)*G4+SUM(H117:J119)*G5)*G4+(SUM(B120:D122)*G3+SUM(E120:G122)*G4+SUM(H120:J122)*G5)*G5</f>
        <v>149925</v>
      </c>
      <c r="E171" s="1" t="s">
        <v>3</v>
      </c>
      <c r="F171" s="1">
        <v>0.7</v>
      </c>
      <c r="H171" s="1">
        <f>H169*0.1</f>
        <v>3.7</v>
      </c>
      <c r="I171" s="1">
        <f t="shared" ref="I171:J171" si="110">I169*0.1</f>
        <v>3.8000000000000003</v>
      </c>
      <c r="J171" s="1">
        <f t="shared" si="110"/>
        <v>4.7</v>
      </c>
      <c r="L171" s="9" t="s">
        <v>62</v>
      </c>
      <c r="M171" s="5">
        <f>SUM(B67:B69)+SUM(B70:B72)+SUM(B79:B81)+B155-M155-$C$167*H169</f>
        <v>-90</v>
      </c>
      <c r="N171" s="5">
        <f t="shared" ref="N171:O171" si="111">SUM(C67:C69)+SUM(C70:C72)+SUM(C79:C81)+C155-N155-$C$167*I169</f>
        <v>-74</v>
      </c>
      <c r="O171" s="5">
        <f t="shared" si="111"/>
        <v>-60</v>
      </c>
      <c r="P171" s="5">
        <f>SUM(E67:E69)+SUM(E70:E72)+SUM(E79:E81)+E155-P155-$C$167*H169</f>
        <v>-75</v>
      </c>
      <c r="Q171" s="5">
        <f>SUM(F67:F69)+SUM(F70:F72)+SUM(F79:F81)+F155-Q155-$C$167*I169</f>
        <v>-54</v>
      </c>
      <c r="R171" s="5">
        <f t="shared" ref="R171" si="112">SUM(G67:G69)+SUM(G70:G72)+SUM(G79:G81)+G155-R155-$C$167*J169</f>
        <v>-55</v>
      </c>
      <c r="S171" s="5">
        <f>SUM(H67:H69)+SUM(H70:H72)+SUM(H79:H81)+H155-S155-$C$167*H169</f>
        <v>-50</v>
      </c>
      <c r="T171" s="5">
        <f t="shared" ref="T171:U171" si="113">SUM(I67:I69)+SUM(I70:I72)+SUM(I79:I81)+I155-T155-$C$167*I169</f>
        <v>-49</v>
      </c>
      <c r="U171" s="5">
        <f t="shared" si="113"/>
        <v>-50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</row>
    <row r="172" spans="1:31" x14ac:dyDescent="0.2">
      <c r="C172" s="1" t="s">
        <v>89</v>
      </c>
      <c r="D172" s="7">
        <f>((SUM(B123:D125)*G3+SUM(E123:G125)*G4+SUM(H123:J125)*G5)*G3+(SUM(B126:D128)*G3+SUM(E126:G128)*G4+SUM(H126:J128)*G5)*G4+(SUM(B129:D131)*G3+SUM(E129:G131)*G4+SUM(H129:J131)*G5)*G5)*G3+((SUM(B132:D134)*G3+SUM(E132:G134)*G4+SUM(H132:J134)*G5)*G3+(SUM(B135:D137)*G3+SUM(E135:G137)*G4+SUM(H135:J137)*G5)*G4+(SUM(B138:D140)*G3+SUM(E138:G140)*G4+SUM(H138:J140)*G5)*G5)*G4+((SUM(B141:D143)*G3+SUM(E141:G143)*G4+SUM(H141:J143)*G5)*G3+(SUM(B144:D146)*G3+SUM(E144:G146)*G4+SUM(H144:J146)*G5)*G4+(SUM(B147:D149)*G3+SUM(E147:G149)*G4+SUM(H147:J149)*G5)*G5)*G5</f>
        <v>117765</v>
      </c>
      <c r="E172" s="1" t="s">
        <v>5</v>
      </c>
      <c r="F172" s="1">
        <v>0.2</v>
      </c>
      <c r="H172" s="1">
        <v>3.7</v>
      </c>
      <c r="I172" s="1">
        <v>3.8</v>
      </c>
      <c r="J172" s="1">
        <v>4.7</v>
      </c>
      <c r="L172" s="9" t="s">
        <v>80</v>
      </c>
      <c r="M172" s="5">
        <f>SUM(B67:B69)+SUM(B73:B75)+SUM(B82:B84)+B156-M156-$C$167*H169</f>
        <v>-75</v>
      </c>
      <c r="N172" s="5">
        <f t="shared" ref="N172:O172" si="114">SUM(C67:C69)+SUM(C73:C75)+SUM(C82:C84)+C156-N156-$C$167*I169</f>
        <v>-40</v>
      </c>
      <c r="O172" s="5">
        <f t="shared" si="114"/>
        <v>-50</v>
      </c>
      <c r="P172" s="5">
        <f>SUM(E67:E69)+SUM(E73:E75)+SUM(E82:E84)+E156-P156-$C$167*H169</f>
        <v>-60</v>
      </c>
      <c r="Q172" s="5">
        <f t="shared" ref="Q172:R172" si="115">SUM(F67:F69)+SUM(F73:F75)+SUM(F82:F84)+F156-Q156-$C$167*I169</f>
        <v>-20</v>
      </c>
      <c r="R172" s="5">
        <f t="shared" si="115"/>
        <v>-45</v>
      </c>
      <c r="S172" s="5">
        <f>SUM(H67:H69)+SUM(H73:H75)+SUM(H82:H84)+H156-S156-$C$167*H169</f>
        <v>-35</v>
      </c>
      <c r="T172" s="5">
        <f t="shared" ref="T172:U172" si="116">SUM(I67:I69)+SUM(I73:I75)+SUM(I82:I84)+I156-T156-$C$167*I169</f>
        <v>-15</v>
      </c>
      <c r="U172" s="5">
        <f t="shared" si="116"/>
        <v>-40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</row>
    <row r="173" spans="1:31" x14ac:dyDescent="0.2">
      <c r="C173" s="1" t="s">
        <v>65</v>
      </c>
      <c r="D173" s="1">
        <f>SUM(D170:D172)</f>
        <v>546441</v>
      </c>
      <c r="H173" s="1">
        <v>3.7</v>
      </c>
      <c r="I173" s="1">
        <v>3.8</v>
      </c>
      <c r="J173" s="1">
        <v>4.7</v>
      </c>
      <c r="L173" s="9" t="s">
        <v>81</v>
      </c>
      <c r="M173" s="5">
        <f>SUM(B67:B69)+SUM(B76:B78)+SUM(B85:B87)+B157-M157-$C$167*H169</f>
        <v>-45</v>
      </c>
      <c r="N173" s="5">
        <f>SUM(C67:C69)+SUM(C76:C78)+SUM(C85:C87)+C157-N157-$C$167*I169</f>
        <v>-70</v>
      </c>
      <c r="O173" s="5">
        <f t="shared" ref="O173" si="117">SUM(D67:D69)+SUM(D76:D78)+SUM(D85:D87)+D157-O157-$C$167*J169</f>
        <v>-100</v>
      </c>
      <c r="P173" s="5">
        <f>SUM(E67:E69)+SUM(E76:E78)+SUM(E85:E87)+E157-P157-$C$167*H169</f>
        <v>-40</v>
      </c>
      <c r="Q173" s="5">
        <f t="shared" ref="Q173:R173" si="118">SUM(F67:F69)+SUM(F76:F78)+SUM(F85:F87)+F157-Q157-$C$167*I169</f>
        <v>-50</v>
      </c>
      <c r="R173" s="5">
        <f t="shared" si="118"/>
        <v>-95</v>
      </c>
      <c r="S173" s="5">
        <f>SUM(H67:H69)+SUM(H76:H78)+SUM(H85:H87)+H157-S157-$C$167*H169</f>
        <v>-15</v>
      </c>
      <c r="T173" s="5">
        <f t="shared" ref="T173:U173" si="119">SUM(I67:I69)+SUM(I76:I78)+SUM(I85:I87)+I157-T157-$C$167*I169</f>
        <v>-45</v>
      </c>
      <c r="U173" s="5">
        <f t="shared" si="119"/>
        <v>-90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</row>
    <row r="174" spans="1:31" x14ac:dyDescent="0.2">
      <c r="C174" s="1" t="s">
        <v>90</v>
      </c>
      <c r="D174" s="51">
        <f>D173-C167*C168</f>
        <v>521441</v>
      </c>
      <c r="H174" s="1">
        <v>3.7</v>
      </c>
      <c r="I174" s="1">
        <v>3.8</v>
      </c>
      <c r="J174" s="1">
        <v>4.7</v>
      </c>
      <c r="L174" s="9" t="s">
        <v>62</v>
      </c>
      <c r="M174" s="5">
        <f>SUM(B67:B69)+SUM(B70:B72)+SUM(B88:B90)+B158-M158-$C$167*H169</f>
        <v>-70</v>
      </c>
      <c r="N174" s="5">
        <f t="shared" ref="N174:O174" si="120">SUM(C67:C69)+SUM(C70:C72)+SUM(C88:C90)+C158-N158-$C$167*I169</f>
        <v>-84</v>
      </c>
      <c r="O174" s="5">
        <f t="shared" si="120"/>
        <v>-70</v>
      </c>
      <c r="P174" s="5">
        <f>SUM(E67:E69)+SUM(E70:E72)+SUM(E88:E90)+E158-P158-$C$167*H169</f>
        <v>-55</v>
      </c>
      <c r="Q174" s="5">
        <f t="shared" ref="Q174:R174" si="121">SUM(F67:F69)+SUM(F70:F72)+SUM(F88:F90)+F158-Q158-$C$167*I169</f>
        <v>-64</v>
      </c>
      <c r="R174" s="5">
        <f t="shared" si="121"/>
        <v>-65</v>
      </c>
      <c r="S174" s="5">
        <f>SUM(H67:H69)+SUM(H70:H72)+SUM(H88:H90)+H158-S158-$C$167*H169</f>
        <v>-30</v>
      </c>
      <c r="T174" s="5">
        <f t="shared" ref="T174:U174" si="122">SUM(I67:I69)+SUM(I70:I72)+SUM(I88:I90)+I158-T158-$C$167*I169</f>
        <v>-59</v>
      </c>
      <c r="U174" s="5">
        <f t="shared" si="122"/>
        <v>-60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</row>
    <row r="175" spans="1:31" x14ac:dyDescent="0.2">
      <c r="H175" s="1">
        <v>3.7</v>
      </c>
      <c r="I175" s="1">
        <v>3.8</v>
      </c>
      <c r="J175" s="1">
        <v>4.7</v>
      </c>
      <c r="L175" s="9" t="s">
        <v>80</v>
      </c>
      <c r="M175" s="5">
        <f>SUM(B67:B69)+SUM(B73:B75)+SUM(B91:B93)+B159-M159-$C$167*H169</f>
        <v>-55</v>
      </c>
      <c r="N175" s="5">
        <f t="shared" ref="N175:O175" si="123">SUM(C67:C69)+SUM(C73:C75)+SUM(C91:C93)+C159-N159-$C$167*I169</f>
        <v>-50</v>
      </c>
      <c r="O175" s="5">
        <f t="shared" si="123"/>
        <v>-60</v>
      </c>
      <c r="P175" s="5">
        <f>SUM(E67:E69)+SUM(E73:E75)+SUM(E91:E93)+E159-P159-$C$167*H169</f>
        <v>-40</v>
      </c>
      <c r="Q175" s="5">
        <f t="shared" ref="Q175:R175" si="124">SUM(F67:F69)+SUM(F73:F75)+SUM(F91:F93)+F159-Q159-$C$167*I169</f>
        <v>-30</v>
      </c>
      <c r="R175" s="5">
        <f t="shared" si="124"/>
        <v>-55</v>
      </c>
      <c r="S175" s="5">
        <f>SUM(H67:H69)+SUM(H73:H75)+SUM(H91:H93)+H159-S159-$C$167*H169</f>
        <v>-15</v>
      </c>
      <c r="T175" s="5">
        <f t="shared" ref="T175:U175" si="125">SUM(I67:I69)+SUM(I73:I75)+SUM(I91:I93)+I159-T159-$C$167*I169</f>
        <v>-25</v>
      </c>
      <c r="U175" s="5">
        <f t="shared" si="125"/>
        <v>-50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</row>
    <row r="176" spans="1:31" x14ac:dyDescent="0.2">
      <c r="B176"/>
      <c r="H176" s="1">
        <v>3.7</v>
      </c>
      <c r="I176" s="1">
        <v>3.8</v>
      </c>
      <c r="J176" s="1">
        <v>4.7</v>
      </c>
      <c r="L176" s="9" t="s">
        <v>81</v>
      </c>
      <c r="M176" s="5">
        <f>SUM(B67:B69)+SUM(B76:B78)+SUM(B94:B96)+B160-M160-$C$167*H169</f>
        <v>-25</v>
      </c>
      <c r="N176" s="5">
        <f t="shared" ref="N176:O176" si="126">SUM(C67:C69)+SUM(C76:C78)+SUM(C94:C96)+C160-N160-$C$167*I169</f>
        <v>-80</v>
      </c>
      <c r="O176" s="5">
        <f t="shared" si="126"/>
        <v>-110</v>
      </c>
      <c r="P176" s="5">
        <f>SUM(E67:E69)+SUM(E76:E78)+SUM(E94:E96)+E160-P160-$C$167*H169</f>
        <v>-40</v>
      </c>
      <c r="Q176" s="5">
        <f t="shared" ref="Q176:R176" si="127">SUM(F67:F69)+SUM(F76:F78)+SUM(F94:F96)+F160-Q160-$C$167*I169</f>
        <v>-60</v>
      </c>
      <c r="R176" s="5">
        <f t="shared" si="127"/>
        <v>-105</v>
      </c>
      <c r="S176" s="5">
        <f>SUM(H67:H69)+SUM(H76:H78)+SUM(H94:H96)+H160-S160-$C$167*H169</f>
        <v>-15</v>
      </c>
      <c r="T176" s="5">
        <f t="shared" ref="T176:U176" si="128">SUM(I67:I69)+SUM(I76:I78)+SUM(I94:I96)+I160-T160-$C$167*I169</f>
        <v>-55</v>
      </c>
      <c r="U176" s="5">
        <f t="shared" si="128"/>
        <v>-100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</row>
    <row r="177" spans="1:31" x14ac:dyDescent="0.2">
      <c r="A177" s="8"/>
      <c r="H177" s="1">
        <v>3.7</v>
      </c>
      <c r="I177" s="1">
        <v>3.8</v>
      </c>
      <c r="J177" s="1">
        <v>4.7</v>
      </c>
      <c r="L177" s="9" t="s">
        <v>62</v>
      </c>
      <c r="M177" s="5">
        <f>SUM(B67:B69)+SUM(B70:B72)+SUM(B97:B99)+B161-M161-$C$167*H169</f>
        <v>-50</v>
      </c>
      <c r="N177" s="5">
        <f t="shared" ref="N177:O177" si="129">SUM(C67:C69)+SUM(C70:C72)+SUM(C97:C99)+C161-N161-$C$167*I169</f>
        <v>-79</v>
      </c>
      <c r="O177" s="5">
        <f t="shared" si="129"/>
        <v>-70</v>
      </c>
      <c r="P177" s="5">
        <f>SUM(E67:E69)+SUM(E70:E72)+SUM(E97:E99)+E161-P161-$C$167*H169</f>
        <v>-35</v>
      </c>
      <c r="Q177" s="5">
        <f t="shared" ref="Q177:R177" si="130">SUM(F67:F69)+SUM(F70:F72)+SUM(F97:F99)+F161-Q161-$C$167*I169</f>
        <v>-59</v>
      </c>
      <c r="R177" s="5">
        <f t="shared" si="130"/>
        <v>-65</v>
      </c>
      <c r="S177" s="5">
        <f>SUM(H67:H69)+SUM(H70:H72)+SUM(H97:H99)+H161-S161-$C$167*H169</f>
        <v>-10</v>
      </c>
      <c r="T177" s="5">
        <f t="shared" ref="T177:U177" si="131">SUM(I67:I69)+SUM(I70:I72)+SUM(I97:I99)+I161-T161-$C$167*I169</f>
        <v>-54</v>
      </c>
      <c r="U177" s="5">
        <f t="shared" si="131"/>
        <v>-60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</row>
    <row r="178" spans="1:31" x14ac:dyDescent="0.2">
      <c r="H178" s="1">
        <v>3.7</v>
      </c>
      <c r="I178" s="1">
        <v>3.8</v>
      </c>
      <c r="J178" s="1">
        <v>4.7</v>
      </c>
      <c r="L178" s="9" t="s">
        <v>80</v>
      </c>
      <c r="M178" s="5">
        <f>SUM(B67:B69)+SUM(B73:B75)+SUM(B100:B102)+B162-M162-$C$167*H169</f>
        <v>-35</v>
      </c>
      <c r="N178" s="5">
        <f t="shared" ref="N178:O178" si="132">SUM(C67:C69)+SUM(C73:C75)+SUM(C100:C102)+C162-N162-$C$167*I169</f>
        <v>-45</v>
      </c>
      <c r="O178" s="5">
        <f t="shared" si="132"/>
        <v>-60</v>
      </c>
      <c r="P178" s="5">
        <f>SUM(E67:E69)+SUM(E73:E75)+SUM(E100:E102)+E162-P162-$C$167*H169</f>
        <v>-20</v>
      </c>
      <c r="Q178" s="5">
        <f t="shared" ref="Q178:R178" si="133">SUM(F67:F69)+SUM(F73:F75)+SUM(F100:F102)+F162-Q162-$C$167*I169</f>
        <v>-25</v>
      </c>
      <c r="R178" s="5">
        <f t="shared" si="133"/>
        <v>-55</v>
      </c>
      <c r="S178" s="5">
        <f>SUM(H67:H69)+SUM(H73:H75)+SUM(H100:H102)+H162-S162-$C$167*H169</f>
        <v>0</v>
      </c>
      <c r="T178" s="5">
        <f t="shared" ref="T178:U178" si="134">SUM(I67:I69)+SUM(I73:I75)+SUM(I100:I102)+I162-T162-$C$167*I169</f>
        <v>-20</v>
      </c>
      <c r="U178" s="5">
        <f t="shared" si="134"/>
        <v>-50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</row>
    <row r="179" spans="1:31" x14ac:dyDescent="0.2">
      <c r="H179" s="1">
        <v>3.7</v>
      </c>
      <c r="I179" s="1">
        <v>3.8</v>
      </c>
      <c r="J179" s="1">
        <v>4.7</v>
      </c>
      <c r="L179" s="9" t="s">
        <v>81</v>
      </c>
      <c r="M179" s="5">
        <f>SUM(B67:B69)+SUM(B76:B78)+SUM(B103:B105)+B163-M163-$C$167*H169</f>
        <v>-5</v>
      </c>
      <c r="N179" s="5">
        <f t="shared" ref="N179:O179" si="135">SUM(C67:C69)+SUM(C76:C78)+SUM(C103:C105)+C163-N163-$C$167*I169</f>
        <v>-75</v>
      </c>
      <c r="O179" s="5">
        <f t="shared" si="135"/>
        <v>-110</v>
      </c>
      <c r="P179" s="5">
        <f>SUM(E67:E69)+SUM(E76:E78)+SUM(E103:E105)+E163-P163-$C$167*H169</f>
        <v>-20</v>
      </c>
      <c r="Q179" s="5">
        <f t="shared" ref="Q179:R179" si="136">SUM(F67:F69)+SUM(F76:F78)+SUM(F103:F105)+F163-Q163-$C$167*I169</f>
        <v>-55</v>
      </c>
      <c r="R179" s="5">
        <f t="shared" si="136"/>
        <v>-105</v>
      </c>
      <c r="S179" s="5">
        <f>SUM(H67:H69)+SUM(H76:H78)+SUM(H103:H105)+H163-S163-$C$167*H169</f>
        <v>0</v>
      </c>
      <c r="T179" s="5">
        <f t="shared" ref="T179:U179" si="137">SUM(I67:I69)+SUM(I76:I78)+SUM(I103:I105)+I163-T163-$C$167*I169</f>
        <v>-50</v>
      </c>
      <c r="U179" s="5">
        <f t="shared" si="137"/>
        <v>-100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</row>
    <row r="197" spans="1:11" x14ac:dyDescent="0.2">
      <c r="B197"/>
    </row>
    <row r="199" spans="1:11" x14ac:dyDescent="0.2">
      <c r="A199" s="8"/>
      <c r="F199" s="8"/>
    </row>
    <row r="200" spans="1:11" x14ac:dyDescent="0.2">
      <c r="A200" s="9"/>
      <c r="F200" s="9"/>
      <c r="K200" s="8"/>
    </row>
    <row r="201" spans="1:11" x14ac:dyDescent="0.2">
      <c r="A201" s="9"/>
      <c r="F201" s="9"/>
      <c r="K201" s="9"/>
    </row>
    <row r="202" spans="1:11" x14ac:dyDescent="0.2">
      <c r="A202" s="9"/>
      <c r="F202" s="9"/>
      <c r="K202" s="9"/>
    </row>
    <row r="203" spans="1:11" x14ac:dyDescent="0.2">
      <c r="K203" s="9"/>
    </row>
    <row r="205" spans="1:11" x14ac:dyDescent="0.2">
      <c r="A205" s="8"/>
      <c r="F205" s="8"/>
    </row>
    <row r="206" spans="1:11" x14ac:dyDescent="0.2">
      <c r="A206" s="9"/>
      <c r="F206" s="9"/>
      <c r="K206" s="8"/>
    </row>
    <row r="207" spans="1:11" x14ac:dyDescent="0.2">
      <c r="A207" s="9"/>
      <c r="F207" s="9"/>
      <c r="K207" s="9"/>
    </row>
    <row r="208" spans="1:11" x14ac:dyDescent="0.2">
      <c r="A208" s="9"/>
      <c r="F208" s="9"/>
      <c r="K208" s="9"/>
    </row>
    <row r="209" spans="1:11" x14ac:dyDescent="0.2">
      <c r="K209" s="9"/>
    </row>
    <row r="211" spans="1:11" x14ac:dyDescent="0.2">
      <c r="A211" s="8"/>
      <c r="F211" s="8"/>
    </row>
    <row r="212" spans="1:11" x14ac:dyDescent="0.2">
      <c r="A212" s="9"/>
      <c r="F212" s="9"/>
      <c r="K212" s="8"/>
    </row>
    <row r="213" spans="1:11" x14ac:dyDescent="0.2">
      <c r="A213" s="9"/>
      <c r="F213" s="9"/>
      <c r="K213" s="9"/>
    </row>
    <row r="214" spans="1:11" x14ac:dyDescent="0.2">
      <c r="A214" s="9"/>
      <c r="F214" s="9"/>
      <c r="K214" s="9"/>
    </row>
    <row r="215" spans="1:11" x14ac:dyDescent="0.2">
      <c r="K215" s="9"/>
    </row>
    <row r="217" spans="1:11" x14ac:dyDescent="0.2">
      <c r="B217"/>
    </row>
    <row r="219" spans="1:11" x14ac:dyDescent="0.2">
      <c r="A219" s="8"/>
      <c r="F219" s="8"/>
    </row>
    <row r="220" spans="1:11" x14ac:dyDescent="0.2">
      <c r="A220" s="9"/>
      <c r="F220" s="9"/>
      <c r="K220" s="8"/>
    </row>
    <row r="221" spans="1:11" x14ac:dyDescent="0.2">
      <c r="A221" s="9"/>
      <c r="F221" s="9"/>
      <c r="K221" s="9"/>
    </row>
    <row r="222" spans="1:11" x14ac:dyDescent="0.2">
      <c r="A222" s="9"/>
      <c r="F222" s="9"/>
      <c r="K222" s="9"/>
    </row>
    <row r="223" spans="1:11" x14ac:dyDescent="0.2">
      <c r="K223" s="9"/>
    </row>
    <row r="225" spans="1:11" x14ac:dyDescent="0.2">
      <c r="A225" s="8"/>
      <c r="F225" s="8"/>
    </row>
    <row r="226" spans="1:11" x14ac:dyDescent="0.2">
      <c r="A226" s="9"/>
      <c r="F226" s="9"/>
      <c r="K226" s="8"/>
    </row>
    <row r="227" spans="1:11" x14ac:dyDescent="0.2">
      <c r="A227" s="9"/>
      <c r="F227" s="9"/>
      <c r="K227" s="9"/>
    </row>
    <row r="228" spans="1:11" x14ac:dyDescent="0.2">
      <c r="A228" s="9"/>
      <c r="F228" s="9"/>
      <c r="K228" s="9"/>
    </row>
    <row r="229" spans="1:11" x14ac:dyDescent="0.2">
      <c r="K229" s="9"/>
    </row>
    <row r="231" spans="1:11" x14ac:dyDescent="0.2">
      <c r="A231" s="8"/>
      <c r="F231" s="8"/>
    </row>
    <row r="232" spans="1:11" x14ac:dyDescent="0.2">
      <c r="A232" s="9"/>
      <c r="F232" s="9"/>
      <c r="K232" s="8"/>
    </row>
    <row r="233" spans="1:11" x14ac:dyDescent="0.2">
      <c r="A233" s="9"/>
      <c r="F233" s="9"/>
      <c r="K233" s="9"/>
    </row>
    <row r="234" spans="1:11" x14ac:dyDescent="0.2">
      <c r="A234" s="9"/>
      <c r="F234" s="9"/>
      <c r="K234" s="9"/>
    </row>
    <row r="235" spans="1:11" x14ac:dyDescent="0.2">
      <c r="K235" s="9"/>
    </row>
    <row r="237" spans="1:11" x14ac:dyDescent="0.2">
      <c r="A237" s="9"/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4A95-0FC0-4DB1-8725-01F8BFFFC288}">
  <sheetPr codeName="Sheet2"/>
  <dimension ref="A1:AQ237"/>
  <sheetViews>
    <sheetView topLeftCell="A153" workbookViewId="0">
      <selection activeCell="A106" sqref="A106:J107"/>
    </sheetView>
  </sheetViews>
  <sheetFormatPr defaultColWidth="8.875" defaultRowHeight="14.25" x14ac:dyDescent="0.2"/>
  <cols>
    <col min="1" max="1" width="13.75" style="1" customWidth="1"/>
    <col min="2" max="3" width="8.875" style="1"/>
    <col min="4" max="4" width="10.375" style="1" customWidth="1"/>
    <col min="5" max="5" width="9" style="1" customWidth="1"/>
    <col min="6" max="6" width="8.75" style="1" customWidth="1"/>
    <col min="7" max="7" width="9.875" style="1" customWidth="1"/>
    <col min="8" max="8" width="9.5" style="1" customWidth="1"/>
    <col min="9" max="9" width="9.75" style="1" customWidth="1"/>
    <col min="10" max="10" width="8" style="1" customWidth="1"/>
    <col min="11" max="11" width="14" style="1" customWidth="1"/>
    <col min="12" max="12" width="12" style="1" customWidth="1"/>
    <col min="13" max="21" width="8.875" style="1"/>
    <col min="22" max="22" width="9.125" style="1" bestFit="1" customWidth="1"/>
    <col min="23" max="16384" width="8.875" style="1"/>
  </cols>
  <sheetData>
    <row r="1" spans="1:10" ht="15" customHeight="1" x14ac:dyDescent="0.2">
      <c r="A1" s="1" t="s">
        <v>0</v>
      </c>
      <c r="F1" s="3" t="s">
        <v>1</v>
      </c>
    </row>
    <row r="2" spans="1:10" x14ac:dyDescent="0.2">
      <c r="G2"/>
    </row>
    <row r="3" spans="1:10" x14ac:dyDescent="0.2">
      <c r="F3" s="1" t="s">
        <v>2</v>
      </c>
      <c r="G3" s="1">
        <v>0.1</v>
      </c>
    </row>
    <row r="4" spans="1:10" x14ac:dyDescent="0.2">
      <c r="F4" s="1" t="s">
        <v>3</v>
      </c>
      <c r="G4" s="1">
        <v>0.7</v>
      </c>
    </row>
    <row r="5" spans="1:10" x14ac:dyDescent="0.2">
      <c r="A5" s="1" t="s">
        <v>4</v>
      </c>
      <c r="F5" s="1" t="s">
        <v>5</v>
      </c>
      <c r="G5" s="1">
        <v>0.2</v>
      </c>
    </row>
    <row r="6" spans="1:10" x14ac:dyDescent="0.2">
      <c r="A6" s="2" t="s">
        <v>6</v>
      </c>
    </row>
    <row r="7" spans="1:10" x14ac:dyDescent="0.2">
      <c r="B7" s="8" t="s">
        <v>7</v>
      </c>
      <c r="C7" s="8" t="s">
        <v>8</v>
      </c>
      <c r="D7" s="8" t="s">
        <v>9</v>
      </c>
      <c r="E7" s="1" t="s">
        <v>7</v>
      </c>
      <c r="F7" s="1" t="s">
        <v>8</v>
      </c>
      <c r="G7" s="1" t="s">
        <v>9</v>
      </c>
      <c r="H7" s="1" t="s">
        <v>7</v>
      </c>
      <c r="I7" s="1" t="s">
        <v>8</v>
      </c>
      <c r="J7" s="1" t="s">
        <v>9</v>
      </c>
    </row>
    <row r="8" spans="1:10" ht="14.45" customHeight="1" x14ac:dyDescent="0.2">
      <c r="A8" s="1" t="s">
        <v>10</v>
      </c>
      <c r="B8" s="1">
        <v>1200</v>
      </c>
      <c r="C8" s="1">
        <v>900</v>
      </c>
      <c r="D8" s="1">
        <v>500</v>
      </c>
      <c r="E8" s="1">
        <v>1200</v>
      </c>
      <c r="F8" s="1">
        <v>900</v>
      </c>
      <c r="G8" s="1">
        <v>500</v>
      </c>
      <c r="H8" s="1">
        <v>1200</v>
      </c>
      <c r="I8" s="1">
        <v>900</v>
      </c>
      <c r="J8" s="1">
        <v>500</v>
      </c>
    </row>
    <row r="9" spans="1:10" x14ac:dyDescent="0.2">
      <c r="A9" s="1" t="s">
        <v>11</v>
      </c>
      <c r="B9" s="1">
        <v>1000</v>
      </c>
      <c r="C9" s="1">
        <v>800</v>
      </c>
      <c r="D9" s="1">
        <v>300</v>
      </c>
      <c r="E9" s="1">
        <v>1000</v>
      </c>
      <c r="F9" s="1">
        <v>800</v>
      </c>
      <c r="G9" s="1">
        <v>300</v>
      </c>
      <c r="H9" s="1">
        <v>1000</v>
      </c>
      <c r="I9" s="1">
        <v>800</v>
      </c>
      <c r="J9" s="1">
        <v>300</v>
      </c>
    </row>
    <row r="10" spans="1:10" x14ac:dyDescent="0.2">
      <c r="A10" s="1" t="s">
        <v>12</v>
      </c>
      <c r="B10" s="1">
        <v>950</v>
      </c>
      <c r="C10" s="1">
        <v>600</v>
      </c>
      <c r="D10" s="1">
        <v>200</v>
      </c>
      <c r="E10" s="1">
        <v>950</v>
      </c>
      <c r="F10" s="1">
        <v>600</v>
      </c>
      <c r="G10" s="1">
        <v>200</v>
      </c>
      <c r="H10" s="1">
        <v>950</v>
      </c>
      <c r="I10" s="1">
        <v>600</v>
      </c>
      <c r="J10" s="1">
        <v>200</v>
      </c>
    </row>
    <row r="12" spans="1:10" x14ac:dyDescent="0.2">
      <c r="A12" s="2" t="s">
        <v>13</v>
      </c>
    </row>
    <row r="13" spans="1:10" x14ac:dyDescent="0.2">
      <c r="B13" s="1" t="s">
        <v>7</v>
      </c>
      <c r="C13" s="1" t="s">
        <v>8</v>
      </c>
      <c r="D13" s="1" t="s">
        <v>9</v>
      </c>
      <c r="E13" s="1" t="s">
        <v>7</v>
      </c>
      <c r="F13" s="1" t="s">
        <v>8</v>
      </c>
      <c r="G13" s="1" t="s">
        <v>9</v>
      </c>
      <c r="H13" s="1" t="s">
        <v>7</v>
      </c>
      <c r="I13" s="1" t="s">
        <v>8</v>
      </c>
      <c r="J13" s="1" t="s">
        <v>9</v>
      </c>
    </row>
    <row r="14" spans="1:10" x14ac:dyDescent="0.2">
      <c r="A14" s="1" t="s">
        <v>10</v>
      </c>
      <c r="B14" s="1">
        <v>1400</v>
      </c>
      <c r="C14" s="1">
        <v>1100</v>
      </c>
      <c r="D14" s="1">
        <v>700</v>
      </c>
      <c r="E14" s="1">
        <v>1400</v>
      </c>
      <c r="F14" s="1">
        <v>1100</v>
      </c>
      <c r="G14" s="1">
        <v>700</v>
      </c>
      <c r="H14" s="1">
        <v>1400</v>
      </c>
      <c r="I14" s="1">
        <v>1100</v>
      </c>
      <c r="J14" s="1">
        <v>700</v>
      </c>
    </row>
    <row r="15" spans="1:10" x14ac:dyDescent="0.2">
      <c r="A15" s="1" t="s">
        <v>11</v>
      </c>
      <c r="B15" s="1">
        <v>1300</v>
      </c>
      <c r="C15" s="1">
        <v>900</v>
      </c>
      <c r="D15" s="1">
        <v>400</v>
      </c>
      <c r="E15" s="1">
        <v>1300</v>
      </c>
      <c r="F15" s="1">
        <v>900</v>
      </c>
      <c r="G15" s="1">
        <v>400</v>
      </c>
      <c r="H15" s="1">
        <v>1300</v>
      </c>
      <c r="I15" s="1">
        <v>900</v>
      </c>
      <c r="J15" s="1">
        <v>400</v>
      </c>
    </row>
    <row r="16" spans="1:10" x14ac:dyDescent="0.2">
      <c r="A16" s="1" t="s">
        <v>12</v>
      </c>
      <c r="B16" s="1">
        <v>1150</v>
      </c>
      <c r="C16" s="1">
        <v>750</v>
      </c>
      <c r="D16" s="1">
        <v>350</v>
      </c>
      <c r="E16" s="1">
        <v>1150</v>
      </c>
      <c r="F16" s="1">
        <v>750</v>
      </c>
      <c r="G16" s="1">
        <v>350</v>
      </c>
      <c r="H16" s="1">
        <v>1150</v>
      </c>
      <c r="I16" s="1">
        <v>750</v>
      </c>
      <c r="J16" s="1">
        <v>350</v>
      </c>
    </row>
    <row r="18" spans="1:20" x14ac:dyDescent="0.2">
      <c r="A18" s="2" t="s">
        <v>14</v>
      </c>
    </row>
    <row r="19" spans="1:20" x14ac:dyDescent="0.2">
      <c r="B19" s="1" t="s">
        <v>7</v>
      </c>
      <c r="C19" s="1" t="s">
        <v>8</v>
      </c>
      <c r="D19" s="1" t="s">
        <v>9</v>
      </c>
      <c r="E19" s="1" t="s">
        <v>7</v>
      </c>
      <c r="F19" s="1" t="s">
        <v>8</v>
      </c>
      <c r="G19" s="1" t="s">
        <v>9</v>
      </c>
      <c r="H19" s="1" t="s">
        <v>7</v>
      </c>
      <c r="I19" s="1" t="s">
        <v>8</v>
      </c>
      <c r="J19" s="1" t="s">
        <v>9</v>
      </c>
    </row>
    <row r="20" spans="1:20" x14ac:dyDescent="0.2">
      <c r="A20" s="1" t="s">
        <v>10</v>
      </c>
      <c r="B20" s="1">
        <v>1500</v>
      </c>
      <c r="C20" s="1">
        <v>820</v>
      </c>
      <c r="D20" s="1">
        <v>480</v>
      </c>
      <c r="E20" s="1">
        <v>1500</v>
      </c>
      <c r="F20" s="1">
        <v>820</v>
      </c>
      <c r="G20" s="1">
        <v>480</v>
      </c>
      <c r="H20" s="1">
        <v>1500</v>
      </c>
      <c r="I20" s="1">
        <v>820</v>
      </c>
      <c r="J20" s="1">
        <v>480</v>
      </c>
    </row>
    <row r="21" spans="1:20" x14ac:dyDescent="0.2">
      <c r="A21" s="1" t="s">
        <v>11</v>
      </c>
      <c r="B21" s="1">
        <v>900</v>
      </c>
      <c r="C21" s="1">
        <v>800</v>
      </c>
      <c r="D21" s="1">
        <v>470</v>
      </c>
      <c r="E21" s="1">
        <v>900</v>
      </c>
      <c r="F21" s="1">
        <v>800</v>
      </c>
      <c r="G21" s="1">
        <v>470</v>
      </c>
      <c r="H21" s="1">
        <v>900</v>
      </c>
      <c r="I21" s="1">
        <v>800</v>
      </c>
      <c r="J21" s="1">
        <v>470</v>
      </c>
    </row>
    <row r="22" spans="1:20" x14ac:dyDescent="0.2">
      <c r="A22" s="1" t="s">
        <v>12</v>
      </c>
      <c r="B22" s="1">
        <v>850</v>
      </c>
      <c r="C22" s="1">
        <v>500</v>
      </c>
      <c r="D22" s="1">
        <v>450</v>
      </c>
      <c r="E22" s="1">
        <v>850</v>
      </c>
      <c r="F22" s="1">
        <v>500</v>
      </c>
      <c r="G22" s="1">
        <v>450</v>
      </c>
      <c r="H22" s="1">
        <v>850</v>
      </c>
      <c r="I22" s="1">
        <v>500</v>
      </c>
      <c r="J22" s="1">
        <v>450</v>
      </c>
      <c r="O22" s="4"/>
      <c r="P22" s="4"/>
      <c r="Q22" s="4"/>
      <c r="R22" s="4"/>
      <c r="S22" s="4"/>
      <c r="T22" s="4"/>
    </row>
    <row r="23" spans="1:20" x14ac:dyDescent="0.2">
      <c r="A23" s="8" t="s">
        <v>15</v>
      </c>
      <c r="O23" s="4"/>
      <c r="P23" s="4"/>
      <c r="Q23" s="4"/>
      <c r="R23" s="4"/>
      <c r="S23" s="4"/>
      <c r="T23" s="4"/>
    </row>
    <row r="24" spans="1:20" x14ac:dyDescent="0.2">
      <c r="A24" t="s">
        <v>16</v>
      </c>
      <c r="O24" s="4"/>
      <c r="P24" s="4"/>
      <c r="Q24" s="4"/>
      <c r="R24" s="4"/>
      <c r="S24" s="4"/>
      <c r="T24" s="4"/>
    </row>
    <row r="25" spans="1:20" x14ac:dyDescent="0.2">
      <c r="A25" s="6" t="s">
        <v>17</v>
      </c>
      <c r="B25" s="1" t="s">
        <v>18</v>
      </c>
      <c r="C25" s="1" t="s">
        <v>19</v>
      </c>
      <c r="D25" s="1" t="s">
        <v>20</v>
      </c>
      <c r="O25" s="4"/>
      <c r="P25" s="4"/>
      <c r="Q25" s="4"/>
      <c r="R25" s="4"/>
      <c r="S25" s="4"/>
      <c r="T25" s="4"/>
    </row>
    <row r="26" spans="1:20" x14ac:dyDescent="0.2">
      <c r="A26" s="1" t="s">
        <v>21</v>
      </c>
      <c r="B26" s="122">
        <v>0</v>
      </c>
      <c r="C26" s="122">
        <v>1</v>
      </c>
      <c r="D26" s="122">
        <v>1</v>
      </c>
      <c r="O26" s="4"/>
      <c r="P26" s="4"/>
      <c r="Q26" s="4"/>
      <c r="R26" s="4"/>
      <c r="S26" s="4"/>
      <c r="T26" s="4"/>
    </row>
    <row r="27" spans="1:20" x14ac:dyDescent="0.2">
      <c r="A27" s="1" t="s">
        <v>22</v>
      </c>
      <c r="B27" s="5">
        <v>0</v>
      </c>
      <c r="C27" s="5">
        <v>0</v>
      </c>
      <c r="D27" s="5">
        <v>0</v>
      </c>
      <c r="O27" s="4"/>
      <c r="P27" s="4"/>
      <c r="Q27" s="4"/>
      <c r="R27" s="4"/>
      <c r="S27" s="4"/>
      <c r="T27" s="4"/>
    </row>
    <row r="28" spans="1:20" x14ac:dyDescent="0.2">
      <c r="A28" s="1" t="s">
        <v>23</v>
      </c>
      <c r="B28" s="5">
        <v>1</v>
      </c>
      <c r="C28" s="5">
        <v>0</v>
      </c>
      <c r="D28" s="5">
        <v>0</v>
      </c>
    </row>
    <row r="29" spans="1:20" x14ac:dyDescent="0.2">
      <c r="A29" s="1" t="s">
        <v>24</v>
      </c>
      <c r="B29" s="1">
        <f>SUM(B26:B28)</f>
        <v>1</v>
      </c>
      <c r="C29" s="1">
        <f>SUM(C26:C28)</f>
        <v>1</v>
      </c>
      <c r="D29" s="1">
        <f>SUM(D26:D28)</f>
        <v>1</v>
      </c>
    </row>
    <row r="30" spans="1:20" x14ac:dyDescent="0.2">
      <c r="A30" s="1" t="s">
        <v>25</v>
      </c>
      <c r="B30" s="1">
        <v>1</v>
      </c>
      <c r="C30" s="1">
        <v>1</v>
      </c>
      <c r="D30" s="1">
        <v>1</v>
      </c>
    </row>
    <row r="31" spans="1:20" x14ac:dyDescent="0.2">
      <c r="A31" s="6" t="s">
        <v>26</v>
      </c>
      <c r="B31" t="s">
        <v>27</v>
      </c>
    </row>
    <row r="32" spans="1:20" x14ac:dyDescent="0.2">
      <c r="B32" s="8" t="s">
        <v>28</v>
      </c>
      <c r="E32" s="8" t="s">
        <v>29</v>
      </c>
      <c r="H32" s="8" t="s">
        <v>30</v>
      </c>
    </row>
    <row r="33" spans="1:10" x14ac:dyDescent="0.2">
      <c r="B33" s="1" t="s">
        <v>18</v>
      </c>
      <c r="C33" s="1" t="s">
        <v>31</v>
      </c>
      <c r="D33" s="1" t="s">
        <v>32</v>
      </c>
      <c r="E33" s="1" t="s">
        <v>18</v>
      </c>
      <c r="F33" s="1" t="s">
        <v>31</v>
      </c>
      <c r="G33" s="1" t="s">
        <v>32</v>
      </c>
      <c r="H33" s="1" t="s">
        <v>18</v>
      </c>
      <c r="I33" s="1" t="s">
        <v>31</v>
      </c>
      <c r="J33" s="1" t="s">
        <v>32</v>
      </c>
    </row>
    <row r="34" spans="1:10" x14ac:dyDescent="0.2">
      <c r="A34" s="1" t="s">
        <v>21</v>
      </c>
      <c r="B34" s="5">
        <v>0</v>
      </c>
      <c r="C34" s="122">
        <v>0</v>
      </c>
      <c r="D34" s="122">
        <v>1</v>
      </c>
      <c r="E34" s="5">
        <v>0</v>
      </c>
      <c r="F34" s="122">
        <v>0</v>
      </c>
      <c r="G34" s="122">
        <v>1</v>
      </c>
      <c r="H34" s="5">
        <v>0</v>
      </c>
      <c r="I34" s="122">
        <v>0</v>
      </c>
      <c r="J34" s="122">
        <v>1</v>
      </c>
    </row>
    <row r="35" spans="1:10" x14ac:dyDescent="0.2">
      <c r="A35" s="1" t="s">
        <v>33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122">
        <v>0</v>
      </c>
      <c r="I35" s="5">
        <v>0</v>
      </c>
      <c r="J35" s="5">
        <v>0</v>
      </c>
    </row>
    <row r="36" spans="1:10" x14ac:dyDescent="0.2">
      <c r="A36" s="1" t="s">
        <v>34</v>
      </c>
      <c r="B36" s="122">
        <v>1</v>
      </c>
      <c r="C36" s="5">
        <v>1</v>
      </c>
      <c r="D36" s="5">
        <v>0</v>
      </c>
      <c r="E36" s="122">
        <v>1</v>
      </c>
      <c r="F36" s="5">
        <v>1</v>
      </c>
      <c r="G36" s="5">
        <v>0</v>
      </c>
      <c r="H36" s="5">
        <v>1</v>
      </c>
      <c r="I36" s="5">
        <v>1</v>
      </c>
      <c r="J36" s="5">
        <v>0</v>
      </c>
    </row>
    <row r="37" spans="1:10" x14ac:dyDescent="0.2">
      <c r="A37" s="1" t="s">
        <v>35</v>
      </c>
      <c r="B37" s="1">
        <f>SUM(B34:B36)</f>
        <v>1</v>
      </c>
      <c r="C37" s="1">
        <f t="shared" ref="C37:J37" si="0">SUM(C34:C36)</f>
        <v>1</v>
      </c>
      <c r="D37" s="1">
        <f t="shared" si="0"/>
        <v>1</v>
      </c>
      <c r="E37" s="1">
        <f t="shared" si="0"/>
        <v>1</v>
      </c>
      <c r="F37" s="1">
        <f t="shared" si="0"/>
        <v>1</v>
      </c>
      <c r="G37" s="1">
        <f t="shared" si="0"/>
        <v>1</v>
      </c>
      <c r="H37" s="1">
        <f t="shared" si="0"/>
        <v>1</v>
      </c>
      <c r="I37" s="1">
        <f t="shared" si="0"/>
        <v>1</v>
      </c>
      <c r="J37" s="1">
        <f t="shared" si="0"/>
        <v>1</v>
      </c>
    </row>
    <row r="38" spans="1:10" x14ac:dyDescent="0.2">
      <c r="A38" s="1" t="s">
        <v>25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</row>
    <row r="39" spans="1:10" x14ac:dyDescent="0.2">
      <c r="A39" s="6" t="s">
        <v>36</v>
      </c>
      <c r="B39" t="s">
        <v>37</v>
      </c>
    </row>
    <row r="41" spans="1:10" x14ac:dyDescent="0.2">
      <c r="A41" s="8" t="s">
        <v>38</v>
      </c>
      <c r="E41" s="8" t="s">
        <v>39</v>
      </c>
      <c r="H41" s="8" t="s">
        <v>40</v>
      </c>
    </row>
    <row r="42" spans="1:10" x14ac:dyDescent="0.2">
      <c r="A42" s="1" t="s">
        <v>41</v>
      </c>
      <c r="B42" s="1" t="s">
        <v>18</v>
      </c>
      <c r="C42" s="1" t="s">
        <v>31</v>
      </c>
      <c r="D42" s="1" t="s">
        <v>32</v>
      </c>
      <c r="E42" s="1" t="s">
        <v>18</v>
      </c>
      <c r="F42" s="1" t="s">
        <v>31</v>
      </c>
      <c r="G42" s="1" t="s">
        <v>32</v>
      </c>
      <c r="H42" s="1" t="s">
        <v>18</v>
      </c>
      <c r="I42" s="1" t="s">
        <v>31</v>
      </c>
      <c r="J42" s="1" t="s">
        <v>32</v>
      </c>
    </row>
    <row r="43" spans="1:10" x14ac:dyDescent="0.2">
      <c r="A43" s="1" t="s">
        <v>21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</row>
    <row r="44" spans="1:10" x14ac:dyDescent="0.2">
      <c r="A44" s="1" t="s">
        <v>33</v>
      </c>
      <c r="B44" s="5">
        <v>0</v>
      </c>
      <c r="C44" s="5">
        <v>1</v>
      </c>
      <c r="D44" s="5">
        <v>0</v>
      </c>
      <c r="E44" s="5">
        <v>0</v>
      </c>
      <c r="F44" s="5">
        <v>1</v>
      </c>
      <c r="G44" s="5">
        <v>0</v>
      </c>
      <c r="H44" s="5">
        <v>0</v>
      </c>
      <c r="I44" s="5">
        <v>1</v>
      </c>
      <c r="J44" s="5">
        <v>0</v>
      </c>
    </row>
    <row r="45" spans="1:10" x14ac:dyDescent="0.2">
      <c r="A45" s="1" t="s">
        <v>34</v>
      </c>
      <c r="B45" s="5">
        <v>1</v>
      </c>
      <c r="C45" s="5">
        <v>0</v>
      </c>
      <c r="D45" s="5">
        <v>1</v>
      </c>
      <c r="E45" s="5">
        <v>1</v>
      </c>
      <c r="F45" s="5">
        <v>0</v>
      </c>
      <c r="G45" s="5">
        <v>1</v>
      </c>
      <c r="H45" s="5">
        <v>1</v>
      </c>
      <c r="I45" s="5">
        <v>0</v>
      </c>
      <c r="J45" s="5">
        <v>1</v>
      </c>
    </row>
    <row r="46" spans="1:10" x14ac:dyDescent="0.2">
      <c r="A46" s="1" t="s">
        <v>35</v>
      </c>
      <c r="B46" s="1">
        <f>SUM(B43:B45)</f>
        <v>1</v>
      </c>
      <c r="C46" s="1">
        <f t="shared" ref="C46:J46" si="1">SUM(C43:C45)</f>
        <v>1</v>
      </c>
      <c r="D46" s="1">
        <f t="shared" si="1"/>
        <v>1</v>
      </c>
      <c r="E46" s="1">
        <f t="shared" si="1"/>
        <v>1</v>
      </c>
      <c r="F46" s="1">
        <f t="shared" si="1"/>
        <v>1</v>
      </c>
      <c r="G46" s="1">
        <f t="shared" si="1"/>
        <v>1</v>
      </c>
      <c r="H46" s="1">
        <f t="shared" si="1"/>
        <v>1</v>
      </c>
      <c r="I46" s="1">
        <f t="shared" si="1"/>
        <v>1</v>
      </c>
      <c r="J46" s="1">
        <f t="shared" si="1"/>
        <v>1</v>
      </c>
    </row>
    <row r="47" spans="1:10" x14ac:dyDescent="0.2">
      <c r="A47" s="1" t="s">
        <v>25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</row>
    <row r="48" spans="1:10" x14ac:dyDescent="0.2">
      <c r="A48" s="8" t="s">
        <v>42</v>
      </c>
      <c r="E48" s="8" t="s">
        <v>43</v>
      </c>
      <c r="H48" s="1" t="s">
        <v>44</v>
      </c>
    </row>
    <row r="49" spans="1:10" x14ac:dyDescent="0.2">
      <c r="A49" s="1" t="s">
        <v>45</v>
      </c>
      <c r="B49" s="1" t="s">
        <v>18</v>
      </c>
      <c r="C49" s="1" t="s">
        <v>31</v>
      </c>
      <c r="D49" s="1" t="s">
        <v>32</v>
      </c>
      <c r="E49" s="1" t="s">
        <v>18</v>
      </c>
      <c r="F49" s="1" t="s">
        <v>31</v>
      </c>
      <c r="G49" s="1" t="s">
        <v>32</v>
      </c>
      <c r="H49" s="8" t="s">
        <v>18</v>
      </c>
      <c r="I49" s="1" t="s">
        <v>31</v>
      </c>
      <c r="J49" s="1" t="s">
        <v>32</v>
      </c>
    </row>
    <row r="50" spans="1:10" x14ac:dyDescent="0.2">
      <c r="A50" s="1" t="s">
        <v>21</v>
      </c>
      <c r="B50" s="5">
        <v>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</row>
    <row r="51" spans="1:10" x14ac:dyDescent="0.2">
      <c r="A51" s="1" t="s">
        <v>33</v>
      </c>
      <c r="B51" s="5">
        <v>0</v>
      </c>
      <c r="C51" s="5">
        <v>1</v>
      </c>
      <c r="D51" s="5">
        <v>0</v>
      </c>
      <c r="E51" s="5">
        <v>0</v>
      </c>
      <c r="F51" s="5">
        <v>1</v>
      </c>
      <c r="G51" s="5">
        <v>0</v>
      </c>
      <c r="H51" s="5">
        <v>0</v>
      </c>
      <c r="I51" s="5">
        <v>1</v>
      </c>
      <c r="J51" s="5">
        <v>0</v>
      </c>
    </row>
    <row r="52" spans="1:10" x14ac:dyDescent="0.2">
      <c r="A52" s="1" t="s">
        <v>34</v>
      </c>
      <c r="B52" s="5">
        <v>1</v>
      </c>
      <c r="C52" s="5">
        <v>0</v>
      </c>
      <c r="D52" s="5">
        <v>1</v>
      </c>
      <c r="E52" s="5">
        <v>1</v>
      </c>
      <c r="F52" s="5">
        <v>0</v>
      </c>
      <c r="G52" s="5">
        <v>1</v>
      </c>
      <c r="H52" s="5">
        <v>1</v>
      </c>
      <c r="I52" s="5">
        <v>0</v>
      </c>
      <c r="J52" s="5">
        <v>1</v>
      </c>
    </row>
    <row r="53" spans="1:10" x14ac:dyDescent="0.2">
      <c r="A53" s="1" t="s">
        <v>35</v>
      </c>
      <c r="B53" s="1">
        <f>SUM(B50:B52)</f>
        <v>1</v>
      </c>
      <c r="C53" s="1">
        <f t="shared" ref="C53:J53" si="2">SUM(C50:C52)</f>
        <v>1</v>
      </c>
      <c r="D53" s="1">
        <f t="shared" si="2"/>
        <v>1</v>
      </c>
      <c r="E53" s="1">
        <f t="shared" si="2"/>
        <v>1</v>
      </c>
      <c r="F53" s="1">
        <f t="shared" si="2"/>
        <v>1</v>
      </c>
      <c r="G53" s="1">
        <f t="shared" si="2"/>
        <v>1</v>
      </c>
      <c r="H53" s="1">
        <f t="shared" si="2"/>
        <v>1</v>
      </c>
      <c r="I53" s="1">
        <f t="shared" si="2"/>
        <v>1</v>
      </c>
      <c r="J53" s="1">
        <f t="shared" si="2"/>
        <v>1</v>
      </c>
    </row>
    <row r="54" spans="1:10" x14ac:dyDescent="0.2">
      <c r="A54" s="1" t="s">
        <v>25</v>
      </c>
      <c r="B54" s="1">
        <v>1</v>
      </c>
      <c r="C54" s="1">
        <v>1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J54" s="1">
        <v>1</v>
      </c>
    </row>
    <row r="55" spans="1:10" x14ac:dyDescent="0.2">
      <c r="A55" s="8" t="s">
        <v>46</v>
      </c>
      <c r="E55" s="8" t="s">
        <v>47</v>
      </c>
      <c r="H55" s="8" t="s">
        <v>48</v>
      </c>
    </row>
    <row r="56" spans="1:10" x14ac:dyDescent="0.2">
      <c r="A56" s="1" t="s">
        <v>49</v>
      </c>
      <c r="B56" s="1" t="s">
        <v>18</v>
      </c>
      <c r="C56" s="1" t="s">
        <v>31</v>
      </c>
      <c r="D56" s="1" t="s">
        <v>32</v>
      </c>
      <c r="E56" s="1" t="s">
        <v>18</v>
      </c>
      <c r="F56" s="1" t="s">
        <v>31</v>
      </c>
      <c r="G56" s="1" t="s">
        <v>32</v>
      </c>
      <c r="H56" s="1" t="s">
        <v>18</v>
      </c>
      <c r="I56" s="1" t="s">
        <v>31</v>
      </c>
      <c r="J56" s="1" t="s">
        <v>32</v>
      </c>
    </row>
    <row r="57" spans="1:10" x14ac:dyDescent="0.2">
      <c r="A57" s="1" t="s">
        <v>21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</row>
    <row r="58" spans="1:10" x14ac:dyDescent="0.2">
      <c r="A58" s="1" t="s">
        <v>33</v>
      </c>
      <c r="B58" s="5">
        <v>0</v>
      </c>
      <c r="C58" s="5">
        <v>1</v>
      </c>
      <c r="D58" s="5">
        <v>0</v>
      </c>
      <c r="E58" s="5">
        <v>0</v>
      </c>
      <c r="F58" s="5">
        <v>1</v>
      </c>
      <c r="G58" s="5">
        <v>0</v>
      </c>
      <c r="H58" s="5">
        <v>0</v>
      </c>
      <c r="I58" s="5">
        <v>1</v>
      </c>
      <c r="J58" s="5">
        <v>0</v>
      </c>
    </row>
    <row r="59" spans="1:10" x14ac:dyDescent="0.2">
      <c r="A59" s="1" t="s">
        <v>34</v>
      </c>
      <c r="B59" s="5">
        <v>1</v>
      </c>
      <c r="C59" s="5">
        <v>0</v>
      </c>
      <c r="D59" s="5">
        <v>1</v>
      </c>
      <c r="E59" s="5">
        <v>1</v>
      </c>
      <c r="F59" s="5">
        <v>0</v>
      </c>
      <c r="G59" s="5">
        <v>1</v>
      </c>
      <c r="H59" s="5">
        <v>1</v>
      </c>
      <c r="I59" s="5">
        <v>0</v>
      </c>
      <c r="J59" s="5">
        <v>1</v>
      </c>
    </row>
    <row r="60" spans="1:10" x14ac:dyDescent="0.2">
      <c r="A60" s="1" t="s">
        <v>35</v>
      </c>
      <c r="B60" s="1">
        <f>SUM(B57:B59)</f>
        <v>1</v>
      </c>
      <c r="C60" s="1">
        <f t="shared" ref="C60:J60" si="3">SUM(C57:C59)</f>
        <v>1</v>
      </c>
      <c r="D60" s="1">
        <f t="shared" si="3"/>
        <v>1</v>
      </c>
      <c r="E60" s="1">
        <f t="shared" si="3"/>
        <v>1</v>
      </c>
      <c r="F60" s="1">
        <f t="shared" si="3"/>
        <v>1</v>
      </c>
      <c r="G60" s="1">
        <f t="shared" si="3"/>
        <v>1</v>
      </c>
      <c r="H60" s="1">
        <f t="shared" si="3"/>
        <v>1</v>
      </c>
      <c r="I60" s="1">
        <f t="shared" si="3"/>
        <v>1</v>
      </c>
      <c r="J60" s="1">
        <f t="shared" si="3"/>
        <v>1</v>
      </c>
    </row>
    <row r="61" spans="1:10" x14ac:dyDescent="0.2">
      <c r="A61" s="1" t="s">
        <v>25</v>
      </c>
      <c r="B61" s="1">
        <v>1</v>
      </c>
      <c r="C61" s="1">
        <v>1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</row>
    <row r="62" spans="1:10" x14ac:dyDescent="0.2">
      <c r="A62" s="8" t="s">
        <v>50</v>
      </c>
    </row>
    <row r="63" spans="1:10" x14ac:dyDescent="0.2">
      <c r="A63" s="8"/>
    </row>
    <row r="64" spans="1:10" x14ac:dyDescent="0.2">
      <c r="A64" s="7" t="s">
        <v>51</v>
      </c>
      <c r="B64"/>
    </row>
    <row r="65" spans="1:43" x14ac:dyDescent="0.2">
      <c r="A65" s="1" t="s">
        <v>52</v>
      </c>
      <c r="B65" s="8" t="s">
        <v>28</v>
      </c>
      <c r="C65" s="8"/>
      <c r="D65" s="8"/>
      <c r="E65" s="8" t="s">
        <v>29</v>
      </c>
      <c r="F65" s="8"/>
      <c r="G65" s="8"/>
      <c r="H65" s="8" t="s">
        <v>30</v>
      </c>
      <c r="L65" s="1" t="s">
        <v>53</v>
      </c>
      <c r="M65" s="8" t="s">
        <v>28</v>
      </c>
      <c r="N65" s="8"/>
      <c r="O65" s="8"/>
      <c r="P65" s="8" t="s">
        <v>29</v>
      </c>
      <c r="Q65" s="8"/>
      <c r="R65" s="8"/>
      <c r="S65" s="8" t="s">
        <v>30</v>
      </c>
      <c r="W65" s="1" t="s">
        <v>54</v>
      </c>
      <c r="X65" s="8" t="s">
        <v>28</v>
      </c>
      <c r="Y65" s="8"/>
      <c r="Z65" s="8"/>
      <c r="AA65" s="8" t="s">
        <v>29</v>
      </c>
      <c r="AB65" s="8"/>
      <c r="AC65" s="8"/>
      <c r="AD65" s="8" t="s">
        <v>30</v>
      </c>
      <c r="AH65" s="121" t="s">
        <v>94</v>
      </c>
      <c r="AI65" s="8" t="s">
        <v>28</v>
      </c>
      <c r="AJ65" s="8"/>
      <c r="AK65" s="8"/>
      <c r="AL65" s="8" t="s">
        <v>29</v>
      </c>
      <c r="AM65" s="8"/>
      <c r="AN65" s="8"/>
      <c r="AO65" s="8" t="s">
        <v>30</v>
      </c>
    </row>
    <row r="66" spans="1:43" x14ac:dyDescent="0.2">
      <c r="B66" s="1" t="s">
        <v>18</v>
      </c>
      <c r="C66" s="1" t="s">
        <v>31</v>
      </c>
      <c r="D66" s="1" t="s">
        <v>32</v>
      </c>
      <c r="E66" s="1" t="s">
        <v>18</v>
      </c>
      <c r="F66" s="1" t="s">
        <v>31</v>
      </c>
      <c r="G66" s="1" t="s">
        <v>32</v>
      </c>
      <c r="H66" s="1" t="s">
        <v>18</v>
      </c>
      <c r="I66" s="1" t="s">
        <v>31</v>
      </c>
      <c r="J66" s="1" t="s">
        <v>32</v>
      </c>
      <c r="L66" s="1" t="s">
        <v>55</v>
      </c>
      <c r="M66" s="1" t="s">
        <v>18</v>
      </c>
      <c r="N66" s="1" t="s">
        <v>31</v>
      </c>
      <c r="O66" s="1" t="s">
        <v>32</v>
      </c>
      <c r="P66" s="1" t="s">
        <v>18</v>
      </c>
      <c r="Q66" s="1" t="s">
        <v>31</v>
      </c>
      <c r="R66" s="1" t="s">
        <v>32</v>
      </c>
      <c r="S66" s="1" t="s">
        <v>18</v>
      </c>
      <c r="T66" s="1" t="s">
        <v>31</v>
      </c>
      <c r="U66" s="1" t="s">
        <v>32</v>
      </c>
      <c r="X66" s="1" t="s">
        <v>18</v>
      </c>
      <c r="Y66" s="1" t="s">
        <v>31</v>
      </c>
      <c r="Z66" s="1" t="s">
        <v>32</v>
      </c>
      <c r="AA66" s="1" t="s">
        <v>18</v>
      </c>
      <c r="AB66" s="1" t="s">
        <v>31</v>
      </c>
      <c r="AC66" s="1" t="s">
        <v>32</v>
      </c>
      <c r="AD66" s="1" t="s">
        <v>18</v>
      </c>
      <c r="AE66" s="1" t="s">
        <v>31</v>
      </c>
      <c r="AF66" s="1" t="s">
        <v>32</v>
      </c>
      <c r="AI66" s="1" t="s">
        <v>18</v>
      </c>
      <c r="AJ66" s="1" t="s">
        <v>31</v>
      </c>
      <c r="AK66" s="1" t="s">
        <v>32</v>
      </c>
      <c r="AL66" s="1" t="s">
        <v>18</v>
      </c>
      <c r="AM66" s="1" t="s">
        <v>31</v>
      </c>
      <c r="AN66" s="1" t="s">
        <v>32</v>
      </c>
      <c r="AO66" s="1" t="s">
        <v>18</v>
      </c>
      <c r="AP66" s="1" t="s">
        <v>31</v>
      </c>
      <c r="AQ66" s="1" t="s">
        <v>32</v>
      </c>
    </row>
    <row r="67" spans="1:43" x14ac:dyDescent="0.2">
      <c r="A67" s="1" t="s">
        <v>21</v>
      </c>
      <c r="B67" s="25">
        <v>0</v>
      </c>
      <c r="C67" s="23">
        <v>20</v>
      </c>
      <c r="D67" s="24">
        <v>45</v>
      </c>
      <c r="E67" s="25">
        <v>0</v>
      </c>
      <c r="F67" s="23">
        <v>40</v>
      </c>
      <c r="G67" s="24">
        <v>50</v>
      </c>
      <c r="H67" s="23">
        <v>0</v>
      </c>
      <c r="I67" s="23">
        <v>45</v>
      </c>
      <c r="J67" s="23">
        <v>55</v>
      </c>
      <c r="K67" t="s">
        <v>56</v>
      </c>
      <c r="L67" s="1" t="s">
        <v>21</v>
      </c>
      <c r="M67" s="79">
        <v>10</v>
      </c>
      <c r="N67" s="80">
        <v>20</v>
      </c>
      <c r="O67" s="81">
        <v>45</v>
      </c>
      <c r="P67" s="79">
        <v>20</v>
      </c>
      <c r="Q67" s="80">
        <v>40</v>
      </c>
      <c r="R67" s="81">
        <v>50</v>
      </c>
      <c r="S67" s="80">
        <v>45</v>
      </c>
      <c r="T67" s="80">
        <v>45</v>
      </c>
      <c r="U67" s="80">
        <v>55</v>
      </c>
      <c r="W67" s="1" t="s">
        <v>21</v>
      </c>
      <c r="X67" s="1">
        <f>B8*M67*B26</f>
        <v>0</v>
      </c>
      <c r="Y67" s="1">
        <f>C8*N67*C26</f>
        <v>18000</v>
      </c>
      <c r="Z67" s="41">
        <f t="shared" ref="Y67:Z69" si="4">D8*O67*D26</f>
        <v>22500</v>
      </c>
      <c r="AA67" s="42">
        <f>E8*P67*B26</f>
        <v>0</v>
      </c>
      <c r="AB67" s="1">
        <f t="shared" ref="AB67:AC69" si="5">F8*Q67*C26</f>
        <v>36000</v>
      </c>
      <c r="AC67" s="41">
        <f t="shared" si="5"/>
        <v>25000</v>
      </c>
      <c r="AD67" s="1">
        <f>H8*S67*B26</f>
        <v>0</v>
      </c>
      <c r="AE67" s="1">
        <f t="shared" ref="AE67:AF69" si="6">I8*T67*C26</f>
        <v>40500</v>
      </c>
      <c r="AF67" s="1">
        <f t="shared" si="6"/>
        <v>27500</v>
      </c>
      <c r="AH67" s="1" t="s">
        <v>21</v>
      </c>
      <c r="AI67" s="1">
        <f>B26*M67</f>
        <v>0</v>
      </c>
      <c r="AJ67" s="1">
        <f t="shared" ref="AJ67:AK69" si="7">C26*N67</f>
        <v>20</v>
      </c>
      <c r="AK67" s="1">
        <f t="shared" si="7"/>
        <v>45</v>
      </c>
      <c r="AL67" s="42">
        <f>B26*P67</f>
        <v>0</v>
      </c>
      <c r="AM67" s="1">
        <f t="shared" ref="AM67:AN69" si="8">C26*Q67</f>
        <v>40</v>
      </c>
      <c r="AN67" s="41">
        <f t="shared" si="8"/>
        <v>50</v>
      </c>
      <c r="AO67" s="1">
        <f>B26*S67</f>
        <v>0</v>
      </c>
      <c r="AP67" s="1">
        <f t="shared" ref="AP67:AQ69" si="9">C26*T67</f>
        <v>45</v>
      </c>
      <c r="AQ67" s="1">
        <f t="shared" si="9"/>
        <v>55</v>
      </c>
    </row>
    <row r="68" spans="1:43" x14ac:dyDescent="0.2">
      <c r="A68" s="1" t="s">
        <v>33</v>
      </c>
      <c r="B68" s="25">
        <v>0</v>
      </c>
      <c r="C68" s="23">
        <v>0</v>
      </c>
      <c r="D68" s="24">
        <v>0</v>
      </c>
      <c r="E68" s="25">
        <v>0</v>
      </c>
      <c r="F68" s="23">
        <v>0</v>
      </c>
      <c r="G68" s="24">
        <v>0</v>
      </c>
      <c r="H68" s="23">
        <v>0</v>
      </c>
      <c r="I68" s="23">
        <v>0</v>
      </c>
      <c r="J68" s="23">
        <v>0</v>
      </c>
      <c r="L68" s="1" t="s">
        <v>33</v>
      </c>
      <c r="M68" s="79">
        <v>15</v>
      </c>
      <c r="N68" s="80">
        <v>25</v>
      </c>
      <c r="O68" s="81">
        <v>55</v>
      </c>
      <c r="P68" s="79">
        <v>25</v>
      </c>
      <c r="Q68" s="80">
        <v>42</v>
      </c>
      <c r="R68" s="81">
        <v>52</v>
      </c>
      <c r="S68" s="80">
        <v>50</v>
      </c>
      <c r="T68" s="80">
        <v>46</v>
      </c>
      <c r="U68" s="80">
        <v>56</v>
      </c>
      <c r="W68" s="1" t="s">
        <v>33</v>
      </c>
      <c r="X68" s="1">
        <f t="shared" ref="X68:X69" si="10">B9*M68*B27</f>
        <v>0</v>
      </c>
      <c r="Y68" s="1">
        <f t="shared" si="4"/>
        <v>0</v>
      </c>
      <c r="Z68" s="41">
        <f t="shared" si="4"/>
        <v>0</v>
      </c>
      <c r="AA68" s="42">
        <f t="shared" ref="AA68" si="11">E9*P68*B27</f>
        <v>0</v>
      </c>
      <c r="AB68" s="1">
        <f t="shared" si="5"/>
        <v>0</v>
      </c>
      <c r="AC68" s="41">
        <f t="shared" si="5"/>
        <v>0</v>
      </c>
      <c r="AD68" s="1">
        <f t="shared" ref="AD68:AD69" si="12">H9*S68*B27</f>
        <v>0</v>
      </c>
      <c r="AE68" s="1">
        <f>I9*T68*C27</f>
        <v>0</v>
      </c>
      <c r="AF68" s="1">
        <f t="shared" si="6"/>
        <v>0</v>
      </c>
      <c r="AH68" s="1" t="s">
        <v>33</v>
      </c>
      <c r="AI68" s="1">
        <f>B27*M68</f>
        <v>0</v>
      </c>
      <c r="AJ68" s="1">
        <f t="shared" si="7"/>
        <v>0</v>
      </c>
      <c r="AK68" s="1">
        <f t="shared" si="7"/>
        <v>0</v>
      </c>
      <c r="AL68" s="42">
        <f t="shared" ref="AL68:AL69" si="13">B27*P68</f>
        <v>0</v>
      </c>
      <c r="AM68" s="1">
        <f t="shared" si="8"/>
        <v>0</v>
      </c>
      <c r="AN68" s="41">
        <f t="shared" si="8"/>
        <v>0</v>
      </c>
      <c r="AO68" s="1">
        <f t="shared" ref="AO68:AO69" si="14">B27*S68</f>
        <v>0</v>
      </c>
      <c r="AP68" s="1">
        <f t="shared" si="9"/>
        <v>0</v>
      </c>
      <c r="AQ68" s="1">
        <f t="shared" si="9"/>
        <v>0</v>
      </c>
    </row>
    <row r="69" spans="1:43" ht="15" thickBot="1" x14ac:dyDescent="0.25">
      <c r="A69" s="22" t="s">
        <v>34</v>
      </c>
      <c r="B69" s="28">
        <v>20</v>
      </c>
      <c r="C69" s="26">
        <v>0</v>
      </c>
      <c r="D69" s="27">
        <v>0</v>
      </c>
      <c r="E69" s="28">
        <v>35</v>
      </c>
      <c r="F69" s="26">
        <v>0</v>
      </c>
      <c r="G69" s="27">
        <v>0</v>
      </c>
      <c r="H69" s="26">
        <v>60</v>
      </c>
      <c r="I69" s="26">
        <v>0</v>
      </c>
      <c r="J69" s="26">
        <v>0</v>
      </c>
      <c r="L69" s="22" t="s">
        <v>34</v>
      </c>
      <c r="M69" s="82">
        <v>20</v>
      </c>
      <c r="N69" s="83">
        <v>35</v>
      </c>
      <c r="O69" s="84">
        <v>60</v>
      </c>
      <c r="P69" s="82">
        <v>35</v>
      </c>
      <c r="Q69" s="83">
        <v>45</v>
      </c>
      <c r="R69" s="84">
        <v>63</v>
      </c>
      <c r="S69" s="83">
        <v>60</v>
      </c>
      <c r="T69" s="83">
        <v>47</v>
      </c>
      <c r="U69" s="83">
        <v>64</v>
      </c>
      <c r="W69" s="22" t="s">
        <v>34</v>
      </c>
      <c r="X69" s="22">
        <f t="shared" si="10"/>
        <v>19000</v>
      </c>
      <c r="Y69" s="22">
        <f t="shared" si="4"/>
        <v>0</v>
      </c>
      <c r="Z69" s="49">
        <f t="shared" si="4"/>
        <v>0</v>
      </c>
      <c r="AA69" s="50">
        <f>E10*P69*B28</f>
        <v>33250</v>
      </c>
      <c r="AB69" s="22">
        <f t="shared" si="5"/>
        <v>0</v>
      </c>
      <c r="AC69" s="49">
        <f t="shared" si="5"/>
        <v>0</v>
      </c>
      <c r="AD69" s="22">
        <f t="shared" si="12"/>
        <v>57000</v>
      </c>
      <c r="AE69" s="22">
        <f t="shared" si="6"/>
        <v>0</v>
      </c>
      <c r="AF69" s="22">
        <f t="shared" si="6"/>
        <v>0</v>
      </c>
      <c r="AH69" s="22" t="s">
        <v>34</v>
      </c>
      <c r="AI69" s="22">
        <f>B28*M69</f>
        <v>20</v>
      </c>
      <c r="AJ69" s="22">
        <f t="shared" si="7"/>
        <v>0</v>
      </c>
      <c r="AK69" s="22">
        <f t="shared" si="7"/>
        <v>0</v>
      </c>
      <c r="AL69" s="50">
        <f t="shared" si="13"/>
        <v>35</v>
      </c>
      <c r="AM69" s="22">
        <f t="shared" si="8"/>
        <v>0</v>
      </c>
      <c r="AN69" s="49">
        <f t="shared" si="8"/>
        <v>0</v>
      </c>
      <c r="AO69" s="22">
        <f t="shared" si="14"/>
        <v>60</v>
      </c>
      <c r="AP69" s="22">
        <f t="shared" si="9"/>
        <v>0</v>
      </c>
      <c r="AQ69" s="22">
        <f t="shared" si="9"/>
        <v>0</v>
      </c>
    </row>
    <row r="70" spans="1:43" x14ac:dyDescent="0.2">
      <c r="A70" s="8" t="s">
        <v>57</v>
      </c>
      <c r="B70" s="12">
        <v>0</v>
      </c>
      <c r="C70" s="5">
        <v>0</v>
      </c>
      <c r="D70" s="11">
        <v>50</v>
      </c>
      <c r="E70" s="12">
        <v>0</v>
      </c>
      <c r="F70" s="5">
        <v>0</v>
      </c>
      <c r="G70" s="11">
        <v>50</v>
      </c>
      <c r="H70" s="5">
        <v>0</v>
      </c>
      <c r="I70" s="5">
        <v>0</v>
      </c>
      <c r="J70" s="5">
        <v>50</v>
      </c>
      <c r="K70" t="s">
        <v>58</v>
      </c>
      <c r="L70" s="8" t="s">
        <v>57</v>
      </c>
      <c r="M70" s="85">
        <v>20</v>
      </c>
      <c r="N70" s="86">
        <v>42</v>
      </c>
      <c r="O70" s="87">
        <v>50</v>
      </c>
      <c r="P70" s="97">
        <v>20</v>
      </c>
      <c r="Q70" s="98">
        <v>42</v>
      </c>
      <c r="R70" s="99">
        <v>50</v>
      </c>
      <c r="S70" s="97">
        <v>20</v>
      </c>
      <c r="T70" s="98">
        <v>42</v>
      </c>
      <c r="U70" s="99">
        <v>50</v>
      </c>
      <c r="W70" s="8" t="s">
        <v>57</v>
      </c>
      <c r="X70" s="1">
        <f>B14*M70*B34</f>
        <v>0</v>
      </c>
      <c r="Y70" s="1">
        <f t="shared" ref="Y70:AA72" si="15">C14*N70*C34</f>
        <v>0</v>
      </c>
      <c r="Z70" s="41">
        <f t="shared" si="15"/>
        <v>35000</v>
      </c>
      <c r="AA70" s="42">
        <f>E14*P70*E34</f>
        <v>0</v>
      </c>
      <c r="AB70" s="1">
        <f t="shared" ref="AB70:AF72" si="16">F14*Q70*F34</f>
        <v>0</v>
      </c>
      <c r="AC70" s="41">
        <f t="shared" si="16"/>
        <v>35000</v>
      </c>
      <c r="AD70" s="1">
        <f t="shared" si="16"/>
        <v>0</v>
      </c>
      <c r="AE70" s="1">
        <f t="shared" si="16"/>
        <v>0</v>
      </c>
      <c r="AF70" s="1">
        <f t="shared" si="16"/>
        <v>35000</v>
      </c>
      <c r="AH70" s="8" t="s">
        <v>57</v>
      </c>
      <c r="AI70" s="116">
        <f>M70*B34</f>
        <v>0</v>
      </c>
      <c r="AJ70" s="116">
        <f t="shared" ref="AJ70:AQ72" si="17">N70*C34</f>
        <v>0</v>
      </c>
      <c r="AK70" s="116">
        <f t="shared" si="17"/>
        <v>50</v>
      </c>
      <c r="AL70" s="118">
        <f t="shared" si="17"/>
        <v>0</v>
      </c>
      <c r="AM70" s="116">
        <f t="shared" si="17"/>
        <v>0</v>
      </c>
      <c r="AN70" s="117">
        <f t="shared" si="17"/>
        <v>50</v>
      </c>
      <c r="AO70" s="116">
        <f t="shared" si="17"/>
        <v>0</v>
      </c>
      <c r="AP70" s="116">
        <f t="shared" si="17"/>
        <v>0</v>
      </c>
      <c r="AQ70" s="116">
        <f t="shared" si="17"/>
        <v>50</v>
      </c>
    </row>
    <row r="71" spans="1:43" x14ac:dyDescent="0.2">
      <c r="A71" s="1" t="s">
        <v>33</v>
      </c>
      <c r="B71" s="12">
        <v>0</v>
      </c>
      <c r="C71" s="5">
        <v>0</v>
      </c>
      <c r="D71" s="11">
        <v>0</v>
      </c>
      <c r="E71" s="12">
        <v>0</v>
      </c>
      <c r="F71" s="5">
        <v>0</v>
      </c>
      <c r="G71" s="11">
        <v>0</v>
      </c>
      <c r="H71" s="5">
        <v>0</v>
      </c>
      <c r="I71" s="5">
        <v>0</v>
      </c>
      <c r="J71" s="5">
        <v>0</v>
      </c>
      <c r="L71" s="1" t="s">
        <v>33</v>
      </c>
      <c r="M71" s="85">
        <v>25</v>
      </c>
      <c r="N71" s="86">
        <v>45</v>
      </c>
      <c r="O71" s="87">
        <v>52</v>
      </c>
      <c r="P71" s="97">
        <v>25</v>
      </c>
      <c r="Q71" s="98">
        <v>45</v>
      </c>
      <c r="R71" s="99">
        <v>52</v>
      </c>
      <c r="S71" s="97">
        <v>25</v>
      </c>
      <c r="T71" s="98">
        <v>45</v>
      </c>
      <c r="U71" s="99">
        <v>52</v>
      </c>
      <c r="W71" s="1" t="s">
        <v>33</v>
      </c>
      <c r="X71" s="1">
        <f t="shared" ref="X71:X72" si="18">B15*M71*B35</f>
        <v>0</v>
      </c>
      <c r="Y71" s="1">
        <f t="shared" si="15"/>
        <v>0</v>
      </c>
      <c r="Z71" s="41">
        <f t="shared" si="15"/>
        <v>0</v>
      </c>
      <c r="AA71" s="42">
        <f t="shared" si="15"/>
        <v>0</v>
      </c>
      <c r="AB71" s="1">
        <f t="shared" si="16"/>
        <v>0</v>
      </c>
      <c r="AC71" s="41">
        <f t="shared" si="16"/>
        <v>0</v>
      </c>
      <c r="AD71" s="1">
        <f t="shared" si="16"/>
        <v>0</v>
      </c>
      <c r="AE71" s="1">
        <f t="shared" si="16"/>
        <v>0</v>
      </c>
      <c r="AF71" s="1">
        <f t="shared" si="16"/>
        <v>0</v>
      </c>
      <c r="AH71" s="1" t="s">
        <v>33</v>
      </c>
      <c r="AI71" s="1">
        <f t="shared" ref="AI71:AI72" si="19">M71*B35</f>
        <v>0</v>
      </c>
      <c r="AJ71" s="1">
        <f t="shared" si="17"/>
        <v>0</v>
      </c>
      <c r="AK71" s="1">
        <f t="shared" si="17"/>
        <v>0</v>
      </c>
      <c r="AL71" s="42">
        <f t="shared" si="17"/>
        <v>0</v>
      </c>
      <c r="AM71" s="1">
        <f t="shared" si="17"/>
        <v>0</v>
      </c>
      <c r="AN71" s="41">
        <f t="shared" si="17"/>
        <v>0</v>
      </c>
      <c r="AO71" s="1">
        <f t="shared" si="17"/>
        <v>0</v>
      </c>
      <c r="AP71" s="1">
        <f t="shared" si="17"/>
        <v>0</v>
      </c>
      <c r="AQ71" s="1">
        <f t="shared" si="17"/>
        <v>0</v>
      </c>
    </row>
    <row r="72" spans="1:43" x14ac:dyDescent="0.2">
      <c r="A72" s="1" t="s">
        <v>34</v>
      </c>
      <c r="B72" s="15">
        <v>35</v>
      </c>
      <c r="C72" s="13">
        <v>46</v>
      </c>
      <c r="D72" s="14">
        <v>0</v>
      </c>
      <c r="E72" s="15">
        <v>35</v>
      </c>
      <c r="F72" s="13">
        <v>46</v>
      </c>
      <c r="G72" s="14">
        <v>0</v>
      </c>
      <c r="H72" s="13">
        <v>35</v>
      </c>
      <c r="I72" s="13">
        <v>46</v>
      </c>
      <c r="J72" s="13">
        <v>0</v>
      </c>
      <c r="L72" s="1" t="s">
        <v>34</v>
      </c>
      <c r="M72" s="88">
        <v>35</v>
      </c>
      <c r="N72" s="89">
        <v>46</v>
      </c>
      <c r="O72" s="90">
        <v>60</v>
      </c>
      <c r="P72" s="100">
        <v>35</v>
      </c>
      <c r="Q72" s="101">
        <v>46</v>
      </c>
      <c r="R72" s="102">
        <v>60</v>
      </c>
      <c r="S72" s="100">
        <v>35</v>
      </c>
      <c r="T72" s="101">
        <v>46</v>
      </c>
      <c r="U72" s="102">
        <v>60</v>
      </c>
      <c r="W72" s="1" t="s">
        <v>34</v>
      </c>
      <c r="X72" s="1">
        <f t="shared" si="18"/>
        <v>40250</v>
      </c>
      <c r="Y72" s="1">
        <f t="shared" si="15"/>
        <v>34500</v>
      </c>
      <c r="Z72" s="41">
        <f t="shared" si="15"/>
        <v>0</v>
      </c>
      <c r="AA72" s="42">
        <f t="shared" si="15"/>
        <v>40250</v>
      </c>
      <c r="AB72" s="1">
        <f t="shared" si="16"/>
        <v>34500</v>
      </c>
      <c r="AC72" s="41">
        <f t="shared" si="16"/>
        <v>0</v>
      </c>
      <c r="AD72" s="1">
        <f t="shared" si="16"/>
        <v>40250</v>
      </c>
      <c r="AE72" s="1">
        <f>I16*T72*I36</f>
        <v>34500</v>
      </c>
      <c r="AF72" s="1">
        <f t="shared" si="16"/>
        <v>0</v>
      </c>
      <c r="AH72" s="1" t="s">
        <v>34</v>
      </c>
      <c r="AI72" s="1">
        <f t="shared" si="19"/>
        <v>35</v>
      </c>
      <c r="AJ72" s="1">
        <f t="shared" si="17"/>
        <v>46</v>
      </c>
      <c r="AK72" s="1">
        <f t="shared" si="17"/>
        <v>0</v>
      </c>
      <c r="AL72" s="42">
        <f t="shared" si="17"/>
        <v>35</v>
      </c>
      <c r="AM72" s="1">
        <f t="shared" si="17"/>
        <v>46</v>
      </c>
      <c r="AN72" s="41">
        <f t="shared" si="17"/>
        <v>0</v>
      </c>
      <c r="AO72" s="1">
        <f t="shared" si="17"/>
        <v>35</v>
      </c>
      <c r="AP72" s="1">
        <f t="shared" si="17"/>
        <v>46</v>
      </c>
      <c r="AQ72" s="1">
        <f t="shared" si="17"/>
        <v>0</v>
      </c>
    </row>
    <row r="73" spans="1:43" x14ac:dyDescent="0.2">
      <c r="A73" s="8" t="s">
        <v>59</v>
      </c>
      <c r="B73" s="18">
        <v>0</v>
      </c>
      <c r="C73" s="16">
        <v>0</v>
      </c>
      <c r="D73" s="17">
        <v>60</v>
      </c>
      <c r="E73" s="18">
        <v>0</v>
      </c>
      <c r="F73" s="16">
        <v>0</v>
      </c>
      <c r="G73" s="17">
        <v>60</v>
      </c>
      <c r="H73" s="16">
        <v>0</v>
      </c>
      <c r="I73" s="16">
        <v>0</v>
      </c>
      <c r="J73" s="16">
        <v>60</v>
      </c>
      <c r="L73" s="8" t="s">
        <v>59</v>
      </c>
      <c r="M73" s="91">
        <v>10</v>
      </c>
      <c r="N73" s="92">
        <v>50</v>
      </c>
      <c r="O73" s="93">
        <v>60</v>
      </c>
      <c r="P73" s="103">
        <v>10</v>
      </c>
      <c r="Q73" s="104">
        <v>50</v>
      </c>
      <c r="R73" s="105">
        <v>60</v>
      </c>
      <c r="S73" s="103">
        <v>10</v>
      </c>
      <c r="T73" s="104">
        <v>50</v>
      </c>
      <c r="U73" s="105">
        <v>60</v>
      </c>
      <c r="W73" s="8" t="s">
        <v>59</v>
      </c>
      <c r="X73" s="1">
        <f>B14*M73*B34</f>
        <v>0</v>
      </c>
      <c r="Y73" s="1">
        <f t="shared" ref="Y73:AF75" si="20">C14*N73*C34</f>
        <v>0</v>
      </c>
      <c r="Z73" s="41">
        <f t="shared" si="20"/>
        <v>42000</v>
      </c>
      <c r="AA73" s="42">
        <f t="shared" si="20"/>
        <v>0</v>
      </c>
      <c r="AB73" s="1">
        <f t="shared" si="20"/>
        <v>0</v>
      </c>
      <c r="AC73" s="41">
        <f t="shared" si="20"/>
        <v>42000</v>
      </c>
      <c r="AD73" s="1">
        <f t="shared" si="20"/>
        <v>0</v>
      </c>
      <c r="AE73" s="1">
        <f t="shared" si="20"/>
        <v>0</v>
      </c>
      <c r="AF73" s="1">
        <f t="shared" si="20"/>
        <v>42000</v>
      </c>
      <c r="AH73" s="8" t="s">
        <v>59</v>
      </c>
      <c r="AI73" s="1">
        <f>M73*B34</f>
        <v>0</v>
      </c>
      <c r="AJ73" s="1">
        <f t="shared" ref="AJ73:AQ75" si="21">N73*C34</f>
        <v>0</v>
      </c>
      <c r="AK73" s="1">
        <f t="shared" si="21"/>
        <v>60</v>
      </c>
      <c r="AL73" s="42">
        <f t="shared" si="21"/>
        <v>0</v>
      </c>
      <c r="AM73" s="1">
        <f t="shared" si="21"/>
        <v>0</v>
      </c>
      <c r="AN73" s="41">
        <f t="shared" si="21"/>
        <v>60</v>
      </c>
      <c r="AO73" s="1">
        <f t="shared" si="21"/>
        <v>0</v>
      </c>
      <c r="AP73" s="1">
        <f t="shared" si="21"/>
        <v>0</v>
      </c>
      <c r="AQ73" s="1">
        <f t="shared" si="21"/>
        <v>60</v>
      </c>
    </row>
    <row r="74" spans="1:43" x14ac:dyDescent="0.2">
      <c r="A74" s="1" t="s">
        <v>33</v>
      </c>
      <c r="B74" s="12">
        <v>0</v>
      </c>
      <c r="C74" s="5">
        <v>0</v>
      </c>
      <c r="D74" s="11">
        <v>0</v>
      </c>
      <c r="E74" s="12">
        <v>0</v>
      </c>
      <c r="F74" s="5">
        <v>0</v>
      </c>
      <c r="G74" s="11">
        <v>0</v>
      </c>
      <c r="H74" s="5">
        <v>0</v>
      </c>
      <c r="I74" s="5">
        <v>0</v>
      </c>
      <c r="J74" s="5">
        <v>0</v>
      </c>
      <c r="L74" s="1" t="s">
        <v>33</v>
      </c>
      <c r="M74" s="85">
        <v>40</v>
      </c>
      <c r="N74" s="86">
        <v>60</v>
      </c>
      <c r="O74" s="87">
        <v>65</v>
      </c>
      <c r="P74" s="97">
        <v>40</v>
      </c>
      <c r="Q74" s="98">
        <v>60</v>
      </c>
      <c r="R74" s="99">
        <v>65</v>
      </c>
      <c r="S74" s="97">
        <v>40</v>
      </c>
      <c r="T74" s="98">
        <v>60</v>
      </c>
      <c r="U74" s="99">
        <v>65</v>
      </c>
      <c r="W74" s="1" t="s">
        <v>33</v>
      </c>
      <c r="X74" s="1">
        <f t="shared" ref="X74:X75" si="22">B15*M74*B35</f>
        <v>0</v>
      </c>
      <c r="Y74" s="1">
        <f t="shared" si="20"/>
        <v>0</v>
      </c>
      <c r="Z74" s="41">
        <f t="shared" si="20"/>
        <v>0</v>
      </c>
      <c r="AA74" s="42">
        <f t="shared" si="20"/>
        <v>0</v>
      </c>
      <c r="AB74" s="1">
        <f t="shared" si="20"/>
        <v>0</v>
      </c>
      <c r="AC74" s="41">
        <f t="shared" si="20"/>
        <v>0</v>
      </c>
      <c r="AD74" s="1">
        <f t="shared" si="20"/>
        <v>0</v>
      </c>
      <c r="AE74" s="1">
        <f t="shared" si="20"/>
        <v>0</v>
      </c>
      <c r="AF74" s="1">
        <f t="shared" si="20"/>
        <v>0</v>
      </c>
      <c r="AH74" s="1" t="s">
        <v>33</v>
      </c>
      <c r="AI74" s="1">
        <f t="shared" ref="AI74:AI75" si="23">M74*B35</f>
        <v>0</v>
      </c>
      <c r="AJ74" s="1">
        <f t="shared" si="21"/>
        <v>0</v>
      </c>
      <c r="AK74" s="1">
        <f t="shared" si="21"/>
        <v>0</v>
      </c>
      <c r="AL74" s="42">
        <f t="shared" si="21"/>
        <v>0</v>
      </c>
      <c r="AM74" s="1">
        <f t="shared" si="21"/>
        <v>0</v>
      </c>
      <c r="AN74" s="41">
        <f t="shared" si="21"/>
        <v>0</v>
      </c>
      <c r="AO74" s="1">
        <f t="shared" si="21"/>
        <v>0</v>
      </c>
      <c r="AP74" s="1">
        <f t="shared" si="21"/>
        <v>0</v>
      </c>
      <c r="AQ74" s="1">
        <f t="shared" si="21"/>
        <v>0</v>
      </c>
    </row>
    <row r="75" spans="1:43" x14ac:dyDescent="0.2">
      <c r="A75" s="1" t="s">
        <v>34</v>
      </c>
      <c r="B75" s="15">
        <v>50</v>
      </c>
      <c r="C75" s="13">
        <v>80</v>
      </c>
      <c r="D75" s="14">
        <v>0</v>
      </c>
      <c r="E75" s="15">
        <v>50</v>
      </c>
      <c r="F75" s="13">
        <v>80</v>
      </c>
      <c r="G75" s="14">
        <v>0</v>
      </c>
      <c r="H75" s="13">
        <v>50</v>
      </c>
      <c r="I75" s="13">
        <v>80</v>
      </c>
      <c r="J75" s="13">
        <v>0</v>
      </c>
      <c r="L75" s="1" t="s">
        <v>34</v>
      </c>
      <c r="M75" s="88">
        <v>50</v>
      </c>
      <c r="N75" s="89">
        <v>80</v>
      </c>
      <c r="O75" s="90">
        <v>90</v>
      </c>
      <c r="P75" s="100">
        <v>50</v>
      </c>
      <c r="Q75" s="101">
        <v>80</v>
      </c>
      <c r="R75" s="102">
        <v>90</v>
      </c>
      <c r="S75" s="100">
        <v>50</v>
      </c>
      <c r="T75" s="101">
        <v>80</v>
      </c>
      <c r="U75" s="102">
        <v>90</v>
      </c>
      <c r="W75" s="1" t="s">
        <v>34</v>
      </c>
      <c r="X75" s="1">
        <f t="shared" si="22"/>
        <v>57500</v>
      </c>
      <c r="Y75" s="1">
        <f t="shared" si="20"/>
        <v>60000</v>
      </c>
      <c r="Z75" s="41">
        <f t="shared" si="20"/>
        <v>0</v>
      </c>
      <c r="AA75" s="42">
        <f t="shared" si="20"/>
        <v>57500</v>
      </c>
      <c r="AB75" s="1">
        <f t="shared" si="20"/>
        <v>60000</v>
      </c>
      <c r="AC75" s="41">
        <f t="shared" si="20"/>
        <v>0</v>
      </c>
      <c r="AD75" s="1">
        <f t="shared" si="20"/>
        <v>57500</v>
      </c>
      <c r="AE75" s="1">
        <f t="shared" si="20"/>
        <v>60000</v>
      </c>
      <c r="AF75" s="1">
        <f t="shared" si="20"/>
        <v>0</v>
      </c>
      <c r="AH75" s="1" t="s">
        <v>34</v>
      </c>
      <c r="AI75" s="1">
        <f t="shared" si="23"/>
        <v>50</v>
      </c>
      <c r="AJ75" s="1">
        <f t="shared" si="21"/>
        <v>80</v>
      </c>
      <c r="AK75" s="1">
        <f t="shared" si="21"/>
        <v>0</v>
      </c>
      <c r="AL75" s="42">
        <f t="shared" si="21"/>
        <v>50</v>
      </c>
      <c r="AM75" s="1">
        <f t="shared" si="21"/>
        <v>80</v>
      </c>
      <c r="AN75" s="41">
        <f t="shared" si="21"/>
        <v>0</v>
      </c>
      <c r="AO75" s="1">
        <f t="shared" si="21"/>
        <v>50</v>
      </c>
      <c r="AP75" s="1">
        <f t="shared" si="21"/>
        <v>80</v>
      </c>
      <c r="AQ75" s="1">
        <f t="shared" si="21"/>
        <v>0</v>
      </c>
    </row>
    <row r="76" spans="1:43" x14ac:dyDescent="0.2">
      <c r="A76" s="8" t="s">
        <v>60</v>
      </c>
      <c r="B76" s="18">
        <v>0</v>
      </c>
      <c r="C76" s="16">
        <v>0</v>
      </c>
      <c r="D76" s="17">
        <v>10</v>
      </c>
      <c r="E76" s="18">
        <v>0</v>
      </c>
      <c r="F76" s="16">
        <v>0</v>
      </c>
      <c r="G76" s="17">
        <v>10</v>
      </c>
      <c r="H76" s="16">
        <v>0</v>
      </c>
      <c r="I76" s="16">
        <v>0</v>
      </c>
      <c r="J76" s="16">
        <v>10</v>
      </c>
      <c r="L76" s="8" t="s">
        <v>60</v>
      </c>
      <c r="M76" s="91">
        <v>50</v>
      </c>
      <c r="N76" s="92">
        <v>20</v>
      </c>
      <c r="O76" s="93">
        <v>10</v>
      </c>
      <c r="P76" s="103">
        <v>50</v>
      </c>
      <c r="Q76" s="104">
        <v>20</v>
      </c>
      <c r="R76" s="105">
        <v>10</v>
      </c>
      <c r="S76" s="103">
        <v>50</v>
      </c>
      <c r="T76" s="104">
        <v>20</v>
      </c>
      <c r="U76" s="105">
        <v>10</v>
      </c>
      <c r="W76" s="8" t="s">
        <v>60</v>
      </c>
      <c r="X76" s="1">
        <f>B14*M76*B34</f>
        <v>0</v>
      </c>
      <c r="Y76" s="1">
        <f t="shared" ref="Y76:AF78" si="24">C14*N76*C34</f>
        <v>0</v>
      </c>
      <c r="Z76" s="41">
        <f t="shared" si="24"/>
        <v>7000</v>
      </c>
      <c r="AA76" s="42">
        <f t="shared" si="24"/>
        <v>0</v>
      </c>
      <c r="AB76" s="1">
        <f t="shared" si="24"/>
        <v>0</v>
      </c>
      <c r="AC76" s="41">
        <f t="shared" si="24"/>
        <v>7000</v>
      </c>
      <c r="AD76" s="1">
        <f t="shared" si="24"/>
        <v>0</v>
      </c>
      <c r="AE76" s="1">
        <f t="shared" si="24"/>
        <v>0</v>
      </c>
      <c r="AF76" s="1">
        <f t="shared" si="24"/>
        <v>7000</v>
      </c>
      <c r="AH76" s="8" t="s">
        <v>60</v>
      </c>
      <c r="AI76" s="1">
        <f>M76*B34</f>
        <v>0</v>
      </c>
      <c r="AJ76" s="1">
        <f t="shared" ref="AJ76:AQ78" si="25">N76*C34</f>
        <v>0</v>
      </c>
      <c r="AK76" s="1">
        <f t="shared" si="25"/>
        <v>10</v>
      </c>
      <c r="AL76" s="42">
        <f t="shared" si="25"/>
        <v>0</v>
      </c>
      <c r="AM76" s="1">
        <f t="shared" si="25"/>
        <v>0</v>
      </c>
      <c r="AN76" s="41">
        <f t="shared" si="25"/>
        <v>10</v>
      </c>
      <c r="AO76" s="1">
        <f t="shared" si="25"/>
        <v>0</v>
      </c>
      <c r="AP76" s="1">
        <f t="shared" si="25"/>
        <v>0</v>
      </c>
      <c r="AQ76" s="1">
        <f t="shared" si="25"/>
        <v>10</v>
      </c>
    </row>
    <row r="77" spans="1:43" x14ac:dyDescent="0.2">
      <c r="A77" s="1" t="s">
        <v>33</v>
      </c>
      <c r="B77" s="12">
        <v>0</v>
      </c>
      <c r="C77" s="5">
        <v>0</v>
      </c>
      <c r="D77" s="11">
        <v>0</v>
      </c>
      <c r="E77" s="12">
        <v>0</v>
      </c>
      <c r="F77" s="5">
        <v>0</v>
      </c>
      <c r="G77" s="11">
        <v>0</v>
      </c>
      <c r="H77" s="5">
        <v>0</v>
      </c>
      <c r="I77" s="5">
        <v>0</v>
      </c>
      <c r="J77" s="5">
        <v>0</v>
      </c>
      <c r="L77" s="1" t="s">
        <v>33</v>
      </c>
      <c r="M77" s="85">
        <v>55</v>
      </c>
      <c r="N77" s="86">
        <v>30</v>
      </c>
      <c r="O77" s="87">
        <v>40</v>
      </c>
      <c r="P77" s="97">
        <v>55</v>
      </c>
      <c r="Q77" s="98">
        <v>30</v>
      </c>
      <c r="R77" s="99">
        <v>40</v>
      </c>
      <c r="S77" s="97">
        <v>55</v>
      </c>
      <c r="T77" s="98">
        <v>30</v>
      </c>
      <c r="U77" s="99">
        <v>40</v>
      </c>
      <c r="W77" s="1" t="s">
        <v>33</v>
      </c>
      <c r="X77" s="1">
        <f t="shared" ref="X77:X78" si="26">B15*M77*B35</f>
        <v>0</v>
      </c>
      <c r="Y77" s="1">
        <f t="shared" si="24"/>
        <v>0</v>
      </c>
      <c r="Z77" s="41">
        <f t="shared" si="24"/>
        <v>0</v>
      </c>
      <c r="AA77" s="42">
        <f t="shared" si="24"/>
        <v>0</v>
      </c>
      <c r="AB77" s="1">
        <f t="shared" si="24"/>
        <v>0</v>
      </c>
      <c r="AC77" s="41">
        <f t="shared" si="24"/>
        <v>0</v>
      </c>
      <c r="AD77" s="1">
        <f t="shared" si="24"/>
        <v>0</v>
      </c>
      <c r="AE77" s="1">
        <f t="shared" si="24"/>
        <v>0</v>
      </c>
      <c r="AF77" s="1">
        <f t="shared" si="24"/>
        <v>0</v>
      </c>
      <c r="AH77" s="1" t="s">
        <v>33</v>
      </c>
      <c r="AI77" s="1">
        <f t="shared" ref="AI77:AI78" si="27">M77*B35</f>
        <v>0</v>
      </c>
      <c r="AJ77" s="1">
        <f t="shared" si="25"/>
        <v>0</v>
      </c>
      <c r="AK77" s="1">
        <f t="shared" si="25"/>
        <v>0</v>
      </c>
      <c r="AL77" s="42">
        <f t="shared" si="25"/>
        <v>0</v>
      </c>
      <c r="AM77" s="1">
        <f t="shared" si="25"/>
        <v>0</v>
      </c>
      <c r="AN77" s="41">
        <f t="shared" si="25"/>
        <v>0</v>
      </c>
      <c r="AO77" s="1">
        <f t="shared" si="25"/>
        <v>0</v>
      </c>
      <c r="AP77" s="1">
        <f t="shared" si="25"/>
        <v>0</v>
      </c>
      <c r="AQ77" s="1">
        <f t="shared" si="25"/>
        <v>0</v>
      </c>
    </row>
    <row r="78" spans="1:43" ht="15" thickBot="1" x14ac:dyDescent="0.25">
      <c r="A78" s="22" t="s">
        <v>34</v>
      </c>
      <c r="B78" s="21">
        <v>80</v>
      </c>
      <c r="C78" s="19">
        <v>50</v>
      </c>
      <c r="D78" s="20">
        <v>0</v>
      </c>
      <c r="E78" s="21">
        <v>80</v>
      </c>
      <c r="F78" s="19">
        <v>50</v>
      </c>
      <c r="G78" s="20">
        <v>0</v>
      </c>
      <c r="H78" s="19">
        <v>80</v>
      </c>
      <c r="I78" s="19">
        <v>50</v>
      </c>
      <c r="J78" s="19">
        <v>0</v>
      </c>
      <c r="L78" s="22" t="s">
        <v>34</v>
      </c>
      <c r="M78" s="94">
        <v>80</v>
      </c>
      <c r="N78" s="95">
        <v>50</v>
      </c>
      <c r="O78" s="96">
        <v>60</v>
      </c>
      <c r="P78" s="106">
        <v>80</v>
      </c>
      <c r="Q78" s="107">
        <v>50</v>
      </c>
      <c r="R78" s="108">
        <v>60</v>
      </c>
      <c r="S78" s="106">
        <v>80</v>
      </c>
      <c r="T78" s="107">
        <v>50</v>
      </c>
      <c r="U78" s="108">
        <v>60</v>
      </c>
      <c r="W78" s="22" t="s">
        <v>34</v>
      </c>
      <c r="X78" s="22">
        <f t="shared" si="26"/>
        <v>92000</v>
      </c>
      <c r="Y78" s="22">
        <f t="shared" si="24"/>
        <v>37500</v>
      </c>
      <c r="Z78" s="49">
        <f t="shared" si="24"/>
        <v>0</v>
      </c>
      <c r="AA78" s="50">
        <f t="shared" si="24"/>
        <v>92000</v>
      </c>
      <c r="AB78" s="22">
        <f t="shared" si="24"/>
        <v>37500</v>
      </c>
      <c r="AC78" s="49">
        <f t="shared" si="24"/>
        <v>0</v>
      </c>
      <c r="AD78" s="22">
        <f t="shared" si="24"/>
        <v>92000</v>
      </c>
      <c r="AE78" s="22">
        <f t="shared" si="24"/>
        <v>37500</v>
      </c>
      <c r="AF78" s="22">
        <f t="shared" si="24"/>
        <v>0</v>
      </c>
      <c r="AH78" s="22" t="s">
        <v>34</v>
      </c>
      <c r="AI78" s="22">
        <f t="shared" si="27"/>
        <v>80</v>
      </c>
      <c r="AJ78" s="22">
        <f t="shared" si="25"/>
        <v>50</v>
      </c>
      <c r="AK78" s="22">
        <f t="shared" si="25"/>
        <v>0</v>
      </c>
      <c r="AL78" s="50">
        <f t="shared" si="25"/>
        <v>80</v>
      </c>
      <c r="AM78" s="22">
        <f t="shared" si="25"/>
        <v>50</v>
      </c>
      <c r="AN78" s="49">
        <f t="shared" si="25"/>
        <v>0</v>
      </c>
      <c r="AO78" s="22">
        <f t="shared" si="25"/>
        <v>80</v>
      </c>
      <c r="AP78" s="22">
        <f t="shared" si="25"/>
        <v>50</v>
      </c>
      <c r="AQ78" s="22">
        <f t="shared" si="25"/>
        <v>0</v>
      </c>
    </row>
    <row r="79" spans="1:43" x14ac:dyDescent="0.2">
      <c r="A79" s="8" t="s">
        <v>57</v>
      </c>
      <c r="B79" s="29">
        <v>0</v>
      </c>
      <c r="C79" s="30">
        <v>0</v>
      </c>
      <c r="D79" s="31">
        <v>0</v>
      </c>
      <c r="E79" s="29">
        <v>0</v>
      </c>
      <c r="F79" s="30">
        <v>0</v>
      </c>
      <c r="G79" s="31">
        <v>0</v>
      </c>
      <c r="H79" s="30">
        <v>0</v>
      </c>
      <c r="I79" s="30">
        <v>0</v>
      </c>
      <c r="J79" s="30">
        <v>0</v>
      </c>
      <c r="K79" t="s">
        <v>61</v>
      </c>
      <c r="L79" s="8" t="s">
        <v>57</v>
      </c>
      <c r="M79" s="73">
        <v>30</v>
      </c>
      <c r="N79" s="74">
        <v>40</v>
      </c>
      <c r="O79" s="75">
        <v>50</v>
      </c>
      <c r="P79" s="109">
        <v>30</v>
      </c>
      <c r="Q79" s="110">
        <v>40</v>
      </c>
      <c r="R79" s="111">
        <v>50</v>
      </c>
      <c r="S79" s="109">
        <v>30</v>
      </c>
      <c r="T79" s="110">
        <v>40</v>
      </c>
      <c r="U79" s="111">
        <v>50</v>
      </c>
      <c r="W79" s="115" t="s">
        <v>57</v>
      </c>
      <c r="X79" s="116">
        <f>B20*M79*B43</f>
        <v>0</v>
      </c>
      <c r="Y79" s="116">
        <f t="shared" ref="Y79:AF81" si="28">C20*N79*C43</f>
        <v>0</v>
      </c>
      <c r="Z79" s="117">
        <f t="shared" si="28"/>
        <v>0</v>
      </c>
      <c r="AA79" s="118">
        <f t="shared" si="28"/>
        <v>0</v>
      </c>
      <c r="AB79" s="116">
        <f t="shared" si="28"/>
        <v>0</v>
      </c>
      <c r="AC79" s="117">
        <f t="shared" si="28"/>
        <v>0</v>
      </c>
      <c r="AD79" s="116">
        <f t="shared" si="28"/>
        <v>0</v>
      </c>
      <c r="AE79" s="116">
        <f t="shared" si="28"/>
        <v>0</v>
      </c>
      <c r="AF79" s="116">
        <f t="shared" si="28"/>
        <v>0</v>
      </c>
      <c r="AH79" s="115" t="s">
        <v>57</v>
      </c>
      <c r="AI79" s="1">
        <f>M79*B43</f>
        <v>0</v>
      </c>
      <c r="AJ79" s="1">
        <f t="shared" ref="AJ79:AQ81" si="29">N79*C43</f>
        <v>0</v>
      </c>
      <c r="AK79" s="1">
        <f t="shared" si="29"/>
        <v>0</v>
      </c>
      <c r="AL79" s="1">
        <f t="shared" si="29"/>
        <v>0</v>
      </c>
      <c r="AM79" s="1">
        <f t="shared" si="29"/>
        <v>0</v>
      </c>
      <c r="AN79" s="1">
        <f t="shared" si="29"/>
        <v>0</v>
      </c>
      <c r="AO79" s="1">
        <f t="shared" si="29"/>
        <v>0</v>
      </c>
      <c r="AP79" s="1">
        <f t="shared" si="29"/>
        <v>0</v>
      </c>
      <c r="AQ79" s="1">
        <f t="shared" si="29"/>
        <v>0</v>
      </c>
    </row>
    <row r="80" spans="1:43" x14ac:dyDescent="0.2">
      <c r="A80" s="1" t="s">
        <v>33</v>
      </c>
      <c r="B80" s="29">
        <v>0</v>
      </c>
      <c r="C80" s="30">
        <v>50</v>
      </c>
      <c r="D80" s="31">
        <v>0</v>
      </c>
      <c r="E80" s="29">
        <v>0</v>
      </c>
      <c r="F80" s="30">
        <v>50</v>
      </c>
      <c r="G80" s="31">
        <v>0</v>
      </c>
      <c r="H80" s="30">
        <v>0</v>
      </c>
      <c r="I80" s="30">
        <v>50</v>
      </c>
      <c r="J80" s="30">
        <v>0</v>
      </c>
      <c r="K80" s="8" t="s">
        <v>62</v>
      </c>
      <c r="L80" s="1" t="s">
        <v>33</v>
      </c>
      <c r="M80" s="73">
        <v>35</v>
      </c>
      <c r="N80" s="74">
        <v>50</v>
      </c>
      <c r="O80" s="75">
        <v>60</v>
      </c>
      <c r="P80" s="109">
        <v>35</v>
      </c>
      <c r="Q80" s="110">
        <v>50</v>
      </c>
      <c r="R80" s="111">
        <v>60</v>
      </c>
      <c r="S80" s="109">
        <v>35</v>
      </c>
      <c r="T80" s="110">
        <v>50</v>
      </c>
      <c r="U80" s="111">
        <v>60</v>
      </c>
      <c r="W80" s="1" t="s">
        <v>33</v>
      </c>
      <c r="X80" s="1">
        <f t="shared" ref="X80:X81" si="30">B21*M80*B44</f>
        <v>0</v>
      </c>
      <c r="Y80" s="1">
        <f t="shared" si="28"/>
        <v>40000</v>
      </c>
      <c r="Z80" s="41">
        <f t="shared" si="28"/>
        <v>0</v>
      </c>
      <c r="AA80" s="42">
        <f t="shared" si="28"/>
        <v>0</v>
      </c>
      <c r="AB80" s="1">
        <f t="shared" si="28"/>
        <v>40000</v>
      </c>
      <c r="AC80" s="41">
        <f t="shared" si="28"/>
        <v>0</v>
      </c>
      <c r="AD80" s="1">
        <f t="shared" si="28"/>
        <v>0</v>
      </c>
      <c r="AE80" s="1">
        <f t="shared" si="28"/>
        <v>40000</v>
      </c>
      <c r="AF80" s="1">
        <f t="shared" si="28"/>
        <v>0</v>
      </c>
      <c r="AH80" s="1" t="s">
        <v>33</v>
      </c>
      <c r="AI80" s="1">
        <f t="shared" ref="AI80" si="31">M80*B44</f>
        <v>0</v>
      </c>
      <c r="AJ80" s="1">
        <f t="shared" si="29"/>
        <v>50</v>
      </c>
      <c r="AK80" s="1">
        <f t="shared" si="29"/>
        <v>0</v>
      </c>
      <c r="AL80" s="1">
        <f t="shared" si="29"/>
        <v>0</v>
      </c>
      <c r="AM80" s="1">
        <f t="shared" si="29"/>
        <v>50</v>
      </c>
      <c r="AN80" s="1">
        <f t="shared" si="29"/>
        <v>0</v>
      </c>
      <c r="AO80" s="1">
        <f t="shared" si="29"/>
        <v>0</v>
      </c>
      <c r="AP80" s="1">
        <f t="shared" si="29"/>
        <v>50</v>
      </c>
      <c r="AQ80" s="1">
        <f t="shared" si="29"/>
        <v>0</v>
      </c>
    </row>
    <row r="81" spans="1:43" x14ac:dyDescent="0.2">
      <c r="A81" s="1" t="s">
        <v>34</v>
      </c>
      <c r="B81" s="32">
        <v>40</v>
      </c>
      <c r="C81" s="33">
        <v>0</v>
      </c>
      <c r="D81" s="34">
        <v>80</v>
      </c>
      <c r="E81" s="32">
        <v>40</v>
      </c>
      <c r="F81" s="33">
        <v>0</v>
      </c>
      <c r="G81" s="34">
        <v>80</v>
      </c>
      <c r="H81" s="33">
        <v>40</v>
      </c>
      <c r="I81" s="33">
        <v>0</v>
      </c>
      <c r="J81" s="33">
        <v>80</v>
      </c>
      <c r="L81" s="1" t="s">
        <v>34</v>
      </c>
      <c r="M81" s="76">
        <v>40</v>
      </c>
      <c r="N81" s="77">
        <v>55</v>
      </c>
      <c r="O81" s="78">
        <v>80</v>
      </c>
      <c r="P81" s="112">
        <v>40</v>
      </c>
      <c r="Q81" s="113">
        <v>55</v>
      </c>
      <c r="R81" s="114">
        <v>80</v>
      </c>
      <c r="S81" s="112">
        <v>40</v>
      </c>
      <c r="T81" s="113">
        <v>55</v>
      </c>
      <c r="U81" s="114">
        <v>80</v>
      </c>
      <c r="W81" s="1" t="s">
        <v>34</v>
      </c>
      <c r="X81" s="1">
        <f t="shared" si="30"/>
        <v>34000</v>
      </c>
      <c r="Y81" s="1">
        <f t="shared" si="28"/>
        <v>0</v>
      </c>
      <c r="Z81" s="41">
        <f t="shared" si="28"/>
        <v>36000</v>
      </c>
      <c r="AA81" s="42">
        <f t="shared" si="28"/>
        <v>34000</v>
      </c>
      <c r="AB81" s="1">
        <f t="shared" si="28"/>
        <v>0</v>
      </c>
      <c r="AC81" s="41">
        <f t="shared" si="28"/>
        <v>36000</v>
      </c>
      <c r="AD81" s="1">
        <f t="shared" si="28"/>
        <v>34000</v>
      </c>
      <c r="AE81" s="1">
        <f t="shared" si="28"/>
        <v>0</v>
      </c>
      <c r="AF81" s="1">
        <f t="shared" si="28"/>
        <v>36000</v>
      </c>
      <c r="AH81" s="1" t="s">
        <v>34</v>
      </c>
      <c r="AI81" s="1">
        <f>M81*B45</f>
        <v>40</v>
      </c>
      <c r="AJ81" s="1">
        <f t="shared" si="29"/>
        <v>0</v>
      </c>
      <c r="AK81" s="1">
        <f t="shared" si="29"/>
        <v>80</v>
      </c>
      <c r="AL81" s="1">
        <f t="shared" si="29"/>
        <v>40</v>
      </c>
      <c r="AM81" s="1">
        <f t="shared" si="29"/>
        <v>0</v>
      </c>
      <c r="AN81" s="1">
        <f t="shared" si="29"/>
        <v>80</v>
      </c>
      <c r="AO81" s="1">
        <f t="shared" si="29"/>
        <v>40</v>
      </c>
      <c r="AP81" s="1">
        <f t="shared" si="29"/>
        <v>0</v>
      </c>
      <c r="AQ81" s="1">
        <f t="shared" si="29"/>
        <v>80</v>
      </c>
    </row>
    <row r="82" spans="1:43" x14ac:dyDescent="0.2">
      <c r="A82" s="8" t="s">
        <v>59</v>
      </c>
      <c r="B82" s="35">
        <v>0</v>
      </c>
      <c r="C82" s="36">
        <v>0</v>
      </c>
      <c r="D82" s="37">
        <v>0</v>
      </c>
      <c r="E82" s="35">
        <v>0</v>
      </c>
      <c r="F82" s="36">
        <v>0</v>
      </c>
      <c r="G82" s="37">
        <v>0</v>
      </c>
      <c r="H82" s="36">
        <v>0</v>
      </c>
      <c r="I82" s="36">
        <v>0</v>
      </c>
      <c r="J82" s="36">
        <v>0</v>
      </c>
      <c r="L82" s="8" t="s">
        <v>59</v>
      </c>
      <c r="M82" s="109">
        <v>30</v>
      </c>
      <c r="N82" s="110">
        <v>40</v>
      </c>
      <c r="O82" s="111">
        <v>50</v>
      </c>
      <c r="P82" s="109">
        <v>30</v>
      </c>
      <c r="Q82" s="110">
        <v>40</v>
      </c>
      <c r="R82" s="111">
        <v>50</v>
      </c>
      <c r="S82" s="109">
        <v>30</v>
      </c>
      <c r="T82" s="110">
        <v>40</v>
      </c>
      <c r="U82" s="111">
        <v>50</v>
      </c>
      <c r="W82" s="8" t="s">
        <v>59</v>
      </c>
      <c r="X82" s="1">
        <f>B20*M82*B50</f>
        <v>0</v>
      </c>
      <c r="Y82" s="1">
        <f t="shared" ref="Y82:AF84" si="32">C20*N82*C50</f>
        <v>0</v>
      </c>
      <c r="Z82" s="41">
        <f t="shared" si="32"/>
        <v>0</v>
      </c>
      <c r="AA82" s="42">
        <f t="shared" si="32"/>
        <v>0</v>
      </c>
      <c r="AB82" s="1">
        <f t="shared" si="32"/>
        <v>0</v>
      </c>
      <c r="AC82" s="41">
        <f t="shared" si="32"/>
        <v>0</v>
      </c>
      <c r="AD82" s="1">
        <f t="shared" si="32"/>
        <v>0</v>
      </c>
      <c r="AE82" s="1">
        <f t="shared" si="32"/>
        <v>0</v>
      </c>
      <c r="AF82" s="1">
        <f t="shared" si="32"/>
        <v>0</v>
      </c>
      <c r="AH82" s="8" t="s">
        <v>59</v>
      </c>
      <c r="AI82" s="1">
        <f>M82*B50</f>
        <v>0</v>
      </c>
      <c r="AJ82" s="1">
        <f t="shared" ref="AJ82:AQ84" si="33">N82*C50</f>
        <v>0</v>
      </c>
      <c r="AK82" s="1">
        <f t="shared" si="33"/>
        <v>0</v>
      </c>
      <c r="AL82" s="1">
        <f t="shared" si="33"/>
        <v>0</v>
      </c>
      <c r="AM82" s="1">
        <f t="shared" si="33"/>
        <v>0</v>
      </c>
      <c r="AN82" s="1">
        <f t="shared" si="33"/>
        <v>0</v>
      </c>
      <c r="AO82" s="1">
        <f t="shared" si="33"/>
        <v>0</v>
      </c>
      <c r="AP82" s="1">
        <f t="shared" si="33"/>
        <v>0</v>
      </c>
      <c r="AQ82" s="1">
        <f t="shared" si="33"/>
        <v>0</v>
      </c>
    </row>
    <row r="83" spans="1:43" x14ac:dyDescent="0.2">
      <c r="A83" s="1" t="s">
        <v>33</v>
      </c>
      <c r="B83" s="29">
        <v>0</v>
      </c>
      <c r="C83" s="30">
        <v>50</v>
      </c>
      <c r="D83" s="31">
        <v>0</v>
      </c>
      <c r="E83" s="29">
        <v>0</v>
      </c>
      <c r="F83" s="30">
        <v>50</v>
      </c>
      <c r="G83" s="31">
        <v>0</v>
      </c>
      <c r="H83" s="30">
        <v>0</v>
      </c>
      <c r="I83" s="30">
        <v>50</v>
      </c>
      <c r="J83" s="30">
        <v>0</v>
      </c>
      <c r="L83" s="1" t="s">
        <v>33</v>
      </c>
      <c r="M83" s="109">
        <v>35</v>
      </c>
      <c r="N83" s="110">
        <v>50</v>
      </c>
      <c r="O83" s="111">
        <v>60</v>
      </c>
      <c r="P83" s="109">
        <v>35</v>
      </c>
      <c r="Q83" s="110">
        <v>50</v>
      </c>
      <c r="R83" s="111">
        <v>60</v>
      </c>
      <c r="S83" s="109">
        <v>35</v>
      </c>
      <c r="T83" s="110">
        <v>50</v>
      </c>
      <c r="U83" s="111">
        <v>60</v>
      </c>
      <c r="W83" s="1" t="s">
        <v>33</v>
      </c>
      <c r="X83" s="1">
        <f t="shared" ref="X83:X84" si="34">B21*M83*B51</f>
        <v>0</v>
      </c>
      <c r="Y83" s="1">
        <f t="shared" si="32"/>
        <v>40000</v>
      </c>
      <c r="Z83" s="41">
        <f t="shared" si="32"/>
        <v>0</v>
      </c>
      <c r="AA83" s="42">
        <f t="shared" si="32"/>
        <v>0</v>
      </c>
      <c r="AB83" s="1">
        <f t="shared" si="32"/>
        <v>40000</v>
      </c>
      <c r="AC83" s="41">
        <f t="shared" si="32"/>
        <v>0</v>
      </c>
      <c r="AD83" s="1">
        <f t="shared" si="32"/>
        <v>0</v>
      </c>
      <c r="AE83" s="1">
        <f t="shared" si="32"/>
        <v>40000</v>
      </c>
      <c r="AF83" s="1">
        <f t="shared" si="32"/>
        <v>0</v>
      </c>
      <c r="AH83" s="1" t="s">
        <v>33</v>
      </c>
      <c r="AI83" s="1">
        <f t="shared" ref="AI83:AI84" si="35">M83*B51</f>
        <v>0</v>
      </c>
      <c r="AJ83" s="1">
        <f t="shared" si="33"/>
        <v>50</v>
      </c>
      <c r="AK83" s="1">
        <f t="shared" si="33"/>
        <v>0</v>
      </c>
      <c r="AL83" s="1">
        <f t="shared" si="33"/>
        <v>0</v>
      </c>
      <c r="AM83" s="1">
        <f t="shared" si="33"/>
        <v>50</v>
      </c>
      <c r="AN83" s="1">
        <f t="shared" si="33"/>
        <v>0</v>
      </c>
      <c r="AO83" s="1">
        <f t="shared" si="33"/>
        <v>0</v>
      </c>
      <c r="AP83" s="1">
        <f t="shared" si="33"/>
        <v>50</v>
      </c>
      <c r="AQ83" s="1">
        <f t="shared" si="33"/>
        <v>0</v>
      </c>
    </row>
    <row r="84" spans="1:43" x14ac:dyDescent="0.2">
      <c r="A84" s="1" t="s">
        <v>34</v>
      </c>
      <c r="B84" s="32">
        <v>40</v>
      </c>
      <c r="C84" s="33">
        <v>0</v>
      </c>
      <c r="D84" s="34">
        <v>80</v>
      </c>
      <c r="E84" s="32">
        <v>40</v>
      </c>
      <c r="F84" s="33">
        <v>0</v>
      </c>
      <c r="G84" s="34">
        <v>80</v>
      </c>
      <c r="H84" s="33">
        <v>40</v>
      </c>
      <c r="I84" s="33">
        <v>0</v>
      </c>
      <c r="J84" s="33">
        <v>80</v>
      </c>
      <c r="L84" s="1" t="s">
        <v>34</v>
      </c>
      <c r="M84" s="112">
        <v>40</v>
      </c>
      <c r="N84" s="113">
        <v>55</v>
      </c>
      <c r="O84" s="114">
        <v>80</v>
      </c>
      <c r="P84" s="112">
        <v>40</v>
      </c>
      <c r="Q84" s="113">
        <v>55</v>
      </c>
      <c r="R84" s="114">
        <v>80</v>
      </c>
      <c r="S84" s="112">
        <v>40</v>
      </c>
      <c r="T84" s="113">
        <v>55</v>
      </c>
      <c r="U84" s="114">
        <v>80</v>
      </c>
      <c r="W84" s="1" t="s">
        <v>34</v>
      </c>
      <c r="X84" s="1">
        <f t="shared" si="34"/>
        <v>34000</v>
      </c>
      <c r="Y84" s="1">
        <f t="shared" si="32"/>
        <v>0</v>
      </c>
      <c r="Z84" s="41">
        <f t="shared" si="32"/>
        <v>36000</v>
      </c>
      <c r="AA84" s="42">
        <f t="shared" si="32"/>
        <v>34000</v>
      </c>
      <c r="AB84" s="1">
        <f t="shared" si="32"/>
        <v>0</v>
      </c>
      <c r="AC84" s="41">
        <f t="shared" si="32"/>
        <v>36000</v>
      </c>
      <c r="AD84" s="1">
        <f t="shared" si="32"/>
        <v>34000</v>
      </c>
      <c r="AE84" s="1">
        <f t="shared" si="32"/>
        <v>0</v>
      </c>
      <c r="AF84" s="1">
        <f t="shared" si="32"/>
        <v>36000</v>
      </c>
      <c r="AH84" s="1" t="s">
        <v>34</v>
      </c>
      <c r="AI84" s="1">
        <f t="shared" si="35"/>
        <v>40</v>
      </c>
      <c r="AJ84" s="1">
        <f t="shared" si="33"/>
        <v>0</v>
      </c>
      <c r="AK84" s="1">
        <f t="shared" si="33"/>
        <v>80</v>
      </c>
      <c r="AL84" s="1">
        <f t="shared" si="33"/>
        <v>40</v>
      </c>
      <c r="AM84" s="1">
        <f t="shared" si="33"/>
        <v>0</v>
      </c>
      <c r="AN84" s="1">
        <f t="shared" si="33"/>
        <v>80</v>
      </c>
      <c r="AO84" s="1">
        <f t="shared" si="33"/>
        <v>40</v>
      </c>
      <c r="AP84" s="1">
        <f t="shared" si="33"/>
        <v>0</v>
      </c>
      <c r="AQ84" s="1">
        <f t="shared" si="33"/>
        <v>80</v>
      </c>
    </row>
    <row r="85" spans="1:43" x14ac:dyDescent="0.2">
      <c r="A85" s="8" t="s">
        <v>60</v>
      </c>
      <c r="B85" s="35">
        <v>0</v>
      </c>
      <c r="C85" s="36">
        <v>0</v>
      </c>
      <c r="D85" s="37">
        <v>0</v>
      </c>
      <c r="E85" s="35">
        <v>0</v>
      </c>
      <c r="F85" s="36">
        <v>0</v>
      </c>
      <c r="G85" s="37">
        <v>0</v>
      </c>
      <c r="H85" s="36">
        <v>0</v>
      </c>
      <c r="I85" s="36">
        <v>0</v>
      </c>
      <c r="J85" s="36">
        <v>0</v>
      </c>
      <c r="L85" s="8" t="s">
        <v>60</v>
      </c>
      <c r="M85" s="109">
        <v>30</v>
      </c>
      <c r="N85" s="110">
        <v>40</v>
      </c>
      <c r="O85" s="111">
        <v>50</v>
      </c>
      <c r="P85" s="109">
        <v>30</v>
      </c>
      <c r="Q85" s="110">
        <v>40</v>
      </c>
      <c r="R85" s="111">
        <v>50</v>
      </c>
      <c r="S85" s="109">
        <v>30</v>
      </c>
      <c r="T85" s="110">
        <v>40</v>
      </c>
      <c r="U85" s="111">
        <v>50</v>
      </c>
      <c r="W85" s="8" t="s">
        <v>60</v>
      </c>
      <c r="X85" s="1">
        <f>B20*M85*B57</f>
        <v>0</v>
      </c>
      <c r="Y85" s="1">
        <f t="shared" ref="Y85:AF87" si="36">C20*N85*C57</f>
        <v>0</v>
      </c>
      <c r="Z85" s="41">
        <f t="shared" si="36"/>
        <v>0</v>
      </c>
      <c r="AA85" s="42">
        <f t="shared" si="36"/>
        <v>0</v>
      </c>
      <c r="AB85" s="1">
        <f t="shared" si="36"/>
        <v>0</v>
      </c>
      <c r="AC85" s="41">
        <f t="shared" si="36"/>
        <v>0</v>
      </c>
      <c r="AD85" s="1">
        <f t="shared" si="36"/>
        <v>0</v>
      </c>
      <c r="AE85" s="1">
        <f t="shared" si="36"/>
        <v>0</v>
      </c>
      <c r="AF85" s="1">
        <f t="shared" si="36"/>
        <v>0</v>
      </c>
      <c r="AH85" s="8" t="s">
        <v>60</v>
      </c>
      <c r="AI85" s="1">
        <f>M85*B57</f>
        <v>0</v>
      </c>
      <c r="AJ85" s="1">
        <f t="shared" ref="AJ85:AQ87" si="37">N85*C57</f>
        <v>0</v>
      </c>
      <c r="AK85" s="1">
        <f t="shared" si="37"/>
        <v>0</v>
      </c>
      <c r="AL85" s="1">
        <f t="shared" si="37"/>
        <v>0</v>
      </c>
      <c r="AM85" s="1">
        <f t="shared" si="37"/>
        <v>0</v>
      </c>
      <c r="AN85" s="1">
        <f t="shared" si="37"/>
        <v>0</v>
      </c>
      <c r="AO85" s="1">
        <f t="shared" si="37"/>
        <v>0</v>
      </c>
      <c r="AP85" s="1">
        <f t="shared" si="37"/>
        <v>0</v>
      </c>
      <c r="AQ85" s="1">
        <f t="shared" si="37"/>
        <v>0</v>
      </c>
    </row>
    <row r="86" spans="1:43" x14ac:dyDescent="0.2">
      <c r="A86" s="1" t="s">
        <v>33</v>
      </c>
      <c r="B86" s="29">
        <v>0</v>
      </c>
      <c r="C86" s="30">
        <v>50</v>
      </c>
      <c r="D86" s="31">
        <v>0</v>
      </c>
      <c r="E86" s="29">
        <v>0</v>
      </c>
      <c r="F86" s="30">
        <v>50</v>
      </c>
      <c r="G86" s="31">
        <v>0</v>
      </c>
      <c r="H86" s="30">
        <v>0</v>
      </c>
      <c r="I86" s="30">
        <v>50</v>
      </c>
      <c r="J86" s="30">
        <v>0</v>
      </c>
      <c r="L86" s="1" t="s">
        <v>33</v>
      </c>
      <c r="M86" s="109">
        <v>35</v>
      </c>
      <c r="N86" s="110">
        <v>50</v>
      </c>
      <c r="O86" s="111">
        <v>60</v>
      </c>
      <c r="P86" s="109">
        <v>35</v>
      </c>
      <c r="Q86" s="110">
        <v>50</v>
      </c>
      <c r="R86" s="111">
        <v>60</v>
      </c>
      <c r="S86" s="109">
        <v>35</v>
      </c>
      <c r="T86" s="110">
        <v>50</v>
      </c>
      <c r="U86" s="111">
        <v>60</v>
      </c>
      <c r="W86" s="1" t="s">
        <v>33</v>
      </c>
      <c r="X86" s="1">
        <f t="shared" ref="X86:X87" si="38">B21*M86*B58</f>
        <v>0</v>
      </c>
      <c r="Y86" s="1">
        <f t="shared" si="36"/>
        <v>40000</v>
      </c>
      <c r="Z86" s="41">
        <f t="shared" si="36"/>
        <v>0</v>
      </c>
      <c r="AA86" s="42">
        <f t="shared" si="36"/>
        <v>0</v>
      </c>
      <c r="AB86" s="1">
        <f t="shared" si="36"/>
        <v>40000</v>
      </c>
      <c r="AC86" s="41">
        <f t="shared" si="36"/>
        <v>0</v>
      </c>
      <c r="AD86" s="1">
        <f t="shared" si="36"/>
        <v>0</v>
      </c>
      <c r="AE86" s="1">
        <f t="shared" si="36"/>
        <v>40000</v>
      </c>
      <c r="AF86" s="1">
        <f t="shared" si="36"/>
        <v>0</v>
      </c>
      <c r="AH86" s="1" t="s">
        <v>33</v>
      </c>
      <c r="AI86" s="1">
        <f t="shared" ref="AI86" si="39">M86*B58</f>
        <v>0</v>
      </c>
      <c r="AJ86" s="1">
        <f t="shared" si="37"/>
        <v>50</v>
      </c>
      <c r="AK86" s="1">
        <f t="shared" si="37"/>
        <v>0</v>
      </c>
      <c r="AL86" s="1">
        <f t="shared" si="37"/>
        <v>0</v>
      </c>
      <c r="AM86" s="1">
        <f t="shared" si="37"/>
        <v>50</v>
      </c>
      <c r="AN86" s="1">
        <f t="shared" si="37"/>
        <v>0</v>
      </c>
      <c r="AO86" s="1">
        <f t="shared" si="37"/>
        <v>0</v>
      </c>
      <c r="AP86" s="1">
        <f t="shared" si="37"/>
        <v>50</v>
      </c>
      <c r="AQ86" s="1">
        <f t="shared" si="37"/>
        <v>0</v>
      </c>
    </row>
    <row r="87" spans="1:43" ht="15" thickBot="1" x14ac:dyDescent="0.25">
      <c r="A87" s="1" t="s">
        <v>34</v>
      </c>
      <c r="B87" s="38">
        <v>40</v>
      </c>
      <c r="C87" s="39">
        <v>0</v>
      </c>
      <c r="D87" s="40">
        <v>80</v>
      </c>
      <c r="E87" s="38">
        <v>40</v>
      </c>
      <c r="F87" s="39">
        <v>0</v>
      </c>
      <c r="G87" s="40">
        <v>80</v>
      </c>
      <c r="H87" s="39">
        <v>40</v>
      </c>
      <c r="I87" s="39">
        <v>0</v>
      </c>
      <c r="J87" s="39">
        <v>80</v>
      </c>
      <c r="L87" s="1" t="s">
        <v>34</v>
      </c>
      <c r="M87" s="112">
        <v>40</v>
      </c>
      <c r="N87" s="113">
        <v>55</v>
      </c>
      <c r="O87" s="114">
        <v>80</v>
      </c>
      <c r="P87" s="112">
        <v>40</v>
      </c>
      <c r="Q87" s="113">
        <v>55</v>
      </c>
      <c r="R87" s="114">
        <v>80</v>
      </c>
      <c r="S87" s="112">
        <v>40</v>
      </c>
      <c r="T87" s="113">
        <v>55</v>
      </c>
      <c r="U87" s="114">
        <v>80</v>
      </c>
      <c r="W87" s="43" t="s">
        <v>34</v>
      </c>
      <c r="X87" s="43">
        <f t="shared" si="38"/>
        <v>34000</v>
      </c>
      <c r="Y87" s="43">
        <f t="shared" si="36"/>
        <v>0</v>
      </c>
      <c r="Z87" s="43">
        <f t="shared" si="36"/>
        <v>36000</v>
      </c>
      <c r="AA87" s="45">
        <f t="shared" si="36"/>
        <v>34000</v>
      </c>
      <c r="AB87" s="43">
        <f t="shared" si="36"/>
        <v>0</v>
      </c>
      <c r="AC87" s="44">
        <f t="shared" si="36"/>
        <v>36000</v>
      </c>
      <c r="AD87" s="43">
        <f t="shared" si="36"/>
        <v>34000</v>
      </c>
      <c r="AE87" s="43">
        <f t="shared" si="36"/>
        <v>0</v>
      </c>
      <c r="AF87" s="43">
        <f t="shared" si="36"/>
        <v>36000</v>
      </c>
      <c r="AH87" s="43" t="s">
        <v>34</v>
      </c>
      <c r="AI87" s="1">
        <f>M87*B59</f>
        <v>40</v>
      </c>
      <c r="AJ87" s="1">
        <f t="shared" si="37"/>
        <v>0</v>
      </c>
      <c r="AK87" s="1">
        <f t="shared" si="37"/>
        <v>80</v>
      </c>
      <c r="AL87" s="1">
        <f t="shared" si="37"/>
        <v>40</v>
      </c>
      <c r="AM87" s="1">
        <f t="shared" si="37"/>
        <v>0</v>
      </c>
      <c r="AN87" s="1">
        <f t="shared" si="37"/>
        <v>80</v>
      </c>
      <c r="AO87" s="1">
        <f t="shared" si="37"/>
        <v>40</v>
      </c>
      <c r="AP87" s="1">
        <f t="shared" si="37"/>
        <v>0</v>
      </c>
      <c r="AQ87" s="1">
        <f t="shared" si="37"/>
        <v>80</v>
      </c>
    </row>
    <row r="88" spans="1:43" x14ac:dyDescent="0.2">
      <c r="A88" s="8" t="s">
        <v>57</v>
      </c>
      <c r="B88" s="29">
        <v>0</v>
      </c>
      <c r="C88" s="30">
        <v>0</v>
      </c>
      <c r="D88" s="31">
        <v>0</v>
      </c>
      <c r="E88" s="29">
        <v>0</v>
      </c>
      <c r="F88" s="30">
        <v>0</v>
      </c>
      <c r="G88" s="31">
        <v>0</v>
      </c>
      <c r="H88" s="30">
        <v>0</v>
      </c>
      <c r="I88" s="30">
        <v>0</v>
      </c>
      <c r="J88" s="30">
        <v>0</v>
      </c>
      <c r="K88" s="8" t="s">
        <v>63</v>
      </c>
      <c r="L88" s="8" t="s">
        <v>57</v>
      </c>
      <c r="M88" s="73">
        <v>30</v>
      </c>
      <c r="N88" s="74">
        <v>10</v>
      </c>
      <c r="O88" s="75">
        <v>50</v>
      </c>
      <c r="P88" s="109">
        <v>30</v>
      </c>
      <c r="Q88" s="110">
        <v>10</v>
      </c>
      <c r="R88" s="111">
        <v>50</v>
      </c>
      <c r="S88" s="109">
        <v>30</v>
      </c>
      <c r="T88" s="110">
        <v>10</v>
      </c>
      <c r="U88" s="111">
        <v>50</v>
      </c>
      <c r="W88" s="119" t="s">
        <v>57</v>
      </c>
      <c r="X88" s="46">
        <f>B20*M88*B43</f>
        <v>0</v>
      </c>
      <c r="Y88" s="46">
        <f t="shared" ref="Y88:AF90" si="40">C20*N88*C43</f>
        <v>0</v>
      </c>
      <c r="Z88" s="46">
        <f t="shared" si="40"/>
        <v>0</v>
      </c>
      <c r="AA88" s="48">
        <f t="shared" si="40"/>
        <v>0</v>
      </c>
      <c r="AB88" s="46">
        <f t="shared" si="40"/>
        <v>0</v>
      </c>
      <c r="AC88" s="47">
        <f t="shared" si="40"/>
        <v>0</v>
      </c>
      <c r="AD88" s="46">
        <f t="shared" si="40"/>
        <v>0</v>
      </c>
      <c r="AE88" s="46">
        <f t="shared" si="40"/>
        <v>0</v>
      </c>
      <c r="AF88" s="46">
        <f t="shared" si="40"/>
        <v>0</v>
      </c>
      <c r="AH88" s="119" t="s">
        <v>57</v>
      </c>
      <c r="AI88" s="1">
        <f>M88*B43</f>
        <v>0</v>
      </c>
      <c r="AJ88" s="1">
        <f t="shared" ref="AJ88:AQ90" si="41">N88*C43</f>
        <v>0</v>
      </c>
      <c r="AK88" s="1">
        <f t="shared" si="41"/>
        <v>0</v>
      </c>
      <c r="AL88" s="1">
        <f t="shared" si="41"/>
        <v>0</v>
      </c>
      <c r="AM88" s="1">
        <f t="shared" si="41"/>
        <v>0</v>
      </c>
      <c r="AN88" s="1">
        <f t="shared" si="41"/>
        <v>0</v>
      </c>
      <c r="AO88" s="1">
        <f t="shared" si="41"/>
        <v>0</v>
      </c>
      <c r="AP88" s="1">
        <f t="shared" si="41"/>
        <v>0</v>
      </c>
      <c r="AQ88" s="1">
        <f t="shared" si="41"/>
        <v>0</v>
      </c>
    </row>
    <row r="89" spans="1:43" x14ac:dyDescent="0.2">
      <c r="A89" s="1" t="s">
        <v>33</v>
      </c>
      <c r="B89" s="29">
        <v>0</v>
      </c>
      <c r="C89" s="30">
        <v>40</v>
      </c>
      <c r="D89" s="31">
        <v>0</v>
      </c>
      <c r="E89" s="29">
        <v>0</v>
      </c>
      <c r="F89" s="30">
        <v>40</v>
      </c>
      <c r="G89" s="31">
        <v>0</v>
      </c>
      <c r="H89" s="30">
        <v>0</v>
      </c>
      <c r="I89" s="30">
        <v>40</v>
      </c>
      <c r="J89" s="30">
        <v>0</v>
      </c>
      <c r="L89" s="1" t="s">
        <v>33</v>
      </c>
      <c r="M89" s="73">
        <v>40</v>
      </c>
      <c r="N89" s="74">
        <v>40</v>
      </c>
      <c r="O89" s="75">
        <v>60</v>
      </c>
      <c r="P89" s="109">
        <v>40</v>
      </c>
      <c r="Q89" s="110">
        <v>40</v>
      </c>
      <c r="R89" s="111">
        <v>60</v>
      </c>
      <c r="S89" s="109">
        <v>40</v>
      </c>
      <c r="T89" s="110">
        <v>40</v>
      </c>
      <c r="U89" s="111">
        <v>60</v>
      </c>
      <c r="W89" s="1" t="s">
        <v>33</v>
      </c>
      <c r="X89" s="1">
        <f t="shared" ref="X89:X90" si="42">B21*M89*B44</f>
        <v>0</v>
      </c>
      <c r="Y89" s="1">
        <f t="shared" si="40"/>
        <v>32000</v>
      </c>
      <c r="Z89" s="1">
        <f t="shared" si="40"/>
        <v>0</v>
      </c>
      <c r="AA89" s="42">
        <f t="shared" si="40"/>
        <v>0</v>
      </c>
      <c r="AB89" s="1">
        <f t="shared" si="40"/>
        <v>32000</v>
      </c>
      <c r="AC89" s="41">
        <f t="shared" si="40"/>
        <v>0</v>
      </c>
      <c r="AD89" s="1">
        <f t="shared" si="40"/>
        <v>0</v>
      </c>
      <c r="AE89" s="1">
        <f t="shared" si="40"/>
        <v>32000</v>
      </c>
      <c r="AF89" s="1">
        <f t="shared" si="40"/>
        <v>0</v>
      </c>
      <c r="AH89" s="1" t="s">
        <v>33</v>
      </c>
      <c r="AI89" s="1">
        <f t="shared" ref="AI89:AI90" si="43">M89*B44</f>
        <v>0</v>
      </c>
      <c r="AJ89" s="1">
        <f t="shared" si="41"/>
        <v>40</v>
      </c>
      <c r="AK89" s="1">
        <f t="shared" si="41"/>
        <v>0</v>
      </c>
      <c r="AL89" s="1">
        <f t="shared" si="41"/>
        <v>0</v>
      </c>
      <c r="AM89" s="1">
        <f t="shared" si="41"/>
        <v>40</v>
      </c>
      <c r="AN89" s="1">
        <f t="shared" si="41"/>
        <v>0</v>
      </c>
      <c r="AO89" s="1">
        <f t="shared" si="41"/>
        <v>0</v>
      </c>
      <c r="AP89" s="1">
        <f t="shared" si="41"/>
        <v>40</v>
      </c>
      <c r="AQ89" s="1">
        <f t="shared" si="41"/>
        <v>0</v>
      </c>
    </row>
    <row r="90" spans="1:43" x14ac:dyDescent="0.2">
      <c r="A90" s="1" t="s">
        <v>34</v>
      </c>
      <c r="B90" s="32">
        <v>60</v>
      </c>
      <c r="C90" s="33">
        <v>0</v>
      </c>
      <c r="D90" s="34">
        <v>70</v>
      </c>
      <c r="E90" s="32">
        <v>60</v>
      </c>
      <c r="F90" s="33">
        <v>0</v>
      </c>
      <c r="G90" s="34">
        <v>70</v>
      </c>
      <c r="H90" s="33">
        <v>60</v>
      </c>
      <c r="I90" s="33">
        <v>0</v>
      </c>
      <c r="J90" s="33">
        <v>70</v>
      </c>
      <c r="L90" s="1" t="s">
        <v>34</v>
      </c>
      <c r="M90" s="76">
        <v>60</v>
      </c>
      <c r="N90" s="77">
        <v>45</v>
      </c>
      <c r="O90" s="78">
        <v>70</v>
      </c>
      <c r="P90" s="112">
        <v>60</v>
      </c>
      <c r="Q90" s="113">
        <v>45</v>
      </c>
      <c r="R90" s="114">
        <v>70</v>
      </c>
      <c r="S90" s="112">
        <v>60</v>
      </c>
      <c r="T90" s="113">
        <v>45</v>
      </c>
      <c r="U90" s="114">
        <v>70</v>
      </c>
      <c r="W90" s="1" t="s">
        <v>34</v>
      </c>
      <c r="X90" s="1">
        <f t="shared" si="42"/>
        <v>51000</v>
      </c>
      <c r="Y90" s="1">
        <f t="shared" si="40"/>
        <v>0</v>
      </c>
      <c r="Z90" s="1">
        <f t="shared" si="40"/>
        <v>31500</v>
      </c>
      <c r="AA90" s="42">
        <f t="shared" si="40"/>
        <v>51000</v>
      </c>
      <c r="AB90" s="1">
        <f t="shared" si="40"/>
        <v>0</v>
      </c>
      <c r="AC90" s="41">
        <f t="shared" si="40"/>
        <v>31500</v>
      </c>
      <c r="AD90" s="1">
        <f t="shared" si="40"/>
        <v>51000</v>
      </c>
      <c r="AE90" s="1">
        <f t="shared" si="40"/>
        <v>0</v>
      </c>
      <c r="AF90" s="1">
        <f t="shared" si="40"/>
        <v>31500</v>
      </c>
      <c r="AH90" s="1" t="s">
        <v>34</v>
      </c>
      <c r="AI90" s="1">
        <f t="shared" si="43"/>
        <v>60</v>
      </c>
      <c r="AJ90" s="1">
        <f t="shared" si="41"/>
        <v>0</v>
      </c>
      <c r="AK90" s="1">
        <f t="shared" si="41"/>
        <v>70</v>
      </c>
      <c r="AL90" s="1">
        <f t="shared" si="41"/>
        <v>60</v>
      </c>
      <c r="AM90" s="1">
        <f t="shared" si="41"/>
        <v>0</v>
      </c>
      <c r="AN90" s="1">
        <f t="shared" si="41"/>
        <v>70</v>
      </c>
      <c r="AO90" s="1">
        <f t="shared" si="41"/>
        <v>60</v>
      </c>
      <c r="AP90" s="1">
        <f t="shared" si="41"/>
        <v>0</v>
      </c>
      <c r="AQ90" s="1">
        <f t="shared" si="41"/>
        <v>70</v>
      </c>
    </row>
    <row r="91" spans="1:43" ht="13.9" customHeight="1" x14ac:dyDescent="0.2">
      <c r="A91" s="8" t="s">
        <v>59</v>
      </c>
      <c r="B91" s="35">
        <v>0</v>
      </c>
      <c r="C91" s="36">
        <v>0</v>
      </c>
      <c r="D91" s="37">
        <v>0</v>
      </c>
      <c r="E91" s="35">
        <v>0</v>
      </c>
      <c r="F91" s="36">
        <v>0</v>
      </c>
      <c r="G91" s="37">
        <v>0</v>
      </c>
      <c r="H91" s="36">
        <v>0</v>
      </c>
      <c r="I91" s="36">
        <v>0</v>
      </c>
      <c r="J91" s="36">
        <v>0</v>
      </c>
      <c r="L91" s="8" t="s">
        <v>59</v>
      </c>
      <c r="M91" s="109">
        <v>30</v>
      </c>
      <c r="N91" s="110">
        <v>10</v>
      </c>
      <c r="O91" s="111">
        <v>50</v>
      </c>
      <c r="P91" s="109">
        <v>30</v>
      </c>
      <c r="Q91" s="110">
        <v>10</v>
      </c>
      <c r="R91" s="111">
        <v>50</v>
      </c>
      <c r="S91" s="109">
        <v>30</v>
      </c>
      <c r="T91" s="110">
        <v>10</v>
      </c>
      <c r="U91" s="111">
        <v>50</v>
      </c>
      <c r="W91" s="8" t="s">
        <v>59</v>
      </c>
      <c r="X91" s="1">
        <f>B20*M91*B50</f>
        <v>0</v>
      </c>
      <c r="Y91" s="1">
        <f t="shared" ref="Y91:AF93" si="44">C20*N91*C50</f>
        <v>0</v>
      </c>
      <c r="Z91" s="1">
        <f t="shared" si="44"/>
        <v>0</v>
      </c>
      <c r="AA91" s="42">
        <f t="shared" si="44"/>
        <v>0</v>
      </c>
      <c r="AB91" s="1">
        <f t="shared" si="44"/>
        <v>0</v>
      </c>
      <c r="AC91" s="41">
        <f t="shared" si="44"/>
        <v>0</v>
      </c>
      <c r="AD91" s="1">
        <f t="shared" si="44"/>
        <v>0</v>
      </c>
      <c r="AE91" s="1">
        <f t="shared" si="44"/>
        <v>0</v>
      </c>
      <c r="AF91" s="1">
        <f t="shared" si="44"/>
        <v>0</v>
      </c>
      <c r="AH91" s="8" t="s">
        <v>59</v>
      </c>
      <c r="AI91" s="1">
        <f>M91*B50</f>
        <v>0</v>
      </c>
      <c r="AJ91" s="1">
        <f t="shared" ref="AJ91:AQ93" si="45">N91*C50</f>
        <v>0</v>
      </c>
      <c r="AK91" s="1">
        <f t="shared" si="45"/>
        <v>0</v>
      </c>
      <c r="AL91" s="1">
        <f t="shared" si="45"/>
        <v>0</v>
      </c>
      <c r="AM91" s="1">
        <f t="shared" si="45"/>
        <v>0</v>
      </c>
      <c r="AN91" s="1">
        <f t="shared" si="45"/>
        <v>0</v>
      </c>
      <c r="AO91" s="1">
        <f t="shared" si="45"/>
        <v>0</v>
      </c>
      <c r="AP91" s="1">
        <f t="shared" si="45"/>
        <v>0</v>
      </c>
      <c r="AQ91" s="1">
        <f t="shared" si="45"/>
        <v>0</v>
      </c>
    </row>
    <row r="92" spans="1:43" x14ac:dyDescent="0.2">
      <c r="A92" s="1" t="s">
        <v>33</v>
      </c>
      <c r="B92" s="29">
        <v>0</v>
      </c>
      <c r="C92" s="30">
        <v>40</v>
      </c>
      <c r="D92" s="31">
        <v>0</v>
      </c>
      <c r="E92" s="29">
        <v>0</v>
      </c>
      <c r="F92" s="30">
        <v>40</v>
      </c>
      <c r="G92" s="31">
        <v>0</v>
      </c>
      <c r="H92" s="30">
        <v>0</v>
      </c>
      <c r="I92" s="30">
        <v>40</v>
      </c>
      <c r="J92" s="30">
        <v>0</v>
      </c>
      <c r="L92" s="1" t="s">
        <v>33</v>
      </c>
      <c r="M92" s="109">
        <v>40</v>
      </c>
      <c r="N92" s="110">
        <v>40</v>
      </c>
      <c r="O92" s="111">
        <v>60</v>
      </c>
      <c r="P92" s="109">
        <v>40</v>
      </c>
      <c r="Q92" s="110">
        <v>40</v>
      </c>
      <c r="R92" s="111">
        <v>60</v>
      </c>
      <c r="S92" s="109">
        <v>40</v>
      </c>
      <c r="T92" s="110">
        <v>40</v>
      </c>
      <c r="U92" s="111">
        <v>60</v>
      </c>
      <c r="W92" s="1" t="s">
        <v>33</v>
      </c>
      <c r="X92" s="1">
        <f t="shared" ref="X92:X93" si="46">B21*M92*B51</f>
        <v>0</v>
      </c>
      <c r="Y92" s="1">
        <f t="shared" si="44"/>
        <v>32000</v>
      </c>
      <c r="Z92" s="1">
        <f t="shared" si="44"/>
        <v>0</v>
      </c>
      <c r="AA92" s="42">
        <f t="shared" si="44"/>
        <v>0</v>
      </c>
      <c r="AB92" s="1">
        <f t="shared" si="44"/>
        <v>32000</v>
      </c>
      <c r="AC92" s="41">
        <f t="shared" si="44"/>
        <v>0</v>
      </c>
      <c r="AD92" s="1">
        <f t="shared" si="44"/>
        <v>0</v>
      </c>
      <c r="AE92" s="1">
        <f t="shared" si="44"/>
        <v>32000</v>
      </c>
      <c r="AF92" s="1">
        <f t="shared" si="44"/>
        <v>0</v>
      </c>
      <c r="AH92" s="1" t="s">
        <v>33</v>
      </c>
      <c r="AI92" s="1">
        <f t="shared" ref="AI92:AI93" si="47">M92*B51</f>
        <v>0</v>
      </c>
      <c r="AJ92" s="1">
        <f t="shared" si="45"/>
        <v>40</v>
      </c>
      <c r="AK92" s="1">
        <f t="shared" si="45"/>
        <v>0</v>
      </c>
      <c r="AL92" s="1">
        <f t="shared" si="45"/>
        <v>0</v>
      </c>
      <c r="AM92" s="1">
        <f t="shared" si="45"/>
        <v>40</v>
      </c>
      <c r="AN92" s="1">
        <f t="shared" si="45"/>
        <v>0</v>
      </c>
      <c r="AO92" s="1">
        <f t="shared" si="45"/>
        <v>0</v>
      </c>
      <c r="AP92" s="1">
        <f t="shared" si="45"/>
        <v>40</v>
      </c>
      <c r="AQ92" s="1">
        <f t="shared" si="45"/>
        <v>0</v>
      </c>
    </row>
    <row r="93" spans="1:43" x14ac:dyDescent="0.2">
      <c r="A93" s="1" t="s">
        <v>34</v>
      </c>
      <c r="B93" s="32">
        <v>60</v>
      </c>
      <c r="C93" s="33">
        <v>0</v>
      </c>
      <c r="D93" s="34">
        <v>70</v>
      </c>
      <c r="E93" s="32">
        <v>60</v>
      </c>
      <c r="F93" s="33">
        <v>0</v>
      </c>
      <c r="G93" s="34">
        <v>70</v>
      </c>
      <c r="H93" s="33">
        <v>60</v>
      </c>
      <c r="I93" s="33">
        <v>0</v>
      </c>
      <c r="J93" s="33">
        <v>70</v>
      </c>
      <c r="L93" s="1" t="s">
        <v>34</v>
      </c>
      <c r="M93" s="112">
        <v>60</v>
      </c>
      <c r="N93" s="113">
        <v>45</v>
      </c>
      <c r="O93" s="114">
        <v>70</v>
      </c>
      <c r="P93" s="112">
        <v>60</v>
      </c>
      <c r="Q93" s="113">
        <v>45</v>
      </c>
      <c r="R93" s="114">
        <v>70</v>
      </c>
      <c r="S93" s="112">
        <v>60</v>
      </c>
      <c r="T93" s="113">
        <v>45</v>
      </c>
      <c r="U93" s="114">
        <v>70</v>
      </c>
      <c r="W93" s="1" t="s">
        <v>34</v>
      </c>
      <c r="X93" s="1">
        <f t="shared" si="46"/>
        <v>51000</v>
      </c>
      <c r="Y93" s="1">
        <f t="shared" si="44"/>
        <v>0</v>
      </c>
      <c r="Z93" s="1">
        <f t="shared" si="44"/>
        <v>31500</v>
      </c>
      <c r="AA93" s="42">
        <f t="shared" si="44"/>
        <v>51000</v>
      </c>
      <c r="AB93" s="1">
        <f t="shared" si="44"/>
        <v>0</v>
      </c>
      <c r="AC93" s="41">
        <f t="shared" si="44"/>
        <v>31500</v>
      </c>
      <c r="AD93" s="1">
        <f t="shared" si="44"/>
        <v>51000</v>
      </c>
      <c r="AE93" s="1">
        <f t="shared" si="44"/>
        <v>0</v>
      </c>
      <c r="AF93" s="1">
        <f t="shared" si="44"/>
        <v>31500</v>
      </c>
      <c r="AH93" s="1" t="s">
        <v>34</v>
      </c>
      <c r="AI93" s="1">
        <f t="shared" si="47"/>
        <v>60</v>
      </c>
      <c r="AJ93" s="1">
        <f t="shared" si="45"/>
        <v>0</v>
      </c>
      <c r="AK93" s="1">
        <f t="shared" si="45"/>
        <v>70</v>
      </c>
      <c r="AL93" s="1">
        <f t="shared" si="45"/>
        <v>60</v>
      </c>
      <c r="AM93" s="1">
        <f t="shared" si="45"/>
        <v>0</v>
      </c>
      <c r="AN93" s="1">
        <f t="shared" si="45"/>
        <v>70</v>
      </c>
      <c r="AO93" s="1">
        <f t="shared" si="45"/>
        <v>60</v>
      </c>
      <c r="AP93" s="1">
        <f t="shared" si="45"/>
        <v>0</v>
      </c>
      <c r="AQ93" s="1">
        <f t="shared" si="45"/>
        <v>70</v>
      </c>
    </row>
    <row r="94" spans="1:43" x14ac:dyDescent="0.2">
      <c r="A94" s="8" t="s">
        <v>60</v>
      </c>
      <c r="B94" s="35">
        <v>0</v>
      </c>
      <c r="C94" s="36">
        <v>0</v>
      </c>
      <c r="D94" s="37">
        <v>0</v>
      </c>
      <c r="E94" s="35">
        <v>0</v>
      </c>
      <c r="F94" s="36">
        <v>0</v>
      </c>
      <c r="G94" s="37">
        <v>0</v>
      </c>
      <c r="H94" s="36">
        <v>0</v>
      </c>
      <c r="I94" s="36">
        <v>0</v>
      </c>
      <c r="J94" s="36">
        <v>0</v>
      </c>
      <c r="L94" s="8" t="s">
        <v>60</v>
      </c>
      <c r="M94" s="109">
        <v>30</v>
      </c>
      <c r="N94" s="110">
        <v>10</v>
      </c>
      <c r="O94" s="111">
        <v>50</v>
      </c>
      <c r="P94" s="109">
        <v>30</v>
      </c>
      <c r="Q94" s="110">
        <v>10</v>
      </c>
      <c r="R94" s="111">
        <v>50</v>
      </c>
      <c r="S94" s="109">
        <v>30</v>
      </c>
      <c r="T94" s="110">
        <v>10</v>
      </c>
      <c r="U94" s="111">
        <v>50</v>
      </c>
      <c r="W94" s="8" t="s">
        <v>60</v>
      </c>
      <c r="X94" s="1">
        <f>B20*M94*B57</f>
        <v>0</v>
      </c>
      <c r="Y94" s="1">
        <f t="shared" ref="Y94:AF96" si="48">C20*N94*C57</f>
        <v>0</v>
      </c>
      <c r="Z94" s="1">
        <f t="shared" si="48"/>
        <v>0</v>
      </c>
      <c r="AA94" s="42">
        <f t="shared" si="48"/>
        <v>0</v>
      </c>
      <c r="AB94" s="1">
        <f t="shared" si="48"/>
        <v>0</v>
      </c>
      <c r="AC94" s="41">
        <f t="shared" si="48"/>
        <v>0</v>
      </c>
      <c r="AD94" s="1">
        <f t="shared" si="48"/>
        <v>0</v>
      </c>
      <c r="AE94" s="1">
        <f t="shared" si="48"/>
        <v>0</v>
      </c>
      <c r="AF94" s="1">
        <f t="shared" si="48"/>
        <v>0</v>
      </c>
      <c r="AH94" s="8" t="s">
        <v>60</v>
      </c>
      <c r="AI94" s="1">
        <f>M94*B57</f>
        <v>0</v>
      </c>
      <c r="AJ94" s="1">
        <f t="shared" ref="AJ94:AQ96" si="49">N94*C57</f>
        <v>0</v>
      </c>
      <c r="AK94" s="1">
        <f t="shared" si="49"/>
        <v>0</v>
      </c>
      <c r="AL94" s="1">
        <f t="shared" si="49"/>
        <v>0</v>
      </c>
      <c r="AM94" s="1">
        <f t="shared" si="49"/>
        <v>0</v>
      </c>
      <c r="AN94" s="1">
        <f t="shared" si="49"/>
        <v>0</v>
      </c>
      <c r="AO94" s="1">
        <f t="shared" si="49"/>
        <v>0</v>
      </c>
      <c r="AP94" s="1">
        <f t="shared" si="49"/>
        <v>0</v>
      </c>
      <c r="AQ94" s="1">
        <f t="shared" si="49"/>
        <v>0</v>
      </c>
    </row>
    <row r="95" spans="1:43" x14ac:dyDescent="0.2">
      <c r="A95" s="1" t="s">
        <v>33</v>
      </c>
      <c r="B95" s="29">
        <v>0</v>
      </c>
      <c r="C95" s="30">
        <v>40</v>
      </c>
      <c r="D95" s="31">
        <v>0</v>
      </c>
      <c r="E95" s="29">
        <v>0</v>
      </c>
      <c r="F95" s="30">
        <v>40</v>
      </c>
      <c r="G95" s="31">
        <v>0</v>
      </c>
      <c r="H95" s="30">
        <v>0</v>
      </c>
      <c r="I95" s="30">
        <v>40</v>
      </c>
      <c r="J95" s="30">
        <v>0</v>
      </c>
      <c r="L95" s="1" t="s">
        <v>33</v>
      </c>
      <c r="M95" s="109">
        <v>40</v>
      </c>
      <c r="N95" s="110">
        <v>40</v>
      </c>
      <c r="O95" s="111">
        <v>60</v>
      </c>
      <c r="P95" s="109">
        <v>40</v>
      </c>
      <c r="Q95" s="110">
        <v>40</v>
      </c>
      <c r="R95" s="111">
        <v>60</v>
      </c>
      <c r="S95" s="109">
        <v>40</v>
      </c>
      <c r="T95" s="110">
        <v>40</v>
      </c>
      <c r="U95" s="111">
        <v>60</v>
      </c>
      <c r="W95" s="1" t="s">
        <v>33</v>
      </c>
      <c r="X95" s="1">
        <f t="shared" ref="X95:X96" si="50">B21*M95*B58</f>
        <v>0</v>
      </c>
      <c r="Y95" s="1">
        <f t="shared" si="48"/>
        <v>32000</v>
      </c>
      <c r="Z95" s="1">
        <f t="shared" si="48"/>
        <v>0</v>
      </c>
      <c r="AA95" s="42">
        <f t="shared" si="48"/>
        <v>0</v>
      </c>
      <c r="AB95" s="1">
        <f t="shared" si="48"/>
        <v>32000</v>
      </c>
      <c r="AC95" s="41">
        <f t="shared" si="48"/>
        <v>0</v>
      </c>
      <c r="AD95" s="1">
        <f t="shared" si="48"/>
        <v>0</v>
      </c>
      <c r="AE95" s="1">
        <f t="shared" si="48"/>
        <v>32000</v>
      </c>
      <c r="AF95" s="1">
        <f t="shared" si="48"/>
        <v>0</v>
      </c>
      <c r="AH95" s="1" t="s">
        <v>33</v>
      </c>
      <c r="AI95" s="1">
        <f t="shared" ref="AI95:AI96" si="51">M95*B58</f>
        <v>0</v>
      </c>
      <c r="AJ95" s="1">
        <f t="shared" si="49"/>
        <v>40</v>
      </c>
      <c r="AK95" s="1">
        <f t="shared" si="49"/>
        <v>0</v>
      </c>
      <c r="AL95" s="1">
        <f t="shared" si="49"/>
        <v>0</v>
      </c>
      <c r="AM95" s="1">
        <f t="shared" si="49"/>
        <v>40</v>
      </c>
      <c r="AN95" s="1">
        <f t="shared" si="49"/>
        <v>0</v>
      </c>
      <c r="AO95" s="1">
        <f t="shared" si="49"/>
        <v>0</v>
      </c>
      <c r="AP95" s="1">
        <f t="shared" si="49"/>
        <v>40</v>
      </c>
      <c r="AQ95" s="1">
        <f t="shared" si="49"/>
        <v>0</v>
      </c>
    </row>
    <row r="96" spans="1:43" ht="15" thickBot="1" x14ac:dyDescent="0.25">
      <c r="A96" s="1" t="s">
        <v>34</v>
      </c>
      <c r="B96" s="38">
        <v>60</v>
      </c>
      <c r="C96" s="39">
        <v>0</v>
      </c>
      <c r="D96" s="40">
        <v>70</v>
      </c>
      <c r="E96" s="38">
        <v>60</v>
      </c>
      <c r="F96" s="39">
        <v>0</v>
      </c>
      <c r="G96" s="40">
        <v>70</v>
      </c>
      <c r="H96" s="39">
        <v>60</v>
      </c>
      <c r="I96" s="39">
        <v>0</v>
      </c>
      <c r="J96" s="39">
        <v>70</v>
      </c>
      <c r="L96" s="1" t="s">
        <v>34</v>
      </c>
      <c r="M96" s="112">
        <v>60</v>
      </c>
      <c r="N96" s="113">
        <v>45</v>
      </c>
      <c r="O96" s="114">
        <v>70</v>
      </c>
      <c r="P96" s="112">
        <v>60</v>
      </c>
      <c r="Q96" s="113">
        <v>45</v>
      </c>
      <c r="R96" s="114">
        <v>70</v>
      </c>
      <c r="S96" s="112">
        <v>60</v>
      </c>
      <c r="T96" s="113">
        <v>45</v>
      </c>
      <c r="U96" s="114">
        <v>70</v>
      </c>
      <c r="W96" s="43" t="s">
        <v>34</v>
      </c>
      <c r="X96" s="43">
        <f t="shared" si="50"/>
        <v>51000</v>
      </c>
      <c r="Y96" s="43">
        <f t="shared" si="48"/>
        <v>0</v>
      </c>
      <c r="Z96" s="43">
        <f t="shared" si="48"/>
        <v>31500</v>
      </c>
      <c r="AA96" s="45">
        <f t="shared" si="48"/>
        <v>51000</v>
      </c>
      <c r="AB96" s="43">
        <f t="shared" si="48"/>
        <v>0</v>
      </c>
      <c r="AC96" s="44">
        <f t="shared" si="48"/>
        <v>31500</v>
      </c>
      <c r="AD96" s="43">
        <f t="shared" si="48"/>
        <v>51000</v>
      </c>
      <c r="AE96" s="43">
        <f t="shared" si="48"/>
        <v>0</v>
      </c>
      <c r="AF96" s="43">
        <f t="shared" si="48"/>
        <v>31500</v>
      </c>
      <c r="AH96" s="43" t="s">
        <v>34</v>
      </c>
      <c r="AI96" s="1">
        <f t="shared" si="51"/>
        <v>60</v>
      </c>
      <c r="AJ96" s="1">
        <f t="shared" si="49"/>
        <v>0</v>
      </c>
      <c r="AK96" s="1">
        <f t="shared" si="49"/>
        <v>70</v>
      </c>
      <c r="AL96" s="1">
        <f t="shared" si="49"/>
        <v>60</v>
      </c>
      <c r="AM96" s="1">
        <f t="shared" si="49"/>
        <v>0</v>
      </c>
      <c r="AN96" s="1">
        <f t="shared" si="49"/>
        <v>70</v>
      </c>
      <c r="AO96" s="1">
        <f t="shared" si="49"/>
        <v>60</v>
      </c>
      <c r="AP96" s="1">
        <f t="shared" si="49"/>
        <v>0</v>
      </c>
      <c r="AQ96" s="1">
        <f t="shared" si="49"/>
        <v>70</v>
      </c>
    </row>
    <row r="97" spans="1:43" x14ac:dyDescent="0.2">
      <c r="A97" s="8" t="s">
        <v>57</v>
      </c>
      <c r="B97" s="29">
        <v>0</v>
      </c>
      <c r="C97" s="30">
        <v>0</v>
      </c>
      <c r="D97" s="31">
        <v>0</v>
      </c>
      <c r="E97" s="29">
        <v>0</v>
      </c>
      <c r="F97" s="30">
        <v>0</v>
      </c>
      <c r="G97" s="31">
        <v>0</v>
      </c>
      <c r="H97" s="30">
        <v>0</v>
      </c>
      <c r="I97" s="30">
        <v>0</v>
      </c>
      <c r="J97" s="30">
        <v>0</v>
      </c>
      <c r="L97" s="8" t="s">
        <v>57</v>
      </c>
      <c r="M97" s="73">
        <v>50</v>
      </c>
      <c r="N97" s="74">
        <v>40</v>
      </c>
      <c r="O97" s="75">
        <v>60</v>
      </c>
      <c r="P97" s="109">
        <v>50</v>
      </c>
      <c r="Q97" s="110">
        <v>40</v>
      </c>
      <c r="R97" s="111">
        <v>60</v>
      </c>
      <c r="S97" s="109">
        <v>50</v>
      </c>
      <c r="T97" s="110">
        <v>40</v>
      </c>
      <c r="U97" s="111">
        <v>60</v>
      </c>
      <c r="W97" s="8" t="s">
        <v>57</v>
      </c>
      <c r="X97" s="1">
        <f>B20*M97*B43</f>
        <v>0</v>
      </c>
      <c r="Y97" s="1">
        <f t="shared" ref="Y97:AF99" si="52">C20*N97*C43</f>
        <v>0</v>
      </c>
      <c r="Z97" s="1">
        <f t="shared" si="52"/>
        <v>0</v>
      </c>
      <c r="AA97" s="42">
        <f t="shared" si="52"/>
        <v>0</v>
      </c>
      <c r="AB97" s="1">
        <f t="shared" si="52"/>
        <v>0</v>
      </c>
      <c r="AC97" s="41">
        <f t="shared" si="52"/>
        <v>0</v>
      </c>
      <c r="AD97" s="1">
        <f t="shared" si="52"/>
        <v>0</v>
      </c>
      <c r="AE97" s="1">
        <f t="shared" si="52"/>
        <v>0</v>
      </c>
      <c r="AF97" s="1">
        <f t="shared" si="52"/>
        <v>0</v>
      </c>
      <c r="AH97" s="8" t="s">
        <v>57</v>
      </c>
      <c r="AI97" s="1">
        <f>M97*B43</f>
        <v>0</v>
      </c>
      <c r="AJ97" s="1">
        <f t="shared" ref="AJ97:AQ99" si="53">N97*C43</f>
        <v>0</v>
      </c>
      <c r="AK97" s="1">
        <f t="shared" si="53"/>
        <v>0</v>
      </c>
      <c r="AL97" s="1">
        <f t="shared" si="53"/>
        <v>0</v>
      </c>
      <c r="AM97" s="1">
        <f t="shared" si="53"/>
        <v>0</v>
      </c>
      <c r="AN97" s="1">
        <f t="shared" si="53"/>
        <v>0</v>
      </c>
      <c r="AO97" s="1">
        <f t="shared" si="53"/>
        <v>0</v>
      </c>
      <c r="AP97" s="1">
        <f t="shared" si="53"/>
        <v>0</v>
      </c>
      <c r="AQ97" s="1">
        <f t="shared" si="53"/>
        <v>0</v>
      </c>
    </row>
    <row r="98" spans="1:43" x14ac:dyDescent="0.2">
      <c r="A98" s="1" t="s">
        <v>33</v>
      </c>
      <c r="B98" s="29">
        <v>0</v>
      </c>
      <c r="C98" s="30">
        <v>45</v>
      </c>
      <c r="D98" s="31">
        <v>0</v>
      </c>
      <c r="E98" s="29">
        <v>0</v>
      </c>
      <c r="F98" s="30">
        <v>45</v>
      </c>
      <c r="G98" s="31">
        <v>0</v>
      </c>
      <c r="H98" s="30">
        <v>0</v>
      </c>
      <c r="I98" s="30">
        <v>45</v>
      </c>
      <c r="J98" s="30">
        <v>0</v>
      </c>
      <c r="K98" s="8" t="s">
        <v>64</v>
      </c>
      <c r="L98" s="1" t="s">
        <v>33</v>
      </c>
      <c r="M98" s="73">
        <v>70</v>
      </c>
      <c r="N98" s="74">
        <v>45</v>
      </c>
      <c r="O98" s="75">
        <v>65</v>
      </c>
      <c r="P98" s="109">
        <v>70</v>
      </c>
      <c r="Q98" s="110">
        <v>45</v>
      </c>
      <c r="R98" s="111">
        <v>65</v>
      </c>
      <c r="S98" s="109">
        <v>70</v>
      </c>
      <c r="T98" s="110">
        <v>45</v>
      </c>
      <c r="U98" s="111">
        <v>65</v>
      </c>
      <c r="W98" s="1" t="s">
        <v>33</v>
      </c>
      <c r="X98" s="1">
        <f t="shared" ref="X98:X99" si="54">B21*M98*B44</f>
        <v>0</v>
      </c>
      <c r="Y98" s="1">
        <f t="shared" si="52"/>
        <v>36000</v>
      </c>
      <c r="Z98" s="1">
        <f t="shared" si="52"/>
        <v>0</v>
      </c>
      <c r="AA98" s="42">
        <f t="shared" si="52"/>
        <v>0</v>
      </c>
      <c r="AB98" s="1">
        <f t="shared" si="52"/>
        <v>36000</v>
      </c>
      <c r="AC98" s="41">
        <f t="shared" si="52"/>
        <v>0</v>
      </c>
      <c r="AD98" s="1">
        <f t="shared" si="52"/>
        <v>0</v>
      </c>
      <c r="AE98" s="1">
        <f t="shared" si="52"/>
        <v>36000</v>
      </c>
      <c r="AF98" s="1">
        <f t="shared" si="52"/>
        <v>0</v>
      </c>
      <c r="AH98" s="1" t="s">
        <v>33</v>
      </c>
      <c r="AI98" s="1">
        <f t="shared" ref="AI98:AI99" si="55">M98*B44</f>
        <v>0</v>
      </c>
      <c r="AJ98" s="1">
        <f t="shared" si="53"/>
        <v>45</v>
      </c>
      <c r="AK98" s="1">
        <f t="shared" si="53"/>
        <v>0</v>
      </c>
      <c r="AL98" s="1">
        <f t="shared" si="53"/>
        <v>0</v>
      </c>
      <c r="AM98" s="1">
        <f t="shared" si="53"/>
        <v>45</v>
      </c>
      <c r="AN98" s="1">
        <f t="shared" si="53"/>
        <v>0</v>
      </c>
      <c r="AO98" s="1">
        <f t="shared" si="53"/>
        <v>0</v>
      </c>
      <c r="AP98" s="1">
        <f t="shared" si="53"/>
        <v>45</v>
      </c>
      <c r="AQ98" s="1">
        <f t="shared" si="53"/>
        <v>0</v>
      </c>
    </row>
    <row r="99" spans="1:43" x14ac:dyDescent="0.2">
      <c r="A99" s="1" t="s">
        <v>34</v>
      </c>
      <c r="B99" s="32">
        <v>80</v>
      </c>
      <c r="C99" s="33">
        <v>0</v>
      </c>
      <c r="D99" s="34">
        <v>70</v>
      </c>
      <c r="E99" s="32">
        <v>80</v>
      </c>
      <c r="F99" s="33">
        <v>0</v>
      </c>
      <c r="G99" s="34">
        <v>70</v>
      </c>
      <c r="H99" s="33">
        <v>80</v>
      </c>
      <c r="I99" s="33">
        <v>0</v>
      </c>
      <c r="J99" s="33">
        <v>70</v>
      </c>
      <c r="L99" s="1" t="s">
        <v>34</v>
      </c>
      <c r="M99" s="76">
        <v>80</v>
      </c>
      <c r="N99" s="77">
        <v>60</v>
      </c>
      <c r="O99" s="78">
        <v>70</v>
      </c>
      <c r="P99" s="112">
        <v>80</v>
      </c>
      <c r="Q99" s="113">
        <v>60</v>
      </c>
      <c r="R99" s="114">
        <v>70</v>
      </c>
      <c r="S99" s="112">
        <v>80</v>
      </c>
      <c r="T99" s="113">
        <v>60</v>
      </c>
      <c r="U99" s="114">
        <v>70</v>
      </c>
      <c r="W99" s="1" t="s">
        <v>34</v>
      </c>
      <c r="X99" s="1">
        <f t="shared" si="54"/>
        <v>68000</v>
      </c>
      <c r="Y99" s="1">
        <f t="shared" si="52"/>
        <v>0</v>
      </c>
      <c r="Z99" s="1">
        <f t="shared" si="52"/>
        <v>31500</v>
      </c>
      <c r="AA99" s="42">
        <f t="shared" si="52"/>
        <v>68000</v>
      </c>
      <c r="AB99" s="1">
        <f t="shared" si="52"/>
        <v>0</v>
      </c>
      <c r="AC99" s="41">
        <f t="shared" si="52"/>
        <v>31500</v>
      </c>
      <c r="AD99" s="1">
        <f t="shared" si="52"/>
        <v>68000</v>
      </c>
      <c r="AE99" s="1">
        <f t="shared" si="52"/>
        <v>0</v>
      </c>
      <c r="AF99" s="1">
        <f t="shared" si="52"/>
        <v>31500</v>
      </c>
      <c r="AH99" s="1" t="s">
        <v>34</v>
      </c>
      <c r="AI99" s="1">
        <f t="shared" si="55"/>
        <v>80</v>
      </c>
      <c r="AJ99" s="1">
        <f t="shared" si="53"/>
        <v>0</v>
      </c>
      <c r="AK99" s="1">
        <f t="shared" si="53"/>
        <v>70</v>
      </c>
      <c r="AL99" s="1">
        <f t="shared" si="53"/>
        <v>80</v>
      </c>
      <c r="AM99" s="1">
        <f t="shared" si="53"/>
        <v>0</v>
      </c>
      <c r="AN99" s="1">
        <f t="shared" si="53"/>
        <v>70</v>
      </c>
      <c r="AO99" s="1">
        <f t="shared" si="53"/>
        <v>80</v>
      </c>
      <c r="AP99" s="1">
        <f t="shared" si="53"/>
        <v>0</v>
      </c>
      <c r="AQ99" s="1">
        <f t="shared" si="53"/>
        <v>70</v>
      </c>
    </row>
    <row r="100" spans="1:43" x14ac:dyDescent="0.2">
      <c r="A100" s="8" t="s">
        <v>59</v>
      </c>
      <c r="B100" s="35">
        <v>0</v>
      </c>
      <c r="C100" s="36">
        <v>0</v>
      </c>
      <c r="D100" s="37">
        <v>0</v>
      </c>
      <c r="E100" s="35">
        <v>0</v>
      </c>
      <c r="F100" s="36">
        <v>0</v>
      </c>
      <c r="G100" s="37">
        <v>0</v>
      </c>
      <c r="H100" s="36">
        <v>0</v>
      </c>
      <c r="I100" s="36">
        <v>0</v>
      </c>
      <c r="J100" s="36">
        <v>0</v>
      </c>
      <c r="L100" s="8" t="s">
        <v>59</v>
      </c>
      <c r="M100" s="109">
        <v>50</v>
      </c>
      <c r="N100" s="110">
        <v>40</v>
      </c>
      <c r="O100" s="111">
        <v>60</v>
      </c>
      <c r="P100" s="109">
        <v>50</v>
      </c>
      <c r="Q100" s="110">
        <v>40</v>
      </c>
      <c r="R100" s="111">
        <v>60</v>
      </c>
      <c r="S100" s="109">
        <v>50</v>
      </c>
      <c r="T100" s="110">
        <v>40</v>
      </c>
      <c r="U100" s="111">
        <v>60</v>
      </c>
      <c r="W100" s="8" t="s">
        <v>59</v>
      </c>
      <c r="X100" s="1">
        <f>B20*M100*B50</f>
        <v>0</v>
      </c>
      <c r="Y100" s="1">
        <f t="shared" ref="Y100:AF102" si="56">C20*N100*C50</f>
        <v>0</v>
      </c>
      <c r="Z100" s="1">
        <f t="shared" si="56"/>
        <v>0</v>
      </c>
      <c r="AA100" s="42">
        <f t="shared" si="56"/>
        <v>0</v>
      </c>
      <c r="AB100" s="1">
        <f t="shared" si="56"/>
        <v>0</v>
      </c>
      <c r="AC100" s="41">
        <f t="shared" si="56"/>
        <v>0</v>
      </c>
      <c r="AD100" s="1">
        <f t="shared" si="56"/>
        <v>0</v>
      </c>
      <c r="AE100" s="1">
        <f t="shared" si="56"/>
        <v>0</v>
      </c>
      <c r="AF100" s="1">
        <f t="shared" si="56"/>
        <v>0</v>
      </c>
      <c r="AH100" s="8" t="s">
        <v>59</v>
      </c>
      <c r="AI100" s="1">
        <f>M100*B50</f>
        <v>0</v>
      </c>
      <c r="AJ100" s="1">
        <f t="shared" ref="AJ100:AQ102" si="57">N100*C50</f>
        <v>0</v>
      </c>
      <c r="AK100" s="1">
        <f t="shared" si="57"/>
        <v>0</v>
      </c>
      <c r="AL100" s="1">
        <f t="shared" si="57"/>
        <v>0</v>
      </c>
      <c r="AM100" s="1">
        <f t="shared" si="57"/>
        <v>0</v>
      </c>
      <c r="AN100" s="1">
        <f t="shared" si="57"/>
        <v>0</v>
      </c>
      <c r="AO100" s="1">
        <f t="shared" si="57"/>
        <v>0</v>
      </c>
      <c r="AP100" s="1">
        <f t="shared" si="57"/>
        <v>0</v>
      </c>
      <c r="AQ100" s="1">
        <f t="shared" si="57"/>
        <v>0</v>
      </c>
    </row>
    <row r="101" spans="1:43" x14ac:dyDescent="0.2">
      <c r="A101" s="1" t="s">
        <v>33</v>
      </c>
      <c r="B101" s="29">
        <v>0</v>
      </c>
      <c r="C101" s="30">
        <v>45</v>
      </c>
      <c r="D101" s="31">
        <v>0</v>
      </c>
      <c r="E101" s="29">
        <v>0</v>
      </c>
      <c r="F101" s="30">
        <v>45</v>
      </c>
      <c r="G101" s="31">
        <v>0</v>
      </c>
      <c r="H101" s="30">
        <v>0</v>
      </c>
      <c r="I101" s="30">
        <v>45</v>
      </c>
      <c r="J101" s="30">
        <v>0</v>
      </c>
      <c r="L101" s="1" t="s">
        <v>33</v>
      </c>
      <c r="M101" s="109">
        <v>70</v>
      </c>
      <c r="N101" s="110">
        <v>45</v>
      </c>
      <c r="O101" s="111">
        <v>65</v>
      </c>
      <c r="P101" s="109">
        <v>70</v>
      </c>
      <c r="Q101" s="110">
        <v>45</v>
      </c>
      <c r="R101" s="111">
        <v>65</v>
      </c>
      <c r="S101" s="109">
        <v>70</v>
      </c>
      <c r="T101" s="110">
        <v>45</v>
      </c>
      <c r="U101" s="111">
        <v>65</v>
      </c>
      <c r="W101" s="1" t="s">
        <v>33</v>
      </c>
      <c r="X101" s="1">
        <f t="shared" ref="X101:X102" si="58">B21*M101*B51</f>
        <v>0</v>
      </c>
      <c r="Y101" s="1">
        <f t="shared" si="56"/>
        <v>36000</v>
      </c>
      <c r="Z101" s="1">
        <f t="shared" si="56"/>
        <v>0</v>
      </c>
      <c r="AA101" s="42">
        <f t="shared" si="56"/>
        <v>0</v>
      </c>
      <c r="AB101" s="1">
        <f t="shared" si="56"/>
        <v>36000</v>
      </c>
      <c r="AC101" s="41">
        <f t="shared" si="56"/>
        <v>0</v>
      </c>
      <c r="AD101" s="1">
        <f t="shared" si="56"/>
        <v>0</v>
      </c>
      <c r="AE101" s="1">
        <f t="shared" si="56"/>
        <v>36000</v>
      </c>
      <c r="AF101" s="1">
        <f t="shared" si="56"/>
        <v>0</v>
      </c>
      <c r="AH101" s="1" t="s">
        <v>33</v>
      </c>
      <c r="AI101" s="1">
        <f t="shared" ref="AI101:AI102" si="59">M101*B51</f>
        <v>0</v>
      </c>
      <c r="AJ101" s="1">
        <f t="shared" si="57"/>
        <v>45</v>
      </c>
      <c r="AK101" s="1">
        <f t="shared" si="57"/>
        <v>0</v>
      </c>
      <c r="AL101" s="1">
        <f t="shared" si="57"/>
        <v>0</v>
      </c>
      <c r="AM101" s="1">
        <f t="shared" si="57"/>
        <v>45</v>
      </c>
      <c r="AN101" s="1">
        <f t="shared" si="57"/>
        <v>0</v>
      </c>
      <c r="AO101" s="1">
        <f t="shared" si="57"/>
        <v>0</v>
      </c>
      <c r="AP101" s="1">
        <f t="shared" si="57"/>
        <v>45</v>
      </c>
      <c r="AQ101" s="1">
        <f t="shared" si="57"/>
        <v>0</v>
      </c>
    </row>
    <row r="102" spans="1:43" x14ac:dyDescent="0.2">
      <c r="A102" s="1" t="s">
        <v>34</v>
      </c>
      <c r="B102" s="32">
        <v>80</v>
      </c>
      <c r="C102" s="33">
        <v>0</v>
      </c>
      <c r="D102" s="34">
        <v>70</v>
      </c>
      <c r="E102" s="32">
        <v>80</v>
      </c>
      <c r="F102" s="33">
        <v>0</v>
      </c>
      <c r="G102" s="34">
        <v>70</v>
      </c>
      <c r="H102" s="33">
        <v>80</v>
      </c>
      <c r="I102" s="33">
        <v>0</v>
      </c>
      <c r="J102" s="33">
        <v>70</v>
      </c>
      <c r="L102" s="1" t="s">
        <v>34</v>
      </c>
      <c r="M102" s="112">
        <v>80</v>
      </c>
      <c r="N102" s="113">
        <v>60</v>
      </c>
      <c r="O102" s="114">
        <v>70</v>
      </c>
      <c r="P102" s="112">
        <v>80</v>
      </c>
      <c r="Q102" s="113">
        <v>60</v>
      </c>
      <c r="R102" s="114">
        <v>70</v>
      </c>
      <c r="S102" s="112">
        <v>80</v>
      </c>
      <c r="T102" s="113">
        <v>60</v>
      </c>
      <c r="U102" s="114">
        <v>70</v>
      </c>
      <c r="W102" s="1" t="s">
        <v>34</v>
      </c>
      <c r="X102" s="1">
        <f t="shared" si="58"/>
        <v>68000</v>
      </c>
      <c r="Y102" s="1">
        <f t="shared" si="56"/>
        <v>0</v>
      </c>
      <c r="Z102" s="1">
        <f t="shared" si="56"/>
        <v>31500</v>
      </c>
      <c r="AA102" s="42">
        <f t="shared" si="56"/>
        <v>68000</v>
      </c>
      <c r="AB102" s="1">
        <f t="shared" si="56"/>
        <v>0</v>
      </c>
      <c r="AC102" s="41">
        <f t="shared" si="56"/>
        <v>31500</v>
      </c>
      <c r="AD102" s="1">
        <f t="shared" si="56"/>
        <v>68000</v>
      </c>
      <c r="AE102" s="1">
        <f t="shared" si="56"/>
        <v>0</v>
      </c>
      <c r="AF102" s="1">
        <f t="shared" si="56"/>
        <v>31500</v>
      </c>
      <c r="AH102" s="1" t="s">
        <v>34</v>
      </c>
      <c r="AI102" s="1">
        <f t="shared" si="59"/>
        <v>80</v>
      </c>
      <c r="AJ102" s="1">
        <f t="shared" si="57"/>
        <v>0</v>
      </c>
      <c r="AK102" s="1">
        <f t="shared" si="57"/>
        <v>70</v>
      </c>
      <c r="AL102" s="1">
        <f t="shared" si="57"/>
        <v>80</v>
      </c>
      <c r="AM102" s="1">
        <f t="shared" si="57"/>
        <v>0</v>
      </c>
      <c r="AN102" s="1">
        <f t="shared" si="57"/>
        <v>70</v>
      </c>
      <c r="AO102" s="1">
        <f t="shared" si="57"/>
        <v>80</v>
      </c>
      <c r="AP102" s="1">
        <f t="shared" si="57"/>
        <v>0</v>
      </c>
      <c r="AQ102" s="1">
        <f t="shared" si="57"/>
        <v>70</v>
      </c>
    </row>
    <row r="103" spans="1:43" x14ac:dyDescent="0.2">
      <c r="A103" s="8" t="s">
        <v>60</v>
      </c>
      <c r="B103" s="29">
        <v>0</v>
      </c>
      <c r="C103" s="30">
        <v>0</v>
      </c>
      <c r="D103" s="31">
        <v>0</v>
      </c>
      <c r="E103" s="29">
        <v>0</v>
      </c>
      <c r="F103" s="30">
        <v>0</v>
      </c>
      <c r="G103" s="31">
        <v>0</v>
      </c>
      <c r="H103" s="30">
        <v>0</v>
      </c>
      <c r="I103" s="30">
        <v>0</v>
      </c>
      <c r="J103" s="30">
        <v>0</v>
      </c>
      <c r="L103" s="8" t="s">
        <v>60</v>
      </c>
      <c r="M103" s="109">
        <v>50</v>
      </c>
      <c r="N103" s="110">
        <v>40</v>
      </c>
      <c r="O103" s="111">
        <v>60</v>
      </c>
      <c r="P103" s="109">
        <v>50</v>
      </c>
      <c r="Q103" s="110">
        <v>40</v>
      </c>
      <c r="R103" s="111">
        <v>60</v>
      </c>
      <c r="S103" s="109">
        <v>50</v>
      </c>
      <c r="T103" s="110">
        <v>40</v>
      </c>
      <c r="U103" s="111">
        <v>60</v>
      </c>
      <c r="W103" s="8" t="s">
        <v>60</v>
      </c>
      <c r="X103" s="1">
        <f>B20*M103*B57</f>
        <v>0</v>
      </c>
      <c r="Y103" s="1">
        <f t="shared" ref="Y103:AF105" si="60">C20*N103*C57</f>
        <v>0</v>
      </c>
      <c r="Z103" s="1">
        <f t="shared" si="60"/>
        <v>0</v>
      </c>
      <c r="AA103" s="42">
        <f t="shared" si="60"/>
        <v>0</v>
      </c>
      <c r="AB103" s="1">
        <f t="shared" si="60"/>
        <v>0</v>
      </c>
      <c r="AC103" s="41">
        <f t="shared" si="60"/>
        <v>0</v>
      </c>
      <c r="AD103" s="1">
        <f t="shared" si="60"/>
        <v>0</v>
      </c>
      <c r="AE103" s="1">
        <f t="shared" si="60"/>
        <v>0</v>
      </c>
      <c r="AF103" s="1">
        <f t="shared" si="60"/>
        <v>0</v>
      </c>
      <c r="AH103" s="8" t="s">
        <v>60</v>
      </c>
      <c r="AI103" s="1">
        <f>M103*B57</f>
        <v>0</v>
      </c>
      <c r="AJ103" s="1">
        <f t="shared" ref="AJ103:AQ105" si="61">N103*C57</f>
        <v>0</v>
      </c>
      <c r="AK103" s="1">
        <f t="shared" si="61"/>
        <v>0</v>
      </c>
      <c r="AL103" s="1">
        <f t="shared" si="61"/>
        <v>0</v>
      </c>
      <c r="AM103" s="1">
        <f t="shared" si="61"/>
        <v>0</v>
      </c>
      <c r="AN103" s="1">
        <f t="shared" si="61"/>
        <v>0</v>
      </c>
      <c r="AO103" s="1">
        <f t="shared" si="61"/>
        <v>0</v>
      </c>
      <c r="AP103" s="1">
        <f t="shared" si="61"/>
        <v>0</v>
      </c>
      <c r="AQ103" s="1">
        <f t="shared" si="61"/>
        <v>0</v>
      </c>
    </row>
    <row r="104" spans="1:43" x14ac:dyDescent="0.2">
      <c r="A104" s="1" t="s">
        <v>33</v>
      </c>
      <c r="B104" s="29">
        <v>0</v>
      </c>
      <c r="C104" s="30">
        <v>45</v>
      </c>
      <c r="D104" s="31">
        <v>0</v>
      </c>
      <c r="E104" s="29">
        <v>0</v>
      </c>
      <c r="F104" s="30">
        <v>45</v>
      </c>
      <c r="G104" s="31">
        <v>0</v>
      </c>
      <c r="H104" s="30">
        <v>0</v>
      </c>
      <c r="I104" s="30">
        <v>45</v>
      </c>
      <c r="J104" s="30">
        <v>0</v>
      </c>
      <c r="L104" s="1" t="s">
        <v>33</v>
      </c>
      <c r="M104" s="109">
        <v>70</v>
      </c>
      <c r="N104" s="110">
        <v>45</v>
      </c>
      <c r="O104" s="111">
        <v>65</v>
      </c>
      <c r="P104" s="109">
        <v>70</v>
      </c>
      <c r="Q104" s="110">
        <v>45</v>
      </c>
      <c r="R104" s="111">
        <v>65</v>
      </c>
      <c r="S104" s="109">
        <v>70</v>
      </c>
      <c r="T104" s="110">
        <v>45</v>
      </c>
      <c r="U104" s="111">
        <v>65</v>
      </c>
      <c r="W104" s="1" t="s">
        <v>33</v>
      </c>
      <c r="X104" s="1">
        <f t="shared" ref="X104:X105" si="62">B21*M104*B58</f>
        <v>0</v>
      </c>
      <c r="Y104" s="1">
        <f t="shared" si="60"/>
        <v>36000</v>
      </c>
      <c r="Z104" s="1">
        <f t="shared" si="60"/>
        <v>0</v>
      </c>
      <c r="AA104" s="42">
        <f t="shared" si="60"/>
        <v>0</v>
      </c>
      <c r="AB104" s="1">
        <f t="shared" si="60"/>
        <v>36000</v>
      </c>
      <c r="AC104" s="41">
        <f t="shared" si="60"/>
        <v>0</v>
      </c>
      <c r="AD104" s="1">
        <f t="shared" si="60"/>
        <v>0</v>
      </c>
      <c r="AE104" s="1">
        <f t="shared" si="60"/>
        <v>36000</v>
      </c>
      <c r="AF104" s="1">
        <f t="shared" si="60"/>
        <v>0</v>
      </c>
      <c r="AH104" s="1" t="s">
        <v>33</v>
      </c>
      <c r="AI104" s="1">
        <f t="shared" ref="AI104:AI105" si="63">M104*B58</f>
        <v>0</v>
      </c>
      <c r="AJ104" s="1">
        <f t="shared" si="61"/>
        <v>45</v>
      </c>
      <c r="AK104" s="1">
        <f t="shared" si="61"/>
        <v>0</v>
      </c>
      <c r="AL104" s="1">
        <f t="shared" si="61"/>
        <v>0</v>
      </c>
      <c r="AM104" s="1">
        <f t="shared" si="61"/>
        <v>45</v>
      </c>
      <c r="AN104" s="1">
        <f t="shared" si="61"/>
        <v>0</v>
      </c>
      <c r="AO104" s="1">
        <f t="shared" si="61"/>
        <v>0</v>
      </c>
      <c r="AP104" s="1">
        <f t="shared" si="61"/>
        <v>45</v>
      </c>
      <c r="AQ104" s="1">
        <f t="shared" si="61"/>
        <v>0</v>
      </c>
    </row>
    <row r="105" spans="1:43" x14ac:dyDescent="0.2">
      <c r="A105" s="1" t="s">
        <v>34</v>
      </c>
      <c r="B105" s="29">
        <v>80</v>
      </c>
      <c r="C105" s="30">
        <v>0</v>
      </c>
      <c r="D105" s="31">
        <v>70</v>
      </c>
      <c r="E105" s="29">
        <v>80</v>
      </c>
      <c r="F105" s="30">
        <v>0</v>
      </c>
      <c r="G105" s="31">
        <v>70</v>
      </c>
      <c r="H105" s="30">
        <v>80</v>
      </c>
      <c r="I105" s="30">
        <v>0</v>
      </c>
      <c r="J105" s="30">
        <v>70</v>
      </c>
      <c r="L105" s="1" t="s">
        <v>34</v>
      </c>
      <c r="M105" s="112">
        <v>80</v>
      </c>
      <c r="N105" s="113">
        <v>60</v>
      </c>
      <c r="O105" s="114">
        <v>70</v>
      </c>
      <c r="P105" s="112">
        <v>80</v>
      </c>
      <c r="Q105" s="113">
        <v>60</v>
      </c>
      <c r="R105" s="114">
        <v>70</v>
      </c>
      <c r="S105" s="112">
        <v>80</v>
      </c>
      <c r="T105" s="113">
        <v>60</v>
      </c>
      <c r="U105" s="114">
        <v>70</v>
      </c>
      <c r="W105" s="1" t="s">
        <v>34</v>
      </c>
      <c r="X105" s="1">
        <f t="shared" si="62"/>
        <v>68000</v>
      </c>
      <c r="Y105" s="1">
        <f t="shared" si="60"/>
        <v>0</v>
      </c>
      <c r="Z105" s="1">
        <f t="shared" si="60"/>
        <v>31500</v>
      </c>
      <c r="AA105" s="42">
        <f t="shared" si="60"/>
        <v>68000</v>
      </c>
      <c r="AB105" s="1">
        <f t="shared" si="60"/>
        <v>0</v>
      </c>
      <c r="AC105" s="41">
        <f t="shared" si="60"/>
        <v>31500</v>
      </c>
      <c r="AD105" s="1">
        <f t="shared" si="60"/>
        <v>68000</v>
      </c>
      <c r="AE105" s="1">
        <f t="shared" si="60"/>
        <v>0</v>
      </c>
      <c r="AF105" s="1">
        <f t="shared" si="60"/>
        <v>31500</v>
      </c>
      <c r="AH105" s="1" t="s">
        <v>34</v>
      </c>
      <c r="AI105" s="1">
        <f t="shared" si="63"/>
        <v>80</v>
      </c>
      <c r="AJ105" s="1">
        <f t="shared" si="61"/>
        <v>0</v>
      </c>
      <c r="AK105" s="1">
        <f t="shared" si="61"/>
        <v>70</v>
      </c>
      <c r="AL105" s="1">
        <f t="shared" si="61"/>
        <v>80</v>
      </c>
      <c r="AM105" s="1">
        <f t="shared" si="61"/>
        <v>0</v>
      </c>
      <c r="AN105" s="1">
        <f t="shared" si="61"/>
        <v>70</v>
      </c>
      <c r="AO105" s="1">
        <f t="shared" si="61"/>
        <v>80</v>
      </c>
      <c r="AP105" s="1">
        <f t="shared" si="61"/>
        <v>0</v>
      </c>
      <c r="AQ105" s="1">
        <f t="shared" si="61"/>
        <v>70</v>
      </c>
    </row>
    <row r="108" spans="1:43" x14ac:dyDescent="0.2">
      <c r="W108"/>
    </row>
    <row r="109" spans="1:43" ht="13.9" customHeight="1" x14ac:dyDescent="0.2">
      <c r="A109" s="7" t="s">
        <v>66</v>
      </c>
      <c r="B109" s="8" t="s">
        <v>28</v>
      </c>
      <c r="C109" s="8"/>
      <c r="D109" s="8"/>
      <c r="E109" s="8" t="s">
        <v>29</v>
      </c>
      <c r="F109" s="8"/>
      <c r="G109" s="8"/>
      <c r="H109" s="8" t="s">
        <v>30</v>
      </c>
      <c r="K109" s="1" t="s">
        <v>67</v>
      </c>
      <c r="L109" s="1" t="s">
        <v>68</v>
      </c>
      <c r="M109" s="1" t="s">
        <v>69</v>
      </c>
      <c r="V109"/>
      <c r="W109" s="120" t="s">
        <v>70</v>
      </c>
      <c r="X109"/>
      <c r="AG109" s="1" t="s">
        <v>67</v>
      </c>
      <c r="AH109" s="7" t="s">
        <v>71</v>
      </c>
      <c r="AI109" s="8" t="s">
        <v>28</v>
      </c>
      <c r="AJ109" s="8"/>
      <c r="AK109" s="8"/>
      <c r="AL109" s="8" t="s">
        <v>29</v>
      </c>
      <c r="AM109" s="8"/>
      <c r="AN109" s="8"/>
      <c r="AO109" s="8" t="s">
        <v>30</v>
      </c>
    </row>
    <row r="110" spans="1:43" x14ac:dyDescent="0.2">
      <c r="A110" t="s">
        <v>72</v>
      </c>
      <c r="B110" s="1" t="s">
        <v>18</v>
      </c>
      <c r="C110" s="1" t="s">
        <v>31</v>
      </c>
      <c r="D110" s="1" t="s">
        <v>32</v>
      </c>
      <c r="E110" s="1" t="s">
        <v>18</v>
      </c>
      <c r="F110" s="1" t="s">
        <v>31</v>
      </c>
      <c r="G110" s="1" t="s">
        <v>32</v>
      </c>
      <c r="H110" s="1" t="s">
        <v>18</v>
      </c>
      <c r="I110" s="1" t="s">
        <v>31</v>
      </c>
      <c r="J110" s="1" t="s">
        <v>32</v>
      </c>
      <c r="L110"/>
      <c r="M110" s="1" t="s">
        <v>18</v>
      </c>
      <c r="N110" s="1" t="s">
        <v>31</v>
      </c>
      <c r="O110" s="1" t="s">
        <v>32</v>
      </c>
      <c r="P110" s="1" t="s">
        <v>18</v>
      </c>
      <c r="Q110" s="1" t="s">
        <v>31</v>
      </c>
      <c r="R110" s="1" t="s">
        <v>32</v>
      </c>
      <c r="S110" s="1" t="s">
        <v>18</v>
      </c>
      <c r="T110" s="1" t="s">
        <v>31</v>
      </c>
      <c r="U110" s="1" t="s">
        <v>32</v>
      </c>
      <c r="W110"/>
      <c r="X110" s="1" t="s">
        <v>18</v>
      </c>
      <c r="Y110" s="1" t="s">
        <v>31</v>
      </c>
      <c r="Z110" s="1" t="s">
        <v>32</v>
      </c>
      <c r="AA110" s="1" t="s">
        <v>18</v>
      </c>
      <c r="AB110" s="1" t="s">
        <v>31</v>
      </c>
      <c r="AC110" s="1" t="s">
        <v>32</v>
      </c>
      <c r="AD110" s="1" t="s">
        <v>18</v>
      </c>
      <c r="AE110" s="1" t="s">
        <v>31</v>
      </c>
      <c r="AF110" s="1" t="s">
        <v>32</v>
      </c>
      <c r="AI110" s="1" t="s">
        <v>18</v>
      </c>
      <c r="AJ110" s="1" t="s">
        <v>31</v>
      </c>
      <c r="AK110" s="1" t="s">
        <v>32</v>
      </c>
      <c r="AL110" s="1" t="s">
        <v>18</v>
      </c>
      <c r="AM110" s="1" t="s">
        <v>31</v>
      </c>
      <c r="AN110" s="1" t="s">
        <v>32</v>
      </c>
      <c r="AO110" s="1" t="s">
        <v>18</v>
      </c>
      <c r="AP110" s="1" t="s">
        <v>31</v>
      </c>
      <c r="AQ110" s="1" t="s">
        <v>32</v>
      </c>
    </row>
    <row r="111" spans="1:43" x14ac:dyDescent="0.2">
      <c r="A111" s="1" t="s">
        <v>21</v>
      </c>
      <c r="B111" s="25">
        <v>0</v>
      </c>
      <c r="C111" s="23">
        <v>18000</v>
      </c>
      <c r="D111" s="24">
        <v>22500</v>
      </c>
      <c r="E111" s="25">
        <v>0</v>
      </c>
      <c r="F111" s="23">
        <v>36000</v>
      </c>
      <c r="G111" s="24">
        <v>25000</v>
      </c>
      <c r="H111" s="23">
        <v>0</v>
      </c>
      <c r="I111" s="23">
        <v>40500</v>
      </c>
      <c r="J111" s="23">
        <v>27500</v>
      </c>
      <c r="K111" t="s">
        <v>73</v>
      </c>
      <c r="L111" s="1" t="s">
        <v>21</v>
      </c>
      <c r="M111" s="67">
        <f>B8*B67</f>
        <v>0</v>
      </c>
      <c r="N111" s="68">
        <f t="shared" ref="M111:U113" si="64">C8*C67</f>
        <v>18000</v>
      </c>
      <c r="O111" s="69">
        <f t="shared" si="64"/>
        <v>22500</v>
      </c>
      <c r="P111" s="68">
        <f t="shared" si="64"/>
        <v>0</v>
      </c>
      <c r="Q111" s="68">
        <f t="shared" si="64"/>
        <v>36000</v>
      </c>
      <c r="R111" s="68">
        <f t="shared" si="64"/>
        <v>25000</v>
      </c>
      <c r="S111" s="67">
        <f t="shared" si="64"/>
        <v>0</v>
      </c>
      <c r="T111" s="68">
        <f t="shared" si="64"/>
        <v>40500</v>
      </c>
      <c r="U111" s="68">
        <f t="shared" si="64"/>
        <v>27500</v>
      </c>
      <c r="V111"/>
      <c r="W111" s="1" t="s">
        <v>21</v>
      </c>
      <c r="X111" s="67">
        <f t="shared" ref="X111:AF126" si="65">M111-B111+X67</f>
        <v>0</v>
      </c>
      <c r="Y111" s="67">
        <f t="shared" si="65"/>
        <v>18000</v>
      </c>
      <c r="Z111" s="67">
        <f t="shared" si="65"/>
        <v>22500</v>
      </c>
      <c r="AA111" s="67">
        <f t="shared" si="65"/>
        <v>0</v>
      </c>
      <c r="AB111" s="67">
        <f t="shared" si="65"/>
        <v>36000</v>
      </c>
      <c r="AC111" s="67">
        <f t="shared" si="65"/>
        <v>25000</v>
      </c>
      <c r="AD111" s="67">
        <f t="shared" si="65"/>
        <v>0</v>
      </c>
      <c r="AE111" s="67">
        <f t="shared" si="65"/>
        <v>40500</v>
      </c>
      <c r="AF111" s="67">
        <f t="shared" si="65"/>
        <v>27500</v>
      </c>
      <c r="AH111" s="1" t="s">
        <v>21</v>
      </c>
      <c r="AI111" s="1">
        <f>M67*B8</f>
        <v>12000</v>
      </c>
      <c r="AJ111" s="1">
        <f t="shared" ref="AJ111:AQ113" si="66">N67*C8</f>
        <v>18000</v>
      </c>
      <c r="AK111" s="1">
        <f t="shared" si="66"/>
        <v>22500</v>
      </c>
      <c r="AL111" s="1">
        <f t="shared" si="66"/>
        <v>24000</v>
      </c>
      <c r="AM111" s="1">
        <f t="shared" si="66"/>
        <v>36000</v>
      </c>
      <c r="AN111" s="1">
        <f t="shared" si="66"/>
        <v>25000</v>
      </c>
      <c r="AO111" s="1">
        <f t="shared" si="66"/>
        <v>54000</v>
      </c>
      <c r="AP111" s="1">
        <f t="shared" si="66"/>
        <v>40500</v>
      </c>
      <c r="AQ111" s="1">
        <f t="shared" si="66"/>
        <v>27500</v>
      </c>
    </row>
    <row r="112" spans="1:43" x14ac:dyDescent="0.2">
      <c r="A112" s="1" t="s">
        <v>33</v>
      </c>
      <c r="B112" s="25">
        <v>0</v>
      </c>
      <c r="C112" s="23">
        <v>0</v>
      </c>
      <c r="D112" s="24">
        <v>0</v>
      </c>
      <c r="E112" s="25">
        <v>0</v>
      </c>
      <c r="F112" s="23">
        <v>0</v>
      </c>
      <c r="G112" s="24">
        <v>0</v>
      </c>
      <c r="H112" s="23">
        <v>0</v>
      </c>
      <c r="I112" s="23">
        <v>0</v>
      </c>
      <c r="J112" s="23">
        <v>0</v>
      </c>
      <c r="L112" s="1" t="s">
        <v>33</v>
      </c>
      <c r="M112" s="67">
        <f t="shared" si="64"/>
        <v>0</v>
      </c>
      <c r="N112" s="68">
        <f t="shared" si="64"/>
        <v>0</v>
      </c>
      <c r="O112" s="69">
        <f t="shared" si="64"/>
        <v>0</v>
      </c>
      <c r="P112" s="68">
        <f t="shared" si="64"/>
        <v>0</v>
      </c>
      <c r="Q112" s="68">
        <f t="shared" si="64"/>
        <v>0</v>
      </c>
      <c r="R112" s="68">
        <f t="shared" si="64"/>
        <v>0</v>
      </c>
      <c r="S112" s="67">
        <f t="shared" si="64"/>
        <v>0</v>
      </c>
      <c r="T112" s="68">
        <f t="shared" si="64"/>
        <v>0</v>
      </c>
      <c r="U112" s="68">
        <f t="shared" si="64"/>
        <v>0</v>
      </c>
      <c r="W112" s="1" t="s">
        <v>33</v>
      </c>
      <c r="X112" s="67">
        <f t="shared" si="65"/>
        <v>0</v>
      </c>
      <c r="Y112" s="67">
        <f t="shared" si="65"/>
        <v>0</v>
      </c>
      <c r="Z112" s="67">
        <f t="shared" si="65"/>
        <v>0</v>
      </c>
      <c r="AA112" s="67">
        <f t="shared" si="65"/>
        <v>0</v>
      </c>
      <c r="AB112" s="67">
        <f t="shared" si="65"/>
        <v>0</v>
      </c>
      <c r="AC112" s="67">
        <f t="shared" si="65"/>
        <v>0</v>
      </c>
      <c r="AD112" s="67">
        <f t="shared" si="65"/>
        <v>0</v>
      </c>
      <c r="AE112" s="67">
        <f t="shared" si="65"/>
        <v>0</v>
      </c>
      <c r="AF112" s="67">
        <f t="shared" si="65"/>
        <v>0</v>
      </c>
      <c r="AH112" s="1" t="s">
        <v>33</v>
      </c>
      <c r="AI112" s="1">
        <f t="shared" ref="AI112:AI113" si="67">M68*B9</f>
        <v>15000</v>
      </c>
      <c r="AJ112" s="1">
        <f t="shared" si="66"/>
        <v>20000</v>
      </c>
      <c r="AK112" s="1">
        <f t="shared" si="66"/>
        <v>16500</v>
      </c>
      <c r="AL112" s="1">
        <f t="shared" si="66"/>
        <v>25000</v>
      </c>
      <c r="AM112" s="1">
        <f t="shared" si="66"/>
        <v>33600</v>
      </c>
      <c r="AN112" s="1">
        <f t="shared" si="66"/>
        <v>15600</v>
      </c>
      <c r="AO112" s="1">
        <f t="shared" si="66"/>
        <v>50000</v>
      </c>
      <c r="AP112" s="1">
        <f t="shared" si="66"/>
        <v>36800</v>
      </c>
      <c r="AQ112" s="1">
        <f t="shared" si="66"/>
        <v>16800</v>
      </c>
    </row>
    <row r="113" spans="1:43" ht="15" thickBot="1" x14ac:dyDescent="0.25">
      <c r="A113" s="22" t="s">
        <v>34</v>
      </c>
      <c r="B113" s="28">
        <v>19000</v>
      </c>
      <c r="C113" s="26">
        <v>0</v>
      </c>
      <c r="D113" s="27">
        <v>0</v>
      </c>
      <c r="E113" s="28">
        <v>33250</v>
      </c>
      <c r="F113" s="26">
        <v>0</v>
      </c>
      <c r="G113" s="27">
        <v>0</v>
      </c>
      <c r="H113" s="26">
        <v>57000</v>
      </c>
      <c r="I113" s="26">
        <v>0</v>
      </c>
      <c r="J113" s="26">
        <v>0</v>
      </c>
      <c r="L113" s="22" t="s">
        <v>34</v>
      </c>
      <c r="M113" s="70">
        <f t="shared" si="64"/>
        <v>19000</v>
      </c>
      <c r="N113" s="71">
        <f t="shared" si="64"/>
        <v>0</v>
      </c>
      <c r="O113" s="72">
        <f t="shared" si="64"/>
        <v>0</v>
      </c>
      <c r="P113" s="71">
        <f t="shared" si="64"/>
        <v>33250</v>
      </c>
      <c r="Q113" s="71">
        <f t="shared" si="64"/>
        <v>0</v>
      </c>
      <c r="R113" s="71">
        <f t="shared" si="64"/>
        <v>0</v>
      </c>
      <c r="S113" s="70">
        <f t="shared" si="64"/>
        <v>57000</v>
      </c>
      <c r="T113" s="71">
        <f t="shared" si="64"/>
        <v>0</v>
      </c>
      <c r="U113" s="71">
        <f t="shared" si="64"/>
        <v>0</v>
      </c>
      <c r="W113" s="22" t="s">
        <v>34</v>
      </c>
      <c r="X113" s="70">
        <f t="shared" si="65"/>
        <v>19000</v>
      </c>
      <c r="Y113" s="70">
        <f t="shared" si="65"/>
        <v>0</v>
      </c>
      <c r="Z113" s="70">
        <f t="shared" si="65"/>
        <v>0</v>
      </c>
      <c r="AA113" s="70">
        <f t="shared" si="65"/>
        <v>33250</v>
      </c>
      <c r="AB113" s="70">
        <f t="shared" si="65"/>
        <v>0</v>
      </c>
      <c r="AC113" s="70">
        <f t="shared" si="65"/>
        <v>0</v>
      </c>
      <c r="AD113" s="70">
        <f t="shared" si="65"/>
        <v>57000</v>
      </c>
      <c r="AE113" s="70">
        <f t="shared" si="65"/>
        <v>0</v>
      </c>
      <c r="AF113" s="70">
        <f t="shared" si="65"/>
        <v>0</v>
      </c>
      <c r="AH113" s="22" t="s">
        <v>34</v>
      </c>
      <c r="AI113" s="1">
        <f t="shared" si="67"/>
        <v>19000</v>
      </c>
      <c r="AJ113" s="1">
        <f t="shared" si="66"/>
        <v>21000</v>
      </c>
      <c r="AK113" s="1">
        <f t="shared" si="66"/>
        <v>12000</v>
      </c>
      <c r="AL113" s="1">
        <f t="shared" si="66"/>
        <v>33250</v>
      </c>
      <c r="AM113" s="1">
        <f t="shared" si="66"/>
        <v>27000</v>
      </c>
      <c r="AN113" s="1">
        <f t="shared" si="66"/>
        <v>12600</v>
      </c>
      <c r="AO113" s="1">
        <f t="shared" si="66"/>
        <v>57000</v>
      </c>
      <c r="AP113" s="1">
        <f t="shared" si="66"/>
        <v>28200</v>
      </c>
      <c r="AQ113" s="1">
        <f t="shared" si="66"/>
        <v>12800</v>
      </c>
    </row>
    <row r="114" spans="1:43" x14ac:dyDescent="0.2">
      <c r="A114" s="8" t="s">
        <v>57</v>
      </c>
      <c r="B114" s="12">
        <v>0</v>
      </c>
      <c r="C114" s="5">
        <v>0</v>
      </c>
      <c r="D114" s="11">
        <v>35000</v>
      </c>
      <c r="E114" s="12">
        <v>0</v>
      </c>
      <c r="F114" s="5">
        <v>0</v>
      </c>
      <c r="G114" s="11">
        <v>35000</v>
      </c>
      <c r="H114" s="5">
        <v>0</v>
      </c>
      <c r="I114" s="5">
        <v>0</v>
      </c>
      <c r="J114" s="5">
        <v>35000</v>
      </c>
      <c r="K114" s="10" t="s">
        <v>74</v>
      </c>
      <c r="L114" s="8" t="s">
        <v>57</v>
      </c>
      <c r="M114" s="57">
        <f t="shared" ref="M114:U116" si="68">B14*B70</f>
        <v>0</v>
      </c>
      <c r="N114" s="58">
        <f t="shared" si="68"/>
        <v>0</v>
      </c>
      <c r="O114" s="59">
        <f t="shared" si="68"/>
        <v>35000</v>
      </c>
      <c r="P114" s="58">
        <f t="shared" si="68"/>
        <v>0</v>
      </c>
      <c r="Q114" s="58">
        <f t="shared" si="68"/>
        <v>0</v>
      </c>
      <c r="R114" s="58">
        <f t="shared" si="68"/>
        <v>35000</v>
      </c>
      <c r="S114" s="57">
        <f t="shared" si="68"/>
        <v>0</v>
      </c>
      <c r="T114" s="58">
        <f t="shared" si="68"/>
        <v>0</v>
      </c>
      <c r="U114" s="58">
        <f t="shared" si="68"/>
        <v>35000</v>
      </c>
      <c r="V114" s="10"/>
      <c r="W114" s="8" t="s">
        <v>57</v>
      </c>
      <c r="X114" s="52">
        <f t="shared" si="65"/>
        <v>0</v>
      </c>
      <c r="Y114" s="52">
        <f t="shared" si="65"/>
        <v>0</v>
      </c>
      <c r="Z114" s="52">
        <f t="shared" si="65"/>
        <v>35000</v>
      </c>
      <c r="AA114" s="52">
        <f t="shared" si="65"/>
        <v>0</v>
      </c>
      <c r="AB114" s="52">
        <f t="shared" si="65"/>
        <v>0</v>
      </c>
      <c r="AC114" s="52">
        <f t="shared" si="65"/>
        <v>35000</v>
      </c>
      <c r="AD114" s="52">
        <f t="shared" si="65"/>
        <v>0</v>
      </c>
      <c r="AE114" s="52">
        <f t="shared" si="65"/>
        <v>0</v>
      </c>
      <c r="AF114" s="52">
        <f t="shared" si="65"/>
        <v>35000</v>
      </c>
      <c r="AH114" s="8" t="s">
        <v>57</v>
      </c>
      <c r="AI114" s="1">
        <f>M70*B14</f>
        <v>28000</v>
      </c>
      <c r="AJ114" s="1">
        <f t="shared" ref="AJ114:AQ116" si="69">N70*C14</f>
        <v>46200</v>
      </c>
      <c r="AK114" s="1">
        <f t="shared" si="69"/>
        <v>35000</v>
      </c>
      <c r="AL114" s="1">
        <f t="shared" si="69"/>
        <v>28000</v>
      </c>
      <c r="AM114" s="1">
        <f t="shared" si="69"/>
        <v>46200</v>
      </c>
      <c r="AN114" s="1">
        <f t="shared" si="69"/>
        <v>35000</v>
      </c>
      <c r="AO114" s="1">
        <f t="shared" si="69"/>
        <v>28000</v>
      </c>
      <c r="AP114" s="1">
        <f t="shared" si="69"/>
        <v>46200</v>
      </c>
      <c r="AQ114" s="1">
        <f t="shared" si="69"/>
        <v>35000</v>
      </c>
    </row>
    <row r="115" spans="1:43" x14ac:dyDescent="0.2">
      <c r="A115" s="1" t="s">
        <v>33</v>
      </c>
      <c r="B115" s="12">
        <v>0</v>
      </c>
      <c r="C115" s="5">
        <v>0</v>
      </c>
      <c r="D115" s="11">
        <v>0</v>
      </c>
      <c r="E115" s="12">
        <v>0</v>
      </c>
      <c r="F115" s="5">
        <v>0</v>
      </c>
      <c r="G115" s="11">
        <v>0</v>
      </c>
      <c r="H115" s="5">
        <v>0</v>
      </c>
      <c r="I115" s="5">
        <v>0</v>
      </c>
      <c r="J115" s="5">
        <v>0</v>
      </c>
      <c r="L115" s="1" t="s">
        <v>33</v>
      </c>
      <c r="M115" s="52">
        <f t="shared" si="68"/>
        <v>0</v>
      </c>
      <c r="N115" s="2">
        <f t="shared" si="68"/>
        <v>0</v>
      </c>
      <c r="O115" s="53">
        <f t="shared" si="68"/>
        <v>0</v>
      </c>
      <c r="P115" s="2">
        <f t="shared" si="68"/>
        <v>0</v>
      </c>
      <c r="Q115" s="2">
        <f t="shared" si="68"/>
        <v>0</v>
      </c>
      <c r="R115" s="2">
        <f t="shared" si="68"/>
        <v>0</v>
      </c>
      <c r="S115" s="52">
        <f t="shared" si="68"/>
        <v>0</v>
      </c>
      <c r="T115" s="2">
        <f t="shared" si="68"/>
        <v>0</v>
      </c>
      <c r="U115" s="2">
        <f t="shared" si="68"/>
        <v>0</v>
      </c>
      <c r="W115" s="1" t="s">
        <v>33</v>
      </c>
      <c r="X115" s="52">
        <f t="shared" si="65"/>
        <v>0</v>
      </c>
      <c r="Y115" s="52">
        <f t="shared" si="65"/>
        <v>0</v>
      </c>
      <c r="Z115" s="52">
        <f t="shared" si="65"/>
        <v>0</v>
      </c>
      <c r="AA115" s="52">
        <f t="shared" si="65"/>
        <v>0</v>
      </c>
      <c r="AB115" s="52">
        <f t="shared" si="65"/>
        <v>0</v>
      </c>
      <c r="AC115" s="52">
        <f t="shared" si="65"/>
        <v>0</v>
      </c>
      <c r="AD115" s="52">
        <f t="shared" si="65"/>
        <v>0</v>
      </c>
      <c r="AE115" s="52">
        <f t="shared" si="65"/>
        <v>0</v>
      </c>
      <c r="AF115" s="52">
        <f t="shared" si="65"/>
        <v>0</v>
      </c>
      <c r="AH115" s="1" t="s">
        <v>33</v>
      </c>
      <c r="AI115" s="1">
        <f t="shared" ref="AI115:AI116" si="70">M71*B15</f>
        <v>32500</v>
      </c>
      <c r="AJ115" s="1">
        <f t="shared" si="69"/>
        <v>40500</v>
      </c>
      <c r="AK115" s="1">
        <f t="shared" si="69"/>
        <v>20800</v>
      </c>
      <c r="AL115" s="1">
        <f t="shared" si="69"/>
        <v>32500</v>
      </c>
      <c r="AM115" s="1">
        <f t="shared" si="69"/>
        <v>40500</v>
      </c>
      <c r="AN115" s="1">
        <f t="shared" si="69"/>
        <v>20800</v>
      </c>
      <c r="AO115" s="1">
        <f t="shared" si="69"/>
        <v>32500</v>
      </c>
      <c r="AP115" s="1">
        <f t="shared" si="69"/>
        <v>40500</v>
      </c>
      <c r="AQ115" s="1">
        <f t="shared" si="69"/>
        <v>20800</v>
      </c>
    </row>
    <row r="116" spans="1:43" x14ac:dyDescent="0.2">
      <c r="A116" s="1" t="s">
        <v>34</v>
      </c>
      <c r="B116" s="15">
        <v>40250</v>
      </c>
      <c r="C116" s="13">
        <v>34500</v>
      </c>
      <c r="D116" s="14">
        <v>0</v>
      </c>
      <c r="E116" s="15">
        <v>40250</v>
      </c>
      <c r="F116" s="13">
        <v>34500</v>
      </c>
      <c r="G116" s="14">
        <v>0</v>
      </c>
      <c r="H116" s="13">
        <v>40250</v>
      </c>
      <c r="I116" s="13">
        <v>34500</v>
      </c>
      <c r="J116" s="13">
        <v>0</v>
      </c>
      <c r="L116" s="1" t="s">
        <v>34</v>
      </c>
      <c r="M116" s="52">
        <f t="shared" si="68"/>
        <v>40250</v>
      </c>
      <c r="N116" s="55">
        <f t="shared" si="68"/>
        <v>34500</v>
      </c>
      <c r="O116" s="56">
        <f t="shared" si="68"/>
        <v>0</v>
      </c>
      <c r="P116" s="55">
        <f t="shared" si="68"/>
        <v>40250</v>
      </c>
      <c r="Q116" s="55">
        <f t="shared" si="68"/>
        <v>34500</v>
      </c>
      <c r="R116" s="55">
        <f t="shared" si="68"/>
        <v>0</v>
      </c>
      <c r="S116" s="54">
        <f t="shared" si="68"/>
        <v>40250</v>
      </c>
      <c r="T116" s="55">
        <f t="shared" si="68"/>
        <v>34500</v>
      </c>
      <c r="U116" s="55">
        <f t="shared" si="68"/>
        <v>0</v>
      </c>
      <c r="W116" s="1" t="s">
        <v>34</v>
      </c>
      <c r="X116" s="52">
        <f t="shared" si="65"/>
        <v>40250</v>
      </c>
      <c r="Y116" s="52">
        <f t="shared" si="65"/>
        <v>34500</v>
      </c>
      <c r="Z116" s="52">
        <f t="shared" si="65"/>
        <v>0</v>
      </c>
      <c r="AA116" s="52">
        <f t="shared" si="65"/>
        <v>40250</v>
      </c>
      <c r="AB116" s="52">
        <f t="shared" si="65"/>
        <v>34500</v>
      </c>
      <c r="AC116" s="52">
        <f t="shared" si="65"/>
        <v>0</v>
      </c>
      <c r="AD116" s="52">
        <f t="shared" si="65"/>
        <v>40250</v>
      </c>
      <c r="AE116" s="52">
        <f t="shared" si="65"/>
        <v>34500</v>
      </c>
      <c r="AF116" s="52">
        <f t="shared" si="65"/>
        <v>0</v>
      </c>
      <c r="AH116" s="1" t="s">
        <v>34</v>
      </c>
      <c r="AI116" s="1">
        <f t="shared" si="70"/>
        <v>40250</v>
      </c>
      <c r="AJ116" s="1">
        <f t="shared" si="69"/>
        <v>34500</v>
      </c>
      <c r="AK116" s="1">
        <f t="shared" si="69"/>
        <v>21000</v>
      </c>
      <c r="AL116" s="1">
        <f t="shared" si="69"/>
        <v>40250</v>
      </c>
      <c r="AM116" s="1">
        <f t="shared" si="69"/>
        <v>34500</v>
      </c>
      <c r="AN116" s="1">
        <f t="shared" si="69"/>
        <v>21000</v>
      </c>
      <c r="AO116" s="1">
        <f t="shared" si="69"/>
        <v>40250</v>
      </c>
      <c r="AP116" s="1">
        <f t="shared" si="69"/>
        <v>34500</v>
      </c>
      <c r="AQ116" s="1">
        <f t="shared" si="69"/>
        <v>21000</v>
      </c>
    </row>
    <row r="117" spans="1:43" x14ac:dyDescent="0.2">
      <c r="A117" s="8" t="s">
        <v>59</v>
      </c>
      <c r="B117" s="18">
        <v>0</v>
      </c>
      <c r="C117" s="16">
        <v>0</v>
      </c>
      <c r="D117" s="17">
        <v>42000</v>
      </c>
      <c r="E117" s="18">
        <v>0</v>
      </c>
      <c r="F117" s="16">
        <v>0</v>
      </c>
      <c r="G117" s="17">
        <v>42000</v>
      </c>
      <c r="H117" s="16">
        <v>0</v>
      </c>
      <c r="I117" s="16">
        <v>0</v>
      </c>
      <c r="J117" s="16">
        <v>42000</v>
      </c>
      <c r="L117" s="8" t="s">
        <v>59</v>
      </c>
      <c r="M117" s="57">
        <f t="shared" ref="M117:U119" si="71">B73*B14</f>
        <v>0</v>
      </c>
      <c r="N117" s="58">
        <f t="shared" si="71"/>
        <v>0</v>
      </c>
      <c r="O117" s="58">
        <f t="shared" si="71"/>
        <v>42000</v>
      </c>
      <c r="P117" s="57">
        <f t="shared" si="71"/>
        <v>0</v>
      </c>
      <c r="Q117" s="58">
        <f t="shared" si="71"/>
        <v>0</v>
      </c>
      <c r="R117" s="59">
        <f t="shared" si="71"/>
        <v>42000</v>
      </c>
      <c r="S117" s="58">
        <f t="shared" si="71"/>
        <v>0</v>
      </c>
      <c r="T117" s="58">
        <f t="shared" si="71"/>
        <v>0</v>
      </c>
      <c r="U117" s="58">
        <f t="shared" si="71"/>
        <v>42000</v>
      </c>
      <c r="W117" s="8" t="s">
        <v>59</v>
      </c>
      <c r="X117" s="52">
        <f t="shared" si="65"/>
        <v>0</v>
      </c>
      <c r="Y117" s="52">
        <f t="shared" si="65"/>
        <v>0</v>
      </c>
      <c r="Z117" s="52">
        <f t="shared" si="65"/>
        <v>42000</v>
      </c>
      <c r="AA117" s="52">
        <f t="shared" si="65"/>
        <v>0</v>
      </c>
      <c r="AB117" s="52">
        <f t="shared" si="65"/>
        <v>0</v>
      </c>
      <c r="AC117" s="52">
        <f t="shared" si="65"/>
        <v>42000</v>
      </c>
      <c r="AD117" s="52">
        <f t="shared" si="65"/>
        <v>0</v>
      </c>
      <c r="AE117" s="52">
        <f t="shared" si="65"/>
        <v>0</v>
      </c>
      <c r="AF117" s="52">
        <f t="shared" si="65"/>
        <v>42000</v>
      </c>
      <c r="AH117" s="8" t="s">
        <v>59</v>
      </c>
      <c r="AI117" s="1">
        <f>M73*B14</f>
        <v>14000</v>
      </c>
      <c r="AJ117" s="1">
        <f t="shared" ref="AJ117:AQ119" si="72">N73*C14</f>
        <v>55000</v>
      </c>
      <c r="AK117" s="1">
        <f t="shared" si="72"/>
        <v>42000</v>
      </c>
      <c r="AL117" s="1">
        <f t="shared" si="72"/>
        <v>14000</v>
      </c>
      <c r="AM117" s="1">
        <f t="shared" si="72"/>
        <v>55000</v>
      </c>
      <c r="AN117" s="1">
        <f t="shared" si="72"/>
        <v>42000</v>
      </c>
      <c r="AO117" s="1">
        <f t="shared" si="72"/>
        <v>14000</v>
      </c>
      <c r="AP117" s="1">
        <f t="shared" si="72"/>
        <v>55000</v>
      </c>
      <c r="AQ117" s="1">
        <f t="shared" si="72"/>
        <v>42000</v>
      </c>
    </row>
    <row r="118" spans="1:43" x14ac:dyDescent="0.2">
      <c r="A118" s="1" t="s">
        <v>33</v>
      </c>
      <c r="B118" s="12">
        <v>0</v>
      </c>
      <c r="C118" s="5">
        <v>0</v>
      </c>
      <c r="D118" s="11">
        <v>0</v>
      </c>
      <c r="E118" s="12">
        <v>0</v>
      </c>
      <c r="F118" s="5">
        <v>0</v>
      </c>
      <c r="G118" s="11">
        <v>0</v>
      </c>
      <c r="H118" s="5">
        <v>0</v>
      </c>
      <c r="I118" s="5">
        <v>0</v>
      </c>
      <c r="J118" s="5">
        <v>0</v>
      </c>
      <c r="L118" s="1" t="s">
        <v>33</v>
      </c>
      <c r="M118" s="52">
        <f t="shared" si="71"/>
        <v>0</v>
      </c>
      <c r="N118" s="2">
        <f t="shared" si="71"/>
        <v>0</v>
      </c>
      <c r="O118" s="2">
        <f t="shared" si="71"/>
        <v>0</v>
      </c>
      <c r="P118" s="52">
        <f t="shared" si="71"/>
        <v>0</v>
      </c>
      <c r="Q118" s="2">
        <f t="shared" si="71"/>
        <v>0</v>
      </c>
      <c r="R118" s="53">
        <f t="shared" si="71"/>
        <v>0</v>
      </c>
      <c r="S118" s="2">
        <f t="shared" si="71"/>
        <v>0</v>
      </c>
      <c r="T118" s="2">
        <f t="shared" si="71"/>
        <v>0</v>
      </c>
      <c r="U118" s="2">
        <f t="shared" si="71"/>
        <v>0</v>
      </c>
      <c r="W118" s="1" t="s">
        <v>33</v>
      </c>
      <c r="X118" s="52">
        <f t="shared" si="65"/>
        <v>0</v>
      </c>
      <c r="Y118" s="52">
        <f t="shared" si="65"/>
        <v>0</v>
      </c>
      <c r="Z118" s="52">
        <f t="shared" si="65"/>
        <v>0</v>
      </c>
      <c r="AA118" s="52">
        <f t="shared" si="65"/>
        <v>0</v>
      </c>
      <c r="AB118" s="52">
        <f t="shared" si="65"/>
        <v>0</v>
      </c>
      <c r="AC118" s="52">
        <f t="shared" si="65"/>
        <v>0</v>
      </c>
      <c r="AD118" s="52">
        <f t="shared" si="65"/>
        <v>0</v>
      </c>
      <c r="AE118" s="52">
        <f t="shared" si="65"/>
        <v>0</v>
      </c>
      <c r="AF118" s="52">
        <f t="shared" si="65"/>
        <v>0</v>
      </c>
      <c r="AH118" s="1" t="s">
        <v>33</v>
      </c>
      <c r="AI118" s="1">
        <f t="shared" ref="AI118:AI119" si="73">M74*B15</f>
        <v>52000</v>
      </c>
      <c r="AJ118" s="1">
        <f t="shared" si="72"/>
        <v>54000</v>
      </c>
      <c r="AK118" s="1">
        <f t="shared" si="72"/>
        <v>26000</v>
      </c>
      <c r="AL118" s="1">
        <f t="shared" si="72"/>
        <v>52000</v>
      </c>
      <c r="AM118" s="1">
        <f t="shared" si="72"/>
        <v>54000</v>
      </c>
      <c r="AN118" s="1">
        <f t="shared" si="72"/>
        <v>26000</v>
      </c>
      <c r="AO118" s="1">
        <f t="shared" si="72"/>
        <v>52000</v>
      </c>
      <c r="AP118" s="1">
        <f t="shared" si="72"/>
        <v>54000</v>
      </c>
      <c r="AQ118" s="1">
        <f t="shared" si="72"/>
        <v>26000</v>
      </c>
    </row>
    <row r="119" spans="1:43" x14ac:dyDescent="0.2">
      <c r="A119" s="1" t="s">
        <v>34</v>
      </c>
      <c r="B119" s="15">
        <v>57500</v>
      </c>
      <c r="C119" s="13">
        <v>60000</v>
      </c>
      <c r="D119" s="14">
        <v>0</v>
      </c>
      <c r="E119" s="15">
        <v>57500</v>
      </c>
      <c r="F119" s="13">
        <v>60000</v>
      </c>
      <c r="G119" s="14">
        <v>0</v>
      </c>
      <c r="H119" s="13">
        <v>57500</v>
      </c>
      <c r="I119" s="13">
        <v>60000</v>
      </c>
      <c r="J119" s="13">
        <v>0</v>
      </c>
      <c r="L119" s="1" t="s">
        <v>34</v>
      </c>
      <c r="M119" s="54">
        <f t="shared" si="71"/>
        <v>57500</v>
      </c>
      <c r="N119" s="55">
        <f t="shared" si="71"/>
        <v>60000</v>
      </c>
      <c r="O119" s="55">
        <f t="shared" si="71"/>
        <v>0</v>
      </c>
      <c r="P119" s="54">
        <f t="shared" si="71"/>
        <v>57500</v>
      </c>
      <c r="Q119" s="55">
        <f t="shared" si="71"/>
        <v>60000</v>
      </c>
      <c r="R119" s="56">
        <f t="shared" si="71"/>
        <v>0</v>
      </c>
      <c r="S119" s="2">
        <f t="shared" si="71"/>
        <v>57500</v>
      </c>
      <c r="T119" s="2">
        <f t="shared" si="71"/>
        <v>60000</v>
      </c>
      <c r="U119" s="2">
        <f t="shared" si="71"/>
        <v>0</v>
      </c>
      <c r="W119" s="1" t="s">
        <v>34</v>
      </c>
      <c r="X119" s="52">
        <f t="shared" si="65"/>
        <v>57500</v>
      </c>
      <c r="Y119" s="52">
        <f t="shared" si="65"/>
        <v>60000</v>
      </c>
      <c r="Z119" s="52">
        <f t="shared" si="65"/>
        <v>0</v>
      </c>
      <c r="AA119" s="52">
        <f t="shared" si="65"/>
        <v>57500</v>
      </c>
      <c r="AB119" s="52">
        <f t="shared" si="65"/>
        <v>60000</v>
      </c>
      <c r="AC119" s="52">
        <f t="shared" si="65"/>
        <v>0</v>
      </c>
      <c r="AD119" s="52">
        <f t="shared" si="65"/>
        <v>57500</v>
      </c>
      <c r="AE119" s="52">
        <f t="shared" si="65"/>
        <v>60000</v>
      </c>
      <c r="AF119" s="52">
        <f t="shared" si="65"/>
        <v>0</v>
      </c>
      <c r="AH119" s="1" t="s">
        <v>34</v>
      </c>
      <c r="AI119" s="1">
        <f t="shared" si="73"/>
        <v>57500</v>
      </c>
      <c r="AJ119" s="1">
        <f t="shared" si="72"/>
        <v>60000</v>
      </c>
      <c r="AK119" s="1">
        <f t="shared" si="72"/>
        <v>31500</v>
      </c>
      <c r="AL119" s="1">
        <f t="shared" si="72"/>
        <v>57500</v>
      </c>
      <c r="AM119" s="1">
        <f t="shared" si="72"/>
        <v>60000</v>
      </c>
      <c r="AN119" s="1">
        <f t="shared" si="72"/>
        <v>31500</v>
      </c>
      <c r="AO119" s="1">
        <f t="shared" si="72"/>
        <v>57500</v>
      </c>
      <c r="AP119" s="1">
        <f t="shared" si="72"/>
        <v>60000</v>
      </c>
      <c r="AQ119" s="1">
        <f t="shared" si="72"/>
        <v>31500</v>
      </c>
    </row>
    <row r="120" spans="1:43" x14ac:dyDescent="0.2">
      <c r="A120" s="8" t="s">
        <v>60</v>
      </c>
      <c r="B120" s="18">
        <v>0</v>
      </c>
      <c r="C120" s="16">
        <v>0</v>
      </c>
      <c r="D120" s="17">
        <v>7000</v>
      </c>
      <c r="E120" s="18">
        <v>0</v>
      </c>
      <c r="F120" s="16">
        <v>0</v>
      </c>
      <c r="G120" s="17">
        <v>7000</v>
      </c>
      <c r="H120" s="16">
        <v>0</v>
      </c>
      <c r="I120" s="16">
        <v>0</v>
      </c>
      <c r="J120" s="16">
        <v>7000</v>
      </c>
      <c r="L120" s="8" t="s">
        <v>60</v>
      </c>
      <c r="M120" s="57">
        <f t="shared" ref="M120:U122" si="74">B76*B14</f>
        <v>0</v>
      </c>
      <c r="N120" s="58">
        <f t="shared" si="74"/>
        <v>0</v>
      </c>
      <c r="O120" s="58">
        <f t="shared" si="74"/>
        <v>7000</v>
      </c>
      <c r="P120" s="57">
        <f t="shared" si="74"/>
        <v>0</v>
      </c>
      <c r="Q120" s="58">
        <f t="shared" si="74"/>
        <v>0</v>
      </c>
      <c r="R120" s="58">
        <f t="shared" si="74"/>
        <v>7000</v>
      </c>
      <c r="S120" s="57">
        <f t="shared" si="74"/>
        <v>0</v>
      </c>
      <c r="T120" s="58">
        <f t="shared" si="74"/>
        <v>0</v>
      </c>
      <c r="U120" s="58">
        <f t="shared" si="74"/>
        <v>7000</v>
      </c>
      <c r="W120" s="8" t="s">
        <v>60</v>
      </c>
      <c r="X120" s="52">
        <f t="shared" si="65"/>
        <v>0</v>
      </c>
      <c r="Y120" s="52">
        <f t="shared" si="65"/>
        <v>0</v>
      </c>
      <c r="Z120" s="52">
        <f t="shared" si="65"/>
        <v>7000</v>
      </c>
      <c r="AA120" s="52">
        <f t="shared" si="65"/>
        <v>0</v>
      </c>
      <c r="AB120" s="52">
        <f t="shared" si="65"/>
        <v>0</v>
      </c>
      <c r="AC120" s="52">
        <f t="shared" si="65"/>
        <v>7000</v>
      </c>
      <c r="AD120" s="52">
        <f t="shared" si="65"/>
        <v>0</v>
      </c>
      <c r="AE120" s="52">
        <f t="shared" si="65"/>
        <v>0</v>
      </c>
      <c r="AF120" s="52">
        <f t="shared" si="65"/>
        <v>7000</v>
      </c>
      <c r="AH120" s="8" t="s">
        <v>60</v>
      </c>
      <c r="AI120" s="1">
        <f>M76*B14</f>
        <v>70000</v>
      </c>
      <c r="AJ120" s="1">
        <f t="shared" ref="AJ120:AQ122" si="75">N76*C14</f>
        <v>22000</v>
      </c>
      <c r="AK120" s="1">
        <f t="shared" si="75"/>
        <v>7000</v>
      </c>
      <c r="AL120" s="1">
        <f t="shared" si="75"/>
        <v>70000</v>
      </c>
      <c r="AM120" s="1">
        <f t="shared" si="75"/>
        <v>22000</v>
      </c>
      <c r="AN120" s="1">
        <f t="shared" si="75"/>
        <v>7000</v>
      </c>
      <c r="AO120" s="1">
        <f t="shared" si="75"/>
        <v>70000</v>
      </c>
      <c r="AP120" s="1">
        <f t="shared" si="75"/>
        <v>22000</v>
      </c>
      <c r="AQ120" s="1">
        <f t="shared" si="75"/>
        <v>7000</v>
      </c>
    </row>
    <row r="121" spans="1:43" x14ac:dyDescent="0.2">
      <c r="A121" s="1" t="s">
        <v>33</v>
      </c>
      <c r="B121" s="12">
        <v>0</v>
      </c>
      <c r="C121" s="5">
        <v>0</v>
      </c>
      <c r="D121" s="11">
        <v>0</v>
      </c>
      <c r="E121" s="12">
        <v>0</v>
      </c>
      <c r="F121" s="5">
        <v>0</v>
      </c>
      <c r="G121" s="11">
        <v>0</v>
      </c>
      <c r="H121" s="5">
        <v>0</v>
      </c>
      <c r="I121" s="5">
        <v>0</v>
      </c>
      <c r="J121" s="5">
        <v>0</v>
      </c>
      <c r="L121" s="1" t="s">
        <v>33</v>
      </c>
      <c r="M121" s="52">
        <f t="shared" si="74"/>
        <v>0</v>
      </c>
      <c r="N121" s="2">
        <f t="shared" si="74"/>
        <v>0</v>
      </c>
      <c r="O121" s="2">
        <f t="shared" si="74"/>
        <v>0</v>
      </c>
      <c r="P121" s="52">
        <f t="shared" si="74"/>
        <v>0</v>
      </c>
      <c r="Q121" s="2">
        <f t="shared" si="74"/>
        <v>0</v>
      </c>
      <c r="R121" s="2">
        <f t="shared" si="74"/>
        <v>0</v>
      </c>
      <c r="S121" s="52">
        <f t="shared" si="74"/>
        <v>0</v>
      </c>
      <c r="T121" s="2">
        <f t="shared" si="74"/>
        <v>0</v>
      </c>
      <c r="U121" s="2">
        <f t="shared" si="74"/>
        <v>0</v>
      </c>
      <c r="W121" s="1" t="s">
        <v>33</v>
      </c>
      <c r="X121" s="52">
        <f t="shared" si="65"/>
        <v>0</v>
      </c>
      <c r="Y121" s="52">
        <f t="shared" si="65"/>
        <v>0</v>
      </c>
      <c r="Z121" s="52">
        <f t="shared" si="65"/>
        <v>0</v>
      </c>
      <c r="AA121" s="52">
        <f t="shared" si="65"/>
        <v>0</v>
      </c>
      <c r="AB121" s="52">
        <f t="shared" si="65"/>
        <v>0</v>
      </c>
      <c r="AC121" s="52">
        <f t="shared" si="65"/>
        <v>0</v>
      </c>
      <c r="AD121" s="52">
        <f t="shared" si="65"/>
        <v>0</v>
      </c>
      <c r="AE121" s="52">
        <f t="shared" si="65"/>
        <v>0</v>
      </c>
      <c r="AF121" s="52">
        <f t="shared" si="65"/>
        <v>0</v>
      </c>
      <c r="AH121" s="1" t="s">
        <v>33</v>
      </c>
      <c r="AI121" s="1">
        <f t="shared" ref="AI121:AI122" si="76">M77*B15</f>
        <v>71500</v>
      </c>
      <c r="AJ121" s="1">
        <f t="shared" si="75"/>
        <v>27000</v>
      </c>
      <c r="AK121" s="1">
        <f t="shared" si="75"/>
        <v>16000</v>
      </c>
      <c r="AL121" s="1">
        <f t="shared" si="75"/>
        <v>71500</v>
      </c>
      <c r="AM121" s="1">
        <f t="shared" si="75"/>
        <v>27000</v>
      </c>
      <c r="AN121" s="1">
        <f t="shared" si="75"/>
        <v>16000</v>
      </c>
      <c r="AO121" s="1">
        <f t="shared" si="75"/>
        <v>71500</v>
      </c>
      <c r="AP121" s="1">
        <f t="shared" si="75"/>
        <v>27000</v>
      </c>
      <c r="AQ121" s="1">
        <f t="shared" si="75"/>
        <v>16000</v>
      </c>
    </row>
    <row r="122" spans="1:43" ht="15" thickBot="1" x14ac:dyDescent="0.25">
      <c r="A122" s="22" t="s">
        <v>34</v>
      </c>
      <c r="B122" s="21">
        <v>92000</v>
      </c>
      <c r="C122" s="19">
        <v>37500</v>
      </c>
      <c r="D122" s="20">
        <v>0</v>
      </c>
      <c r="E122" s="21">
        <v>92000</v>
      </c>
      <c r="F122" s="19">
        <v>37500</v>
      </c>
      <c r="G122" s="20">
        <v>0</v>
      </c>
      <c r="H122" s="19">
        <v>92000</v>
      </c>
      <c r="I122" s="19">
        <v>37500</v>
      </c>
      <c r="J122" s="19">
        <v>0</v>
      </c>
      <c r="L122" s="22" t="s">
        <v>34</v>
      </c>
      <c r="M122" s="60">
        <f t="shared" si="74"/>
        <v>92000</v>
      </c>
      <c r="N122" s="61">
        <f t="shared" si="74"/>
        <v>37500</v>
      </c>
      <c r="O122" s="61">
        <f t="shared" si="74"/>
        <v>0</v>
      </c>
      <c r="P122" s="60">
        <f t="shared" si="74"/>
        <v>92000</v>
      </c>
      <c r="Q122" s="61">
        <f t="shared" si="74"/>
        <v>37500</v>
      </c>
      <c r="R122" s="61">
        <f t="shared" si="74"/>
        <v>0</v>
      </c>
      <c r="S122" s="60">
        <f t="shared" si="74"/>
        <v>92000</v>
      </c>
      <c r="T122" s="61">
        <f t="shared" si="74"/>
        <v>37500</v>
      </c>
      <c r="U122" s="61">
        <f t="shared" si="74"/>
        <v>0</v>
      </c>
      <c r="W122" s="22" t="s">
        <v>34</v>
      </c>
      <c r="X122" s="54">
        <f t="shared" si="65"/>
        <v>92000</v>
      </c>
      <c r="Y122" s="54">
        <f t="shared" si="65"/>
        <v>37500</v>
      </c>
      <c r="Z122" s="54">
        <f t="shared" si="65"/>
        <v>0</v>
      </c>
      <c r="AA122" s="54">
        <f t="shared" si="65"/>
        <v>92000</v>
      </c>
      <c r="AB122" s="54">
        <f t="shared" si="65"/>
        <v>37500</v>
      </c>
      <c r="AC122" s="54">
        <f t="shared" si="65"/>
        <v>0</v>
      </c>
      <c r="AD122" s="54">
        <f t="shared" si="65"/>
        <v>92000</v>
      </c>
      <c r="AE122" s="54">
        <f t="shared" si="65"/>
        <v>37500</v>
      </c>
      <c r="AF122" s="54">
        <f t="shared" si="65"/>
        <v>0</v>
      </c>
      <c r="AH122" s="22" t="s">
        <v>34</v>
      </c>
      <c r="AI122" s="1">
        <f t="shared" si="76"/>
        <v>92000</v>
      </c>
      <c r="AJ122" s="1">
        <f t="shared" si="75"/>
        <v>37500</v>
      </c>
      <c r="AK122" s="1">
        <f t="shared" si="75"/>
        <v>21000</v>
      </c>
      <c r="AL122" s="1">
        <f t="shared" si="75"/>
        <v>92000</v>
      </c>
      <c r="AM122" s="1">
        <f t="shared" si="75"/>
        <v>37500</v>
      </c>
      <c r="AN122" s="1">
        <f t="shared" si="75"/>
        <v>21000</v>
      </c>
      <c r="AO122" s="1">
        <f t="shared" si="75"/>
        <v>92000</v>
      </c>
      <c r="AP122" s="1">
        <f t="shared" si="75"/>
        <v>37500</v>
      </c>
      <c r="AQ122" s="1">
        <f t="shared" si="75"/>
        <v>21000</v>
      </c>
    </row>
    <row r="123" spans="1:43" x14ac:dyDescent="0.2">
      <c r="A123" s="8" t="s">
        <v>57</v>
      </c>
      <c r="B123" s="29">
        <v>0</v>
      </c>
      <c r="C123" s="30">
        <v>0</v>
      </c>
      <c r="D123" s="31">
        <v>0</v>
      </c>
      <c r="E123" s="29">
        <v>0</v>
      </c>
      <c r="F123" s="30">
        <v>0</v>
      </c>
      <c r="G123" s="31">
        <v>0</v>
      </c>
      <c r="H123" s="30">
        <v>0</v>
      </c>
      <c r="I123" s="30">
        <v>0</v>
      </c>
      <c r="J123" s="30">
        <v>0</v>
      </c>
      <c r="K123" t="s">
        <v>75</v>
      </c>
      <c r="L123" s="8" t="s">
        <v>57</v>
      </c>
      <c r="M123" s="64">
        <f t="shared" ref="M123:U125" si="77">B79*B20</f>
        <v>0</v>
      </c>
      <c r="N123" s="7">
        <f t="shared" si="77"/>
        <v>0</v>
      </c>
      <c r="O123" s="7">
        <f t="shared" si="77"/>
        <v>0</v>
      </c>
      <c r="P123" s="64">
        <f t="shared" si="77"/>
        <v>0</v>
      </c>
      <c r="Q123" s="7">
        <f t="shared" si="77"/>
        <v>0</v>
      </c>
      <c r="R123" s="7">
        <f t="shared" si="77"/>
        <v>0</v>
      </c>
      <c r="S123" s="64">
        <f t="shared" si="77"/>
        <v>0</v>
      </c>
      <c r="T123" s="7">
        <f t="shared" si="77"/>
        <v>0</v>
      </c>
      <c r="U123" s="7">
        <f t="shared" si="77"/>
        <v>0</v>
      </c>
      <c r="V123"/>
      <c r="W123" s="8" t="s">
        <v>57</v>
      </c>
      <c r="X123" s="64">
        <f t="shared" si="65"/>
        <v>0</v>
      </c>
      <c r="Y123" s="64">
        <f t="shared" si="65"/>
        <v>0</v>
      </c>
      <c r="Z123" s="64">
        <f t="shared" si="65"/>
        <v>0</v>
      </c>
      <c r="AA123" s="64">
        <f t="shared" si="65"/>
        <v>0</v>
      </c>
      <c r="AB123" s="64">
        <f t="shared" si="65"/>
        <v>0</v>
      </c>
      <c r="AC123" s="64">
        <f t="shared" si="65"/>
        <v>0</v>
      </c>
      <c r="AD123" s="64">
        <f t="shared" si="65"/>
        <v>0</v>
      </c>
      <c r="AE123" s="64">
        <f t="shared" si="65"/>
        <v>0</v>
      </c>
      <c r="AF123" s="64">
        <f t="shared" si="65"/>
        <v>0</v>
      </c>
      <c r="AH123" s="115" t="s">
        <v>57</v>
      </c>
      <c r="AI123" s="1">
        <f>M79*B20</f>
        <v>45000</v>
      </c>
      <c r="AJ123" s="1">
        <f t="shared" ref="AJ123:AQ125" si="78">N79*C20</f>
        <v>32800</v>
      </c>
      <c r="AK123" s="1">
        <f t="shared" si="78"/>
        <v>24000</v>
      </c>
      <c r="AL123" s="1">
        <f t="shared" si="78"/>
        <v>45000</v>
      </c>
      <c r="AM123" s="1">
        <f t="shared" si="78"/>
        <v>32800</v>
      </c>
      <c r="AN123" s="1">
        <f t="shared" si="78"/>
        <v>24000</v>
      </c>
      <c r="AO123" s="1">
        <f t="shared" si="78"/>
        <v>45000</v>
      </c>
      <c r="AP123" s="1">
        <f t="shared" si="78"/>
        <v>32800</v>
      </c>
      <c r="AQ123" s="1">
        <f t="shared" si="78"/>
        <v>24000</v>
      </c>
    </row>
    <row r="124" spans="1:43" x14ac:dyDescent="0.2">
      <c r="A124" s="1" t="s">
        <v>33</v>
      </c>
      <c r="B124" s="29">
        <v>0</v>
      </c>
      <c r="C124" s="30">
        <v>40000</v>
      </c>
      <c r="D124" s="31">
        <v>0</v>
      </c>
      <c r="E124" s="29">
        <v>0</v>
      </c>
      <c r="F124" s="30">
        <v>40000</v>
      </c>
      <c r="G124" s="31">
        <v>0</v>
      </c>
      <c r="H124" s="30">
        <v>0</v>
      </c>
      <c r="I124" s="30">
        <v>40000</v>
      </c>
      <c r="J124" s="30">
        <v>0</v>
      </c>
      <c r="K124" s="8" t="s">
        <v>62</v>
      </c>
      <c r="L124" s="1" t="s">
        <v>33</v>
      </c>
      <c r="M124" s="64">
        <f t="shared" si="77"/>
        <v>0</v>
      </c>
      <c r="N124" s="7">
        <f t="shared" si="77"/>
        <v>40000</v>
      </c>
      <c r="O124" s="7">
        <f t="shared" si="77"/>
        <v>0</v>
      </c>
      <c r="P124" s="64">
        <f t="shared" si="77"/>
        <v>0</v>
      </c>
      <c r="Q124" s="7">
        <f t="shared" si="77"/>
        <v>40000</v>
      </c>
      <c r="R124" s="7">
        <f t="shared" si="77"/>
        <v>0</v>
      </c>
      <c r="S124" s="64">
        <f t="shared" si="77"/>
        <v>0</v>
      </c>
      <c r="T124" s="7">
        <f t="shared" si="77"/>
        <v>40000</v>
      </c>
      <c r="U124" s="7">
        <f t="shared" si="77"/>
        <v>0</v>
      </c>
      <c r="V124" s="8"/>
      <c r="W124" s="1" t="s">
        <v>33</v>
      </c>
      <c r="X124" s="64">
        <f t="shared" si="65"/>
        <v>0</v>
      </c>
      <c r="Y124" s="64">
        <f t="shared" si="65"/>
        <v>40000</v>
      </c>
      <c r="Z124" s="64">
        <f t="shared" si="65"/>
        <v>0</v>
      </c>
      <c r="AA124" s="64">
        <f t="shared" si="65"/>
        <v>0</v>
      </c>
      <c r="AB124" s="64">
        <f t="shared" si="65"/>
        <v>40000</v>
      </c>
      <c r="AC124" s="64">
        <f t="shared" si="65"/>
        <v>0</v>
      </c>
      <c r="AD124" s="64">
        <f t="shared" si="65"/>
        <v>0</v>
      </c>
      <c r="AE124" s="64">
        <f t="shared" si="65"/>
        <v>40000</v>
      </c>
      <c r="AF124" s="64">
        <f t="shared" si="65"/>
        <v>0</v>
      </c>
      <c r="AH124" s="1" t="s">
        <v>33</v>
      </c>
      <c r="AI124" s="1">
        <f t="shared" ref="AI124:AI125" si="79">M80*B21</f>
        <v>31500</v>
      </c>
      <c r="AJ124" s="1">
        <f t="shared" si="78"/>
        <v>40000</v>
      </c>
      <c r="AK124" s="1">
        <f t="shared" si="78"/>
        <v>28200</v>
      </c>
      <c r="AL124" s="1">
        <f t="shared" si="78"/>
        <v>31500</v>
      </c>
      <c r="AM124" s="1">
        <f t="shared" si="78"/>
        <v>40000</v>
      </c>
      <c r="AN124" s="1">
        <f t="shared" si="78"/>
        <v>28200</v>
      </c>
      <c r="AO124" s="1">
        <f t="shared" si="78"/>
        <v>31500</v>
      </c>
      <c r="AP124" s="1">
        <f t="shared" si="78"/>
        <v>40000</v>
      </c>
      <c r="AQ124" s="1">
        <f t="shared" si="78"/>
        <v>28200</v>
      </c>
    </row>
    <row r="125" spans="1:43" x14ac:dyDescent="0.2">
      <c r="A125" s="1" t="s">
        <v>34</v>
      </c>
      <c r="B125" s="32">
        <v>34000</v>
      </c>
      <c r="C125" s="33">
        <v>0</v>
      </c>
      <c r="D125" s="34">
        <v>36000</v>
      </c>
      <c r="E125" s="32">
        <v>34000</v>
      </c>
      <c r="F125" s="33">
        <v>0</v>
      </c>
      <c r="G125" s="34">
        <v>36000</v>
      </c>
      <c r="H125" s="33">
        <v>34000</v>
      </c>
      <c r="I125" s="33">
        <v>0</v>
      </c>
      <c r="J125" s="33">
        <v>36000</v>
      </c>
      <c r="L125" s="1" t="s">
        <v>34</v>
      </c>
      <c r="M125" s="66">
        <f t="shared" si="77"/>
        <v>34000</v>
      </c>
      <c r="N125" s="65">
        <f t="shared" si="77"/>
        <v>0</v>
      </c>
      <c r="O125" s="65">
        <f t="shared" si="77"/>
        <v>36000</v>
      </c>
      <c r="P125" s="66">
        <f t="shared" si="77"/>
        <v>34000</v>
      </c>
      <c r="Q125" s="65">
        <f t="shared" si="77"/>
        <v>0</v>
      </c>
      <c r="R125" s="65">
        <f t="shared" si="77"/>
        <v>36000</v>
      </c>
      <c r="S125" s="66">
        <f t="shared" si="77"/>
        <v>34000</v>
      </c>
      <c r="T125" s="65">
        <f t="shared" si="77"/>
        <v>0</v>
      </c>
      <c r="U125" s="65">
        <f t="shared" si="77"/>
        <v>36000</v>
      </c>
      <c r="W125" s="1" t="s">
        <v>34</v>
      </c>
      <c r="X125" s="64">
        <f t="shared" si="65"/>
        <v>34000</v>
      </c>
      <c r="Y125" s="64">
        <f t="shared" si="65"/>
        <v>0</v>
      </c>
      <c r="Z125" s="64">
        <f t="shared" si="65"/>
        <v>36000</v>
      </c>
      <c r="AA125" s="64">
        <f t="shared" si="65"/>
        <v>34000</v>
      </c>
      <c r="AB125" s="64">
        <f t="shared" si="65"/>
        <v>0</v>
      </c>
      <c r="AC125" s="64">
        <f t="shared" si="65"/>
        <v>36000</v>
      </c>
      <c r="AD125" s="64">
        <f t="shared" si="65"/>
        <v>34000</v>
      </c>
      <c r="AE125" s="64">
        <f t="shared" si="65"/>
        <v>0</v>
      </c>
      <c r="AF125" s="64">
        <f t="shared" si="65"/>
        <v>36000</v>
      </c>
      <c r="AH125" s="1" t="s">
        <v>34</v>
      </c>
      <c r="AI125" s="1">
        <f t="shared" si="79"/>
        <v>34000</v>
      </c>
      <c r="AJ125" s="1">
        <f t="shared" si="78"/>
        <v>27500</v>
      </c>
      <c r="AK125" s="1">
        <f t="shared" si="78"/>
        <v>36000</v>
      </c>
      <c r="AL125" s="1">
        <f t="shared" si="78"/>
        <v>34000</v>
      </c>
      <c r="AM125" s="1">
        <f t="shared" si="78"/>
        <v>27500</v>
      </c>
      <c r="AN125" s="1">
        <f t="shared" si="78"/>
        <v>36000</v>
      </c>
      <c r="AO125" s="1">
        <f t="shared" si="78"/>
        <v>34000</v>
      </c>
      <c r="AP125" s="1">
        <f t="shared" si="78"/>
        <v>27500</v>
      </c>
      <c r="AQ125" s="1">
        <f t="shared" si="78"/>
        <v>36000</v>
      </c>
    </row>
    <row r="126" spans="1:43" x14ac:dyDescent="0.2">
      <c r="A126" s="8" t="s">
        <v>59</v>
      </c>
      <c r="B126" s="35">
        <v>0</v>
      </c>
      <c r="C126" s="36">
        <v>0</v>
      </c>
      <c r="D126" s="37">
        <v>0</v>
      </c>
      <c r="E126" s="35">
        <v>0</v>
      </c>
      <c r="F126" s="36">
        <v>0</v>
      </c>
      <c r="G126" s="37">
        <v>0</v>
      </c>
      <c r="H126" s="36">
        <v>0</v>
      </c>
      <c r="I126" s="36">
        <v>0</v>
      </c>
      <c r="J126" s="36">
        <v>0</v>
      </c>
      <c r="L126" s="8" t="s">
        <v>59</v>
      </c>
      <c r="M126" s="62">
        <f t="shared" ref="M126:U128" si="80">B82*B20</f>
        <v>0</v>
      </c>
      <c r="N126" s="63">
        <f t="shared" si="80"/>
        <v>0</v>
      </c>
      <c r="O126" s="63">
        <f t="shared" si="80"/>
        <v>0</v>
      </c>
      <c r="P126" s="62">
        <f t="shared" si="80"/>
        <v>0</v>
      </c>
      <c r="Q126" s="63">
        <f t="shared" si="80"/>
        <v>0</v>
      </c>
      <c r="R126" s="63">
        <f t="shared" si="80"/>
        <v>0</v>
      </c>
      <c r="S126" s="62">
        <f t="shared" si="80"/>
        <v>0</v>
      </c>
      <c r="T126" s="63">
        <f t="shared" si="80"/>
        <v>0</v>
      </c>
      <c r="U126" s="63">
        <f t="shared" si="80"/>
        <v>0</v>
      </c>
      <c r="W126" s="8" t="s">
        <v>59</v>
      </c>
      <c r="X126" s="64">
        <f t="shared" si="65"/>
        <v>0</v>
      </c>
      <c r="Y126" s="64">
        <f t="shared" si="65"/>
        <v>0</v>
      </c>
      <c r="Z126" s="64">
        <f t="shared" si="65"/>
        <v>0</v>
      </c>
      <c r="AA126" s="64">
        <f t="shared" si="65"/>
        <v>0</v>
      </c>
      <c r="AB126" s="64">
        <f t="shared" si="65"/>
        <v>0</v>
      </c>
      <c r="AC126" s="64">
        <f t="shared" si="65"/>
        <v>0</v>
      </c>
      <c r="AD126" s="64">
        <f t="shared" si="65"/>
        <v>0</v>
      </c>
      <c r="AE126" s="64">
        <f t="shared" si="65"/>
        <v>0</v>
      </c>
      <c r="AF126" s="64">
        <f t="shared" si="65"/>
        <v>0</v>
      </c>
      <c r="AH126" s="8" t="s">
        <v>59</v>
      </c>
      <c r="AI126" s="1">
        <f>M82*B20</f>
        <v>45000</v>
      </c>
      <c r="AJ126" s="1">
        <f t="shared" ref="AJ126:AQ128" si="81">N82*C20</f>
        <v>32800</v>
      </c>
      <c r="AK126" s="1">
        <f t="shared" si="81"/>
        <v>24000</v>
      </c>
      <c r="AL126" s="1">
        <f t="shared" si="81"/>
        <v>45000</v>
      </c>
      <c r="AM126" s="1">
        <f t="shared" si="81"/>
        <v>32800</v>
      </c>
      <c r="AN126" s="1">
        <f t="shared" si="81"/>
        <v>24000</v>
      </c>
      <c r="AO126" s="1">
        <f t="shared" si="81"/>
        <v>45000</v>
      </c>
      <c r="AP126" s="1">
        <f t="shared" si="81"/>
        <v>32800</v>
      </c>
      <c r="AQ126" s="1">
        <f t="shared" si="81"/>
        <v>24000</v>
      </c>
    </row>
    <row r="127" spans="1:43" x14ac:dyDescent="0.2">
      <c r="A127" s="1" t="s">
        <v>33</v>
      </c>
      <c r="B127" s="29">
        <v>0</v>
      </c>
      <c r="C127" s="30">
        <v>40000</v>
      </c>
      <c r="D127" s="31">
        <v>0</v>
      </c>
      <c r="E127" s="29">
        <v>0</v>
      </c>
      <c r="F127" s="30">
        <v>40000</v>
      </c>
      <c r="G127" s="31">
        <v>0</v>
      </c>
      <c r="H127" s="30">
        <v>0</v>
      </c>
      <c r="I127" s="30">
        <v>40000</v>
      </c>
      <c r="J127" s="30">
        <v>0</v>
      </c>
      <c r="L127" s="1" t="s">
        <v>33</v>
      </c>
      <c r="M127" s="64">
        <f t="shared" si="80"/>
        <v>0</v>
      </c>
      <c r="N127" s="7">
        <f t="shared" si="80"/>
        <v>40000</v>
      </c>
      <c r="O127" s="7">
        <f t="shared" si="80"/>
        <v>0</v>
      </c>
      <c r="P127" s="64">
        <f t="shared" si="80"/>
        <v>0</v>
      </c>
      <c r="Q127" s="7">
        <f t="shared" si="80"/>
        <v>40000</v>
      </c>
      <c r="R127" s="7">
        <f t="shared" si="80"/>
        <v>0</v>
      </c>
      <c r="S127" s="64">
        <f t="shared" si="80"/>
        <v>0</v>
      </c>
      <c r="T127" s="7">
        <f t="shared" si="80"/>
        <v>40000</v>
      </c>
      <c r="U127" s="7">
        <f t="shared" si="80"/>
        <v>0</v>
      </c>
      <c r="W127" s="1" t="s">
        <v>33</v>
      </c>
      <c r="X127" s="64">
        <f t="shared" ref="X127:AF142" si="82">M127-B127+X83</f>
        <v>0</v>
      </c>
      <c r="Y127" s="64">
        <f t="shared" si="82"/>
        <v>40000</v>
      </c>
      <c r="Z127" s="64">
        <f t="shared" si="82"/>
        <v>0</v>
      </c>
      <c r="AA127" s="64">
        <f t="shared" si="82"/>
        <v>0</v>
      </c>
      <c r="AB127" s="64">
        <f t="shared" si="82"/>
        <v>40000</v>
      </c>
      <c r="AC127" s="64">
        <f t="shared" si="82"/>
        <v>0</v>
      </c>
      <c r="AD127" s="64">
        <f t="shared" si="82"/>
        <v>0</v>
      </c>
      <c r="AE127" s="64">
        <f t="shared" si="82"/>
        <v>40000</v>
      </c>
      <c r="AF127" s="64">
        <f t="shared" si="82"/>
        <v>0</v>
      </c>
      <c r="AH127" s="1" t="s">
        <v>33</v>
      </c>
      <c r="AI127" s="1">
        <f t="shared" ref="AI127:AI128" si="83">M83*B21</f>
        <v>31500</v>
      </c>
      <c r="AJ127" s="1">
        <f t="shared" si="81"/>
        <v>40000</v>
      </c>
      <c r="AK127" s="1">
        <f t="shared" si="81"/>
        <v>28200</v>
      </c>
      <c r="AL127" s="1">
        <f t="shared" si="81"/>
        <v>31500</v>
      </c>
      <c r="AM127" s="1">
        <f t="shared" si="81"/>
        <v>40000</v>
      </c>
      <c r="AN127" s="1">
        <f t="shared" si="81"/>
        <v>28200</v>
      </c>
      <c r="AO127" s="1">
        <f t="shared" si="81"/>
        <v>31500</v>
      </c>
      <c r="AP127" s="1">
        <f t="shared" si="81"/>
        <v>40000</v>
      </c>
      <c r="AQ127" s="1">
        <f t="shared" si="81"/>
        <v>28200</v>
      </c>
    </row>
    <row r="128" spans="1:43" x14ac:dyDescent="0.2">
      <c r="A128" s="1" t="s">
        <v>34</v>
      </c>
      <c r="B128" s="32">
        <v>34000</v>
      </c>
      <c r="C128" s="33">
        <v>0</v>
      </c>
      <c r="D128" s="34">
        <v>36000</v>
      </c>
      <c r="E128" s="32">
        <v>34000</v>
      </c>
      <c r="F128" s="33">
        <v>0</v>
      </c>
      <c r="G128" s="34">
        <v>36000</v>
      </c>
      <c r="H128" s="33">
        <v>34000</v>
      </c>
      <c r="I128" s="33">
        <v>0</v>
      </c>
      <c r="J128" s="33">
        <v>36000</v>
      </c>
      <c r="L128" s="1" t="s">
        <v>34</v>
      </c>
      <c r="M128" s="66">
        <f t="shared" si="80"/>
        <v>34000</v>
      </c>
      <c r="N128" s="65">
        <f t="shared" si="80"/>
        <v>0</v>
      </c>
      <c r="O128" s="65">
        <f t="shared" si="80"/>
        <v>36000</v>
      </c>
      <c r="P128" s="66">
        <f t="shared" si="80"/>
        <v>34000</v>
      </c>
      <c r="Q128" s="65">
        <f t="shared" si="80"/>
        <v>0</v>
      </c>
      <c r="R128" s="65">
        <f t="shared" si="80"/>
        <v>36000</v>
      </c>
      <c r="S128" s="66">
        <f t="shared" si="80"/>
        <v>34000</v>
      </c>
      <c r="T128" s="65">
        <f t="shared" si="80"/>
        <v>0</v>
      </c>
      <c r="U128" s="65">
        <f t="shared" si="80"/>
        <v>36000</v>
      </c>
      <c r="W128" s="1" t="s">
        <v>34</v>
      </c>
      <c r="X128" s="64">
        <f t="shared" si="82"/>
        <v>34000</v>
      </c>
      <c r="Y128" s="64">
        <f t="shared" si="82"/>
        <v>0</v>
      </c>
      <c r="Z128" s="64">
        <f t="shared" si="82"/>
        <v>36000</v>
      </c>
      <c r="AA128" s="64">
        <f t="shared" si="82"/>
        <v>34000</v>
      </c>
      <c r="AB128" s="64">
        <f t="shared" si="82"/>
        <v>0</v>
      </c>
      <c r="AC128" s="64">
        <f t="shared" si="82"/>
        <v>36000</v>
      </c>
      <c r="AD128" s="64">
        <f t="shared" si="82"/>
        <v>34000</v>
      </c>
      <c r="AE128" s="64">
        <f t="shared" si="82"/>
        <v>0</v>
      </c>
      <c r="AF128" s="64">
        <f t="shared" si="82"/>
        <v>36000</v>
      </c>
      <c r="AH128" s="1" t="s">
        <v>34</v>
      </c>
      <c r="AI128" s="1">
        <f t="shared" si="83"/>
        <v>34000</v>
      </c>
      <c r="AJ128" s="1">
        <f t="shared" si="81"/>
        <v>27500</v>
      </c>
      <c r="AK128" s="1">
        <f t="shared" si="81"/>
        <v>36000</v>
      </c>
      <c r="AL128" s="1">
        <f t="shared" si="81"/>
        <v>34000</v>
      </c>
      <c r="AM128" s="1">
        <f t="shared" si="81"/>
        <v>27500</v>
      </c>
      <c r="AN128" s="1">
        <f t="shared" si="81"/>
        <v>36000</v>
      </c>
      <c r="AO128" s="1">
        <f t="shared" si="81"/>
        <v>34000</v>
      </c>
      <c r="AP128" s="1">
        <f t="shared" si="81"/>
        <v>27500</v>
      </c>
      <c r="AQ128" s="1">
        <f t="shared" si="81"/>
        <v>36000</v>
      </c>
    </row>
    <row r="129" spans="1:43" ht="13.9" customHeight="1" x14ac:dyDescent="0.2">
      <c r="A129" s="8" t="s">
        <v>60</v>
      </c>
      <c r="B129" s="35">
        <v>0</v>
      </c>
      <c r="C129" s="36">
        <v>0</v>
      </c>
      <c r="D129" s="37">
        <v>0</v>
      </c>
      <c r="E129" s="35">
        <v>0</v>
      </c>
      <c r="F129" s="36">
        <v>0</v>
      </c>
      <c r="G129" s="37">
        <v>0</v>
      </c>
      <c r="H129" s="36">
        <v>0</v>
      </c>
      <c r="I129" s="36">
        <v>0</v>
      </c>
      <c r="J129" s="36">
        <v>0</v>
      </c>
      <c r="L129" s="8" t="s">
        <v>60</v>
      </c>
      <c r="M129" s="62">
        <f t="shared" ref="M129:U131" si="84">B85*B20</f>
        <v>0</v>
      </c>
      <c r="N129" s="63">
        <f t="shared" si="84"/>
        <v>0</v>
      </c>
      <c r="O129" s="63">
        <f t="shared" si="84"/>
        <v>0</v>
      </c>
      <c r="P129" s="62">
        <f t="shared" si="84"/>
        <v>0</v>
      </c>
      <c r="Q129" s="63">
        <f t="shared" si="84"/>
        <v>0</v>
      </c>
      <c r="R129" s="63">
        <f t="shared" si="84"/>
        <v>0</v>
      </c>
      <c r="S129" s="62">
        <f t="shared" si="84"/>
        <v>0</v>
      </c>
      <c r="T129" s="63">
        <f t="shared" si="84"/>
        <v>0</v>
      </c>
      <c r="U129" s="63">
        <f t="shared" si="84"/>
        <v>0</v>
      </c>
      <c r="W129" s="8" t="s">
        <v>60</v>
      </c>
      <c r="X129" s="64">
        <f t="shared" si="82"/>
        <v>0</v>
      </c>
      <c r="Y129" s="64">
        <f t="shared" si="82"/>
        <v>0</v>
      </c>
      <c r="Z129" s="64">
        <f t="shared" si="82"/>
        <v>0</v>
      </c>
      <c r="AA129" s="64">
        <f t="shared" si="82"/>
        <v>0</v>
      </c>
      <c r="AB129" s="64">
        <f t="shared" si="82"/>
        <v>0</v>
      </c>
      <c r="AC129" s="64">
        <f t="shared" si="82"/>
        <v>0</v>
      </c>
      <c r="AD129" s="64">
        <f t="shared" si="82"/>
        <v>0</v>
      </c>
      <c r="AE129" s="64">
        <f t="shared" si="82"/>
        <v>0</v>
      </c>
      <c r="AF129" s="64">
        <f t="shared" si="82"/>
        <v>0</v>
      </c>
      <c r="AH129" s="8" t="s">
        <v>60</v>
      </c>
      <c r="AI129" s="1">
        <f>M85*B20</f>
        <v>45000</v>
      </c>
      <c r="AJ129" s="1">
        <f t="shared" ref="AJ129:AQ131" si="85">N85*C20</f>
        <v>32800</v>
      </c>
      <c r="AK129" s="1">
        <f t="shared" si="85"/>
        <v>24000</v>
      </c>
      <c r="AL129" s="1">
        <f t="shared" si="85"/>
        <v>45000</v>
      </c>
      <c r="AM129" s="1">
        <f t="shared" si="85"/>
        <v>32800</v>
      </c>
      <c r="AN129" s="1">
        <f t="shared" si="85"/>
        <v>24000</v>
      </c>
      <c r="AO129" s="1">
        <f t="shared" si="85"/>
        <v>45000</v>
      </c>
      <c r="AP129" s="1">
        <f t="shared" si="85"/>
        <v>32800</v>
      </c>
      <c r="AQ129" s="1">
        <f t="shared" si="85"/>
        <v>24000</v>
      </c>
    </row>
    <row r="130" spans="1:43" x14ac:dyDescent="0.2">
      <c r="A130" s="1" t="s">
        <v>33</v>
      </c>
      <c r="B130" s="29">
        <v>0</v>
      </c>
      <c r="C130" s="30">
        <v>40000</v>
      </c>
      <c r="D130" s="31">
        <v>0</v>
      </c>
      <c r="E130" s="29">
        <v>0</v>
      </c>
      <c r="F130" s="30">
        <v>40000</v>
      </c>
      <c r="G130" s="31">
        <v>0</v>
      </c>
      <c r="H130" s="30">
        <v>0</v>
      </c>
      <c r="I130" s="30">
        <v>40000</v>
      </c>
      <c r="J130" s="30">
        <v>0</v>
      </c>
      <c r="L130" s="1" t="s">
        <v>33</v>
      </c>
      <c r="M130" s="64">
        <f t="shared" si="84"/>
        <v>0</v>
      </c>
      <c r="N130" s="7">
        <f t="shared" si="84"/>
        <v>40000</v>
      </c>
      <c r="O130" s="7">
        <f t="shared" si="84"/>
        <v>0</v>
      </c>
      <c r="P130" s="64">
        <f t="shared" si="84"/>
        <v>0</v>
      </c>
      <c r="Q130" s="7">
        <f t="shared" si="84"/>
        <v>40000</v>
      </c>
      <c r="R130" s="7">
        <f t="shared" si="84"/>
        <v>0</v>
      </c>
      <c r="S130" s="64">
        <f t="shared" si="84"/>
        <v>0</v>
      </c>
      <c r="T130" s="7">
        <f t="shared" si="84"/>
        <v>40000</v>
      </c>
      <c r="U130" s="7">
        <f t="shared" si="84"/>
        <v>0</v>
      </c>
      <c r="W130" s="1" t="s">
        <v>33</v>
      </c>
      <c r="X130" s="64">
        <f t="shared" si="82"/>
        <v>0</v>
      </c>
      <c r="Y130" s="64">
        <f t="shared" si="82"/>
        <v>40000</v>
      </c>
      <c r="Z130" s="64">
        <f t="shared" si="82"/>
        <v>0</v>
      </c>
      <c r="AA130" s="64">
        <f t="shared" si="82"/>
        <v>0</v>
      </c>
      <c r="AB130" s="64">
        <f t="shared" si="82"/>
        <v>40000</v>
      </c>
      <c r="AC130" s="64">
        <f t="shared" si="82"/>
        <v>0</v>
      </c>
      <c r="AD130" s="64">
        <f t="shared" si="82"/>
        <v>0</v>
      </c>
      <c r="AE130" s="64">
        <f t="shared" si="82"/>
        <v>40000</v>
      </c>
      <c r="AF130" s="64">
        <f t="shared" si="82"/>
        <v>0</v>
      </c>
      <c r="AH130" s="1" t="s">
        <v>33</v>
      </c>
      <c r="AI130" s="1">
        <f t="shared" ref="AI130:AI131" si="86">M86*B21</f>
        <v>31500</v>
      </c>
      <c r="AJ130" s="1">
        <f t="shared" si="85"/>
        <v>40000</v>
      </c>
      <c r="AK130" s="1">
        <f t="shared" si="85"/>
        <v>28200</v>
      </c>
      <c r="AL130" s="1">
        <f t="shared" si="85"/>
        <v>31500</v>
      </c>
      <c r="AM130" s="1">
        <f t="shared" si="85"/>
        <v>40000</v>
      </c>
      <c r="AN130" s="1">
        <f t="shared" si="85"/>
        <v>28200</v>
      </c>
      <c r="AO130" s="1">
        <f t="shared" si="85"/>
        <v>31500</v>
      </c>
      <c r="AP130" s="1">
        <f t="shared" si="85"/>
        <v>40000</v>
      </c>
      <c r="AQ130" s="1">
        <f t="shared" si="85"/>
        <v>28200</v>
      </c>
    </row>
    <row r="131" spans="1:43" ht="15" thickBot="1" x14ac:dyDescent="0.25">
      <c r="A131" s="1" t="s">
        <v>34</v>
      </c>
      <c r="B131" s="38">
        <v>34000</v>
      </c>
      <c r="C131" s="39">
        <v>0</v>
      </c>
      <c r="D131" s="40">
        <v>36000</v>
      </c>
      <c r="E131" s="38">
        <v>34000</v>
      </c>
      <c r="F131" s="39">
        <v>0</v>
      </c>
      <c r="G131" s="40">
        <v>36000</v>
      </c>
      <c r="H131" s="39">
        <v>34000</v>
      </c>
      <c r="I131" s="39">
        <v>0</v>
      </c>
      <c r="J131" s="39">
        <v>36000</v>
      </c>
      <c r="L131" s="1" t="s">
        <v>34</v>
      </c>
      <c r="M131" s="66">
        <f t="shared" si="84"/>
        <v>34000</v>
      </c>
      <c r="N131" s="65">
        <f t="shared" si="84"/>
        <v>0</v>
      </c>
      <c r="O131" s="65">
        <f t="shared" si="84"/>
        <v>36000</v>
      </c>
      <c r="P131" s="66">
        <f t="shared" si="84"/>
        <v>34000</v>
      </c>
      <c r="Q131" s="65">
        <f t="shared" si="84"/>
        <v>0</v>
      </c>
      <c r="R131" s="65">
        <f t="shared" si="84"/>
        <v>36000</v>
      </c>
      <c r="S131" s="66">
        <f t="shared" si="84"/>
        <v>34000</v>
      </c>
      <c r="T131" s="65">
        <f t="shared" si="84"/>
        <v>0</v>
      </c>
      <c r="U131" s="65">
        <f t="shared" si="84"/>
        <v>36000</v>
      </c>
      <c r="W131" s="1" t="s">
        <v>34</v>
      </c>
      <c r="X131" s="64">
        <f t="shared" si="82"/>
        <v>34000</v>
      </c>
      <c r="Y131" s="64">
        <f t="shared" si="82"/>
        <v>0</v>
      </c>
      <c r="Z131" s="64">
        <f t="shared" si="82"/>
        <v>36000</v>
      </c>
      <c r="AA131" s="64">
        <f t="shared" si="82"/>
        <v>34000</v>
      </c>
      <c r="AB131" s="64">
        <f t="shared" si="82"/>
        <v>0</v>
      </c>
      <c r="AC131" s="64">
        <f t="shared" si="82"/>
        <v>36000</v>
      </c>
      <c r="AD131" s="64">
        <f t="shared" si="82"/>
        <v>34000</v>
      </c>
      <c r="AE131" s="64">
        <f t="shared" si="82"/>
        <v>0</v>
      </c>
      <c r="AF131" s="64">
        <f t="shared" si="82"/>
        <v>36000</v>
      </c>
      <c r="AH131" s="43" t="s">
        <v>34</v>
      </c>
      <c r="AI131" s="1">
        <f t="shared" si="86"/>
        <v>34000</v>
      </c>
      <c r="AJ131" s="1">
        <f t="shared" si="85"/>
        <v>27500</v>
      </c>
      <c r="AK131" s="1">
        <f t="shared" si="85"/>
        <v>36000</v>
      </c>
      <c r="AL131" s="1">
        <f t="shared" si="85"/>
        <v>34000</v>
      </c>
      <c r="AM131" s="1">
        <f t="shared" si="85"/>
        <v>27500</v>
      </c>
      <c r="AN131" s="1">
        <f t="shared" si="85"/>
        <v>36000</v>
      </c>
      <c r="AO131" s="1">
        <f t="shared" si="85"/>
        <v>34000</v>
      </c>
      <c r="AP131" s="1">
        <f t="shared" si="85"/>
        <v>27500</v>
      </c>
      <c r="AQ131" s="1">
        <f t="shared" si="85"/>
        <v>36000</v>
      </c>
    </row>
    <row r="132" spans="1:43" x14ac:dyDescent="0.2">
      <c r="A132" s="8" t="s">
        <v>57</v>
      </c>
      <c r="B132" s="29">
        <v>0</v>
      </c>
      <c r="C132" s="30">
        <v>0</v>
      </c>
      <c r="D132" s="31">
        <v>0</v>
      </c>
      <c r="E132" s="29">
        <v>0</v>
      </c>
      <c r="F132" s="30">
        <v>0</v>
      </c>
      <c r="G132" s="31">
        <v>0</v>
      </c>
      <c r="H132" s="30">
        <v>0</v>
      </c>
      <c r="I132" s="30">
        <v>0</v>
      </c>
      <c r="J132" s="30">
        <v>0</v>
      </c>
      <c r="K132" s="8" t="s">
        <v>63</v>
      </c>
      <c r="L132" s="8" t="s">
        <v>57</v>
      </c>
      <c r="M132" s="62">
        <f t="shared" ref="M132:U134" si="87">B88*B20</f>
        <v>0</v>
      </c>
      <c r="N132" s="63">
        <f t="shared" si="87"/>
        <v>0</v>
      </c>
      <c r="O132" s="63">
        <f t="shared" si="87"/>
        <v>0</v>
      </c>
      <c r="P132" s="62">
        <f t="shared" si="87"/>
        <v>0</v>
      </c>
      <c r="Q132" s="63">
        <f t="shared" si="87"/>
        <v>0</v>
      </c>
      <c r="R132" s="63">
        <f t="shared" si="87"/>
        <v>0</v>
      </c>
      <c r="S132" s="62">
        <f t="shared" si="87"/>
        <v>0</v>
      </c>
      <c r="T132" s="63">
        <f t="shared" si="87"/>
        <v>0</v>
      </c>
      <c r="U132" s="63">
        <f t="shared" si="87"/>
        <v>0</v>
      </c>
      <c r="W132" s="8" t="s">
        <v>57</v>
      </c>
      <c r="X132" s="64">
        <f t="shared" si="82"/>
        <v>0</v>
      </c>
      <c r="Y132" s="64">
        <f t="shared" si="82"/>
        <v>0</v>
      </c>
      <c r="Z132" s="64">
        <f t="shared" si="82"/>
        <v>0</v>
      </c>
      <c r="AA132" s="64">
        <f t="shared" si="82"/>
        <v>0</v>
      </c>
      <c r="AB132" s="64">
        <f t="shared" si="82"/>
        <v>0</v>
      </c>
      <c r="AC132" s="64">
        <f t="shared" si="82"/>
        <v>0</v>
      </c>
      <c r="AD132" s="64">
        <f t="shared" si="82"/>
        <v>0</v>
      </c>
      <c r="AE132" s="64">
        <f t="shared" si="82"/>
        <v>0</v>
      </c>
      <c r="AF132" s="64">
        <f t="shared" si="82"/>
        <v>0</v>
      </c>
      <c r="AH132" s="119" t="s">
        <v>57</v>
      </c>
      <c r="AI132" s="1">
        <f>M88*B20</f>
        <v>45000</v>
      </c>
      <c r="AJ132" s="1">
        <f t="shared" ref="AJ132:AQ134" si="88">N88*C20</f>
        <v>8200</v>
      </c>
      <c r="AK132" s="1">
        <f t="shared" si="88"/>
        <v>24000</v>
      </c>
      <c r="AL132" s="1">
        <f t="shared" si="88"/>
        <v>45000</v>
      </c>
      <c r="AM132" s="1">
        <f t="shared" si="88"/>
        <v>8200</v>
      </c>
      <c r="AN132" s="1">
        <f t="shared" si="88"/>
        <v>24000</v>
      </c>
      <c r="AO132" s="1">
        <f t="shared" si="88"/>
        <v>45000</v>
      </c>
      <c r="AP132" s="1">
        <f t="shared" si="88"/>
        <v>8200</v>
      </c>
      <c r="AQ132" s="1">
        <f t="shared" si="88"/>
        <v>24000</v>
      </c>
    </row>
    <row r="133" spans="1:43" x14ac:dyDescent="0.2">
      <c r="A133" s="1" t="s">
        <v>33</v>
      </c>
      <c r="B133" s="29">
        <v>0</v>
      </c>
      <c r="C133" s="30">
        <v>32000</v>
      </c>
      <c r="D133" s="31">
        <v>0</v>
      </c>
      <c r="E133" s="29">
        <v>0</v>
      </c>
      <c r="F133" s="30">
        <v>32000</v>
      </c>
      <c r="G133" s="31">
        <v>0</v>
      </c>
      <c r="H133" s="30">
        <v>0</v>
      </c>
      <c r="I133" s="30">
        <v>32000</v>
      </c>
      <c r="J133" s="30">
        <v>0</v>
      </c>
      <c r="L133" s="1" t="s">
        <v>33</v>
      </c>
      <c r="M133" s="64">
        <f t="shared" si="87"/>
        <v>0</v>
      </c>
      <c r="N133" s="7">
        <f t="shared" si="87"/>
        <v>32000</v>
      </c>
      <c r="O133" s="7">
        <f t="shared" si="87"/>
        <v>0</v>
      </c>
      <c r="P133" s="64">
        <f t="shared" si="87"/>
        <v>0</v>
      </c>
      <c r="Q133" s="7">
        <f t="shared" si="87"/>
        <v>32000</v>
      </c>
      <c r="R133" s="7">
        <f t="shared" si="87"/>
        <v>0</v>
      </c>
      <c r="S133" s="64">
        <f t="shared" si="87"/>
        <v>0</v>
      </c>
      <c r="T133" s="7">
        <f t="shared" si="87"/>
        <v>32000</v>
      </c>
      <c r="U133" s="7">
        <f t="shared" si="87"/>
        <v>0</v>
      </c>
      <c r="V133" s="8"/>
      <c r="W133" s="1" t="s">
        <v>33</v>
      </c>
      <c r="X133" s="64">
        <f t="shared" si="82"/>
        <v>0</v>
      </c>
      <c r="Y133" s="64">
        <f t="shared" si="82"/>
        <v>32000</v>
      </c>
      <c r="Z133" s="64">
        <f t="shared" si="82"/>
        <v>0</v>
      </c>
      <c r="AA133" s="64">
        <f t="shared" si="82"/>
        <v>0</v>
      </c>
      <c r="AB133" s="64">
        <f t="shared" si="82"/>
        <v>32000</v>
      </c>
      <c r="AC133" s="64">
        <f t="shared" si="82"/>
        <v>0</v>
      </c>
      <c r="AD133" s="64">
        <f t="shared" si="82"/>
        <v>0</v>
      </c>
      <c r="AE133" s="64">
        <f t="shared" si="82"/>
        <v>32000</v>
      </c>
      <c r="AF133" s="64">
        <f t="shared" si="82"/>
        <v>0</v>
      </c>
      <c r="AH133" s="1" t="s">
        <v>33</v>
      </c>
      <c r="AI133" s="1">
        <f t="shared" ref="AI133:AI134" si="89">M89*B21</f>
        <v>36000</v>
      </c>
      <c r="AJ133" s="1">
        <f t="shared" si="88"/>
        <v>32000</v>
      </c>
      <c r="AK133" s="1">
        <f t="shared" si="88"/>
        <v>28200</v>
      </c>
      <c r="AL133" s="1">
        <f t="shared" si="88"/>
        <v>36000</v>
      </c>
      <c r="AM133" s="1">
        <f t="shared" si="88"/>
        <v>32000</v>
      </c>
      <c r="AN133" s="1">
        <f t="shared" si="88"/>
        <v>28200</v>
      </c>
      <c r="AO133" s="1">
        <f t="shared" si="88"/>
        <v>36000</v>
      </c>
      <c r="AP133" s="1">
        <f t="shared" si="88"/>
        <v>32000</v>
      </c>
      <c r="AQ133" s="1">
        <f t="shared" si="88"/>
        <v>28200</v>
      </c>
    </row>
    <row r="134" spans="1:43" x14ac:dyDescent="0.2">
      <c r="A134" s="1" t="s">
        <v>34</v>
      </c>
      <c r="B134" s="32">
        <v>51000</v>
      </c>
      <c r="C134" s="33">
        <v>0</v>
      </c>
      <c r="D134" s="34">
        <v>31500</v>
      </c>
      <c r="E134" s="32">
        <v>51000</v>
      </c>
      <c r="F134" s="33">
        <v>0</v>
      </c>
      <c r="G134" s="34">
        <v>31500</v>
      </c>
      <c r="H134" s="33">
        <v>51000</v>
      </c>
      <c r="I134" s="33">
        <v>0</v>
      </c>
      <c r="J134" s="33">
        <v>31500</v>
      </c>
      <c r="L134" s="1" t="s">
        <v>34</v>
      </c>
      <c r="M134" s="66">
        <f t="shared" si="87"/>
        <v>51000</v>
      </c>
      <c r="N134" s="65">
        <f t="shared" si="87"/>
        <v>0</v>
      </c>
      <c r="O134" s="65">
        <f t="shared" si="87"/>
        <v>31500</v>
      </c>
      <c r="P134" s="66">
        <f t="shared" si="87"/>
        <v>51000</v>
      </c>
      <c r="Q134" s="65">
        <f t="shared" si="87"/>
        <v>0</v>
      </c>
      <c r="R134" s="65">
        <f t="shared" si="87"/>
        <v>31500</v>
      </c>
      <c r="S134" s="66">
        <f t="shared" si="87"/>
        <v>51000</v>
      </c>
      <c r="T134" s="65">
        <f t="shared" si="87"/>
        <v>0</v>
      </c>
      <c r="U134" s="65">
        <f t="shared" si="87"/>
        <v>31500</v>
      </c>
      <c r="W134" s="1" t="s">
        <v>34</v>
      </c>
      <c r="X134" s="64">
        <f t="shared" si="82"/>
        <v>51000</v>
      </c>
      <c r="Y134" s="64">
        <f t="shared" si="82"/>
        <v>0</v>
      </c>
      <c r="Z134" s="64">
        <f t="shared" si="82"/>
        <v>31500</v>
      </c>
      <c r="AA134" s="64">
        <f t="shared" si="82"/>
        <v>51000</v>
      </c>
      <c r="AB134" s="64">
        <f t="shared" si="82"/>
        <v>0</v>
      </c>
      <c r="AC134" s="64">
        <f t="shared" si="82"/>
        <v>31500</v>
      </c>
      <c r="AD134" s="64">
        <f t="shared" si="82"/>
        <v>51000</v>
      </c>
      <c r="AE134" s="64">
        <f t="shared" si="82"/>
        <v>0</v>
      </c>
      <c r="AF134" s="64">
        <f t="shared" si="82"/>
        <v>31500</v>
      </c>
      <c r="AH134" s="1" t="s">
        <v>34</v>
      </c>
      <c r="AI134" s="1">
        <f t="shared" si="89"/>
        <v>51000</v>
      </c>
      <c r="AJ134" s="1">
        <f t="shared" si="88"/>
        <v>22500</v>
      </c>
      <c r="AK134" s="1">
        <f t="shared" si="88"/>
        <v>31500</v>
      </c>
      <c r="AL134" s="1">
        <f t="shared" si="88"/>
        <v>51000</v>
      </c>
      <c r="AM134" s="1">
        <f t="shared" si="88"/>
        <v>22500</v>
      </c>
      <c r="AN134" s="1">
        <f t="shared" si="88"/>
        <v>31500</v>
      </c>
      <c r="AO134" s="1">
        <f t="shared" si="88"/>
        <v>51000</v>
      </c>
      <c r="AP134" s="1">
        <f t="shared" si="88"/>
        <v>22500</v>
      </c>
      <c r="AQ134" s="1">
        <f t="shared" si="88"/>
        <v>31500</v>
      </c>
    </row>
    <row r="135" spans="1:43" x14ac:dyDescent="0.2">
      <c r="A135" s="8" t="s">
        <v>59</v>
      </c>
      <c r="B135" s="35">
        <v>0</v>
      </c>
      <c r="C135" s="36">
        <v>0</v>
      </c>
      <c r="D135" s="37">
        <v>0</v>
      </c>
      <c r="E135" s="35">
        <v>0</v>
      </c>
      <c r="F135" s="36">
        <v>0</v>
      </c>
      <c r="G135" s="37">
        <v>0</v>
      </c>
      <c r="H135" s="36">
        <v>0</v>
      </c>
      <c r="I135" s="36">
        <v>0</v>
      </c>
      <c r="J135" s="36">
        <v>0</v>
      </c>
      <c r="L135" s="8" t="s">
        <v>59</v>
      </c>
      <c r="M135" s="62">
        <f t="shared" ref="M135:U137" si="90">B91*B20</f>
        <v>0</v>
      </c>
      <c r="N135" s="63">
        <f t="shared" si="90"/>
        <v>0</v>
      </c>
      <c r="O135" s="63">
        <f t="shared" si="90"/>
        <v>0</v>
      </c>
      <c r="P135" s="62">
        <f t="shared" si="90"/>
        <v>0</v>
      </c>
      <c r="Q135" s="63">
        <f t="shared" si="90"/>
        <v>0</v>
      </c>
      <c r="R135" s="63">
        <f t="shared" si="90"/>
        <v>0</v>
      </c>
      <c r="S135" s="62">
        <f t="shared" si="90"/>
        <v>0</v>
      </c>
      <c r="T135" s="63">
        <f t="shared" si="90"/>
        <v>0</v>
      </c>
      <c r="U135" s="63">
        <f t="shared" si="90"/>
        <v>0</v>
      </c>
      <c r="W135" s="8" t="s">
        <v>59</v>
      </c>
      <c r="X135" s="64">
        <f t="shared" si="82"/>
        <v>0</v>
      </c>
      <c r="Y135" s="64">
        <f t="shared" si="82"/>
        <v>0</v>
      </c>
      <c r="Z135" s="64">
        <f t="shared" si="82"/>
        <v>0</v>
      </c>
      <c r="AA135" s="64">
        <f t="shared" si="82"/>
        <v>0</v>
      </c>
      <c r="AB135" s="64">
        <f t="shared" si="82"/>
        <v>0</v>
      </c>
      <c r="AC135" s="64">
        <f t="shared" si="82"/>
        <v>0</v>
      </c>
      <c r="AD135" s="64">
        <f t="shared" si="82"/>
        <v>0</v>
      </c>
      <c r="AE135" s="64">
        <f t="shared" si="82"/>
        <v>0</v>
      </c>
      <c r="AF135" s="64">
        <f t="shared" si="82"/>
        <v>0</v>
      </c>
      <c r="AH135" s="8" t="s">
        <v>59</v>
      </c>
      <c r="AI135" s="1">
        <f>M91*B20</f>
        <v>45000</v>
      </c>
      <c r="AJ135" s="1">
        <f t="shared" ref="AJ135:AQ137" si="91">N91*C20</f>
        <v>8200</v>
      </c>
      <c r="AK135" s="1">
        <f t="shared" si="91"/>
        <v>24000</v>
      </c>
      <c r="AL135" s="1">
        <f t="shared" si="91"/>
        <v>45000</v>
      </c>
      <c r="AM135" s="1">
        <f t="shared" si="91"/>
        <v>8200</v>
      </c>
      <c r="AN135" s="1">
        <f t="shared" si="91"/>
        <v>24000</v>
      </c>
      <c r="AO135" s="1">
        <f t="shared" si="91"/>
        <v>45000</v>
      </c>
      <c r="AP135" s="1">
        <f t="shared" si="91"/>
        <v>8200</v>
      </c>
      <c r="AQ135" s="1">
        <f t="shared" si="91"/>
        <v>24000</v>
      </c>
    </row>
    <row r="136" spans="1:43" x14ac:dyDescent="0.2">
      <c r="A136" s="1" t="s">
        <v>33</v>
      </c>
      <c r="B136" s="29">
        <v>0</v>
      </c>
      <c r="C136" s="30">
        <v>32000</v>
      </c>
      <c r="D136" s="31">
        <v>0</v>
      </c>
      <c r="E136" s="29">
        <v>0</v>
      </c>
      <c r="F136" s="30">
        <v>32000</v>
      </c>
      <c r="G136" s="31">
        <v>0</v>
      </c>
      <c r="H136" s="30">
        <v>0</v>
      </c>
      <c r="I136" s="30">
        <v>32000</v>
      </c>
      <c r="J136" s="30">
        <v>0</v>
      </c>
      <c r="L136" s="1" t="s">
        <v>33</v>
      </c>
      <c r="M136" s="64">
        <f t="shared" si="90"/>
        <v>0</v>
      </c>
      <c r="N136" s="7">
        <f t="shared" si="90"/>
        <v>32000</v>
      </c>
      <c r="O136" s="7">
        <f t="shared" si="90"/>
        <v>0</v>
      </c>
      <c r="P136" s="64">
        <f t="shared" si="90"/>
        <v>0</v>
      </c>
      <c r="Q136" s="7">
        <f t="shared" si="90"/>
        <v>32000</v>
      </c>
      <c r="R136" s="7">
        <f t="shared" si="90"/>
        <v>0</v>
      </c>
      <c r="S136" s="64">
        <f t="shared" si="90"/>
        <v>0</v>
      </c>
      <c r="T136" s="7">
        <f t="shared" si="90"/>
        <v>32000</v>
      </c>
      <c r="U136" s="7">
        <f t="shared" si="90"/>
        <v>0</v>
      </c>
      <c r="W136" s="1" t="s">
        <v>33</v>
      </c>
      <c r="X136" s="64">
        <f t="shared" si="82"/>
        <v>0</v>
      </c>
      <c r="Y136" s="64">
        <f t="shared" si="82"/>
        <v>32000</v>
      </c>
      <c r="Z136" s="64">
        <f t="shared" si="82"/>
        <v>0</v>
      </c>
      <c r="AA136" s="64">
        <f t="shared" si="82"/>
        <v>0</v>
      </c>
      <c r="AB136" s="64">
        <f t="shared" si="82"/>
        <v>32000</v>
      </c>
      <c r="AC136" s="64">
        <f t="shared" si="82"/>
        <v>0</v>
      </c>
      <c r="AD136" s="64">
        <f t="shared" si="82"/>
        <v>0</v>
      </c>
      <c r="AE136" s="64">
        <f t="shared" si="82"/>
        <v>32000</v>
      </c>
      <c r="AF136" s="64">
        <f t="shared" si="82"/>
        <v>0</v>
      </c>
      <c r="AH136" s="1" t="s">
        <v>33</v>
      </c>
      <c r="AI136" s="1">
        <f t="shared" ref="AI136:AI137" si="92">M92*B21</f>
        <v>36000</v>
      </c>
      <c r="AJ136" s="1">
        <f t="shared" si="91"/>
        <v>32000</v>
      </c>
      <c r="AK136" s="1">
        <f t="shared" si="91"/>
        <v>28200</v>
      </c>
      <c r="AL136" s="1">
        <f t="shared" si="91"/>
        <v>36000</v>
      </c>
      <c r="AM136" s="1">
        <f t="shared" si="91"/>
        <v>32000</v>
      </c>
      <c r="AN136" s="1">
        <f t="shared" si="91"/>
        <v>28200</v>
      </c>
      <c r="AO136" s="1">
        <f t="shared" si="91"/>
        <v>36000</v>
      </c>
      <c r="AP136" s="1">
        <f t="shared" si="91"/>
        <v>32000</v>
      </c>
      <c r="AQ136" s="1">
        <f t="shared" si="91"/>
        <v>28200</v>
      </c>
    </row>
    <row r="137" spans="1:43" x14ac:dyDescent="0.2">
      <c r="A137" s="1" t="s">
        <v>34</v>
      </c>
      <c r="B137" s="32">
        <v>51000</v>
      </c>
      <c r="C137" s="33">
        <v>0</v>
      </c>
      <c r="D137" s="34">
        <v>31500</v>
      </c>
      <c r="E137" s="32">
        <v>51000</v>
      </c>
      <c r="F137" s="33">
        <v>0</v>
      </c>
      <c r="G137" s="34">
        <v>31500</v>
      </c>
      <c r="H137" s="33">
        <v>51000</v>
      </c>
      <c r="I137" s="33">
        <v>0</v>
      </c>
      <c r="J137" s="33">
        <v>31500</v>
      </c>
      <c r="L137" s="1" t="s">
        <v>34</v>
      </c>
      <c r="M137" s="66">
        <f t="shared" si="90"/>
        <v>51000</v>
      </c>
      <c r="N137" s="65">
        <f t="shared" si="90"/>
        <v>0</v>
      </c>
      <c r="O137" s="65">
        <f t="shared" si="90"/>
        <v>31500</v>
      </c>
      <c r="P137" s="66">
        <f t="shared" si="90"/>
        <v>51000</v>
      </c>
      <c r="Q137" s="65">
        <f t="shared" si="90"/>
        <v>0</v>
      </c>
      <c r="R137" s="65">
        <f t="shared" si="90"/>
        <v>31500</v>
      </c>
      <c r="S137" s="66">
        <f t="shared" si="90"/>
        <v>51000</v>
      </c>
      <c r="T137" s="65">
        <f t="shared" si="90"/>
        <v>0</v>
      </c>
      <c r="U137" s="65">
        <f t="shared" si="90"/>
        <v>31500</v>
      </c>
      <c r="W137" s="1" t="s">
        <v>34</v>
      </c>
      <c r="X137" s="64">
        <f t="shared" si="82"/>
        <v>51000</v>
      </c>
      <c r="Y137" s="64">
        <f t="shared" si="82"/>
        <v>0</v>
      </c>
      <c r="Z137" s="64">
        <f t="shared" si="82"/>
        <v>31500</v>
      </c>
      <c r="AA137" s="64">
        <f t="shared" si="82"/>
        <v>51000</v>
      </c>
      <c r="AB137" s="64">
        <f t="shared" si="82"/>
        <v>0</v>
      </c>
      <c r="AC137" s="64">
        <f t="shared" si="82"/>
        <v>31500</v>
      </c>
      <c r="AD137" s="64">
        <f t="shared" si="82"/>
        <v>51000</v>
      </c>
      <c r="AE137" s="64">
        <f t="shared" si="82"/>
        <v>0</v>
      </c>
      <c r="AF137" s="64">
        <f t="shared" si="82"/>
        <v>31500</v>
      </c>
      <c r="AH137" s="1" t="s">
        <v>34</v>
      </c>
      <c r="AI137" s="1">
        <f t="shared" si="92"/>
        <v>51000</v>
      </c>
      <c r="AJ137" s="1">
        <f t="shared" si="91"/>
        <v>22500</v>
      </c>
      <c r="AK137" s="1">
        <f t="shared" si="91"/>
        <v>31500</v>
      </c>
      <c r="AL137" s="1">
        <f t="shared" si="91"/>
        <v>51000</v>
      </c>
      <c r="AM137" s="1">
        <f t="shared" si="91"/>
        <v>22500</v>
      </c>
      <c r="AN137" s="1">
        <f t="shared" si="91"/>
        <v>31500</v>
      </c>
      <c r="AO137" s="1">
        <f t="shared" si="91"/>
        <v>51000</v>
      </c>
      <c r="AP137" s="1">
        <f t="shared" si="91"/>
        <v>22500</v>
      </c>
      <c r="AQ137" s="1">
        <f t="shared" si="91"/>
        <v>31500</v>
      </c>
    </row>
    <row r="138" spans="1:43" x14ac:dyDescent="0.2">
      <c r="A138" s="8" t="s">
        <v>60</v>
      </c>
      <c r="B138" s="35">
        <v>0</v>
      </c>
      <c r="C138" s="36">
        <v>0</v>
      </c>
      <c r="D138" s="37">
        <v>0</v>
      </c>
      <c r="E138" s="35">
        <v>0</v>
      </c>
      <c r="F138" s="36">
        <v>0</v>
      </c>
      <c r="G138" s="37">
        <v>0</v>
      </c>
      <c r="H138" s="36">
        <v>0</v>
      </c>
      <c r="I138" s="36">
        <v>0</v>
      </c>
      <c r="J138" s="36">
        <v>0</v>
      </c>
      <c r="L138" s="8" t="s">
        <v>60</v>
      </c>
      <c r="M138" s="62">
        <f t="shared" ref="M138:U140" si="93">B94*B20</f>
        <v>0</v>
      </c>
      <c r="N138" s="63">
        <f t="shared" si="93"/>
        <v>0</v>
      </c>
      <c r="O138" s="63">
        <f t="shared" si="93"/>
        <v>0</v>
      </c>
      <c r="P138" s="62">
        <f t="shared" si="93"/>
        <v>0</v>
      </c>
      <c r="Q138" s="63">
        <f t="shared" si="93"/>
        <v>0</v>
      </c>
      <c r="R138" s="63">
        <f t="shared" si="93"/>
        <v>0</v>
      </c>
      <c r="S138" s="62">
        <f t="shared" si="93"/>
        <v>0</v>
      </c>
      <c r="T138" s="63">
        <f t="shared" si="93"/>
        <v>0</v>
      </c>
      <c r="U138" s="63">
        <f t="shared" si="93"/>
        <v>0</v>
      </c>
      <c r="W138" s="8" t="s">
        <v>60</v>
      </c>
      <c r="X138" s="64">
        <f t="shared" si="82"/>
        <v>0</v>
      </c>
      <c r="Y138" s="64">
        <f t="shared" si="82"/>
        <v>0</v>
      </c>
      <c r="Z138" s="64">
        <f t="shared" si="82"/>
        <v>0</v>
      </c>
      <c r="AA138" s="64">
        <f t="shared" si="82"/>
        <v>0</v>
      </c>
      <c r="AB138" s="64">
        <f t="shared" si="82"/>
        <v>0</v>
      </c>
      <c r="AC138" s="64">
        <f t="shared" si="82"/>
        <v>0</v>
      </c>
      <c r="AD138" s="64">
        <f t="shared" si="82"/>
        <v>0</v>
      </c>
      <c r="AE138" s="64">
        <f t="shared" si="82"/>
        <v>0</v>
      </c>
      <c r="AF138" s="64">
        <f t="shared" si="82"/>
        <v>0</v>
      </c>
      <c r="AH138" s="8" t="s">
        <v>60</v>
      </c>
      <c r="AI138" s="1">
        <f>M94*B20</f>
        <v>45000</v>
      </c>
      <c r="AJ138" s="1">
        <f t="shared" ref="AJ138:AQ140" si="94">N94*C20</f>
        <v>8200</v>
      </c>
      <c r="AK138" s="1">
        <f t="shared" si="94"/>
        <v>24000</v>
      </c>
      <c r="AL138" s="1">
        <f t="shared" si="94"/>
        <v>45000</v>
      </c>
      <c r="AM138" s="1">
        <f t="shared" si="94"/>
        <v>8200</v>
      </c>
      <c r="AN138" s="1">
        <f t="shared" si="94"/>
        <v>24000</v>
      </c>
      <c r="AO138" s="1">
        <f t="shared" si="94"/>
        <v>45000</v>
      </c>
      <c r="AP138" s="1">
        <f t="shared" si="94"/>
        <v>8200</v>
      </c>
      <c r="AQ138" s="1">
        <f t="shared" si="94"/>
        <v>24000</v>
      </c>
    </row>
    <row r="139" spans="1:43" x14ac:dyDescent="0.2">
      <c r="A139" s="1" t="s">
        <v>33</v>
      </c>
      <c r="B139" s="29">
        <v>0</v>
      </c>
      <c r="C139" s="30">
        <v>32000</v>
      </c>
      <c r="D139" s="31">
        <v>0</v>
      </c>
      <c r="E139" s="29">
        <v>0</v>
      </c>
      <c r="F139" s="30">
        <v>32000</v>
      </c>
      <c r="G139" s="31">
        <v>0</v>
      </c>
      <c r="H139" s="30">
        <v>0</v>
      </c>
      <c r="I139" s="30">
        <v>32000</v>
      </c>
      <c r="J139" s="30">
        <v>0</v>
      </c>
      <c r="L139" s="1" t="s">
        <v>33</v>
      </c>
      <c r="M139" s="64">
        <f t="shared" si="93"/>
        <v>0</v>
      </c>
      <c r="N139" s="7">
        <f t="shared" si="93"/>
        <v>32000</v>
      </c>
      <c r="O139" s="7">
        <f t="shared" si="93"/>
        <v>0</v>
      </c>
      <c r="P139" s="64">
        <f t="shared" si="93"/>
        <v>0</v>
      </c>
      <c r="Q139" s="7">
        <f t="shared" si="93"/>
        <v>32000</v>
      </c>
      <c r="R139" s="7">
        <f t="shared" si="93"/>
        <v>0</v>
      </c>
      <c r="S139" s="64">
        <f t="shared" si="93"/>
        <v>0</v>
      </c>
      <c r="T139" s="7">
        <f t="shared" si="93"/>
        <v>32000</v>
      </c>
      <c r="U139" s="7">
        <f t="shared" si="93"/>
        <v>0</v>
      </c>
      <c r="W139" s="1" t="s">
        <v>33</v>
      </c>
      <c r="X139" s="64">
        <f t="shared" si="82"/>
        <v>0</v>
      </c>
      <c r="Y139" s="64">
        <f t="shared" si="82"/>
        <v>32000</v>
      </c>
      <c r="Z139" s="64">
        <f t="shared" si="82"/>
        <v>0</v>
      </c>
      <c r="AA139" s="64">
        <f t="shared" si="82"/>
        <v>0</v>
      </c>
      <c r="AB139" s="64">
        <f t="shared" si="82"/>
        <v>32000</v>
      </c>
      <c r="AC139" s="64">
        <f t="shared" si="82"/>
        <v>0</v>
      </c>
      <c r="AD139" s="64">
        <f t="shared" si="82"/>
        <v>0</v>
      </c>
      <c r="AE139" s="64">
        <f t="shared" si="82"/>
        <v>32000</v>
      </c>
      <c r="AF139" s="64">
        <f t="shared" si="82"/>
        <v>0</v>
      </c>
      <c r="AH139" s="1" t="s">
        <v>33</v>
      </c>
      <c r="AI139" s="1">
        <f t="shared" ref="AI139:AI140" si="95">M95*B21</f>
        <v>36000</v>
      </c>
      <c r="AJ139" s="1">
        <f t="shared" si="94"/>
        <v>32000</v>
      </c>
      <c r="AK139" s="1">
        <f t="shared" si="94"/>
        <v>28200</v>
      </c>
      <c r="AL139" s="1">
        <f t="shared" si="94"/>
        <v>36000</v>
      </c>
      <c r="AM139" s="1">
        <f t="shared" si="94"/>
        <v>32000</v>
      </c>
      <c r="AN139" s="1">
        <f t="shared" si="94"/>
        <v>28200</v>
      </c>
      <c r="AO139" s="1">
        <f t="shared" si="94"/>
        <v>36000</v>
      </c>
      <c r="AP139" s="1">
        <f t="shared" si="94"/>
        <v>32000</v>
      </c>
      <c r="AQ139" s="1">
        <f t="shared" si="94"/>
        <v>28200</v>
      </c>
    </row>
    <row r="140" spans="1:43" ht="15" thickBot="1" x14ac:dyDescent="0.25">
      <c r="A140" s="1" t="s">
        <v>34</v>
      </c>
      <c r="B140" s="38">
        <v>51000</v>
      </c>
      <c r="C140" s="39">
        <v>0</v>
      </c>
      <c r="D140" s="40">
        <v>31500</v>
      </c>
      <c r="E140" s="38">
        <v>51000</v>
      </c>
      <c r="F140" s="39">
        <v>0</v>
      </c>
      <c r="G140" s="40">
        <v>31500</v>
      </c>
      <c r="H140" s="39">
        <v>51000</v>
      </c>
      <c r="I140" s="39">
        <v>0</v>
      </c>
      <c r="J140" s="39">
        <v>31500</v>
      </c>
      <c r="L140" s="1" t="s">
        <v>34</v>
      </c>
      <c r="M140" s="66">
        <f t="shared" si="93"/>
        <v>51000</v>
      </c>
      <c r="N140" s="65">
        <f t="shared" si="93"/>
        <v>0</v>
      </c>
      <c r="O140" s="65">
        <f t="shared" si="93"/>
        <v>31500</v>
      </c>
      <c r="P140" s="66">
        <f t="shared" si="93"/>
        <v>51000</v>
      </c>
      <c r="Q140" s="65">
        <f t="shared" si="93"/>
        <v>0</v>
      </c>
      <c r="R140" s="65">
        <f t="shared" si="93"/>
        <v>31500</v>
      </c>
      <c r="S140" s="66">
        <f t="shared" si="93"/>
        <v>51000</v>
      </c>
      <c r="T140" s="65">
        <f t="shared" si="93"/>
        <v>0</v>
      </c>
      <c r="U140" s="65">
        <f t="shared" si="93"/>
        <v>31500</v>
      </c>
      <c r="W140" s="1" t="s">
        <v>34</v>
      </c>
      <c r="X140" s="64">
        <f t="shared" si="82"/>
        <v>51000</v>
      </c>
      <c r="Y140" s="64">
        <f t="shared" si="82"/>
        <v>0</v>
      </c>
      <c r="Z140" s="64">
        <f t="shared" si="82"/>
        <v>31500</v>
      </c>
      <c r="AA140" s="64">
        <f t="shared" si="82"/>
        <v>51000</v>
      </c>
      <c r="AB140" s="64">
        <f t="shared" si="82"/>
        <v>0</v>
      </c>
      <c r="AC140" s="64">
        <f t="shared" si="82"/>
        <v>31500</v>
      </c>
      <c r="AD140" s="64">
        <f t="shared" si="82"/>
        <v>51000</v>
      </c>
      <c r="AE140" s="64">
        <f t="shared" si="82"/>
        <v>0</v>
      </c>
      <c r="AF140" s="64">
        <f t="shared" si="82"/>
        <v>31500</v>
      </c>
      <c r="AH140" s="43" t="s">
        <v>34</v>
      </c>
      <c r="AI140" s="1">
        <f t="shared" si="95"/>
        <v>51000</v>
      </c>
      <c r="AJ140" s="1">
        <f t="shared" si="94"/>
        <v>22500</v>
      </c>
      <c r="AK140" s="1">
        <f t="shared" si="94"/>
        <v>31500</v>
      </c>
      <c r="AL140" s="1">
        <f t="shared" si="94"/>
        <v>51000</v>
      </c>
      <c r="AM140" s="1">
        <f t="shared" si="94"/>
        <v>22500</v>
      </c>
      <c r="AN140" s="1">
        <f t="shared" si="94"/>
        <v>31500</v>
      </c>
      <c r="AO140" s="1">
        <f t="shared" si="94"/>
        <v>51000</v>
      </c>
      <c r="AP140" s="1">
        <f t="shared" si="94"/>
        <v>22500</v>
      </c>
      <c r="AQ140" s="1">
        <f t="shared" si="94"/>
        <v>31500</v>
      </c>
    </row>
    <row r="141" spans="1:43" x14ac:dyDescent="0.2">
      <c r="A141" s="8" t="s">
        <v>57</v>
      </c>
      <c r="B141" s="29">
        <v>0</v>
      </c>
      <c r="C141" s="30">
        <v>0</v>
      </c>
      <c r="D141" s="31">
        <v>0</v>
      </c>
      <c r="E141" s="29">
        <v>0</v>
      </c>
      <c r="F141" s="30">
        <v>0</v>
      </c>
      <c r="G141" s="31">
        <v>0</v>
      </c>
      <c r="H141" s="30">
        <v>0</v>
      </c>
      <c r="I141" s="30">
        <v>0</v>
      </c>
      <c r="J141" s="30">
        <v>0</v>
      </c>
      <c r="K141" s="8" t="s">
        <v>64</v>
      </c>
      <c r="L141" s="8" t="s">
        <v>57</v>
      </c>
      <c r="M141" s="62">
        <f t="shared" ref="M141:U143" si="96">B97*B20</f>
        <v>0</v>
      </c>
      <c r="N141" s="63">
        <f t="shared" si="96"/>
        <v>0</v>
      </c>
      <c r="O141" s="63">
        <f t="shared" si="96"/>
        <v>0</v>
      </c>
      <c r="P141" s="62">
        <f t="shared" si="96"/>
        <v>0</v>
      </c>
      <c r="Q141" s="63">
        <f t="shared" si="96"/>
        <v>0</v>
      </c>
      <c r="R141" s="63">
        <f t="shared" si="96"/>
        <v>0</v>
      </c>
      <c r="S141" s="62">
        <f t="shared" si="96"/>
        <v>0</v>
      </c>
      <c r="T141" s="63">
        <f t="shared" si="96"/>
        <v>0</v>
      </c>
      <c r="U141" s="63">
        <f t="shared" si="96"/>
        <v>0</v>
      </c>
      <c r="W141" s="8" t="s">
        <v>57</v>
      </c>
      <c r="X141" s="64">
        <f t="shared" si="82"/>
        <v>0</v>
      </c>
      <c r="Y141" s="64">
        <f t="shared" si="82"/>
        <v>0</v>
      </c>
      <c r="Z141" s="64">
        <f t="shared" si="82"/>
        <v>0</v>
      </c>
      <c r="AA141" s="64">
        <f t="shared" si="82"/>
        <v>0</v>
      </c>
      <c r="AB141" s="64">
        <f t="shared" si="82"/>
        <v>0</v>
      </c>
      <c r="AC141" s="64">
        <f t="shared" si="82"/>
        <v>0</v>
      </c>
      <c r="AD141" s="64">
        <f t="shared" si="82"/>
        <v>0</v>
      </c>
      <c r="AE141" s="64">
        <f t="shared" si="82"/>
        <v>0</v>
      </c>
      <c r="AF141" s="64">
        <f t="shared" si="82"/>
        <v>0</v>
      </c>
      <c r="AH141" s="8" t="s">
        <v>57</v>
      </c>
      <c r="AI141" s="1">
        <f>M97*B20</f>
        <v>75000</v>
      </c>
      <c r="AJ141" s="1">
        <f t="shared" ref="AJ141:AQ143" si="97">N97*C20</f>
        <v>32800</v>
      </c>
      <c r="AK141" s="1">
        <f t="shared" si="97"/>
        <v>28800</v>
      </c>
      <c r="AL141" s="1">
        <f t="shared" si="97"/>
        <v>75000</v>
      </c>
      <c r="AM141" s="1">
        <f t="shared" si="97"/>
        <v>32800</v>
      </c>
      <c r="AN141" s="1">
        <f t="shared" si="97"/>
        <v>28800</v>
      </c>
      <c r="AO141" s="1">
        <f t="shared" si="97"/>
        <v>75000</v>
      </c>
      <c r="AP141" s="1">
        <f t="shared" si="97"/>
        <v>32800</v>
      </c>
      <c r="AQ141" s="1">
        <f t="shared" si="97"/>
        <v>28800</v>
      </c>
    </row>
    <row r="142" spans="1:43" x14ac:dyDescent="0.2">
      <c r="A142" s="1" t="s">
        <v>33</v>
      </c>
      <c r="B142" s="29">
        <v>0</v>
      </c>
      <c r="C142" s="30">
        <v>36000</v>
      </c>
      <c r="D142" s="31">
        <v>0</v>
      </c>
      <c r="E142" s="29">
        <v>0</v>
      </c>
      <c r="F142" s="30">
        <v>36000</v>
      </c>
      <c r="G142" s="31">
        <v>0</v>
      </c>
      <c r="H142" s="30">
        <v>0</v>
      </c>
      <c r="I142" s="30">
        <v>36000</v>
      </c>
      <c r="J142" s="30">
        <v>0</v>
      </c>
      <c r="L142" s="1" t="s">
        <v>33</v>
      </c>
      <c r="M142" s="64">
        <f t="shared" si="96"/>
        <v>0</v>
      </c>
      <c r="N142" s="7">
        <f t="shared" si="96"/>
        <v>36000</v>
      </c>
      <c r="O142" s="7">
        <f t="shared" si="96"/>
        <v>0</v>
      </c>
      <c r="P142" s="64">
        <f t="shared" si="96"/>
        <v>0</v>
      </c>
      <c r="Q142" s="7">
        <f t="shared" si="96"/>
        <v>36000</v>
      </c>
      <c r="R142" s="7">
        <f t="shared" si="96"/>
        <v>0</v>
      </c>
      <c r="S142" s="64">
        <f t="shared" si="96"/>
        <v>0</v>
      </c>
      <c r="T142" s="7">
        <f t="shared" si="96"/>
        <v>36000</v>
      </c>
      <c r="U142" s="7">
        <f t="shared" si="96"/>
        <v>0</v>
      </c>
      <c r="V142" s="8"/>
      <c r="W142" s="1" t="s">
        <v>33</v>
      </c>
      <c r="X142" s="64">
        <f t="shared" si="82"/>
        <v>0</v>
      </c>
      <c r="Y142" s="64">
        <f t="shared" si="82"/>
        <v>36000</v>
      </c>
      <c r="Z142" s="64">
        <f t="shared" si="82"/>
        <v>0</v>
      </c>
      <c r="AA142" s="64">
        <f t="shared" si="82"/>
        <v>0</v>
      </c>
      <c r="AB142" s="64">
        <f t="shared" si="82"/>
        <v>36000</v>
      </c>
      <c r="AC142" s="64">
        <f t="shared" si="82"/>
        <v>0</v>
      </c>
      <c r="AD142" s="64">
        <f t="shared" si="82"/>
        <v>0</v>
      </c>
      <c r="AE142" s="64">
        <f t="shared" si="82"/>
        <v>36000</v>
      </c>
      <c r="AF142" s="64">
        <f t="shared" si="82"/>
        <v>0</v>
      </c>
      <c r="AH142" s="1" t="s">
        <v>33</v>
      </c>
      <c r="AI142" s="1">
        <f t="shared" ref="AI142:AI143" si="98">M98*B21</f>
        <v>63000</v>
      </c>
      <c r="AJ142" s="1">
        <f t="shared" si="97"/>
        <v>36000</v>
      </c>
      <c r="AK142" s="1">
        <f t="shared" si="97"/>
        <v>30550</v>
      </c>
      <c r="AL142" s="1">
        <f t="shared" si="97"/>
        <v>63000</v>
      </c>
      <c r="AM142" s="1">
        <f t="shared" si="97"/>
        <v>36000</v>
      </c>
      <c r="AN142" s="1">
        <f t="shared" si="97"/>
        <v>30550</v>
      </c>
      <c r="AO142" s="1">
        <f t="shared" si="97"/>
        <v>63000</v>
      </c>
      <c r="AP142" s="1">
        <f t="shared" si="97"/>
        <v>36000</v>
      </c>
      <c r="AQ142" s="1">
        <f t="shared" si="97"/>
        <v>30550</v>
      </c>
    </row>
    <row r="143" spans="1:43" x14ac:dyDescent="0.2">
      <c r="A143" s="1" t="s">
        <v>34</v>
      </c>
      <c r="B143" s="32">
        <v>68000</v>
      </c>
      <c r="C143" s="33">
        <v>0</v>
      </c>
      <c r="D143" s="34">
        <v>31500</v>
      </c>
      <c r="E143" s="32">
        <v>68000</v>
      </c>
      <c r="F143" s="33">
        <v>0</v>
      </c>
      <c r="G143" s="34">
        <v>31500</v>
      </c>
      <c r="H143" s="33">
        <v>68000</v>
      </c>
      <c r="I143" s="33">
        <v>0</v>
      </c>
      <c r="J143" s="33">
        <v>31500</v>
      </c>
      <c r="L143" s="1" t="s">
        <v>34</v>
      </c>
      <c r="M143" s="66">
        <f t="shared" si="96"/>
        <v>68000</v>
      </c>
      <c r="N143" s="65">
        <f t="shared" si="96"/>
        <v>0</v>
      </c>
      <c r="O143" s="65">
        <f t="shared" si="96"/>
        <v>31500</v>
      </c>
      <c r="P143" s="66">
        <f t="shared" si="96"/>
        <v>68000</v>
      </c>
      <c r="Q143" s="65">
        <f t="shared" si="96"/>
        <v>0</v>
      </c>
      <c r="R143" s="65">
        <f t="shared" si="96"/>
        <v>31500</v>
      </c>
      <c r="S143" s="66">
        <f t="shared" si="96"/>
        <v>68000</v>
      </c>
      <c r="T143" s="65">
        <f t="shared" si="96"/>
        <v>0</v>
      </c>
      <c r="U143" s="65">
        <f t="shared" si="96"/>
        <v>31500</v>
      </c>
      <c r="W143" s="1" t="s">
        <v>34</v>
      </c>
      <c r="X143" s="64">
        <f t="shared" ref="X143:AF149" si="99">M143-B143+X99</f>
        <v>68000</v>
      </c>
      <c r="Y143" s="64">
        <f t="shared" si="99"/>
        <v>0</v>
      </c>
      <c r="Z143" s="64">
        <f t="shared" si="99"/>
        <v>31500</v>
      </c>
      <c r="AA143" s="64">
        <f t="shared" si="99"/>
        <v>68000</v>
      </c>
      <c r="AB143" s="64">
        <f t="shared" si="99"/>
        <v>0</v>
      </c>
      <c r="AC143" s="64">
        <f t="shared" si="99"/>
        <v>31500</v>
      </c>
      <c r="AD143" s="64">
        <f t="shared" si="99"/>
        <v>68000</v>
      </c>
      <c r="AE143" s="64">
        <f t="shared" si="99"/>
        <v>0</v>
      </c>
      <c r="AF143" s="64">
        <f t="shared" si="99"/>
        <v>31500</v>
      </c>
      <c r="AH143" s="1" t="s">
        <v>34</v>
      </c>
      <c r="AI143" s="1">
        <f t="shared" si="98"/>
        <v>68000</v>
      </c>
      <c r="AJ143" s="1">
        <f t="shared" si="97"/>
        <v>30000</v>
      </c>
      <c r="AK143" s="1">
        <f t="shared" si="97"/>
        <v>31500</v>
      </c>
      <c r="AL143" s="1">
        <f t="shared" si="97"/>
        <v>68000</v>
      </c>
      <c r="AM143" s="1">
        <f t="shared" si="97"/>
        <v>30000</v>
      </c>
      <c r="AN143" s="1">
        <f t="shared" si="97"/>
        <v>31500</v>
      </c>
      <c r="AO143" s="1">
        <f t="shared" si="97"/>
        <v>68000</v>
      </c>
      <c r="AP143" s="1">
        <f t="shared" si="97"/>
        <v>30000</v>
      </c>
      <c r="AQ143" s="1">
        <f t="shared" si="97"/>
        <v>31500</v>
      </c>
    </row>
    <row r="144" spans="1:43" x14ac:dyDescent="0.2">
      <c r="A144" s="8" t="s">
        <v>59</v>
      </c>
      <c r="B144" s="35">
        <v>0</v>
      </c>
      <c r="C144" s="36">
        <v>0</v>
      </c>
      <c r="D144" s="37">
        <v>0</v>
      </c>
      <c r="E144" s="35">
        <v>0</v>
      </c>
      <c r="F144" s="36">
        <v>0</v>
      </c>
      <c r="G144" s="37">
        <v>0</v>
      </c>
      <c r="H144" s="36">
        <v>0</v>
      </c>
      <c r="I144" s="36">
        <v>0</v>
      </c>
      <c r="J144" s="36">
        <v>0</v>
      </c>
      <c r="L144" s="8" t="s">
        <v>59</v>
      </c>
      <c r="M144" s="62">
        <f t="shared" ref="M144:U146" si="100">B100*B20</f>
        <v>0</v>
      </c>
      <c r="N144" s="63">
        <f t="shared" si="100"/>
        <v>0</v>
      </c>
      <c r="O144" s="63">
        <f t="shared" si="100"/>
        <v>0</v>
      </c>
      <c r="P144" s="62">
        <f t="shared" si="100"/>
        <v>0</v>
      </c>
      <c r="Q144" s="63">
        <f t="shared" si="100"/>
        <v>0</v>
      </c>
      <c r="R144" s="63">
        <f t="shared" si="100"/>
        <v>0</v>
      </c>
      <c r="S144" s="62">
        <f t="shared" si="100"/>
        <v>0</v>
      </c>
      <c r="T144" s="63">
        <f t="shared" si="100"/>
        <v>0</v>
      </c>
      <c r="U144" s="63">
        <f t="shared" si="100"/>
        <v>0</v>
      </c>
      <c r="W144" s="8" t="s">
        <v>59</v>
      </c>
      <c r="X144" s="64">
        <f t="shared" si="99"/>
        <v>0</v>
      </c>
      <c r="Y144" s="64">
        <f t="shared" si="99"/>
        <v>0</v>
      </c>
      <c r="Z144" s="64">
        <f t="shared" si="99"/>
        <v>0</v>
      </c>
      <c r="AA144" s="64">
        <f t="shared" si="99"/>
        <v>0</v>
      </c>
      <c r="AB144" s="64">
        <f t="shared" si="99"/>
        <v>0</v>
      </c>
      <c r="AC144" s="64">
        <f t="shared" si="99"/>
        <v>0</v>
      </c>
      <c r="AD144" s="64">
        <f t="shared" si="99"/>
        <v>0</v>
      </c>
      <c r="AE144" s="64">
        <f t="shared" si="99"/>
        <v>0</v>
      </c>
      <c r="AF144" s="64">
        <f t="shared" si="99"/>
        <v>0</v>
      </c>
      <c r="AH144" s="8" t="s">
        <v>59</v>
      </c>
      <c r="AI144" s="1">
        <f>M100*B20</f>
        <v>75000</v>
      </c>
      <c r="AJ144" s="1">
        <f t="shared" ref="AJ144:AQ146" si="101">N100*C20</f>
        <v>32800</v>
      </c>
      <c r="AK144" s="1">
        <f t="shared" si="101"/>
        <v>28800</v>
      </c>
      <c r="AL144" s="1">
        <f t="shared" si="101"/>
        <v>75000</v>
      </c>
      <c r="AM144" s="1">
        <f t="shared" si="101"/>
        <v>32800</v>
      </c>
      <c r="AN144" s="1">
        <f t="shared" si="101"/>
        <v>28800</v>
      </c>
      <c r="AO144" s="1">
        <f t="shared" si="101"/>
        <v>75000</v>
      </c>
      <c r="AP144" s="1">
        <f t="shared" si="101"/>
        <v>32800</v>
      </c>
      <c r="AQ144" s="1">
        <f t="shared" si="101"/>
        <v>28800</v>
      </c>
    </row>
    <row r="145" spans="1:43" x14ac:dyDescent="0.2">
      <c r="A145" s="1" t="s">
        <v>33</v>
      </c>
      <c r="B145" s="29">
        <v>0</v>
      </c>
      <c r="C145" s="30">
        <v>36000</v>
      </c>
      <c r="D145" s="31">
        <v>0</v>
      </c>
      <c r="E145" s="29">
        <v>0</v>
      </c>
      <c r="F145" s="30">
        <v>36000</v>
      </c>
      <c r="G145" s="31">
        <v>0</v>
      </c>
      <c r="H145" s="30">
        <v>0</v>
      </c>
      <c r="I145" s="30">
        <v>36000</v>
      </c>
      <c r="J145" s="30">
        <v>0</v>
      </c>
      <c r="L145" s="1" t="s">
        <v>33</v>
      </c>
      <c r="M145" s="64">
        <f t="shared" si="100"/>
        <v>0</v>
      </c>
      <c r="N145" s="7">
        <f t="shared" si="100"/>
        <v>36000</v>
      </c>
      <c r="O145" s="7">
        <f t="shared" si="100"/>
        <v>0</v>
      </c>
      <c r="P145" s="64">
        <f t="shared" si="100"/>
        <v>0</v>
      </c>
      <c r="Q145" s="7">
        <f t="shared" si="100"/>
        <v>36000</v>
      </c>
      <c r="R145" s="7">
        <f t="shared" si="100"/>
        <v>0</v>
      </c>
      <c r="S145" s="64">
        <f t="shared" si="100"/>
        <v>0</v>
      </c>
      <c r="T145" s="7">
        <f t="shared" si="100"/>
        <v>36000</v>
      </c>
      <c r="U145" s="7">
        <f t="shared" si="100"/>
        <v>0</v>
      </c>
      <c r="W145" s="1" t="s">
        <v>33</v>
      </c>
      <c r="X145" s="64">
        <f t="shared" si="99"/>
        <v>0</v>
      </c>
      <c r="Y145" s="64">
        <f t="shared" si="99"/>
        <v>36000</v>
      </c>
      <c r="Z145" s="64">
        <f t="shared" si="99"/>
        <v>0</v>
      </c>
      <c r="AA145" s="64">
        <f t="shared" si="99"/>
        <v>0</v>
      </c>
      <c r="AB145" s="64">
        <f t="shared" si="99"/>
        <v>36000</v>
      </c>
      <c r="AC145" s="64">
        <f t="shared" si="99"/>
        <v>0</v>
      </c>
      <c r="AD145" s="64">
        <f t="shared" si="99"/>
        <v>0</v>
      </c>
      <c r="AE145" s="64">
        <f t="shared" si="99"/>
        <v>36000</v>
      </c>
      <c r="AF145" s="64">
        <f t="shared" si="99"/>
        <v>0</v>
      </c>
      <c r="AH145" s="1" t="s">
        <v>33</v>
      </c>
      <c r="AI145" s="1">
        <f t="shared" ref="AI145:AI146" si="102">M101*B21</f>
        <v>63000</v>
      </c>
      <c r="AJ145" s="1">
        <f t="shared" si="101"/>
        <v>36000</v>
      </c>
      <c r="AK145" s="1">
        <f t="shared" si="101"/>
        <v>30550</v>
      </c>
      <c r="AL145" s="1">
        <f t="shared" si="101"/>
        <v>63000</v>
      </c>
      <c r="AM145" s="1">
        <f t="shared" si="101"/>
        <v>36000</v>
      </c>
      <c r="AN145" s="1">
        <f t="shared" si="101"/>
        <v>30550</v>
      </c>
      <c r="AO145" s="1">
        <f t="shared" si="101"/>
        <v>63000</v>
      </c>
      <c r="AP145" s="1">
        <f t="shared" si="101"/>
        <v>36000</v>
      </c>
      <c r="AQ145" s="1">
        <f t="shared" si="101"/>
        <v>30550</v>
      </c>
    </row>
    <row r="146" spans="1:43" x14ac:dyDescent="0.2">
      <c r="A146" s="1" t="s">
        <v>34</v>
      </c>
      <c r="B146" s="32">
        <v>68000</v>
      </c>
      <c r="C146" s="33">
        <v>0</v>
      </c>
      <c r="D146" s="34">
        <v>31500</v>
      </c>
      <c r="E146" s="32">
        <v>68000</v>
      </c>
      <c r="F146" s="33">
        <v>0</v>
      </c>
      <c r="G146" s="34">
        <v>31500</v>
      </c>
      <c r="H146" s="33">
        <v>68000</v>
      </c>
      <c r="I146" s="33">
        <v>0</v>
      </c>
      <c r="J146" s="33">
        <v>31500</v>
      </c>
      <c r="L146" s="1" t="s">
        <v>34</v>
      </c>
      <c r="M146" s="66">
        <f t="shared" si="100"/>
        <v>68000</v>
      </c>
      <c r="N146" s="65">
        <f t="shared" si="100"/>
        <v>0</v>
      </c>
      <c r="O146" s="65">
        <f t="shared" si="100"/>
        <v>31500</v>
      </c>
      <c r="P146" s="66">
        <f t="shared" si="100"/>
        <v>68000</v>
      </c>
      <c r="Q146" s="65">
        <f t="shared" si="100"/>
        <v>0</v>
      </c>
      <c r="R146" s="65">
        <f t="shared" si="100"/>
        <v>31500</v>
      </c>
      <c r="S146" s="66">
        <f t="shared" si="100"/>
        <v>68000</v>
      </c>
      <c r="T146" s="65">
        <f t="shared" si="100"/>
        <v>0</v>
      </c>
      <c r="U146" s="65">
        <f t="shared" si="100"/>
        <v>31500</v>
      </c>
      <c r="W146" s="1" t="s">
        <v>34</v>
      </c>
      <c r="X146" s="64">
        <f t="shared" si="99"/>
        <v>68000</v>
      </c>
      <c r="Y146" s="64">
        <f t="shared" si="99"/>
        <v>0</v>
      </c>
      <c r="Z146" s="64">
        <f t="shared" si="99"/>
        <v>31500</v>
      </c>
      <c r="AA146" s="64">
        <f t="shared" si="99"/>
        <v>68000</v>
      </c>
      <c r="AB146" s="64">
        <f t="shared" si="99"/>
        <v>0</v>
      </c>
      <c r="AC146" s="64">
        <f t="shared" si="99"/>
        <v>31500</v>
      </c>
      <c r="AD146" s="64">
        <f t="shared" si="99"/>
        <v>68000</v>
      </c>
      <c r="AE146" s="64">
        <f t="shared" si="99"/>
        <v>0</v>
      </c>
      <c r="AF146" s="64">
        <f t="shared" si="99"/>
        <v>31500</v>
      </c>
      <c r="AH146" s="1" t="s">
        <v>34</v>
      </c>
      <c r="AI146" s="1">
        <f t="shared" si="102"/>
        <v>68000</v>
      </c>
      <c r="AJ146" s="1">
        <f t="shared" si="101"/>
        <v>30000</v>
      </c>
      <c r="AK146" s="1">
        <f t="shared" si="101"/>
        <v>31500</v>
      </c>
      <c r="AL146" s="1">
        <f t="shared" si="101"/>
        <v>68000</v>
      </c>
      <c r="AM146" s="1">
        <f t="shared" si="101"/>
        <v>30000</v>
      </c>
      <c r="AN146" s="1">
        <f t="shared" si="101"/>
        <v>31500</v>
      </c>
      <c r="AO146" s="1">
        <f t="shared" si="101"/>
        <v>68000</v>
      </c>
      <c r="AP146" s="1">
        <f t="shared" si="101"/>
        <v>30000</v>
      </c>
      <c r="AQ146" s="1">
        <f t="shared" si="101"/>
        <v>31500</v>
      </c>
    </row>
    <row r="147" spans="1:43" x14ac:dyDescent="0.2">
      <c r="A147" s="8" t="s">
        <v>60</v>
      </c>
      <c r="B147" s="29">
        <v>0</v>
      </c>
      <c r="C147" s="30">
        <v>0</v>
      </c>
      <c r="D147" s="31">
        <v>0</v>
      </c>
      <c r="E147" s="29">
        <v>0</v>
      </c>
      <c r="F147" s="30">
        <v>0</v>
      </c>
      <c r="G147" s="31">
        <v>0</v>
      </c>
      <c r="H147" s="30">
        <v>0</v>
      </c>
      <c r="I147" s="30">
        <v>0</v>
      </c>
      <c r="J147" s="30">
        <v>0</v>
      </c>
      <c r="L147" s="8" t="s">
        <v>60</v>
      </c>
      <c r="M147" s="62">
        <f t="shared" ref="M147:U149" si="103">B103*B20</f>
        <v>0</v>
      </c>
      <c r="N147" s="63">
        <f t="shared" si="103"/>
        <v>0</v>
      </c>
      <c r="O147" s="63">
        <f t="shared" si="103"/>
        <v>0</v>
      </c>
      <c r="P147" s="62">
        <f t="shared" si="103"/>
        <v>0</v>
      </c>
      <c r="Q147" s="63">
        <f t="shared" si="103"/>
        <v>0</v>
      </c>
      <c r="R147" s="63">
        <f t="shared" si="103"/>
        <v>0</v>
      </c>
      <c r="S147" s="62">
        <f t="shared" si="103"/>
        <v>0</v>
      </c>
      <c r="T147" s="63">
        <f t="shared" si="103"/>
        <v>0</v>
      </c>
      <c r="U147" s="63">
        <f t="shared" si="103"/>
        <v>0</v>
      </c>
      <c r="W147" s="8" t="s">
        <v>60</v>
      </c>
      <c r="X147" s="64">
        <f t="shared" si="99"/>
        <v>0</v>
      </c>
      <c r="Y147" s="64">
        <f t="shared" si="99"/>
        <v>0</v>
      </c>
      <c r="Z147" s="64">
        <f t="shared" si="99"/>
        <v>0</v>
      </c>
      <c r="AA147" s="64">
        <f t="shared" si="99"/>
        <v>0</v>
      </c>
      <c r="AB147" s="64">
        <f t="shared" si="99"/>
        <v>0</v>
      </c>
      <c r="AC147" s="64">
        <f t="shared" si="99"/>
        <v>0</v>
      </c>
      <c r="AD147" s="64">
        <f t="shared" si="99"/>
        <v>0</v>
      </c>
      <c r="AE147" s="64">
        <f t="shared" si="99"/>
        <v>0</v>
      </c>
      <c r="AF147" s="64">
        <f t="shared" si="99"/>
        <v>0</v>
      </c>
      <c r="AH147" s="8" t="s">
        <v>60</v>
      </c>
      <c r="AI147" s="1">
        <f>M103*B20</f>
        <v>75000</v>
      </c>
      <c r="AJ147" s="1">
        <f t="shared" ref="AJ147:AQ149" si="104">N103*C20</f>
        <v>32800</v>
      </c>
      <c r="AK147" s="1">
        <f t="shared" si="104"/>
        <v>28800</v>
      </c>
      <c r="AL147" s="1">
        <f t="shared" si="104"/>
        <v>75000</v>
      </c>
      <c r="AM147" s="1">
        <f t="shared" si="104"/>
        <v>32800</v>
      </c>
      <c r="AN147" s="1">
        <f t="shared" si="104"/>
        <v>28800</v>
      </c>
      <c r="AO147" s="1">
        <f t="shared" si="104"/>
        <v>75000</v>
      </c>
      <c r="AP147" s="1">
        <f t="shared" si="104"/>
        <v>32800</v>
      </c>
      <c r="AQ147" s="1">
        <f t="shared" si="104"/>
        <v>28800</v>
      </c>
    </row>
    <row r="148" spans="1:43" x14ac:dyDescent="0.2">
      <c r="A148" s="1" t="s">
        <v>33</v>
      </c>
      <c r="B148" s="29">
        <v>0</v>
      </c>
      <c r="C148" s="30">
        <v>36000</v>
      </c>
      <c r="D148" s="31">
        <v>0</v>
      </c>
      <c r="E148" s="29">
        <v>0</v>
      </c>
      <c r="F148" s="30">
        <v>36000</v>
      </c>
      <c r="G148" s="31">
        <v>0</v>
      </c>
      <c r="H148" s="30">
        <v>0</v>
      </c>
      <c r="I148" s="30">
        <v>36000</v>
      </c>
      <c r="J148" s="30">
        <v>0</v>
      </c>
      <c r="L148" s="1" t="s">
        <v>33</v>
      </c>
      <c r="M148" s="64">
        <f t="shared" si="103"/>
        <v>0</v>
      </c>
      <c r="N148" s="7">
        <f t="shared" si="103"/>
        <v>36000</v>
      </c>
      <c r="O148" s="7">
        <f t="shared" si="103"/>
        <v>0</v>
      </c>
      <c r="P148" s="64">
        <f t="shared" si="103"/>
        <v>0</v>
      </c>
      <c r="Q148" s="7">
        <f t="shared" si="103"/>
        <v>36000</v>
      </c>
      <c r="R148" s="7">
        <f t="shared" si="103"/>
        <v>0</v>
      </c>
      <c r="S148" s="64">
        <f t="shared" si="103"/>
        <v>0</v>
      </c>
      <c r="T148" s="7">
        <f t="shared" si="103"/>
        <v>36000</v>
      </c>
      <c r="U148" s="7">
        <f t="shared" si="103"/>
        <v>0</v>
      </c>
      <c r="W148" s="1" t="s">
        <v>33</v>
      </c>
      <c r="X148" s="64">
        <f t="shared" si="99"/>
        <v>0</v>
      </c>
      <c r="Y148" s="64">
        <f t="shared" si="99"/>
        <v>36000</v>
      </c>
      <c r="Z148" s="64">
        <f t="shared" si="99"/>
        <v>0</v>
      </c>
      <c r="AA148" s="64">
        <f t="shared" si="99"/>
        <v>0</v>
      </c>
      <c r="AB148" s="64">
        <f t="shared" si="99"/>
        <v>36000</v>
      </c>
      <c r="AC148" s="64">
        <f t="shared" si="99"/>
        <v>0</v>
      </c>
      <c r="AD148" s="64">
        <f t="shared" si="99"/>
        <v>0</v>
      </c>
      <c r="AE148" s="64">
        <f t="shared" si="99"/>
        <v>36000</v>
      </c>
      <c r="AF148" s="64">
        <f t="shared" si="99"/>
        <v>0</v>
      </c>
      <c r="AH148" s="1" t="s">
        <v>33</v>
      </c>
      <c r="AI148" s="1">
        <f t="shared" ref="AI148:AI149" si="105">M104*B21</f>
        <v>63000</v>
      </c>
      <c r="AJ148" s="1">
        <f t="shared" si="104"/>
        <v>36000</v>
      </c>
      <c r="AK148" s="1">
        <f t="shared" si="104"/>
        <v>30550</v>
      </c>
      <c r="AL148" s="1">
        <f t="shared" si="104"/>
        <v>63000</v>
      </c>
      <c r="AM148" s="1">
        <f t="shared" si="104"/>
        <v>36000</v>
      </c>
      <c r="AN148" s="1">
        <f t="shared" si="104"/>
        <v>30550</v>
      </c>
      <c r="AO148" s="1">
        <f t="shared" si="104"/>
        <v>63000</v>
      </c>
      <c r="AP148" s="1">
        <f t="shared" si="104"/>
        <v>36000</v>
      </c>
      <c r="AQ148" s="1">
        <f t="shared" si="104"/>
        <v>30550</v>
      </c>
    </row>
    <row r="149" spans="1:43" x14ac:dyDescent="0.2">
      <c r="A149" s="1" t="s">
        <v>34</v>
      </c>
      <c r="B149" s="29">
        <v>68000</v>
      </c>
      <c r="C149" s="30">
        <v>0</v>
      </c>
      <c r="D149" s="31">
        <v>31500</v>
      </c>
      <c r="E149" s="29">
        <v>68000</v>
      </c>
      <c r="F149" s="30">
        <v>0</v>
      </c>
      <c r="G149" s="31">
        <v>31500</v>
      </c>
      <c r="H149" s="30">
        <v>68000</v>
      </c>
      <c r="I149" s="30">
        <v>0</v>
      </c>
      <c r="J149" s="30">
        <v>31500</v>
      </c>
      <c r="L149" s="1" t="s">
        <v>34</v>
      </c>
      <c r="M149" s="64">
        <f t="shared" si="103"/>
        <v>68000</v>
      </c>
      <c r="N149" s="7">
        <f t="shared" si="103"/>
        <v>0</v>
      </c>
      <c r="O149" s="7">
        <f t="shared" si="103"/>
        <v>31500</v>
      </c>
      <c r="P149" s="64">
        <f t="shared" si="103"/>
        <v>68000</v>
      </c>
      <c r="Q149" s="7">
        <f t="shared" si="103"/>
        <v>0</v>
      </c>
      <c r="R149" s="7">
        <f t="shared" si="103"/>
        <v>31500</v>
      </c>
      <c r="S149" s="64">
        <f t="shared" si="103"/>
        <v>68000</v>
      </c>
      <c r="T149" s="7">
        <f t="shared" si="103"/>
        <v>0</v>
      </c>
      <c r="U149" s="7">
        <f t="shared" si="103"/>
        <v>31500</v>
      </c>
      <c r="W149" s="1" t="s">
        <v>34</v>
      </c>
      <c r="X149" s="64">
        <f t="shared" si="99"/>
        <v>68000</v>
      </c>
      <c r="Y149" s="64">
        <f t="shared" si="99"/>
        <v>0</v>
      </c>
      <c r="Z149" s="64">
        <f t="shared" si="99"/>
        <v>31500</v>
      </c>
      <c r="AA149" s="64">
        <f t="shared" si="99"/>
        <v>68000</v>
      </c>
      <c r="AB149" s="64">
        <f t="shared" si="99"/>
        <v>0</v>
      </c>
      <c r="AC149" s="64">
        <f t="shared" si="99"/>
        <v>31500</v>
      </c>
      <c r="AD149" s="64">
        <f t="shared" si="99"/>
        <v>68000</v>
      </c>
      <c r="AE149" s="64">
        <f t="shared" si="99"/>
        <v>0</v>
      </c>
      <c r="AF149" s="64">
        <f t="shared" si="99"/>
        <v>31500</v>
      </c>
      <c r="AH149" s="1" t="s">
        <v>34</v>
      </c>
      <c r="AI149" s="1">
        <f t="shared" si="105"/>
        <v>68000</v>
      </c>
      <c r="AJ149" s="1">
        <f t="shared" si="104"/>
        <v>30000</v>
      </c>
      <c r="AK149" s="1">
        <f t="shared" si="104"/>
        <v>31500</v>
      </c>
      <c r="AL149" s="1">
        <f t="shared" si="104"/>
        <v>68000</v>
      </c>
      <c r="AM149" s="1">
        <f t="shared" si="104"/>
        <v>30000</v>
      </c>
      <c r="AN149" s="1">
        <f t="shared" si="104"/>
        <v>31500</v>
      </c>
      <c r="AO149" s="1">
        <f t="shared" si="104"/>
        <v>68000</v>
      </c>
      <c r="AP149" s="1">
        <f t="shared" si="104"/>
        <v>30000</v>
      </c>
      <c r="AQ149" s="1">
        <f t="shared" si="104"/>
        <v>31500</v>
      </c>
    </row>
    <row r="152" spans="1:43" x14ac:dyDescent="0.2">
      <c r="A152" s="1" t="s">
        <v>76</v>
      </c>
      <c r="B152" t="s">
        <v>77</v>
      </c>
      <c r="L152" s="1" t="s">
        <v>78</v>
      </c>
      <c r="M152" t="s">
        <v>79</v>
      </c>
    </row>
    <row r="153" spans="1:43" x14ac:dyDescent="0.2">
      <c r="B153" s="8" t="s">
        <v>28</v>
      </c>
      <c r="C153" s="8"/>
      <c r="D153" s="8"/>
      <c r="E153" s="8" t="s">
        <v>29</v>
      </c>
      <c r="F153" s="8"/>
      <c r="G153" s="8"/>
      <c r="H153" s="8" t="s">
        <v>30</v>
      </c>
      <c r="M153" s="8" t="s">
        <v>28</v>
      </c>
      <c r="N153" s="8"/>
      <c r="O153" s="8"/>
      <c r="P153" s="8" t="s">
        <v>29</v>
      </c>
      <c r="Q153" s="8"/>
      <c r="R153" s="8"/>
      <c r="S153" s="8" t="s">
        <v>30</v>
      </c>
    </row>
    <row r="154" spans="1:43" x14ac:dyDescent="0.2">
      <c r="A154" s="8"/>
      <c r="B154" s="1" t="s">
        <v>18</v>
      </c>
      <c r="C154" s="1" t="s">
        <v>31</v>
      </c>
      <c r="D154" s="1" t="s">
        <v>32</v>
      </c>
      <c r="E154" s="1" t="s">
        <v>18</v>
      </c>
      <c r="F154" s="1" t="s">
        <v>31</v>
      </c>
      <c r="G154" s="1" t="s">
        <v>32</v>
      </c>
      <c r="H154" s="1" t="s">
        <v>18</v>
      </c>
      <c r="I154" s="1" t="s">
        <v>31</v>
      </c>
      <c r="J154" s="1" t="s">
        <v>32</v>
      </c>
      <c r="L154" s="8"/>
      <c r="M154" s="1" t="s">
        <v>18</v>
      </c>
      <c r="N154" s="1" t="s">
        <v>31</v>
      </c>
      <c r="O154" s="1" t="s">
        <v>32</v>
      </c>
      <c r="P154" s="1" t="s">
        <v>18</v>
      </c>
      <c r="Q154" s="1" t="s">
        <v>31</v>
      </c>
      <c r="R154" s="1" t="s">
        <v>32</v>
      </c>
      <c r="S154" s="1" t="s">
        <v>18</v>
      </c>
      <c r="T154" s="1" t="s">
        <v>31</v>
      </c>
      <c r="U154" s="1" t="s">
        <v>32</v>
      </c>
    </row>
    <row r="155" spans="1:43" x14ac:dyDescent="0.2">
      <c r="A155" s="9" t="s">
        <v>62</v>
      </c>
      <c r="B155" s="12">
        <v>0</v>
      </c>
      <c r="C155" s="5">
        <v>0</v>
      </c>
      <c r="D155" s="11">
        <v>0</v>
      </c>
      <c r="E155" s="12">
        <v>0</v>
      </c>
      <c r="F155" s="5">
        <v>0</v>
      </c>
      <c r="G155" s="11">
        <v>0</v>
      </c>
      <c r="H155" s="5">
        <v>0</v>
      </c>
      <c r="I155" s="5">
        <v>0</v>
      </c>
      <c r="J155" s="5">
        <v>0</v>
      </c>
      <c r="L155" s="9" t="s">
        <v>62</v>
      </c>
      <c r="M155" s="12">
        <v>0</v>
      </c>
      <c r="N155" s="5">
        <v>0</v>
      </c>
      <c r="O155" s="11">
        <v>0</v>
      </c>
      <c r="P155" s="12">
        <v>0</v>
      </c>
      <c r="Q155" s="5">
        <v>0</v>
      </c>
      <c r="R155" s="11">
        <v>0</v>
      </c>
      <c r="S155" s="5">
        <v>0</v>
      </c>
      <c r="T155" s="5">
        <v>0</v>
      </c>
      <c r="U155" s="5">
        <v>0</v>
      </c>
    </row>
    <row r="156" spans="1:43" x14ac:dyDescent="0.2">
      <c r="A156" s="9" t="s">
        <v>80</v>
      </c>
      <c r="B156" s="12">
        <v>0</v>
      </c>
      <c r="C156" s="5">
        <v>0</v>
      </c>
      <c r="D156" s="11">
        <v>0</v>
      </c>
      <c r="E156" s="12">
        <v>0</v>
      </c>
      <c r="F156" s="5">
        <v>0</v>
      </c>
      <c r="G156" s="11">
        <v>0</v>
      </c>
      <c r="H156" s="5">
        <v>0</v>
      </c>
      <c r="I156" s="5">
        <v>0</v>
      </c>
      <c r="J156" s="5">
        <v>0</v>
      </c>
      <c r="L156" s="9" t="s">
        <v>80</v>
      </c>
      <c r="M156" s="12">
        <v>0</v>
      </c>
      <c r="N156" s="5">
        <v>0</v>
      </c>
      <c r="O156" s="11">
        <v>0</v>
      </c>
      <c r="P156" s="12">
        <v>0</v>
      </c>
      <c r="Q156" s="5">
        <v>0</v>
      </c>
      <c r="R156" s="11">
        <v>0</v>
      </c>
      <c r="S156" s="5">
        <v>0</v>
      </c>
      <c r="T156" s="5">
        <v>0</v>
      </c>
      <c r="U156" s="5">
        <v>0</v>
      </c>
    </row>
    <row r="157" spans="1:43" x14ac:dyDescent="0.2">
      <c r="A157" s="9" t="s">
        <v>81</v>
      </c>
      <c r="B157" s="15">
        <v>0</v>
      </c>
      <c r="C157" s="13">
        <v>0</v>
      </c>
      <c r="D157" s="14">
        <v>0</v>
      </c>
      <c r="E157" s="15">
        <v>0</v>
      </c>
      <c r="F157" s="13">
        <v>0</v>
      </c>
      <c r="G157" s="14">
        <v>0</v>
      </c>
      <c r="H157" s="13">
        <v>0</v>
      </c>
      <c r="I157" s="13">
        <v>0</v>
      </c>
      <c r="J157" s="13">
        <v>0</v>
      </c>
      <c r="L157" s="9" t="s">
        <v>81</v>
      </c>
      <c r="M157" s="15">
        <v>0</v>
      </c>
      <c r="N157" s="13">
        <v>0</v>
      </c>
      <c r="O157" s="14">
        <v>0</v>
      </c>
      <c r="P157" s="15">
        <v>0</v>
      </c>
      <c r="Q157" s="13">
        <v>0</v>
      </c>
      <c r="R157" s="14">
        <v>0</v>
      </c>
      <c r="S157" s="13">
        <v>0</v>
      </c>
      <c r="T157" s="13">
        <v>0</v>
      </c>
      <c r="U157" s="13">
        <v>0</v>
      </c>
    </row>
    <row r="158" spans="1:43" x14ac:dyDescent="0.2">
      <c r="A158" s="9" t="s">
        <v>62</v>
      </c>
      <c r="B158" s="18">
        <v>0</v>
      </c>
      <c r="C158" s="16">
        <v>0</v>
      </c>
      <c r="D158" s="17">
        <v>0</v>
      </c>
      <c r="E158" s="18">
        <v>0</v>
      </c>
      <c r="F158" s="16">
        <v>0</v>
      </c>
      <c r="G158" s="17">
        <v>0</v>
      </c>
      <c r="H158" s="16">
        <v>0</v>
      </c>
      <c r="I158" s="16">
        <v>0</v>
      </c>
      <c r="J158" s="16">
        <v>0</v>
      </c>
      <c r="L158" s="9" t="s">
        <v>62</v>
      </c>
      <c r="M158" s="18">
        <v>0</v>
      </c>
      <c r="N158" s="16">
        <v>0</v>
      </c>
      <c r="O158" s="17">
        <v>0</v>
      </c>
      <c r="P158" s="18">
        <v>0</v>
      </c>
      <c r="Q158" s="16">
        <v>0</v>
      </c>
      <c r="R158" s="17">
        <v>0</v>
      </c>
      <c r="S158" s="16">
        <v>0</v>
      </c>
      <c r="T158" s="16">
        <v>0</v>
      </c>
      <c r="U158" s="16">
        <v>0</v>
      </c>
    </row>
    <row r="159" spans="1:43" x14ac:dyDescent="0.2">
      <c r="A159" s="9" t="s">
        <v>80</v>
      </c>
      <c r="B159" s="12">
        <v>0</v>
      </c>
      <c r="C159" s="5">
        <v>0</v>
      </c>
      <c r="D159" s="11">
        <v>0</v>
      </c>
      <c r="E159" s="12">
        <v>0</v>
      </c>
      <c r="F159" s="5">
        <v>0</v>
      </c>
      <c r="G159" s="11">
        <v>0</v>
      </c>
      <c r="H159" s="5">
        <v>0</v>
      </c>
      <c r="I159" s="5">
        <v>0</v>
      </c>
      <c r="J159" s="5">
        <v>0</v>
      </c>
      <c r="L159" s="9" t="s">
        <v>80</v>
      </c>
      <c r="M159" s="12">
        <v>0</v>
      </c>
      <c r="N159" s="5">
        <v>0</v>
      </c>
      <c r="O159" s="11">
        <v>0</v>
      </c>
      <c r="P159" s="12">
        <v>0</v>
      </c>
      <c r="Q159" s="5">
        <v>0</v>
      </c>
      <c r="R159" s="11">
        <v>0</v>
      </c>
      <c r="S159" s="5">
        <v>0</v>
      </c>
      <c r="T159" s="5">
        <v>0</v>
      </c>
      <c r="U159" s="5">
        <v>0</v>
      </c>
    </row>
    <row r="160" spans="1:43" x14ac:dyDescent="0.2">
      <c r="A160" s="9" t="s">
        <v>81</v>
      </c>
      <c r="B160" s="15">
        <v>0</v>
      </c>
      <c r="C160" s="13">
        <v>0</v>
      </c>
      <c r="D160" s="14">
        <v>0</v>
      </c>
      <c r="E160" s="15">
        <v>0</v>
      </c>
      <c r="F160" s="13">
        <v>0</v>
      </c>
      <c r="G160" s="14">
        <v>0</v>
      </c>
      <c r="H160" s="13">
        <v>0</v>
      </c>
      <c r="I160" s="13">
        <v>0</v>
      </c>
      <c r="J160" s="13">
        <v>0</v>
      </c>
      <c r="L160" s="9" t="s">
        <v>81</v>
      </c>
      <c r="M160" s="15">
        <v>0</v>
      </c>
      <c r="N160" s="13">
        <v>0</v>
      </c>
      <c r="O160" s="14">
        <v>0</v>
      </c>
      <c r="P160" s="15">
        <v>0</v>
      </c>
      <c r="Q160" s="13">
        <v>0</v>
      </c>
      <c r="R160" s="14">
        <v>0</v>
      </c>
      <c r="S160" s="13">
        <v>0</v>
      </c>
      <c r="T160" s="13">
        <v>0</v>
      </c>
      <c r="U160" s="13">
        <v>0</v>
      </c>
    </row>
    <row r="161" spans="1:21" x14ac:dyDescent="0.2">
      <c r="A161" s="9" t="s">
        <v>62</v>
      </c>
      <c r="B161" s="12">
        <v>0</v>
      </c>
      <c r="C161" s="5">
        <v>0</v>
      </c>
      <c r="D161" s="11">
        <v>0</v>
      </c>
      <c r="E161" s="12">
        <v>0</v>
      </c>
      <c r="F161" s="5">
        <v>0</v>
      </c>
      <c r="G161" s="11">
        <v>0</v>
      </c>
      <c r="H161" s="5">
        <v>0</v>
      </c>
      <c r="I161" s="5">
        <v>0</v>
      </c>
      <c r="J161" s="5">
        <v>0</v>
      </c>
      <c r="L161" s="9" t="s">
        <v>62</v>
      </c>
      <c r="M161" s="12">
        <v>0</v>
      </c>
      <c r="N161" s="5">
        <v>0</v>
      </c>
      <c r="O161" s="11">
        <v>0</v>
      </c>
      <c r="P161" s="12">
        <v>0</v>
      </c>
      <c r="Q161" s="5">
        <v>0</v>
      </c>
      <c r="R161" s="11">
        <v>0</v>
      </c>
      <c r="S161" s="5">
        <v>0</v>
      </c>
      <c r="T161" s="5">
        <v>0</v>
      </c>
      <c r="U161" s="5">
        <v>0</v>
      </c>
    </row>
    <row r="162" spans="1:21" x14ac:dyDescent="0.2">
      <c r="A162" s="9" t="s">
        <v>80</v>
      </c>
      <c r="B162" s="12">
        <v>0</v>
      </c>
      <c r="C162" s="5">
        <v>0</v>
      </c>
      <c r="D162" s="11">
        <v>0</v>
      </c>
      <c r="E162" s="12">
        <v>0</v>
      </c>
      <c r="F162" s="5">
        <v>0</v>
      </c>
      <c r="G162" s="11">
        <v>0</v>
      </c>
      <c r="H162" s="5">
        <v>0</v>
      </c>
      <c r="I162" s="5">
        <v>0</v>
      </c>
      <c r="J162" s="5">
        <v>0</v>
      </c>
      <c r="L162" s="9" t="s">
        <v>80</v>
      </c>
      <c r="M162" s="12">
        <v>0</v>
      </c>
      <c r="N162" s="5">
        <v>0</v>
      </c>
      <c r="O162" s="11">
        <v>0</v>
      </c>
      <c r="P162" s="12">
        <v>0</v>
      </c>
      <c r="Q162" s="5">
        <v>0</v>
      </c>
      <c r="R162" s="11">
        <v>0</v>
      </c>
      <c r="S162" s="5">
        <v>0</v>
      </c>
      <c r="T162" s="5">
        <v>0</v>
      </c>
      <c r="U162" s="5">
        <v>0</v>
      </c>
    </row>
    <row r="163" spans="1:21" x14ac:dyDescent="0.2">
      <c r="A163" s="9" t="s">
        <v>81</v>
      </c>
      <c r="B163" s="12">
        <v>0</v>
      </c>
      <c r="C163" s="5">
        <v>0</v>
      </c>
      <c r="D163" s="11">
        <v>0</v>
      </c>
      <c r="E163" s="12">
        <v>0</v>
      </c>
      <c r="F163" s="5">
        <v>0</v>
      </c>
      <c r="G163" s="11">
        <v>0</v>
      </c>
      <c r="H163" s="5">
        <v>0</v>
      </c>
      <c r="I163" s="5">
        <v>0</v>
      </c>
      <c r="J163" s="5">
        <v>0</v>
      </c>
      <c r="L163" s="9" t="s">
        <v>81</v>
      </c>
      <c r="M163" s="12">
        <v>0</v>
      </c>
      <c r="N163" s="5">
        <v>0</v>
      </c>
      <c r="O163" s="11">
        <v>0</v>
      </c>
      <c r="P163" s="12">
        <v>0</v>
      </c>
      <c r="Q163" s="5">
        <v>0</v>
      </c>
      <c r="R163" s="11">
        <v>0</v>
      </c>
      <c r="S163" s="5">
        <v>0</v>
      </c>
      <c r="T163" s="5">
        <v>0</v>
      </c>
      <c r="U163" s="5">
        <v>0</v>
      </c>
    </row>
    <row r="164" spans="1:21" x14ac:dyDescent="0.2">
      <c r="A164" s="9" t="s">
        <v>65</v>
      </c>
      <c r="B164" s="1">
        <f>SUM(B155:B163)</f>
        <v>0</v>
      </c>
      <c r="C164" s="1">
        <f t="shared" ref="C164:U164" si="106">SUM(C155:C163)</f>
        <v>0</v>
      </c>
      <c r="D164" s="1">
        <f t="shared" si="106"/>
        <v>0</v>
      </c>
      <c r="E164" s="1">
        <f t="shared" si="106"/>
        <v>0</v>
      </c>
      <c r="F164" s="1">
        <f t="shared" si="106"/>
        <v>0</v>
      </c>
      <c r="G164" s="1">
        <f t="shared" si="106"/>
        <v>0</v>
      </c>
      <c r="H164" s="1">
        <f t="shared" si="106"/>
        <v>0</v>
      </c>
      <c r="I164" s="1">
        <f t="shared" si="106"/>
        <v>0</v>
      </c>
      <c r="J164" s="1">
        <f t="shared" si="106"/>
        <v>0</v>
      </c>
      <c r="L164" s="9" t="s">
        <v>65</v>
      </c>
      <c r="M164" s="1">
        <f t="shared" si="106"/>
        <v>0</v>
      </c>
      <c r="N164" s="1">
        <f t="shared" si="106"/>
        <v>0</v>
      </c>
      <c r="O164" s="1">
        <f t="shared" si="106"/>
        <v>0</v>
      </c>
      <c r="P164" s="1">
        <f t="shared" si="106"/>
        <v>0</v>
      </c>
      <c r="Q164" s="1">
        <f t="shared" si="106"/>
        <v>0</v>
      </c>
      <c r="R164" s="1">
        <f t="shared" si="106"/>
        <v>0</v>
      </c>
      <c r="S164" s="1">
        <f t="shared" si="106"/>
        <v>0</v>
      </c>
      <c r="T164" s="1">
        <f t="shared" si="106"/>
        <v>0</v>
      </c>
      <c r="U164" s="1">
        <f t="shared" si="106"/>
        <v>0</v>
      </c>
    </row>
    <row r="165" spans="1:21" x14ac:dyDescent="0.2">
      <c r="A165" s="9" t="s">
        <v>82</v>
      </c>
      <c r="B165" s="2">
        <f>B164+E164+H164</f>
        <v>0</v>
      </c>
      <c r="C165" s="2">
        <f>C164+F164+I164</f>
        <v>0</v>
      </c>
      <c r="D165" s="2">
        <f t="shared" ref="D165" si="107">D164+G164+J164</f>
        <v>0</v>
      </c>
      <c r="L165" s="9" t="s">
        <v>82</v>
      </c>
      <c r="M165" s="2">
        <f>M164+P164+S164</f>
        <v>0</v>
      </c>
      <c r="N165" s="2">
        <f t="shared" ref="N165:O165" si="108">N164+Q164+T164</f>
        <v>0</v>
      </c>
      <c r="O165" s="2">
        <f t="shared" si="108"/>
        <v>0</v>
      </c>
    </row>
    <row r="167" spans="1:21" x14ac:dyDescent="0.2">
      <c r="B167" s="1" t="s">
        <v>83</v>
      </c>
      <c r="C167" s="5">
        <v>0</v>
      </c>
      <c r="D167" s="1" t="s">
        <v>67</v>
      </c>
      <c r="E167" s="1">
        <v>6</v>
      </c>
      <c r="H167" s="1" t="s">
        <v>85</v>
      </c>
    </row>
    <row r="168" spans="1:21" x14ac:dyDescent="0.2">
      <c r="B168" s="1" t="s">
        <v>84</v>
      </c>
      <c r="C168">
        <v>50000</v>
      </c>
      <c r="H168" s="1" t="s">
        <v>91</v>
      </c>
      <c r="I168" s="1" t="s">
        <v>92</v>
      </c>
      <c r="J168" s="1" t="s">
        <v>93</v>
      </c>
    </row>
    <row r="169" spans="1:21" x14ac:dyDescent="0.2">
      <c r="G169"/>
      <c r="H169" s="1">
        <v>37</v>
      </c>
      <c r="I169" s="1">
        <v>38</v>
      </c>
      <c r="J169" s="1">
        <v>47</v>
      </c>
      <c r="M169"/>
    </row>
    <row r="170" spans="1:21" x14ac:dyDescent="0.2">
      <c r="B170" t="s">
        <v>87</v>
      </c>
      <c r="C170" s="1" t="s">
        <v>73</v>
      </c>
      <c r="D170" s="7">
        <f>SUM(B111:D113,G3)+SUM(E111:G113,G4)+SUM(H111:J113,G5)</f>
        <v>278751</v>
      </c>
      <c r="E170" s="1" t="s">
        <v>2</v>
      </c>
      <c r="F170" s="1">
        <v>0.1</v>
      </c>
      <c r="G170" s="1">
        <v>0.1</v>
      </c>
      <c r="H170" s="1" t="s">
        <v>86</v>
      </c>
    </row>
    <row r="171" spans="1:21" x14ac:dyDescent="0.2">
      <c r="C171" s="1" t="s">
        <v>88</v>
      </c>
      <c r="D171" s="7">
        <f>(SUM(B114:D116)*G3+SUM(E114:G116)*G4+SUM(H114:J116)*G5)*G3+(SUM(B117:D119)*G3+SUM(E117:G119)*G4+SUM(H117:J119)*G5)*G4+(SUM(B120:D122)*G3+SUM(E120:G122)*G4+SUM(H120:J122)*G5)*G5</f>
        <v>149925</v>
      </c>
      <c r="E171" s="1" t="s">
        <v>3</v>
      </c>
      <c r="F171" s="1">
        <v>0.7</v>
      </c>
      <c r="H171" s="1">
        <f>H169*0.1</f>
        <v>3.7</v>
      </c>
      <c r="I171" s="1">
        <f t="shared" ref="I171:J171" si="109">I169*0.1</f>
        <v>3.8000000000000003</v>
      </c>
      <c r="J171" s="1">
        <f t="shared" si="109"/>
        <v>4.7</v>
      </c>
    </row>
    <row r="172" spans="1:21" x14ac:dyDescent="0.2">
      <c r="C172" s="1" t="s">
        <v>89</v>
      </c>
      <c r="D172" s="7">
        <f>((SUM(B123:D125)*G3+SUM(E123:G125)*G4+SUM(H123:J125)*G5)*G3+(SUM(B126:D128)*G3+SUM(E126:G128)*G4+SUM(H126:J128)*G5)*G4+(SUM(B129:D131)*G3+SUM(E129:G131)*G4+SUM(H129:J131)*G5)*G5)*G3+((SUM(B132:D134)*G3+SUM(E132:G134)*G4+SUM(H132:J134)*G5)*G3+(SUM(B135:D137)*G3+SUM(E135:G137)*G4+SUM(H135:J137)*G5)*G4+(SUM(B138:D140)*G3+SUM(E138:G140)*G4+SUM(H138:J140)*G5)*G5)*G4+((SUM(B141:D143)*G3+SUM(E141:G143)*G4+SUM(H141:J143)*G5)*G3+(SUM(B144:D146)*G3+SUM(E144:G146)*G4+SUM(H144:J146)*G5)*G4+(SUM(B147:D149)*G3+SUM(E147:G149)*G4+SUM(H147:J149)*G5)*G5)*G5</f>
        <v>118250</v>
      </c>
      <c r="E172" s="1" t="s">
        <v>5</v>
      </c>
      <c r="F172" s="1">
        <v>0.2</v>
      </c>
      <c r="H172" s="1">
        <v>3.7</v>
      </c>
      <c r="I172" s="1">
        <v>3.8</v>
      </c>
      <c r="J172" s="1">
        <v>4.7</v>
      </c>
    </row>
    <row r="173" spans="1:21" x14ac:dyDescent="0.2">
      <c r="C173" s="1" t="s">
        <v>65</v>
      </c>
      <c r="D173" s="1">
        <f>SUM(D170:D172)</f>
        <v>546926</v>
      </c>
      <c r="H173" s="1">
        <v>3.7</v>
      </c>
      <c r="I173" s="1">
        <v>3.8</v>
      </c>
      <c r="J173" s="1">
        <v>4.7</v>
      </c>
    </row>
    <row r="174" spans="1:21" x14ac:dyDescent="0.2">
      <c r="C174" s="1" t="s">
        <v>90</v>
      </c>
      <c r="D174" s="51">
        <f>D173-C167*C168</f>
        <v>546926</v>
      </c>
      <c r="H174" s="1">
        <v>3.7</v>
      </c>
      <c r="I174" s="1">
        <v>3.8</v>
      </c>
      <c r="J174" s="1">
        <v>4.7</v>
      </c>
    </row>
    <row r="175" spans="1:21" x14ac:dyDescent="0.2">
      <c r="H175" s="1">
        <v>3.7</v>
      </c>
      <c r="I175" s="1">
        <v>3.8</v>
      </c>
      <c r="J175" s="1">
        <v>4.7</v>
      </c>
    </row>
    <row r="176" spans="1:21" x14ac:dyDescent="0.2">
      <c r="B176"/>
      <c r="H176" s="1">
        <v>3.7</v>
      </c>
      <c r="I176" s="1">
        <v>3.8</v>
      </c>
      <c r="J176" s="1">
        <v>4.7</v>
      </c>
    </row>
    <row r="177" spans="1:10" x14ac:dyDescent="0.2">
      <c r="A177" s="8"/>
      <c r="H177" s="1">
        <v>3.7</v>
      </c>
      <c r="I177" s="1">
        <v>3.8</v>
      </c>
      <c r="J177" s="1">
        <v>4.7</v>
      </c>
    </row>
    <row r="178" spans="1:10" x14ac:dyDescent="0.2">
      <c r="H178" s="1">
        <v>3.7</v>
      </c>
      <c r="I178" s="1">
        <v>3.8</v>
      </c>
      <c r="J178" s="1">
        <v>4.7</v>
      </c>
    </row>
    <row r="179" spans="1:10" x14ac:dyDescent="0.2">
      <c r="H179" s="1">
        <v>3.7</v>
      </c>
      <c r="I179" s="1">
        <v>3.8</v>
      </c>
      <c r="J179" s="1">
        <v>4.7</v>
      </c>
    </row>
    <row r="197" spans="1:11" x14ac:dyDescent="0.2">
      <c r="B197"/>
    </row>
    <row r="199" spans="1:11" x14ac:dyDescent="0.2">
      <c r="A199" s="8"/>
      <c r="F199" s="8"/>
    </row>
    <row r="200" spans="1:11" x14ac:dyDescent="0.2">
      <c r="A200" s="9"/>
      <c r="F200" s="9"/>
      <c r="K200" s="8"/>
    </row>
    <row r="201" spans="1:11" x14ac:dyDescent="0.2">
      <c r="A201" s="9"/>
      <c r="F201" s="9"/>
      <c r="K201" s="9"/>
    </row>
    <row r="202" spans="1:11" x14ac:dyDescent="0.2">
      <c r="A202" s="9"/>
      <c r="F202" s="9"/>
      <c r="K202" s="9"/>
    </row>
    <row r="203" spans="1:11" x14ac:dyDescent="0.2">
      <c r="K203" s="9"/>
    </row>
    <row r="205" spans="1:11" x14ac:dyDescent="0.2">
      <c r="A205" s="8"/>
      <c r="F205" s="8"/>
    </row>
    <row r="206" spans="1:11" x14ac:dyDescent="0.2">
      <c r="A206" s="9"/>
      <c r="F206" s="9"/>
      <c r="K206" s="8"/>
    </row>
    <row r="207" spans="1:11" x14ac:dyDescent="0.2">
      <c r="A207" s="9"/>
      <c r="F207" s="9"/>
      <c r="K207" s="9"/>
    </row>
    <row r="208" spans="1:11" x14ac:dyDescent="0.2">
      <c r="A208" s="9"/>
      <c r="F208" s="9"/>
      <c r="K208" s="9"/>
    </row>
    <row r="209" spans="1:11" x14ac:dyDescent="0.2">
      <c r="K209" s="9"/>
    </row>
    <row r="211" spans="1:11" x14ac:dyDescent="0.2">
      <c r="A211" s="8"/>
      <c r="F211" s="8"/>
    </row>
    <row r="212" spans="1:11" x14ac:dyDescent="0.2">
      <c r="A212" s="9"/>
      <c r="F212" s="9"/>
      <c r="K212" s="8"/>
    </row>
    <row r="213" spans="1:11" x14ac:dyDescent="0.2">
      <c r="A213" s="9"/>
      <c r="F213" s="9"/>
      <c r="K213" s="9"/>
    </row>
    <row r="214" spans="1:11" x14ac:dyDescent="0.2">
      <c r="A214" s="9"/>
      <c r="F214" s="9"/>
      <c r="K214" s="9"/>
    </row>
    <row r="215" spans="1:11" x14ac:dyDescent="0.2">
      <c r="K215" s="9"/>
    </row>
    <row r="217" spans="1:11" x14ac:dyDescent="0.2">
      <c r="B217"/>
    </row>
    <row r="219" spans="1:11" x14ac:dyDescent="0.2">
      <c r="A219" s="8"/>
      <c r="F219" s="8"/>
    </row>
    <row r="220" spans="1:11" x14ac:dyDescent="0.2">
      <c r="A220" s="9"/>
      <c r="F220" s="9"/>
      <c r="K220" s="8"/>
    </row>
    <row r="221" spans="1:11" x14ac:dyDescent="0.2">
      <c r="A221" s="9"/>
      <c r="F221" s="9"/>
      <c r="K221" s="9"/>
    </row>
    <row r="222" spans="1:11" x14ac:dyDescent="0.2">
      <c r="A222" s="9"/>
      <c r="F222" s="9"/>
      <c r="K222" s="9"/>
    </row>
    <row r="223" spans="1:11" x14ac:dyDescent="0.2">
      <c r="K223" s="9"/>
    </row>
    <row r="225" spans="1:11" x14ac:dyDescent="0.2">
      <c r="A225" s="8"/>
      <c r="F225" s="8"/>
    </row>
    <row r="226" spans="1:11" x14ac:dyDescent="0.2">
      <c r="A226" s="9"/>
      <c r="F226" s="9"/>
      <c r="K226" s="8"/>
    </row>
    <row r="227" spans="1:11" x14ac:dyDescent="0.2">
      <c r="A227" s="9"/>
      <c r="F227" s="9"/>
      <c r="K227" s="9"/>
    </row>
    <row r="228" spans="1:11" x14ac:dyDescent="0.2">
      <c r="A228" s="9"/>
      <c r="F228" s="9"/>
      <c r="K228" s="9"/>
    </row>
    <row r="229" spans="1:11" x14ac:dyDescent="0.2">
      <c r="K229" s="9"/>
    </row>
    <row r="231" spans="1:11" x14ac:dyDescent="0.2">
      <c r="A231" s="8"/>
      <c r="F231" s="8"/>
    </row>
    <row r="232" spans="1:11" x14ac:dyDescent="0.2">
      <c r="A232" s="9"/>
      <c r="F232" s="9"/>
      <c r="K232" s="8"/>
    </row>
    <row r="233" spans="1:11" x14ac:dyDescent="0.2">
      <c r="A233" s="9"/>
      <c r="F233" s="9"/>
      <c r="K233" s="9"/>
    </row>
    <row r="234" spans="1:11" x14ac:dyDescent="0.2">
      <c r="A234" s="9"/>
      <c r="F234" s="9"/>
      <c r="K234" s="9"/>
    </row>
    <row r="235" spans="1:11" x14ac:dyDescent="0.2">
      <c r="K235" s="9"/>
    </row>
    <row r="237" spans="1:11" x14ac:dyDescent="0.2">
      <c r="A237" s="9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768F-BFB7-4FA9-978D-E162E37DEA75}">
  <sheetPr codeName="Sheet3"/>
  <dimension ref="A1:AW292"/>
  <sheetViews>
    <sheetView tabSelected="1" zoomScale="85" zoomScaleNormal="85" workbookViewId="0">
      <selection activeCell="H8" sqref="H8"/>
    </sheetView>
  </sheetViews>
  <sheetFormatPr defaultColWidth="8.875" defaultRowHeight="14.25" x14ac:dyDescent="0.2"/>
  <cols>
    <col min="1" max="1" width="8.875" style="125"/>
    <col min="2" max="2" width="15.625" style="125" customWidth="1"/>
    <col min="3" max="3" width="14.5" style="125" customWidth="1"/>
    <col min="4" max="4" width="14.125" style="125" customWidth="1"/>
    <col min="5" max="5" width="13" style="125" customWidth="1"/>
    <col min="6" max="7" width="14" style="125" customWidth="1"/>
    <col min="8" max="8" width="12.75" style="125" customWidth="1"/>
    <col min="9" max="9" width="13.875" style="125" customWidth="1"/>
    <col min="10" max="10" width="13" style="125" customWidth="1"/>
    <col min="11" max="11" width="15.125" style="125" customWidth="1"/>
    <col min="12" max="12" width="14.25" style="125" customWidth="1"/>
    <col min="13" max="13" width="12.875" style="125" customWidth="1"/>
    <col min="14" max="14" width="15.25" style="125" customWidth="1"/>
    <col min="15" max="15" width="16.875" style="125" customWidth="1"/>
    <col min="16" max="16" width="14" style="125" customWidth="1"/>
    <col min="17" max="17" width="15.875" style="125" customWidth="1"/>
    <col min="18" max="18" width="12.5" style="125" customWidth="1"/>
    <col min="19" max="19" width="11.25" style="125" customWidth="1"/>
    <col min="20" max="20" width="13.125" style="125" customWidth="1"/>
    <col min="21" max="21" width="13.625" style="125" customWidth="1"/>
    <col min="22" max="22" width="13.125" style="125" customWidth="1"/>
    <col min="23" max="23" width="14.625" style="125" customWidth="1"/>
    <col min="24" max="24" width="12.625" style="125" customWidth="1"/>
    <col min="25" max="25" width="12.25" style="125" customWidth="1"/>
    <col min="26" max="26" width="8.875" style="125"/>
    <col min="27" max="27" width="12.125" style="125" customWidth="1"/>
    <col min="28" max="29" width="12.625" style="125" customWidth="1"/>
    <col min="30" max="38" width="12.5" style="125" customWidth="1"/>
    <col min="39" max="39" width="8.875" style="125"/>
    <col min="40" max="49" width="12.5" style="125" customWidth="1"/>
    <col min="50" max="16384" width="8.875" style="125"/>
  </cols>
  <sheetData>
    <row r="1" spans="1:49" ht="15" customHeight="1" x14ac:dyDescent="0.2">
      <c r="A1" s="167" t="s">
        <v>366</v>
      </c>
      <c r="B1" s="167"/>
      <c r="C1" s="167"/>
      <c r="D1" s="167"/>
      <c r="E1" s="124"/>
      <c r="F1" s="124"/>
      <c r="G1" s="124"/>
      <c r="H1" s="124"/>
      <c r="I1" s="124"/>
      <c r="J1" s="124"/>
      <c r="K1" s="124"/>
    </row>
    <row r="2" spans="1:49" ht="14.25" customHeight="1" x14ac:dyDescent="0.2">
      <c r="A2" s="167"/>
      <c r="B2" s="167"/>
      <c r="C2" s="167"/>
      <c r="D2" s="167"/>
    </row>
    <row r="3" spans="1:49" ht="14.25" customHeight="1" x14ac:dyDescent="0.2">
      <c r="A3" s="167"/>
      <c r="B3" s="167"/>
      <c r="C3" s="167"/>
      <c r="D3" s="167"/>
      <c r="N3" s="126"/>
    </row>
    <row r="5" spans="1:49" ht="15" customHeight="1" x14ac:dyDescent="0.2">
      <c r="B5" s="125" t="s">
        <v>363</v>
      </c>
      <c r="C5" s="125">
        <v>50000</v>
      </c>
      <c r="M5" s="127"/>
    </row>
    <row r="6" spans="1:49" ht="15" customHeight="1" x14ac:dyDescent="0.2">
      <c r="M6" s="127"/>
      <c r="O6" s="141"/>
      <c r="P6" s="128"/>
    </row>
    <row r="7" spans="1:49" x14ac:dyDescent="0.2">
      <c r="B7" s="138"/>
      <c r="C7" s="138" t="s">
        <v>364</v>
      </c>
      <c r="D7" s="151" t="s">
        <v>365</v>
      </c>
      <c r="O7" s="141"/>
    </row>
    <row r="8" spans="1:49" ht="23.25" x14ac:dyDescent="0.2">
      <c r="B8" s="138" t="s">
        <v>211</v>
      </c>
      <c r="C8" s="138">
        <v>37</v>
      </c>
      <c r="D8" s="138">
        <f>C$8*0.1</f>
        <v>3.7</v>
      </c>
      <c r="N8" s="142" t="s">
        <v>359</v>
      </c>
      <c r="O8" s="142"/>
      <c r="P8" s="142"/>
      <c r="Q8" s="138"/>
    </row>
    <row r="9" spans="1:49" x14ac:dyDescent="0.2">
      <c r="B9" s="138" t="s">
        <v>100</v>
      </c>
      <c r="C9" s="138">
        <v>38</v>
      </c>
      <c r="D9" s="138">
        <f>C$9*0.1</f>
        <v>3.8000000000000003</v>
      </c>
      <c r="N9" s="152" t="s">
        <v>6</v>
      </c>
      <c r="O9" s="149" t="s">
        <v>281</v>
      </c>
      <c r="P9" s="147">
        <f>SUM(C178:E180)*C12</f>
        <v>5250</v>
      </c>
      <c r="Q9" s="154">
        <f>SUM(P9:P11)</f>
        <v>89078</v>
      </c>
      <c r="R9" s="126"/>
      <c r="S9" s="126"/>
      <c r="T9" s="126"/>
      <c r="U9" s="126"/>
      <c r="V9" s="126"/>
      <c r="W9" s="126"/>
      <c r="X9" s="126"/>
      <c r="Y9" s="126"/>
    </row>
    <row r="10" spans="1:49" x14ac:dyDescent="0.2">
      <c r="B10" s="138" t="s">
        <v>101</v>
      </c>
      <c r="C10" s="138">
        <v>47</v>
      </c>
      <c r="D10" s="138">
        <f>C$10*0.1</f>
        <v>4.7</v>
      </c>
      <c r="N10" s="152"/>
      <c r="O10" s="149" t="s">
        <v>282</v>
      </c>
      <c r="P10" s="147">
        <f>SUM(F178:H180)*C13</f>
        <v>59499.999999999993</v>
      </c>
      <c r="Q10" s="154"/>
    </row>
    <row r="11" spans="1:49" x14ac:dyDescent="0.2">
      <c r="H11" s="130"/>
      <c r="N11" s="152"/>
      <c r="O11" s="149" t="s">
        <v>283</v>
      </c>
      <c r="P11" s="147">
        <f>SUM(I178:K180)*C14</f>
        <v>24328</v>
      </c>
      <c r="Q11" s="154"/>
    </row>
    <row r="12" spans="1:49" x14ac:dyDescent="0.2">
      <c r="B12" s="138" t="s">
        <v>2</v>
      </c>
      <c r="C12" s="138">
        <v>0.1</v>
      </c>
      <c r="N12" s="152" t="s">
        <v>13</v>
      </c>
      <c r="O12" s="149" t="s">
        <v>287</v>
      </c>
      <c r="P12" s="147">
        <f>SUM(C181:E183)*C12*C12</f>
        <v>1214.5</v>
      </c>
      <c r="Q12" s="154">
        <f>SUM(P12:P20)</f>
        <v>139384.80000000002</v>
      </c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N12" s="131"/>
      <c r="AO12" s="131"/>
      <c r="AP12" s="131"/>
      <c r="AQ12" s="131"/>
      <c r="AR12" s="131"/>
      <c r="AS12" s="131"/>
      <c r="AT12" s="131"/>
      <c r="AU12" s="131"/>
      <c r="AV12" s="131"/>
      <c r="AW12" s="131"/>
    </row>
    <row r="13" spans="1:49" x14ac:dyDescent="0.2">
      <c r="B13" s="138" t="s">
        <v>3</v>
      </c>
      <c r="C13" s="138">
        <v>0.7</v>
      </c>
      <c r="N13" s="152"/>
      <c r="O13" s="149" t="s">
        <v>291</v>
      </c>
      <c r="P13" s="147">
        <f>SUM(F181:H183)*C13*C12</f>
        <v>8501.5</v>
      </c>
      <c r="Q13" s="154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</row>
    <row r="14" spans="1:49" x14ac:dyDescent="0.2">
      <c r="B14" s="138" t="s">
        <v>5</v>
      </c>
      <c r="C14" s="138">
        <v>0.2</v>
      </c>
      <c r="N14" s="152"/>
      <c r="O14" s="149" t="s">
        <v>295</v>
      </c>
      <c r="P14" s="147">
        <f>SUM(I181:K183)*C14*C12</f>
        <v>2274</v>
      </c>
      <c r="Q14" s="154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</row>
    <row r="15" spans="1:49" ht="14.45" customHeight="1" x14ac:dyDescent="0.2">
      <c r="N15" s="152"/>
      <c r="O15" s="149" t="s">
        <v>299</v>
      </c>
      <c r="P15" s="147">
        <f>SUM(C184:E186)*C12*C13</f>
        <v>10815</v>
      </c>
      <c r="Q15" s="154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N15" s="131"/>
      <c r="AO15" s="131"/>
      <c r="AP15" s="131"/>
      <c r="AQ15" s="131"/>
      <c r="AR15" s="131"/>
      <c r="AS15" s="131"/>
      <c r="AT15" s="131"/>
      <c r="AU15" s="131"/>
      <c r="AV15" s="131"/>
      <c r="AW15" s="131"/>
    </row>
    <row r="16" spans="1:49" x14ac:dyDescent="0.2">
      <c r="N16" s="152"/>
      <c r="O16" s="149" t="s">
        <v>298</v>
      </c>
      <c r="P16" s="147">
        <f>SUM(F184:H186)*C13*C13</f>
        <v>75705</v>
      </c>
      <c r="Q16" s="154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</row>
    <row r="17" spans="1:49" x14ac:dyDescent="0.2">
      <c r="A17" s="125" t="s">
        <v>215</v>
      </c>
      <c r="N17" s="152"/>
      <c r="O17" s="149" t="s">
        <v>300</v>
      </c>
      <c r="P17" s="147">
        <f>SUM(I184:K186)*C14*C13</f>
        <v>20860</v>
      </c>
      <c r="Q17" s="154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N17" s="131"/>
      <c r="AO17" s="131"/>
      <c r="AP17" s="131"/>
      <c r="AQ17" s="131"/>
      <c r="AR17" s="131"/>
      <c r="AS17" s="131"/>
      <c r="AT17" s="131"/>
      <c r="AU17" s="131"/>
      <c r="AV17" s="131"/>
      <c r="AW17" s="131"/>
    </row>
    <row r="18" spans="1:49" x14ac:dyDescent="0.2">
      <c r="A18" s="125" t="s">
        <v>6</v>
      </c>
      <c r="B18" s="125" t="s">
        <v>7</v>
      </c>
      <c r="C18" s="125" t="s">
        <v>8</v>
      </c>
      <c r="D18" s="125" t="s">
        <v>9</v>
      </c>
      <c r="E18" s="125" t="s">
        <v>7</v>
      </c>
      <c r="F18" s="125" t="s">
        <v>8</v>
      </c>
      <c r="G18" s="125" t="s">
        <v>9</v>
      </c>
      <c r="H18" s="125" t="s">
        <v>7</v>
      </c>
      <c r="I18" s="125" t="s">
        <v>8</v>
      </c>
      <c r="J18" s="125" t="s">
        <v>9</v>
      </c>
      <c r="N18" s="152"/>
      <c r="O18" s="149" t="s">
        <v>301</v>
      </c>
      <c r="P18" s="147">
        <f>SUM(C187:E189)*C12*C14</f>
        <v>2298.1</v>
      </c>
      <c r="Q18" s="154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</row>
    <row r="19" spans="1:49" x14ac:dyDescent="0.2">
      <c r="A19" s="125" t="s">
        <v>10</v>
      </c>
      <c r="B19" s="131">
        <v>1200</v>
      </c>
      <c r="C19" s="131">
        <v>900</v>
      </c>
      <c r="D19" s="131">
        <v>500</v>
      </c>
      <c r="E19" s="131">
        <v>1200</v>
      </c>
      <c r="F19" s="131">
        <v>900</v>
      </c>
      <c r="G19" s="131">
        <v>500</v>
      </c>
      <c r="H19" s="131">
        <v>1200</v>
      </c>
      <c r="I19" s="131">
        <v>900</v>
      </c>
      <c r="J19" s="131">
        <v>500</v>
      </c>
      <c r="N19" s="152"/>
      <c r="O19" s="149" t="s">
        <v>302</v>
      </c>
      <c r="P19" s="147">
        <f>SUM(F187:H189)*C13*C14</f>
        <v>14476.7</v>
      </c>
      <c r="Q19" s="154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</row>
    <row r="20" spans="1:49" x14ac:dyDescent="0.2">
      <c r="A20" s="125" t="s">
        <v>11</v>
      </c>
      <c r="B20" s="131">
        <v>1000</v>
      </c>
      <c r="C20" s="131">
        <v>800</v>
      </c>
      <c r="D20" s="131">
        <v>300</v>
      </c>
      <c r="E20" s="131">
        <v>1000</v>
      </c>
      <c r="F20" s="131">
        <v>800</v>
      </c>
      <c r="G20" s="131">
        <v>300</v>
      </c>
      <c r="H20" s="131">
        <v>1000</v>
      </c>
      <c r="I20" s="131">
        <v>800</v>
      </c>
      <c r="J20" s="131">
        <v>300</v>
      </c>
      <c r="N20" s="152"/>
      <c r="O20" s="149" t="s">
        <v>297</v>
      </c>
      <c r="P20" s="147">
        <f>SUM(I187:K189)*C14*C14</f>
        <v>3240</v>
      </c>
      <c r="Q20" s="154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N20" s="131"/>
      <c r="AO20" s="131"/>
      <c r="AP20" s="131"/>
      <c r="AQ20" s="131"/>
      <c r="AR20" s="131"/>
      <c r="AS20" s="131"/>
      <c r="AT20" s="131"/>
      <c r="AU20" s="131"/>
      <c r="AV20" s="131"/>
      <c r="AW20" s="131"/>
    </row>
    <row r="21" spans="1:49" x14ac:dyDescent="0.2">
      <c r="A21" s="125" t="s">
        <v>12</v>
      </c>
      <c r="B21" s="131">
        <v>950</v>
      </c>
      <c r="C21" s="131">
        <v>600</v>
      </c>
      <c r="D21" s="131">
        <v>200</v>
      </c>
      <c r="E21" s="131">
        <v>950</v>
      </c>
      <c r="F21" s="131">
        <v>600</v>
      </c>
      <c r="G21" s="131">
        <v>200</v>
      </c>
      <c r="H21" s="131">
        <v>950</v>
      </c>
      <c r="I21" s="131">
        <v>600</v>
      </c>
      <c r="J21" s="131">
        <v>200</v>
      </c>
      <c r="N21" s="152" t="s">
        <v>14</v>
      </c>
      <c r="O21" s="149" t="s">
        <v>304</v>
      </c>
      <c r="P21" s="147">
        <f>SUM(C190:E192)*C12*C12*C12</f>
        <v>109</v>
      </c>
      <c r="Q21" s="154">
        <f>SUM(P21:P47)</f>
        <v>91080.823999999979</v>
      </c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N21" s="131"/>
      <c r="AO21" s="131"/>
      <c r="AP21" s="131"/>
      <c r="AQ21" s="131"/>
      <c r="AR21" s="131"/>
      <c r="AS21" s="131"/>
      <c r="AT21" s="131"/>
      <c r="AU21" s="131"/>
      <c r="AV21" s="131"/>
      <c r="AW21" s="131"/>
    </row>
    <row r="22" spans="1:49" x14ac:dyDescent="0.2">
      <c r="B22" s="131"/>
      <c r="C22" s="131"/>
      <c r="D22" s="131"/>
      <c r="E22" s="131"/>
      <c r="F22" s="131"/>
      <c r="G22" s="131"/>
      <c r="H22" s="131"/>
      <c r="I22" s="131"/>
      <c r="J22" s="131"/>
      <c r="N22" s="152"/>
      <c r="O22" s="149" t="s">
        <v>306</v>
      </c>
      <c r="P22" s="147">
        <f>SUM(F190:H192)*C13*C12*C12</f>
        <v>652.904</v>
      </c>
      <c r="Q22" s="154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N22" s="131"/>
      <c r="AO22" s="131"/>
      <c r="AP22" s="131"/>
      <c r="AQ22" s="131"/>
      <c r="AR22" s="131"/>
      <c r="AS22" s="131"/>
      <c r="AT22" s="131"/>
      <c r="AU22" s="131"/>
      <c r="AV22" s="131"/>
      <c r="AW22" s="131"/>
    </row>
    <row r="23" spans="1:49" x14ac:dyDescent="0.2">
      <c r="B23" s="131"/>
      <c r="C23" s="131"/>
      <c r="D23" s="131"/>
      <c r="E23" s="131"/>
      <c r="F23" s="131"/>
      <c r="G23" s="131"/>
      <c r="H23" s="131"/>
      <c r="I23" s="131"/>
      <c r="J23" s="131"/>
      <c r="N23" s="152"/>
      <c r="O23" s="149" t="s">
        <v>308</v>
      </c>
      <c r="P23" s="147">
        <f>SUM(I190:K192)*C14*C12*C12</f>
        <v>173.74400000000003</v>
      </c>
      <c r="Q23" s="154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N23" s="131"/>
      <c r="AO23" s="131"/>
      <c r="AP23" s="131"/>
      <c r="AQ23" s="131"/>
      <c r="AR23" s="131"/>
      <c r="AS23" s="131"/>
      <c r="AT23" s="131"/>
      <c r="AU23" s="131"/>
      <c r="AV23" s="131"/>
      <c r="AW23" s="131"/>
    </row>
    <row r="24" spans="1:49" x14ac:dyDescent="0.2">
      <c r="A24" s="125" t="s">
        <v>13</v>
      </c>
      <c r="B24" s="131" t="s">
        <v>7</v>
      </c>
      <c r="C24" s="131" t="s">
        <v>8</v>
      </c>
      <c r="D24" s="131" t="s">
        <v>9</v>
      </c>
      <c r="E24" s="131" t="s">
        <v>7</v>
      </c>
      <c r="F24" s="131" t="s">
        <v>8</v>
      </c>
      <c r="G24" s="131" t="s">
        <v>9</v>
      </c>
      <c r="H24" s="131" t="s">
        <v>7</v>
      </c>
      <c r="I24" s="131" t="s">
        <v>8</v>
      </c>
      <c r="J24" s="131" t="s">
        <v>9</v>
      </c>
      <c r="N24" s="152"/>
      <c r="O24" s="149" t="s">
        <v>310</v>
      </c>
      <c r="P24" s="147">
        <f>SUM(C193:E195)*C12*C13*C12</f>
        <v>703.30400000000009</v>
      </c>
      <c r="Q24" s="154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N24" s="131"/>
      <c r="AO24" s="131"/>
      <c r="AP24" s="131"/>
      <c r="AQ24" s="131"/>
      <c r="AR24" s="131"/>
      <c r="AS24" s="131"/>
      <c r="AT24" s="131"/>
      <c r="AU24" s="131"/>
      <c r="AV24" s="131"/>
      <c r="AW24" s="131"/>
    </row>
    <row r="25" spans="1:49" x14ac:dyDescent="0.2">
      <c r="A25" s="125" t="s">
        <v>10</v>
      </c>
      <c r="B25" s="131">
        <v>1400</v>
      </c>
      <c r="C25" s="131">
        <v>1100</v>
      </c>
      <c r="D25" s="131">
        <v>700</v>
      </c>
      <c r="E25" s="131">
        <v>1400</v>
      </c>
      <c r="F25" s="131">
        <v>1100</v>
      </c>
      <c r="G25" s="131">
        <v>700</v>
      </c>
      <c r="H25" s="131">
        <v>1400</v>
      </c>
      <c r="I25" s="131">
        <v>1100</v>
      </c>
      <c r="J25" s="131">
        <v>700</v>
      </c>
      <c r="N25" s="152"/>
      <c r="O25" s="149" t="s">
        <v>314</v>
      </c>
      <c r="P25" s="147">
        <f>SUM(F193:H195)*C13*C13*C12</f>
        <v>4021.5279999999993</v>
      </c>
      <c r="Q25" s="154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</row>
    <row r="26" spans="1:49" x14ac:dyDescent="0.2">
      <c r="A26" s="125" t="s">
        <v>11</v>
      </c>
      <c r="B26" s="131">
        <v>1300</v>
      </c>
      <c r="C26" s="131">
        <v>900</v>
      </c>
      <c r="D26" s="131">
        <v>400</v>
      </c>
      <c r="E26" s="131">
        <v>1300</v>
      </c>
      <c r="F26" s="131">
        <v>900</v>
      </c>
      <c r="G26" s="131">
        <v>400</v>
      </c>
      <c r="H26" s="131">
        <v>1300</v>
      </c>
      <c r="I26" s="131">
        <v>900</v>
      </c>
      <c r="J26" s="131">
        <v>400</v>
      </c>
      <c r="N26" s="152"/>
      <c r="O26" s="149" t="s">
        <v>312</v>
      </c>
      <c r="P26" s="147">
        <f>SUM(I193:K195)*C14*C13*C12</f>
        <v>997.13600000000008</v>
      </c>
      <c r="Q26" s="154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</row>
    <row r="27" spans="1:49" x14ac:dyDescent="0.2">
      <c r="A27" s="125" t="s">
        <v>12</v>
      </c>
      <c r="B27" s="131">
        <v>1150</v>
      </c>
      <c r="C27" s="131">
        <v>750</v>
      </c>
      <c r="D27" s="131">
        <v>350</v>
      </c>
      <c r="E27" s="131">
        <v>1150</v>
      </c>
      <c r="F27" s="131">
        <v>750</v>
      </c>
      <c r="G27" s="131">
        <v>350</v>
      </c>
      <c r="H27" s="131">
        <v>1150</v>
      </c>
      <c r="I27" s="131">
        <v>750</v>
      </c>
      <c r="J27" s="131">
        <v>350</v>
      </c>
      <c r="N27" s="152"/>
      <c r="O27" s="149" t="s">
        <v>336</v>
      </c>
      <c r="P27" s="147">
        <f>SUM(C196:E198)*C12*C14*C12</f>
        <v>242</v>
      </c>
      <c r="Q27" s="154"/>
    </row>
    <row r="28" spans="1:49" x14ac:dyDescent="0.2">
      <c r="B28" s="131"/>
      <c r="C28" s="131"/>
      <c r="D28" s="131"/>
      <c r="E28" s="131"/>
      <c r="F28" s="131"/>
      <c r="G28" s="131"/>
      <c r="H28" s="131"/>
      <c r="I28" s="131"/>
      <c r="J28" s="131"/>
      <c r="N28" s="152"/>
      <c r="O28" s="149" t="s">
        <v>337</v>
      </c>
      <c r="P28" s="147">
        <f>SUM(F196:H198)*C13*C14*C12</f>
        <v>1694</v>
      </c>
      <c r="Q28" s="154"/>
    </row>
    <row r="29" spans="1:49" x14ac:dyDescent="0.2">
      <c r="B29" s="131"/>
      <c r="C29" s="131"/>
      <c r="D29" s="131"/>
      <c r="E29" s="131"/>
      <c r="F29" s="131"/>
      <c r="G29" s="131"/>
      <c r="H29" s="131"/>
      <c r="I29" s="131"/>
      <c r="J29" s="131"/>
      <c r="N29" s="152"/>
      <c r="O29" s="149" t="s">
        <v>338</v>
      </c>
      <c r="P29" s="147">
        <f>SUM(I196:K198)*C14*C14*C12</f>
        <v>468.34000000000009</v>
      </c>
      <c r="Q29" s="154"/>
    </row>
    <row r="30" spans="1:49" x14ac:dyDescent="0.2">
      <c r="A30" s="125" t="s">
        <v>14</v>
      </c>
      <c r="B30" s="131" t="s">
        <v>7</v>
      </c>
      <c r="C30" s="131" t="s">
        <v>8</v>
      </c>
      <c r="D30" s="131" t="s">
        <v>9</v>
      </c>
      <c r="E30" s="131" t="s">
        <v>7</v>
      </c>
      <c r="F30" s="131" t="s">
        <v>8</v>
      </c>
      <c r="G30" s="131" t="s">
        <v>9</v>
      </c>
      <c r="H30" s="131" t="s">
        <v>7</v>
      </c>
      <c r="I30" s="131" t="s">
        <v>8</v>
      </c>
      <c r="J30" s="131" t="s">
        <v>9</v>
      </c>
      <c r="N30" s="152"/>
      <c r="O30" s="149" t="s">
        <v>339</v>
      </c>
      <c r="P30" s="147">
        <f>SUM(C199:E201)*C12*C12*C13</f>
        <v>707</v>
      </c>
      <c r="Q30" s="154"/>
    </row>
    <row r="31" spans="1:49" x14ac:dyDescent="0.2">
      <c r="A31" s="125" t="s">
        <v>10</v>
      </c>
      <c r="B31" s="131">
        <v>1500</v>
      </c>
      <c r="C31" s="131">
        <v>820</v>
      </c>
      <c r="D31" s="131">
        <v>480</v>
      </c>
      <c r="E31" s="131">
        <v>1500</v>
      </c>
      <c r="F31" s="131">
        <v>820</v>
      </c>
      <c r="G31" s="131">
        <v>480</v>
      </c>
      <c r="H31" s="131">
        <v>1500</v>
      </c>
      <c r="I31" s="131">
        <v>820</v>
      </c>
      <c r="J31" s="131">
        <v>480</v>
      </c>
      <c r="N31" s="152"/>
      <c r="O31" s="149" t="s">
        <v>340</v>
      </c>
      <c r="P31" s="147">
        <f>SUM(F199:H201)*C13*C12*C13</f>
        <v>4570.3279999999995</v>
      </c>
      <c r="Q31" s="154"/>
    </row>
    <row r="32" spans="1:49" x14ac:dyDescent="0.2">
      <c r="A32" s="125" t="s">
        <v>11</v>
      </c>
      <c r="B32" s="131">
        <v>900</v>
      </c>
      <c r="C32" s="131">
        <v>800</v>
      </c>
      <c r="D32" s="131">
        <v>470</v>
      </c>
      <c r="E32" s="131">
        <v>900</v>
      </c>
      <c r="F32" s="131">
        <v>800</v>
      </c>
      <c r="G32" s="131">
        <v>470</v>
      </c>
      <c r="H32" s="131">
        <v>900</v>
      </c>
      <c r="I32" s="131">
        <v>800</v>
      </c>
      <c r="J32" s="131">
        <v>470</v>
      </c>
      <c r="N32" s="152"/>
      <c r="O32" s="149" t="s">
        <v>341</v>
      </c>
      <c r="P32" s="147">
        <f>SUM(I199:K201)*C14*C12*C13</f>
        <v>1216.2080000000001</v>
      </c>
      <c r="Q32" s="154"/>
    </row>
    <row r="33" spans="1:17" x14ac:dyDescent="0.2">
      <c r="A33" s="125" t="s">
        <v>12</v>
      </c>
      <c r="B33" s="131">
        <v>850</v>
      </c>
      <c r="C33" s="131">
        <v>500</v>
      </c>
      <c r="D33" s="131">
        <v>450</v>
      </c>
      <c r="E33" s="131">
        <v>850</v>
      </c>
      <c r="F33" s="131">
        <v>500</v>
      </c>
      <c r="G33" s="131">
        <v>450</v>
      </c>
      <c r="H33" s="131">
        <v>850</v>
      </c>
      <c r="I33" s="131">
        <v>500</v>
      </c>
      <c r="J33" s="131">
        <v>450</v>
      </c>
      <c r="N33" s="152"/>
      <c r="O33" s="149" t="s">
        <v>342</v>
      </c>
      <c r="P33" s="147">
        <f>SUM(C202:E204)*C12*C13*C13</f>
        <v>4730.2639999999992</v>
      </c>
      <c r="Q33" s="154"/>
    </row>
    <row r="34" spans="1:17" x14ac:dyDescent="0.2">
      <c r="N34" s="152"/>
      <c r="O34" s="149" t="s">
        <v>343</v>
      </c>
      <c r="P34" s="147">
        <f>SUM(F202:H204)*C13*C13*C13</f>
        <v>28150.695999999993</v>
      </c>
      <c r="Q34" s="154"/>
    </row>
    <row r="35" spans="1:17" x14ac:dyDescent="0.2">
      <c r="N35" s="152"/>
      <c r="O35" s="149" t="s">
        <v>323</v>
      </c>
      <c r="P35" s="147">
        <f>SUM(I202:K204)*C14*C13*C13</f>
        <v>6979.9520000000002</v>
      </c>
      <c r="Q35" s="154"/>
    </row>
    <row r="36" spans="1:17" x14ac:dyDescent="0.2">
      <c r="B36" s="125" t="s">
        <v>213</v>
      </c>
      <c r="C36" s="160" t="s">
        <v>229</v>
      </c>
      <c r="D36" s="160"/>
      <c r="E36" s="160"/>
      <c r="F36" s="160" t="s">
        <v>230</v>
      </c>
      <c r="G36" s="160"/>
      <c r="H36" s="160"/>
      <c r="I36" s="160" t="s">
        <v>231</v>
      </c>
      <c r="J36" s="160"/>
      <c r="K36" s="160"/>
      <c r="N36" s="152"/>
      <c r="O36" s="149" t="s">
        <v>344</v>
      </c>
      <c r="P36" s="147">
        <f>SUM(C205:E207)*C12*C14*C13</f>
        <v>1519</v>
      </c>
      <c r="Q36" s="154"/>
    </row>
    <row r="37" spans="1:17" x14ac:dyDescent="0.2">
      <c r="B37" s="125" t="s">
        <v>214</v>
      </c>
      <c r="C37" s="125" t="s">
        <v>7</v>
      </c>
      <c r="D37" s="125" t="s">
        <v>8</v>
      </c>
      <c r="E37" s="125" t="s">
        <v>9</v>
      </c>
      <c r="F37" s="125" t="s">
        <v>7</v>
      </c>
      <c r="G37" s="125" t="s">
        <v>8</v>
      </c>
      <c r="H37" s="125" t="s">
        <v>9</v>
      </c>
      <c r="I37" s="125" t="s">
        <v>7</v>
      </c>
      <c r="J37" s="125" t="s">
        <v>8</v>
      </c>
      <c r="K37" s="125" t="s">
        <v>9</v>
      </c>
      <c r="N37" s="152"/>
      <c r="O37" s="149" t="s">
        <v>345</v>
      </c>
      <c r="P37" s="147">
        <f>SUM(F205:H207)*C13*C14*C13</f>
        <v>10633</v>
      </c>
      <c r="Q37" s="154"/>
    </row>
    <row r="38" spans="1:17" x14ac:dyDescent="0.2">
      <c r="A38" s="163" t="s">
        <v>232</v>
      </c>
      <c r="B38" s="125" t="s">
        <v>142</v>
      </c>
      <c r="C38" s="125">
        <v>10</v>
      </c>
      <c r="D38" s="125">
        <v>20</v>
      </c>
      <c r="E38" s="125">
        <v>45</v>
      </c>
      <c r="F38" s="125">
        <v>20</v>
      </c>
      <c r="G38" s="125">
        <v>40</v>
      </c>
      <c r="H38" s="125">
        <v>50</v>
      </c>
      <c r="I38" s="125">
        <v>45</v>
      </c>
      <c r="J38" s="125">
        <v>45</v>
      </c>
      <c r="K38" s="125">
        <v>55</v>
      </c>
      <c r="L38" s="132"/>
      <c r="N38" s="152"/>
      <c r="O38" s="149" t="s">
        <v>346</v>
      </c>
      <c r="P38" s="147">
        <f>SUM(I205:K207)*C14*C14*C13</f>
        <v>3038</v>
      </c>
      <c r="Q38" s="154"/>
    </row>
    <row r="39" spans="1:17" x14ac:dyDescent="0.2">
      <c r="A39" s="163"/>
      <c r="B39" s="125" t="s">
        <v>143</v>
      </c>
      <c r="C39" s="125">
        <v>15</v>
      </c>
      <c r="D39" s="125">
        <v>25</v>
      </c>
      <c r="E39" s="125">
        <v>55</v>
      </c>
      <c r="F39" s="125">
        <v>25</v>
      </c>
      <c r="G39" s="125">
        <v>42</v>
      </c>
      <c r="H39" s="125">
        <v>52</v>
      </c>
      <c r="I39" s="125">
        <v>50</v>
      </c>
      <c r="J39" s="125">
        <v>46</v>
      </c>
      <c r="K39" s="125">
        <v>56</v>
      </c>
      <c r="L39" s="132"/>
      <c r="N39" s="152"/>
      <c r="O39" s="149" t="s">
        <v>347</v>
      </c>
      <c r="P39" s="147">
        <f>SUM(C208:E210)*C12*C12*C14</f>
        <v>270.67200000000003</v>
      </c>
      <c r="Q39" s="154"/>
    </row>
    <row r="40" spans="1:17" x14ac:dyDescent="0.2">
      <c r="A40" s="163"/>
      <c r="B40" s="125" t="s">
        <v>144</v>
      </c>
      <c r="C40" s="125">
        <v>20</v>
      </c>
      <c r="D40" s="125">
        <v>35</v>
      </c>
      <c r="E40" s="125">
        <v>60</v>
      </c>
      <c r="F40" s="125">
        <v>35</v>
      </c>
      <c r="G40" s="125">
        <v>45</v>
      </c>
      <c r="H40" s="125">
        <v>63</v>
      </c>
      <c r="I40" s="125">
        <v>60</v>
      </c>
      <c r="J40" s="125">
        <v>47</v>
      </c>
      <c r="K40" s="125">
        <v>64</v>
      </c>
      <c r="L40" s="132"/>
      <c r="N40" s="152"/>
      <c r="O40" s="149" t="s">
        <v>348</v>
      </c>
      <c r="P40" s="147">
        <f>SUM(F208:H210)*C13*C12*C14</f>
        <v>1725.808</v>
      </c>
      <c r="Q40" s="154"/>
    </row>
    <row r="41" spans="1:17" x14ac:dyDescent="0.2">
      <c r="A41" s="163" t="s">
        <v>233</v>
      </c>
      <c r="B41" s="125" t="s">
        <v>145</v>
      </c>
      <c r="C41" s="125">
        <v>20</v>
      </c>
      <c r="D41" s="125">
        <v>42</v>
      </c>
      <c r="E41" s="125">
        <v>50</v>
      </c>
      <c r="F41" s="125">
        <v>20</v>
      </c>
      <c r="G41" s="125">
        <v>42</v>
      </c>
      <c r="H41" s="125">
        <v>50</v>
      </c>
      <c r="I41" s="125">
        <v>20</v>
      </c>
      <c r="J41" s="125">
        <v>42</v>
      </c>
      <c r="K41" s="125">
        <v>50</v>
      </c>
      <c r="L41" s="132"/>
      <c r="N41" s="152"/>
      <c r="O41" s="149" t="s">
        <v>349</v>
      </c>
      <c r="P41" s="147">
        <f>SUM(I208:K210)*C14*C12*C14</f>
        <v>419.69600000000014</v>
      </c>
      <c r="Q41" s="154"/>
    </row>
    <row r="42" spans="1:17" x14ac:dyDescent="0.2">
      <c r="A42" s="163"/>
      <c r="B42" s="125" t="s">
        <v>146</v>
      </c>
      <c r="C42" s="125">
        <v>25</v>
      </c>
      <c r="D42" s="125">
        <v>45</v>
      </c>
      <c r="E42" s="125">
        <v>52</v>
      </c>
      <c r="F42" s="125">
        <v>25</v>
      </c>
      <c r="G42" s="125">
        <v>45</v>
      </c>
      <c r="H42" s="125">
        <v>52</v>
      </c>
      <c r="I42" s="125">
        <v>25</v>
      </c>
      <c r="J42" s="125">
        <v>45</v>
      </c>
      <c r="K42" s="125">
        <v>52</v>
      </c>
      <c r="L42" s="132"/>
      <c r="N42" s="152"/>
      <c r="O42" s="149" t="s">
        <v>350</v>
      </c>
      <c r="P42" s="147">
        <f>SUM(C211:E213)*C12*C13*C14</f>
        <v>1795.9199999999998</v>
      </c>
      <c r="Q42" s="154"/>
    </row>
    <row r="43" spans="1:17" x14ac:dyDescent="0.2">
      <c r="A43" s="163"/>
      <c r="B43" s="125" t="s">
        <v>147</v>
      </c>
      <c r="C43" s="125">
        <v>35</v>
      </c>
      <c r="D43" s="125">
        <v>46</v>
      </c>
      <c r="E43" s="125">
        <v>60</v>
      </c>
      <c r="F43" s="125">
        <v>35</v>
      </c>
      <c r="G43" s="125">
        <v>46</v>
      </c>
      <c r="H43" s="125">
        <v>60</v>
      </c>
      <c r="I43" s="125">
        <v>35</v>
      </c>
      <c r="J43" s="125">
        <v>46</v>
      </c>
      <c r="K43" s="125">
        <v>60</v>
      </c>
      <c r="L43" s="132"/>
      <c r="N43" s="152"/>
      <c r="O43" s="149" t="s">
        <v>351</v>
      </c>
      <c r="P43" s="147">
        <f>SUM(F211:H213)*C13*C13*C14</f>
        <v>9768.0519999999979</v>
      </c>
      <c r="Q43" s="154"/>
    </row>
    <row r="44" spans="1:17" x14ac:dyDescent="0.2">
      <c r="A44" s="163"/>
      <c r="B44" s="125" t="s">
        <v>148</v>
      </c>
      <c r="C44" s="125">
        <v>10</v>
      </c>
      <c r="D44" s="125">
        <v>50</v>
      </c>
      <c r="E44" s="125">
        <v>60</v>
      </c>
      <c r="F44" s="125">
        <v>10</v>
      </c>
      <c r="G44" s="125">
        <v>50</v>
      </c>
      <c r="H44" s="125">
        <v>60</v>
      </c>
      <c r="I44" s="125">
        <v>10</v>
      </c>
      <c r="J44" s="125">
        <v>50</v>
      </c>
      <c r="K44" s="125">
        <v>60</v>
      </c>
      <c r="L44" s="132"/>
      <c r="N44" s="152"/>
      <c r="O44" s="149" t="s">
        <v>352</v>
      </c>
      <c r="P44" s="147">
        <f>SUM(I211:K213)*C14*C13*C14</f>
        <v>1994.2720000000002</v>
      </c>
      <c r="Q44" s="154"/>
    </row>
    <row r="45" spans="1:17" x14ac:dyDescent="0.2">
      <c r="A45" s="163"/>
      <c r="B45" s="125" t="s">
        <v>149</v>
      </c>
      <c r="C45" s="125">
        <v>40</v>
      </c>
      <c r="D45" s="125">
        <v>60</v>
      </c>
      <c r="E45" s="125">
        <v>65</v>
      </c>
      <c r="F45" s="125">
        <v>40</v>
      </c>
      <c r="G45" s="125">
        <v>60</v>
      </c>
      <c r="H45" s="125">
        <v>65</v>
      </c>
      <c r="I45" s="125">
        <v>40</v>
      </c>
      <c r="J45" s="125">
        <v>60</v>
      </c>
      <c r="K45" s="125">
        <v>65</v>
      </c>
      <c r="L45" s="132"/>
      <c r="N45" s="152"/>
      <c r="O45" s="149" t="s">
        <v>353</v>
      </c>
      <c r="P45" s="147">
        <f>SUM(C214:E216)*C12*C14*C14</f>
        <v>450</v>
      </c>
      <c r="Q45" s="154"/>
    </row>
    <row r="46" spans="1:17" x14ac:dyDescent="0.2">
      <c r="A46" s="163"/>
      <c r="B46" s="125" t="s">
        <v>150</v>
      </c>
      <c r="C46" s="125">
        <v>50</v>
      </c>
      <c r="D46" s="125">
        <v>80</v>
      </c>
      <c r="E46" s="125">
        <v>90</v>
      </c>
      <c r="F46" s="125">
        <v>50</v>
      </c>
      <c r="G46" s="125">
        <v>80</v>
      </c>
      <c r="H46" s="125">
        <v>90</v>
      </c>
      <c r="I46" s="125">
        <v>50</v>
      </c>
      <c r="J46" s="125">
        <v>80</v>
      </c>
      <c r="K46" s="125">
        <v>90</v>
      </c>
      <c r="L46" s="132"/>
      <c r="N46" s="152"/>
      <c r="O46" s="149" t="s">
        <v>354</v>
      </c>
      <c r="P46" s="147">
        <f>SUM(F214:H216)*C13*C14*C14</f>
        <v>3150</v>
      </c>
      <c r="Q46" s="154"/>
    </row>
    <row r="47" spans="1:17" x14ac:dyDescent="0.2">
      <c r="A47" s="163"/>
      <c r="B47" s="125" t="s">
        <v>151</v>
      </c>
      <c r="C47" s="125">
        <v>50</v>
      </c>
      <c r="D47" s="125">
        <v>20</v>
      </c>
      <c r="E47" s="125">
        <v>10</v>
      </c>
      <c r="F47" s="125">
        <v>50</v>
      </c>
      <c r="G47" s="125">
        <v>20</v>
      </c>
      <c r="H47" s="125">
        <v>10</v>
      </c>
      <c r="I47" s="125">
        <v>50</v>
      </c>
      <c r="J47" s="125">
        <v>20</v>
      </c>
      <c r="K47" s="125">
        <v>10</v>
      </c>
      <c r="L47" s="132"/>
      <c r="N47" s="152"/>
      <c r="O47" s="149" t="s">
        <v>355</v>
      </c>
      <c r="P47" s="147">
        <f>SUM(I214:K216)*C14*C14*C14</f>
        <v>900</v>
      </c>
      <c r="Q47" s="154"/>
    </row>
    <row r="48" spans="1:17" x14ac:dyDescent="0.2">
      <c r="A48" s="163"/>
      <c r="B48" s="125" t="s">
        <v>152</v>
      </c>
      <c r="C48" s="125">
        <v>55</v>
      </c>
      <c r="D48" s="125">
        <v>30</v>
      </c>
      <c r="E48" s="125">
        <v>40</v>
      </c>
      <c r="F48" s="125">
        <v>55</v>
      </c>
      <c r="G48" s="125">
        <v>30</v>
      </c>
      <c r="H48" s="125">
        <v>40</v>
      </c>
      <c r="I48" s="125">
        <v>55</v>
      </c>
      <c r="J48" s="125">
        <v>30</v>
      </c>
      <c r="K48" s="125">
        <v>40</v>
      </c>
      <c r="L48" s="132"/>
      <c r="N48" s="153" t="s">
        <v>357</v>
      </c>
      <c r="O48" s="149" t="s">
        <v>87</v>
      </c>
      <c r="P48" s="148">
        <f>SUM(Q9:Q47)</f>
        <v>319543.62400000001</v>
      </c>
      <c r="Q48" s="143"/>
    </row>
    <row r="49" spans="1:17" x14ac:dyDescent="0.2">
      <c r="A49" s="163"/>
      <c r="B49" s="125" t="s">
        <v>153</v>
      </c>
      <c r="C49" s="125">
        <v>80</v>
      </c>
      <c r="D49" s="125">
        <v>50</v>
      </c>
      <c r="E49" s="125">
        <v>60</v>
      </c>
      <c r="F49" s="125">
        <v>80</v>
      </c>
      <c r="G49" s="125">
        <v>50</v>
      </c>
      <c r="H49" s="125">
        <v>60</v>
      </c>
      <c r="I49" s="125">
        <v>80</v>
      </c>
      <c r="J49" s="125">
        <v>50</v>
      </c>
      <c r="K49" s="125">
        <v>60</v>
      </c>
      <c r="L49" s="132"/>
      <c r="N49" s="153"/>
      <c r="O49" s="155" t="s">
        <v>212</v>
      </c>
      <c r="P49" s="156">
        <f>C5*C81</f>
        <v>150000</v>
      </c>
      <c r="Q49" s="144"/>
    </row>
    <row r="50" spans="1:17" x14ac:dyDescent="0.2">
      <c r="A50" s="163" t="s">
        <v>234</v>
      </c>
      <c r="B50" s="125" t="s">
        <v>154</v>
      </c>
      <c r="C50" s="125">
        <v>30</v>
      </c>
      <c r="D50" s="125">
        <v>40</v>
      </c>
      <c r="E50" s="125">
        <v>50</v>
      </c>
      <c r="F50" s="125">
        <v>30</v>
      </c>
      <c r="G50" s="125">
        <v>40</v>
      </c>
      <c r="H50" s="125">
        <v>50</v>
      </c>
      <c r="I50" s="125">
        <v>30</v>
      </c>
      <c r="J50" s="125">
        <v>40</v>
      </c>
      <c r="K50" s="125">
        <v>50</v>
      </c>
      <c r="L50" s="132"/>
      <c r="N50" s="153"/>
      <c r="O50" s="155"/>
      <c r="P50" s="156"/>
      <c r="Q50" s="144"/>
    </row>
    <row r="51" spans="1:17" x14ac:dyDescent="0.2">
      <c r="A51" s="163"/>
      <c r="B51" s="125" t="s">
        <v>155</v>
      </c>
      <c r="C51" s="125">
        <v>35</v>
      </c>
      <c r="D51" s="125">
        <v>50</v>
      </c>
      <c r="E51" s="125">
        <v>60</v>
      </c>
      <c r="F51" s="125">
        <v>35</v>
      </c>
      <c r="G51" s="125">
        <v>50</v>
      </c>
      <c r="H51" s="125">
        <v>60</v>
      </c>
      <c r="I51" s="125">
        <v>35</v>
      </c>
      <c r="J51" s="125">
        <v>50</v>
      </c>
      <c r="K51" s="125">
        <v>60</v>
      </c>
      <c r="L51" s="132"/>
      <c r="N51" s="153"/>
      <c r="O51" s="157" t="s">
        <v>228</v>
      </c>
      <c r="P51" s="158">
        <f>P48-P49</f>
        <v>169543.62400000001</v>
      </c>
      <c r="Q51" s="145"/>
    </row>
    <row r="52" spans="1:17" x14ac:dyDescent="0.2">
      <c r="A52" s="163"/>
      <c r="B52" s="125" t="s">
        <v>156</v>
      </c>
      <c r="C52" s="125">
        <v>40</v>
      </c>
      <c r="D52" s="125">
        <v>55</v>
      </c>
      <c r="E52" s="125">
        <v>80</v>
      </c>
      <c r="F52" s="125">
        <v>40</v>
      </c>
      <c r="G52" s="125">
        <v>55</v>
      </c>
      <c r="H52" s="125">
        <v>80</v>
      </c>
      <c r="I52" s="125">
        <v>40</v>
      </c>
      <c r="J52" s="125">
        <v>55</v>
      </c>
      <c r="K52" s="125">
        <v>80</v>
      </c>
      <c r="L52" s="132"/>
      <c r="N52" s="153"/>
      <c r="O52" s="157"/>
      <c r="P52" s="158"/>
      <c r="Q52" s="146"/>
    </row>
    <row r="53" spans="1:17" x14ac:dyDescent="0.2">
      <c r="A53" s="163"/>
      <c r="B53" s="125" t="s">
        <v>157</v>
      </c>
      <c r="C53" s="125">
        <v>30</v>
      </c>
      <c r="D53" s="125">
        <v>40</v>
      </c>
      <c r="E53" s="125">
        <v>50</v>
      </c>
      <c r="F53" s="125">
        <v>30</v>
      </c>
      <c r="G53" s="125">
        <v>40</v>
      </c>
      <c r="H53" s="125">
        <v>50</v>
      </c>
      <c r="I53" s="125">
        <v>30</v>
      </c>
      <c r="J53" s="125">
        <v>40</v>
      </c>
      <c r="K53" s="125">
        <v>50</v>
      </c>
      <c r="L53" s="132"/>
    </row>
    <row r="54" spans="1:17" x14ac:dyDescent="0.2">
      <c r="A54" s="163"/>
      <c r="B54" s="125" t="s">
        <v>158</v>
      </c>
      <c r="C54" s="125">
        <v>35</v>
      </c>
      <c r="D54" s="125">
        <v>50</v>
      </c>
      <c r="E54" s="125">
        <v>60</v>
      </c>
      <c r="F54" s="125">
        <v>35</v>
      </c>
      <c r="G54" s="125">
        <v>50</v>
      </c>
      <c r="H54" s="125">
        <v>60</v>
      </c>
      <c r="I54" s="125">
        <v>35</v>
      </c>
      <c r="J54" s="125">
        <v>50</v>
      </c>
      <c r="K54" s="125">
        <v>60</v>
      </c>
      <c r="L54" s="132"/>
    </row>
    <row r="55" spans="1:17" x14ac:dyDescent="0.2">
      <c r="A55" s="163"/>
      <c r="B55" s="125" t="s">
        <v>159</v>
      </c>
      <c r="C55" s="125">
        <v>40</v>
      </c>
      <c r="D55" s="125">
        <v>55</v>
      </c>
      <c r="E55" s="125">
        <v>80</v>
      </c>
      <c r="F55" s="125">
        <v>40</v>
      </c>
      <c r="G55" s="125">
        <v>55</v>
      </c>
      <c r="H55" s="125">
        <v>80</v>
      </c>
      <c r="I55" s="125">
        <v>40</v>
      </c>
      <c r="J55" s="125">
        <v>55</v>
      </c>
      <c r="K55" s="125">
        <v>80</v>
      </c>
      <c r="L55" s="132"/>
    </row>
    <row r="56" spans="1:17" x14ac:dyDescent="0.2">
      <c r="A56" s="163"/>
      <c r="B56" s="125" t="s">
        <v>160</v>
      </c>
      <c r="C56" s="125">
        <v>30</v>
      </c>
      <c r="D56" s="125">
        <v>40</v>
      </c>
      <c r="E56" s="125">
        <v>50</v>
      </c>
      <c r="F56" s="125">
        <v>30</v>
      </c>
      <c r="G56" s="125">
        <v>40</v>
      </c>
      <c r="H56" s="125">
        <v>50</v>
      </c>
      <c r="I56" s="125">
        <v>30</v>
      </c>
      <c r="J56" s="125">
        <v>40</v>
      </c>
      <c r="K56" s="125">
        <v>50</v>
      </c>
      <c r="L56" s="132"/>
    </row>
    <row r="57" spans="1:17" x14ac:dyDescent="0.2">
      <c r="A57" s="163"/>
      <c r="B57" s="125" t="s">
        <v>161</v>
      </c>
      <c r="C57" s="125">
        <v>35</v>
      </c>
      <c r="D57" s="125">
        <v>50</v>
      </c>
      <c r="E57" s="125">
        <v>60</v>
      </c>
      <c r="F57" s="125">
        <v>35</v>
      </c>
      <c r="G57" s="125">
        <v>50</v>
      </c>
      <c r="H57" s="125">
        <v>60</v>
      </c>
      <c r="I57" s="125">
        <v>35</v>
      </c>
      <c r="J57" s="125">
        <v>50</v>
      </c>
      <c r="K57" s="125">
        <v>60</v>
      </c>
      <c r="L57" s="132"/>
    </row>
    <row r="58" spans="1:17" x14ac:dyDescent="0.2">
      <c r="A58" s="163"/>
      <c r="B58" s="125" t="s">
        <v>162</v>
      </c>
      <c r="C58" s="125">
        <v>40</v>
      </c>
      <c r="D58" s="125">
        <v>55</v>
      </c>
      <c r="E58" s="125">
        <v>80</v>
      </c>
      <c r="F58" s="125">
        <v>40</v>
      </c>
      <c r="G58" s="125">
        <v>55</v>
      </c>
      <c r="H58" s="125">
        <v>80</v>
      </c>
      <c r="I58" s="125">
        <v>40</v>
      </c>
      <c r="J58" s="125">
        <v>55</v>
      </c>
      <c r="K58" s="125">
        <v>80</v>
      </c>
      <c r="L58" s="132"/>
    </row>
    <row r="59" spans="1:17" x14ac:dyDescent="0.2">
      <c r="A59" s="163"/>
      <c r="B59" s="125" t="s">
        <v>163</v>
      </c>
      <c r="C59" s="125">
        <v>30</v>
      </c>
      <c r="D59" s="125">
        <v>10</v>
      </c>
      <c r="E59" s="125">
        <v>50</v>
      </c>
      <c r="F59" s="125">
        <v>30</v>
      </c>
      <c r="G59" s="125">
        <v>10</v>
      </c>
      <c r="H59" s="125">
        <v>50</v>
      </c>
      <c r="I59" s="125">
        <v>30</v>
      </c>
      <c r="J59" s="125">
        <v>10</v>
      </c>
      <c r="K59" s="125">
        <v>50</v>
      </c>
      <c r="L59" s="132"/>
    </row>
    <row r="60" spans="1:17" x14ac:dyDescent="0.2">
      <c r="A60" s="163"/>
      <c r="B60" s="125" t="s">
        <v>164</v>
      </c>
      <c r="C60" s="125">
        <v>40</v>
      </c>
      <c r="D60" s="125">
        <v>40</v>
      </c>
      <c r="E60" s="125">
        <v>60</v>
      </c>
      <c r="F60" s="125">
        <v>40</v>
      </c>
      <c r="G60" s="125">
        <v>40</v>
      </c>
      <c r="H60" s="125">
        <v>60</v>
      </c>
      <c r="I60" s="125">
        <v>40</v>
      </c>
      <c r="J60" s="125">
        <v>40</v>
      </c>
      <c r="K60" s="125">
        <v>60</v>
      </c>
      <c r="L60" s="132"/>
    </row>
    <row r="61" spans="1:17" x14ac:dyDescent="0.2">
      <c r="A61" s="163"/>
      <c r="B61" s="125" t="s">
        <v>165</v>
      </c>
      <c r="C61" s="125">
        <v>60</v>
      </c>
      <c r="D61" s="125">
        <v>45</v>
      </c>
      <c r="E61" s="125">
        <v>70</v>
      </c>
      <c r="F61" s="125">
        <v>60</v>
      </c>
      <c r="G61" s="125">
        <v>45</v>
      </c>
      <c r="H61" s="125">
        <v>70</v>
      </c>
      <c r="I61" s="125">
        <v>60</v>
      </c>
      <c r="J61" s="125">
        <v>45</v>
      </c>
      <c r="K61" s="125">
        <v>70</v>
      </c>
      <c r="L61" s="132"/>
    </row>
    <row r="62" spans="1:17" x14ac:dyDescent="0.2">
      <c r="A62" s="163"/>
      <c r="B62" s="125" t="s">
        <v>166</v>
      </c>
      <c r="C62" s="125">
        <v>30</v>
      </c>
      <c r="D62" s="125">
        <v>10</v>
      </c>
      <c r="E62" s="125">
        <v>50</v>
      </c>
      <c r="F62" s="125">
        <v>30</v>
      </c>
      <c r="G62" s="125">
        <v>10</v>
      </c>
      <c r="H62" s="125">
        <v>50</v>
      </c>
      <c r="I62" s="125">
        <v>30</v>
      </c>
      <c r="J62" s="125">
        <v>10</v>
      </c>
      <c r="K62" s="125">
        <v>50</v>
      </c>
      <c r="L62" s="132"/>
    </row>
    <row r="63" spans="1:17" x14ac:dyDescent="0.2">
      <c r="A63" s="163"/>
      <c r="B63" s="125" t="s">
        <v>167</v>
      </c>
      <c r="C63" s="125">
        <v>40</v>
      </c>
      <c r="D63" s="125">
        <v>40</v>
      </c>
      <c r="E63" s="125">
        <v>60</v>
      </c>
      <c r="F63" s="125">
        <v>40</v>
      </c>
      <c r="G63" s="125">
        <v>40</v>
      </c>
      <c r="H63" s="125">
        <v>60</v>
      </c>
      <c r="I63" s="125">
        <v>40</v>
      </c>
      <c r="J63" s="125">
        <v>40</v>
      </c>
      <c r="K63" s="125">
        <v>60</v>
      </c>
      <c r="L63" s="132"/>
    </row>
    <row r="64" spans="1:17" x14ac:dyDescent="0.2">
      <c r="A64" s="163"/>
      <c r="B64" s="125" t="s">
        <v>168</v>
      </c>
      <c r="C64" s="125">
        <v>60</v>
      </c>
      <c r="D64" s="125">
        <v>45</v>
      </c>
      <c r="E64" s="125">
        <v>70</v>
      </c>
      <c r="F64" s="125">
        <v>60</v>
      </c>
      <c r="G64" s="125">
        <v>45</v>
      </c>
      <c r="H64" s="125">
        <v>70</v>
      </c>
      <c r="I64" s="125">
        <v>60</v>
      </c>
      <c r="J64" s="125">
        <v>45</v>
      </c>
      <c r="K64" s="125">
        <v>70</v>
      </c>
      <c r="L64" s="132"/>
    </row>
    <row r="65" spans="1:12" x14ac:dyDescent="0.2">
      <c r="A65" s="163"/>
      <c r="B65" s="125" t="s">
        <v>169</v>
      </c>
      <c r="C65" s="125">
        <v>30</v>
      </c>
      <c r="D65" s="125">
        <v>10</v>
      </c>
      <c r="E65" s="125">
        <v>50</v>
      </c>
      <c r="F65" s="125">
        <v>30</v>
      </c>
      <c r="G65" s="125">
        <v>10</v>
      </c>
      <c r="H65" s="125">
        <v>50</v>
      </c>
      <c r="I65" s="125">
        <v>30</v>
      </c>
      <c r="J65" s="125">
        <v>10</v>
      </c>
      <c r="K65" s="125">
        <v>50</v>
      </c>
      <c r="L65" s="132"/>
    </row>
    <row r="66" spans="1:12" x14ac:dyDescent="0.2">
      <c r="A66" s="163"/>
      <c r="B66" s="125" t="s">
        <v>170</v>
      </c>
      <c r="C66" s="125">
        <v>40</v>
      </c>
      <c r="D66" s="125">
        <v>40</v>
      </c>
      <c r="E66" s="125">
        <v>60</v>
      </c>
      <c r="F66" s="125">
        <v>40</v>
      </c>
      <c r="G66" s="125">
        <v>40</v>
      </c>
      <c r="H66" s="125">
        <v>60</v>
      </c>
      <c r="I66" s="125">
        <v>40</v>
      </c>
      <c r="J66" s="125">
        <v>40</v>
      </c>
      <c r="K66" s="125">
        <v>60</v>
      </c>
      <c r="L66" s="132"/>
    </row>
    <row r="67" spans="1:12" x14ac:dyDescent="0.2">
      <c r="A67" s="163"/>
      <c r="B67" s="125" t="s">
        <v>171</v>
      </c>
      <c r="C67" s="125">
        <v>60</v>
      </c>
      <c r="D67" s="125">
        <v>45</v>
      </c>
      <c r="E67" s="125">
        <v>70</v>
      </c>
      <c r="F67" s="125">
        <v>60</v>
      </c>
      <c r="G67" s="125">
        <v>45</v>
      </c>
      <c r="H67" s="125">
        <v>70</v>
      </c>
      <c r="I67" s="125">
        <v>60</v>
      </c>
      <c r="J67" s="125">
        <v>45</v>
      </c>
      <c r="K67" s="125">
        <v>70</v>
      </c>
      <c r="L67" s="132"/>
    </row>
    <row r="68" spans="1:12" x14ac:dyDescent="0.2">
      <c r="A68" s="163"/>
      <c r="B68" s="125" t="s">
        <v>172</v>
      </c>
      <c r="C68" s="125">
        <v>50</v>
      </c>
      <c r="D68" s="125">
        <v>40</v>
      </c>
      <c r="E68" s="125">
        <v>60</v>
      </c>
      <c r="F68" s="125">
        <v>50</v>
      </c>
      <c r="G68" s="125">
        <v>40</v>
      </c>
      <c r="H68" s="125">
        <v>60</v>
      </c>
      <c r="I68" s="125">
        <v>50</v>
      </c>
      <c r="J68" s="125">
        <v>40</v>
      </c>
      <c r="K68" s="125">
        <v>60</v>
      </c>
      <c r="L68" s="132"/>
    </row>
    <row r="69" spans="1:12" x14ac:dyDescent="0.2">
      <c r="A69" s="163"/>
      <c r="B69" s="125" t="s">
        <v>173</v>
      </c>
      <c r="C69" s="125">
        <v>70</v>
      </c>
      <c r="D69" s="125">
        <v>45</v>
      </c>
      <c r="E69" s="125">
        <v>65</v>
      </c>
      <c r="F69" s="125">
        <v>70</v>
      </c>
      <c r="G69" s="125">
        <v>45</v>
      </c>
      <c r="H69" s="125">
        <v>65</v>
      </c>
      <c r="I69" s="125">
        <v>70</v>
      </c>
      <c r="J69" s="125">
        <v>45</v>
      </c>
      <c r="K69" s="125">
        <v>65</v>
      </c>
      <c r="L69" s="132"/>
    </row>
    <row r="70" spans="1:12" x14ac:dyDescent="0.2">
      <c r="A70" s="163"/>
      <c r="B70" s="125" t="s">
        <v>174</v>
      </c>
      <c r="C70" s="125">
        <v>80</v>
      </c>
      <c r="D70" s="125">
        <v>60</v>
      </c>
      <c r="E70" s="125">
        <v>70</v>
      </c>
      <c r="F70" s="125">
        <v>80</v>
      </c>
      <c r="G70" s="125">
        <v>60</v>
      </c>
      <c r="H70" s="125">
        <v>70</v>
      </c>
      <c r="I70" s="125">
        <v>80</v>
      </c>
      <c r="J70" s="125">
        <v>60</v>
      </c>
      <c r="K70" s="125">
        <v>70</v>
      </c>
      <c r="L70" s="132"/>
    </row>
    <row r="71" spans="1:12" x14ac:dyDescent="0.2">
      <c r="A71" s="163"/>
      <c r="B71" s="125" t="s">
        <v>175</v>
      </c>
      <c r="C71" s="125">
        <v>50</v>
      </c>
      <c r="D71" s="125">
        <v>40</v>
      </c>
      <c r="E71" s="125">
        <v>60</v>
      </c>
      <c r="F71" s="125">
        <v>50</v>
      </c>
      <c r="G71" s="125">
        <v>40</v>
      </c>
      <c r="H71" s="125">
        <v>60</v>
      </c>
      <c r="I71" s="125">
        <v>50</v>
      </c>
      <c r="J71" s="125">
        <v>40</v>
      </c>
      <c r="K71" s="125">
        <v>60</v>
      </c>
      <c r="L71" s="132"/>
    </row>
    <row r="72" spans="1:12" x14ac:dyDescent="0.2">
      <c r="A72" s="163"/>
      <c r="B72" s="125" t="s">
        <v>176</v>
      </c>
      <c r="C72" s="125">
        <v>70</v>
      </c>
      <c r="D72" s="125">
        <v>45</v>
      </c>
      <c r="E72" s="125">
        <v>65</v>
      </c>
      <c r="F72" s="125">
        <v>70</v>
      </c>
      <c r="G72" s="125">
        <v>45</v>
      </c>
      <c r="H72" s="125">
        <v>65</v>
      </c>
      <c r="I72" s="125">
        <v>70</v>
      </c>
      <c r="J72" s="125">
        <v>45</v>
      </c>
      <c r="K72" s="125">
        <v>65</v>
      </c>
      <c r="L72" s="132"/>
    </row>
    <row r="73" spans="1:12" x14ac:dyDescent="0.2">
      <c r="A73" s="163"/>
      <c r="B73" s="125" t="s">
        <v>177</v>
      </c>
      <c r="C73" s="125">
        <v>80</v>
      </c>
      <c r="D73" s="125">
        <v>60</v>
      </c>
      <c r="E73" s="125">
        <v>70</v>
      </c>
      <c r="F73" s="125">
        <v>80</v>
      </c>
      <c r="G73" s="125">
        <v>60</v>
      </c>
      <c r="H73" s="125">
        <v>70</v>
      </c>
      <c r="I73" s="125">
        <v>80</v>
      </c>
      <c r="J73" s="125">
        <v>60</v>
      </c>
      <c r="K73" s="125">
        <v>70</v>
      </c>
      <c r="L73" s="132"/>
    </row>
    <row r="74" spans="1:12" x14ac:dyDescent="0.2">
      <c r="A74" s="163"/>
      <c r="B74" s="125" t="s">
        <v>178</v>
      </c>
      <c r="C74" s="125">
        <v>50</v>
      </c>
      <c r="D74" s="125">
        <v>40</v>
      </c>
      <c r="E74" s="125">
        <v>60</v>
      </c>
      <c r="F74" s="125">
        <v>50</v>
      </c>
      <c r="G74" s="125">
        <v>40</v>
      </c>
      <c r="H74" s="125">
        <v>60</v>
      </c>
      <c r="I74" s="125">
        <v>50</v>
      </c>
      <c r="J74" s="125">
        <v>40</v>
      </c>
      <c r="K74" s="125">
        <v>60</v>
      </c>
      <c r="L74" s="132"/>
    </row>
    <row r="75" spans="1:12" x14ac:dyDescent="0.2">
      <c r="A75" s="163"/>
      <c r="B75" s="125" t="s">
        <v>179</v>
      </c>
      <c r="C75" s="125">
        <v>70</v>
      </c>
      <c r="D75" s="125">
        <v>45</v>
      </c>
      <c r="E75" s="125">
        <v>65</v>
      </c>
      <c r="F75" s="125">
        <v>70</v>
      </c>
      <c r="G75" s="125">
        <v>45</v>
      </c>
      <c r="H75" s="125">
        <v>65</v>
      </c>
      <c r="I75" s="125">
        <v>70</v>
      </c>
      <c r="J75" s="125">
        <v>45</v>
      </c>
      <c r="K75" s="125">
        <v>65</v>
      </c>
      <c r="L75" s="132"/>
    </row>
    <row r="76" spans="1:12" x14ac:dyDescent="0.2">
      <c r="A76" s="163"/>
      <c r="B76" s="125" t="s">
        <v>180</v>
      </c>
      <c r="C76" s="125">
        <v>80</v>
      </c>
      <c r="D76" s="125">
        <v>60</v>
      </c>
      <c r="E76" s="125">
        <v>70</v>
      </c>
      <c r="F76" s="125">
        <v>80</v>
      </c>
      <c r="G76" s="125">
        <v>60</v>
      </c>
      <c r="H76" s="125">
        <v>70</v>
      </c>
      <c r="I76" s="125">
        <v>80</v>
      </c>
      <c r="J76" s="125">
        <v>60</v>
      </c>
      <c r="K76" s="125">
        <v>70</v>
      </c>
      <c r="L76" s="132"/>
    </row>
    <row r="78" spans="1:12" x14ac:dyDescent="0.2">
      <c r="B78" s="126" t="s">
        <v>216</v>
      </c>
    </row>
    <row r="80" spans="1:12" x14ac:dyDescent="0.2">
      <c r="B80" s="129" t="s">
        <v>218</v>
      </c>
    </row>
    <row r="81" spans="1:26" x14ac:dyDescent="0.2">
      <c r="B81" s="125" t="s">
        <v>219</v>
      </c>
      <c r="C81" s="133">
        <v>3</v>
      </c>
      <c r="D81" s="125" t="s">
        <v>67</v>
      </c>
      <c r="E81" s="125">
        <v>6</v>
      </c>
    </row>
    <row r="83" spans="1:26" ht="18" x14ac:dyDescent="0.25">
      <c r="B83" s="134" t="s">
        <v>217</v>
      </c>
    </row>
    <row r="84" spans="1:26" x14ac:dyDescent="0.2">
      <c r="A84" s="125" t="s">
        <v>17</v>
      </c>
      <c r="B84" s="125" t="s">
        <v>225</v>
      </c>
      <c r="C84" s="125" t="s">
        <v>7</v>
      </c>
      <c r="D84" s="125" t="s">
        <v>8</v>
      </c>
      <c r="E84" s="125" t="s">
        <v>9</v>
      </c>
    </row>
    <row r="85" spans="1:26" x14ac:dyDescent="0.2">
      <c r="B85" s="125" t="s">
        <v>21</v>
      </c>
      <c r="C85" s="135">
        <v>1</v>
      </c>
      <c r="D85" s="135">
        <v>1</v>
      </c>
      <c r="E85" s="135">
        <v>1</v>
      </c>
    </row>
    <row r="86" spans="1:26" x14ac:dyDescent="0.2">
      <c r="B86" s="125" t="s">
        <v>22</v>
      </c>
      <c r="C86" s="135">
        <v>0</v>
      </c>
      <c r="D86" s="135">
        <v>0</v>
      </c>
      <c r="E86" s="135">
        <v>0</v>
      </c>
    </row>
    <row r="87" spans="1:26" ht="15.75" x14ac:dyDescent="0.2">
      <c r="B87" s="125" t="s">
        <v>23</v>
      </c>
      <c r="C87" s="135">
        <v>0</v>
      </c>
      <c r="D87" s="135">
        <v>0</v>
      </c>
      <c r="E87" s="135">
        <v>0</v>
      </c>
      <c r="N87" s="165" t="s">
        <v>268</v>
      </c>
      <c r="O87" s="163"/>
      <c r="P87" s="163"/>
      <c r="Q87" s="163"/>
      <c r="R87" s="160" t="s">
        <v>229</v>
      </c>
      <c r="S87" s="160"/>
      <c r="T87" s="160"/>
      <c r="U87" s="160" t="s">
        <v>230</v>
      </c>
      <c r="V87" s="160"/>
      <c r="W87" s="160"/>
      <c r="X87" s="160" t="s">
        <v>231</v>
      </c>
      <c r="Y87" s="160"/>
      <c r="Z87" s="160"/>
    </row>
    <row r="88" spans="1:26" x14ac:dyDescent="0.2">
      <c r="C88" s="137">
        <f>SUM(C85:C87)</f>
        <v>1</v>
      </c>
      <c r="D88" s="137">
        <f>SUM(D85:D87)</f>
        <v>1</v>
      </c>
      <c r="E88" s="137">
        <f>SUM(E85:E87)</f>
        <v>1</v>
      </c>
      <c r="R88" s="125" t="s">
        <v>7</v>
      </c>
      <c r="S88" s="125" t="s">
        <v>8</v>
      </c>
      <c r="T88" s="125" t="s">
        <v>9</v>
      </c>
      <c r="U88" s="125" t="s">
        <v>7</v>
      </c>
      <c r="V88" s="125" t="s">
        <v>8</v>
      </c>
      <c r="W88" s="125" t="s">
        <v>9</v>
      </c>
      <c r="X88" s="125" t="s">
        <v>7</v>
      </c>
      <c r="Y88" s="125" t="s">
        <v>8</v>
      </c>
      <c r="Z88" s="125" t="s">
        <v>9</v>
      </c>
    </row>
    <row r="89" spans="1:26" x14ac:dyDescent="0.2">
      <c r="C89" s="163" t="s">
        <v>25</v>
      </c>
      <c r="D89" s="163"/>
      <c r="E89" s="163"/>
      <c r="N89" s="152" t="s">
        <v>73</v>
      </c>
      <c r="O89" s="152"/>
      <c r="P89" s="152"/>
      <c r="Q89" s="125" t="s">
        <v>21</v>
      </c>
      <c r="R89" s="137">
        <f t="shared" ref="R89:T91" si="0">B19*C38*C85</f>
        <v>12000</v>
      </c>
      <c r="S89" s="137">
        <f t="shared" si="0"/>
        <v>18000</v>
      </c>
      <c r="T89" s="137">
        <f t="shared" si="0"/>
        <v>22500</v>
      </c>
      <c r="U89" s="137">
        <f t="shared" ref="U89:W91" si="1">E19*F38*C85</f>
        <v>24000</v>
      </c>
      <c r="V89" s="137">
        <f t="shared" si="1"/>
        <v>36000</v>
      </c>
      <c r="W89" s="137">
        <f t="shared" si="1"/>
        <v>25000</v>
      </c>
      <c r="X89" s="137">
        <f t="shared" ref="X89:Z91" si="2">H19*I38*C85</f>
        <v>54000</v>
      </c>
      <c r="Y89" s="137">
        <f t="shared" si="2"/>
        <v>40500</v>
      </c>
      <c r="Z89" s="137">
        <f t="shared" si="2"/>
        <v>27500</v>
      </c>
    </row>
    <row r="90" spans="1:26" x14ac:dyDescent="0.2">
      <c r="C90" s="125">
        <v>1</v>
      </c>
      <c r="D90" s="125">
        <v>1</v>
      </c>
      <c r="E90" s="125">
        <v>1</v>
      </c>
      <c r="N90" s="152"/>
      <c r="O90" s="152"/>
      <c r="P90" s="152"/>
      <c r="Q90" s="125" t="s">
        <v>33</v>
      </c>
      <c r="R90" s="137">
        <f t="shared" si="0"/>
        <v>0</v>
      </c>
      <c r="S90" s="137">
        <f t="shared" si="0"/>
        <v>0</v>
      </c>
      <c r="T90" s="137">
        <f t="shared" si="0"/>
        <v>0</v>
      </c>
      <c r="U90" s="137">
        <f t="shared" si="1"/>
        <v>0</v>
      </c>
      <c r="V90" s="137">
        <f t="shared" si="1"/>
        <v>0</v>
      </c>
      <c r="W90" s="137">
        <f t="shared" si="1"/>
        <v>0</v>
      </c>
      <c r="X90" s="137">
        <f t="shared" si="2"/>
        <v>0</v>
      </c>
      <c r="Y90" s="137">
        <f t="shared" si="2"/>
        <v>0</v>
      </c>
      <c r="Z90" s="137">
        <f t="shared" si="2"/>
        <v>0</v>
      </c>
    </row>
    <row r="91" spans="1:26" x14ac:dyDescent="0.2">
      <c r="N91" s="152"/>
      <c r="O91" s="152"/>
      <c r="P91" s="152"/>
      <c r="Q91" s="125" t="s">
        <v>34</v>
      </c>
      <c r="R91" s="137">
        <f t="shared" si="0"/>
        <v>0</v>
      </c>
      <c r="S91" s="137">
        <f t="shared" si="0"/>
        <v>0</v>
      </c>
      <c r="T91" s="137">
        <f t="shared" si="0"/>
        <v>0</v>
      </c>
      <c r="U91" s="137">
        <f t="shared" si="1"/>
        <v>0</v>
      </c>
      <c r="V91" s="137">
        <f t="shared" si="1"/>
        <v>0</v>
      </c>
      <c r="W91" s="137">
        <f t="shared" si="1"/>
        <v>0</v>
      </c>
      <c r="X91" s="137">
        <f t="shared" si="2"/>
        <v>0</v>
      </c>
      <c r="Y91" s="137">
        <f t="shared" si="2"/>
        <v>0</v>
      </c>
      <c r="Z91" s="137">
        <f t="shared" si="2"/>
        <v>0</v>
      </c>
    </row>
    <row r="92" spans="1:26" x14ac:dyDescent="0.2">
      <c r="C92" s="129" t="s">
        <v>27</v>
      </c>
      <c r="N92" s="159" t="s">
        <v>74</v>
      </c>
      <c r="O92" s="159"/>
      <c r="P92" s="159" t="s">
        <v>235</v>
      </c>
      <c r="Q92" s="125" t="s">
        <v>267</v>
      </c>
      <c r="R92" s="137">
        <f t="shared" ref="R92:Z94" si="3">B25*C41*C95</f>
        <v>0</v>
      </c>
      <c r="S92" s="137">
        <f t="shared" si="3"/>
        <v>46200</v>
      </c>
      <c r="T92" s="137">
        <f t="shared" si="3"/>
        <v>35000</v>
      </c>
      <c r="U92" s="137">
        <f t="shared" si="3"/>
        <v>0</v>
      </c>
      <c r="V92" s="137">
        <f t="shared" si="3"/>
        <v>46200</v>
      </c>
      <c r="W92" s="137">
        <f t="shared" si="3"/>
        <v>35000</v>
      </c>
      <c r="X92" s="137">
        <f t="shared" si="3"/>
        <v>0</v>
      </c>
      <c r="Y92" s="137">
        <f t="shared" si="3"/>
        <v>46200</v>
      </c>
      <c r="Z92" s="137">
        <f t="shared" si="3"/>
        <v>35000</v>
      </c>
    </row>
    <row r="93" spans="1:26" x14ac:dyDescent="0.2">
      <c r="A93" s="125" t="s">
        <v>26</v>
      </c>
      <c r="B93" s="125" t="s">
        <v>226</v>
      </c>
      <c r="C93" s="160" t="s">
        <v>229</v>
      </c>
      <c r="D93" s="160"/>
      <c r="E93" s="160"/>
      <c r="F93" s="160" t="s">
        <v>230</v>
      </c>
      <c r="G93" s="160"/>
      <c r="H93" s="160"/>
      <c r="I93" s="160" t="s">
        <v>231</v>
      </c>
      <c r="J93" s="160"/>
      <c r="K93" s="160"/>
      <c r="N93" s="159"/>
      <c r="O93" s="159"/>
      <c r="P93" s="159"/>
      <c r="Q93" s="125" t="s">
        <v>33</v>
      </c>
      <c r="R93" s="137">
        <f t="shared" si="3"/>
        <v>0</v>
      </c>
      <c r="S93" s="137">
        <f t="shared" si="3"/>
        <v>0</v>
      </c>
      <c r="T93" s="137">
        <f t="shared" si="3"/>
        <v>0</v>
      </c>
      <c r="U93" s="137">
        <f t="shared" si="3"/>
        <v>0</v>
      </c>
      <c r="V93" s="137">
        <f t="shared" si="3"/>
        <v>0</v>
      </c>
      <c r="W93" s="137">
        <f t="shared" si="3"/>
        <v>0</v>
      </c>
      <c r="X93" s="137">
        <f t="shared" si="3"/>
        <v>32500</v>
      </c>
      <c r="Y93" s="137">
        <f t="shared" si="3"/>
        <v>0</v>
      </c>
      <c r="Z93" s="137">
        <f t="shared" si="3"/>
        <v>0</v>
      </c>
    </row>
    <row r="94" spans="1:26" x14ac:dyDescent="0.2">
      <c r="C94" s="125" t="s">
        <v>7</v>
      </c>
      <c r="D94" s="125" t="s">
        <v>8</v>
      </c>
      <c r="E94" s="125" t="s">
        <v>9</v>
      </c>
      <c r="F94" s="125" t="s">
        <v>7</v>
      </c>
      <c r="G94" s="125" t="s">
        <v>8</v>
      </c>
      <c r="H94" s="125" t="s">
        <v>9</v>
      </c>
      <c r="I94" s="125" t="s">
        <v>7</v>
      </c>
      <c r="J94" s="125" t="s">
        <v>8</v>
      </c>
      <c r="K94" s="125" t="s">
        <v>9</v>
      </c>
      <c r="N94" s="159"/>
      <c r="O94" s="159"/>
      <c r="P94" s="159"/>
      <c r="Q94" s="125" t="s">
        <v>34</v>
      </c>
      <c r="R94" s="137">
        <f t="shared" si="3"/>
        <v>40250</v>
      </c>
      <c r="S94" s="137">
        <f t="shared" si="3"/>
        <v>0</v>
      </c>
      <c r="T94" s="137">
        <f t="shared" si="3"/>
        <v>0</v>
      </c>
      <c r="U94" s="137">
        <f t="shared" si="3"/>
        <v>40250</v>
      </c>
      <c r="V94" s="137">
        <f t="shared" si="3"/>
        <v>0</v>
      </c>
      <c r="W94" s="137">
        <f t="shared" si="3"/>
        <v>0</v>
      </c>
      <c r="X94" s="137">
        <f t="shared" si="3"/>
        <v>0</v>
      </c>
      <c r="Y94" s="137">
        <f t="shared" si="3"/>
        <v>0</v>
      </c>
      <c r="Z94" s="137">
        <f t="shared" si="3"/>
        <v>0</v>
      </c>
    </row>
    <row r="95" spans="1:26" x14ac:dyDescent="0.2">
      <c r="B95" s="125" t="s">
        <v>21</v>
      </c>
      <c r="C95" s="135">
        <v>0</v>
      </c>
      <c r="D95" s="135">
        <v>1</v>
      </c>
      <c r="E95" s="135">
        <v>1</v>
      </c>
      <c r="F95" s="135">
        <v>0</v>
      </c>
      <c r="G95" s="135">
        <v>1</v>
      </c>
      <c r="H95" s="135">
        <v>1</v>
      </c>
      <c r="I95" s="135">
        <v>0</v>
      </c>
      <c r="J95" s="135">
        <v>1</v>
      </c>
      <c r="K95" s="135">
        <v>1</v>
      </c>
      <c r="L95" s="139"/>
      <c r="M95" s="139"/>
      <c r="N95" s="159"/>
      <c r="O95" s="159"/>
      <c r="P95" s="159" t="s">
        <v>222</v>
      </c>
      <c r="Q95" s="125" t="s">
        <v>21</v>
      </c>
      <c r="R95" s="137">
        <f t="shared" ref="R95:Z97" si="4">B25*C44*C95</f>
        <v>0</v>
      </c>
      <c r="S95" s="137">
        <f t="shared" si="4"/>
        <v>55000</v>
      </c>
      <c r="T95" s="137">
        <f t="shared" si="4"/>
        <v>42000</v>
      </c>
      <c r="U95" s="137">
        <f t="shared" si="4"/>
        <v>0</v>
      </c>
      <c r="V95" s="137">
        <f t="shared" si="4"/>
        <v>55000</v>
      </c>
      <c r="W95" s="137">
        <f t="shared" si="4"/>
        <v>42000</v>
      </c>
      <c r="X95" s="137">
        <f t="shared" si="4"/>
        <v>0</v>
      </c>
      <c r="Y95" s="137">
        <f t="shared" si="4"/>
        <v>55000</v>
      </c>
      <c r="Z95" s="137">
        <f t="shared" si="4"/>
        <v>42000</v>
      </c>
    </row>
    <row r="96" spans="1:26" x14ac:dyDescent="0.2">
      <c r="B96" s="125" t="s">
        <v>33</v>
      </c>
      <c r="C96" s="135">
        <v>0</v>
      </c>
      <c r="D96" s="135">
        <v>0</v>
      </c>
      <c r="E96" s="135">
        <v>0</v>
      </c>
      <c r="F96" s="135">
        <v>0</v>
      </c>
      <c r="G96" s="135">
        <v>0</v>
      </c>
      <c r="H96" s="135">
        <v>0</v>
      </c>
      <c r="I96" s="135">
        <v>1</v>
      </c>
      <c r="J96" s="135">
        <v>0</v>
      </c>
      <c r="K96" s="135">
        <v>0</v>
      </c>
      <c r="N96" s="159"/>
      <c r="O96" s="159"/>
      <c r="P96" s="159"/>
      <c r="Q96" s="125" t="s">
        <v>33</v>
      </c>
      <c r="R96" s="137">
        <f t="shared" si="4"/>
        <v>0</v>
      </c>
      <c r="S96" s="137">
        <f t="shared" si="4"/>
        <v>0</v>
      </c>
      <c r="T96" s="137">
        <f t="shared" si="4"/>
        <v>0</v>
      </c>
      <c r="U96" s="137">
        <f t="shared" si="4"/>
        <v>0</v>
      </c>
      <c r="V96" s="137">
        <f t="shared" si="4"/>
        <v>0</v>
      </c>
      <c r="W96" s="137">
        <f t="shared" si="4"/>
        <v>0</v>
      </c>
      <c r="X96" s="137">
        <f t="shared" si="4"/>
        <v>52000</v>
      </c>
      <c r="Y96" s="137">
        <f t="shared" si="4"/>
        <v>0</v>
      </c>
      <c r="Z96" s="137">
        <f t="shared" si="4"/>
        <v>0</v>
      </c>
    </row>
    <row r="97" spans="1:26" x14ac:dyDescent="0.2">
      <c r="B97" s="125" t="s">
        <v>34</v>
      </c>
      <c r="C97" s="135">
        <v>1</v>
      </c>
      <c r="D97" s="135">
        <v>0</v>
      </c>
      <c r="E97" s="135">
        <v>0</v>
      </c>
      <c r="F97" s="135">
        <v>1</v>
      </c>
      <c r="G97" s="135">
        <v>0</v>
      </c>
      <c r="H97" s="135">
        <v>0</v>
      </c>
      <c r="I97" s="135">
        <v>0</v>
      </c>
      <c r="J97" s="135">
        <v>0</v>
      </c>
      <c r="K97" s="135">
        <v>0</v>
      </c>
      <c r="N97" s="159"/>
      <c r="O97" s="159"/>
      <c r="P97" s="159"/>
      <c r="Q97" s="125" t="s">
        <v>34</v>
      </c>
      <c r="R97" s="137">
        <f t="shared" si="4"/>
        <v>57500</v>
      </c>
      <c r="S97" s="137">
        <f t="shared" si="4"/>
        <v>0</v>
      </c>
      <c r="T97" s="137">
        <f t="shared" si="4"/>
        <v>0</v>
      </c>
      <c r="U97" s="137">
        <f t="shared" si="4"/>
        <v>57500</v>
      </c>
      <c r="V97" s="137">
        <f t="shared" si="4"/>
        <v>0</v>
      </c>
      <c r="W97" s="137">
        <f t="shared" si="4"/>
        <v>0</v>
      </c>
      <c r="X97" s="137">
        <f t="shared" si="4"/>
        <v>0</v>
      </c>
      <c r="Y97" s="137">
        <f t="shared" si="4"/>
        <v>0</v>
      </c>
      <c r="Z97" s="137">
        <f t="shared" si="4"/>
        <v>0</v>
      </c>
    </row>
    <row r="98" spans="1:26" x14ac:dyDescent="0.2">
      <c r="C98" s="137">
        <f>SUM(C95:C97)</f>
        <v>1</v>
      </c>
      <c r="D98" s="137">
        <f t="shared" ref="D98:K98" si="5">SUM(D95:D97)</f>
        <v>1</v>
      </c>
      <c r="E98" s="137">
        <f t="shared" si="5"/>
        <v>1</v>
      </c>
      <c r="F98" s="137">
        <f t="shared" si="5"/>
        <v>1</v>
      </c>
      <c r="G98" s="137">
        <f t="shared" si="5"/>
        <v>1</v>
      </c>
      <c r="H98" s="137">
        <f t="shared" si="5"/>
        <v>1</v>
      </c>
      <c r="I98" s="137">
        <f t="shared" si="5"/>
        <v>1</v>
      </c>
      <c r="J98" s="137">
        <f t="shared" si="5"/>
        <v>1</v>
      </c>
      <c r="K98" s="137">
        <f t="shared" si="5"/>
        <v>1</v>
      </c>
      <c r="N98" s="159"/>
      <c r="O98" s="159"/>
      <c r="P98" s="159" t="s">
        <v>223</v>
      </c>
      <c r="Q98" s="125" t="s">
        <v>21</v>
      </c>
      <c r="R98" s="137">
        <f t="shared" ref="R98:Z100" si="6">B25*C47*C95</f>
        <v>0</v>
      </c>
      <c r="S98" s="137">
        <f t="shared" si="6"/>
        <v>22000</v>
      </c>
      <c r="T98" s="137">
        <f t="shared" si="6"/>
        <v>7000</v>
      </c>
      <c r="U98" s="137">
        <f t="shared" si="6"/>
        <v>0</v>
      </c>
      <c r="V98" s="137">
        <f t="shared" si="6"/>
        <v>22000</v>
      </c>
      <c r="W98" s="137">
        <f t="shared" si="6"/>
        <v>7000</v>
      </c>
      <c r="X98" s="137">
        <f t="shared" si="6"/>
        <v>0</v>
      </c>
      <c r="Y98" s="137">
        <f t="shared" si="6"/>
        <v>22000</v>
      </c>
      <c r="Z98" s="137">
        <f t="shared" si="6"/>
        <v>7000</v>
      </c>
    </row>
    <row r="99" spans="1:26" x14ac:dyDescent="0.2">
      <c r="C99" s="163" t="s">
        <v>25</v>
      </c>
      <c r="D99" s="163"/>
      <c r="E99" s="163"/>
      <c r="F99" s="163"/>
      <c r="G99" s="163"/>
      <c r="H99" s="163"/>
      <c r="I99" s="163"/>
      <c r="J99" s="163"/>
      <c r="K99" s="163"/>
      <c r="N99" s="159"/>
      <c r="O99" s="159"/>
      <c r="P99" s="159"/>
      <c r="Q99" s="125" t="s">
        <v>33</v>
      </c>
      <c r="R99" s="137">
        <f t="shared" si="6"/>
        <v>0</v>
      </c>
      <c r="S99" s="137">
        <f t="shared" si="6"/>
        <v>0</v>
      </c>
      <c r="T99" s="137">
        <f t="shared" si="6"/>
        <v>0</v>
      </c>
      <c r="U99" s="137">
        <f t="shared" si="6"/>
        <v>0</v>
      </c>
      <c r="V99" s="137">
        <f t="shared" si="6"/>
        <v>0</v>
      </c>
      <c r="W99" s="137">
        <f t="shared" si="6"/>
        <v>0</v>
      </c>
      <c r="X99" s="137">
        <f t="shared" si="6"/>
        <v>71500</v>
      </c>
      <c r="Y99" s="137">
        <f t="shared" si="6"/>
        <v>0</v>
      </c>
      <c r="Z99" s="137">
        <f t="shared" si="6"/>
        <v>0</v>
      </c>
    </row>
    <row r="100" spans="1:26" x14ac:dyDescent="0.2">
      <c r="C100" s="125">
        <v>1</v>
      </c>
      <c r="D100" s="125">
        <v>1</v>
      </c>
      <c r="E100" s="125">
        <v>1</v>
      </c>
      <c r="F100" s="125">
        <v>1</v>
      </c>
      <c r="G100" s="125">
        <v>1</v>
      </c>
      <c r="H100" s="125">
        <v>1</v>
      </c>
      <c r="I100" s="125">
        <v>1</v>
      </c>
      <c r="J100" s="125">
        <v>1</v>
      </c>
      <c r="K100" s="125">
        <v>1</v>
      </c>
      <c r="N100" s="159"/>
      <c r="O100" s="159"/>
      <c r="P100" s="159"/>
      <c r="Q100" s="125" t="s">
        <v>34</v>
      </c>
      <c r="R100" s="137">
        <f t="shared" si="6"/>
        <v>92000</v>
      </c>
      <c r="S100" s="137">
        <f t="shared" si="6"/>
        <v>0</v>
      </c>
      <c r="T100" s="137">
        <f t="shared" si="6"/>
        <v>0</v>
      </c>
      <c r="U100" s="137">
        <f t="shared" si="6"/>
        <v>92000</v>
      </c>
      <c r="V100" s="137">
        <f t="shared" si="6"/>
        <v>0</v>
      </c>
      <c r="W100" s="137">
        <f t="shared" si="6"/>
        <v>0</v>
      </c>
      <c r="X100" s="137">
        <f t="shared" si="6"/>
        <v>0</v>
      </c>
      <c r="Y100" s="137">
        <f t="shared" si="6"/>
        <v>0</v>
      </c>
      <c r="Z100" s="137">
        <f t="shared" si="6"/>
        <v>0</v>
      </c>
    </row>
    <row r="101" spans="1:26" x14ac:dyDescent="0.2">
      <c r="N101" s="152" t="s">
        <v>75</v>
      </c>
      <c r="O101" s="152" t="s">
        <v>62</v>
      </c>
      <c r="P101" s="159" t="s">
        <v>235</v>
      </c>
      <c r="Q101" s="125" t="s">
        <v>21</v>
      </c>
      <c r="R101" s="137">
        <f t="shared" ref="R101:Z103" si="7">B31*C50*C105</f>
        <v>45000</v>
      </c>
      <c r="S101" s="137">
        <f t="shared" si="7"/>
        <v>0</v>
      </c>
      <c r="T101" s="137">
        <f t="shared" si="7"/>
        <v>24000</v>
      </c>
      <c r="U101" s="137">
        <f t="shared" si="7"/>
        <v>45000</v>
      </c>
      <c r="V101" s="137">
        <f t="shared" si="7"/>
        <v>0</v>
      </c>
      <c r="W101" s="137">
        <f t="shared" si="7"/>
        <v>24000</v>
      </c>
      <c r="X101" s="137">
        <f t="shared" si="7"/>
        <v>45000</v>
      </c>
      <c r="Y101" s="137">
        <f t="shared" si="7"/>
        <v>0</v>
      </c>
      <c r="Z101" s="137">
        <f t="shared" si="7"/>
        <v>24000</v>
      </c>
    </row>
    <row r="102" spans="1:26" x14ac:dyDescent="0.2">
      <c r="A102" s="125" t="s">
        <v>36</v>
      </c>
      <c r="B102" s="125" t="s">
        <v>227</v>
      </c>
      <c r="C102" s="129" t="s">
        <v>37</v>
      </c>
      <c r="D102" s="129"/>
      <c r="E102" s="129"/>
      <c r="F102" s="129"/>
      <c r="N102" s="152"/>
      <c r="O102" s="152"/>
      <c r="P102" s="159"/>
      <c r="Q102" s="125" t="s">
        <v>33</v>
      </c>
      <c r="R102" s="137">
        <f t="shared" si="7"/>
        <v>0</v>
      </c>
      <c r="S102" s="137">
        <f t="shared" si="7"/>
        <v>40000</v>
      </c>
      <c r="T102" s="137">
        <f t="shared" si="7"/>
        <v>0</v>
      </c>
      <c r="U102" s="137">
        <f t="shared" si="7"/>
        <v>0</v>
      </c>
      <c r="V102" s="137">
        <f t="shared" si="7"/>
        <v>40000</v>
      </c>
      <c r="W102" s="137">
        <f t="shared" si="7"/>
        <v>0</v>
      </c>
      <c r="X102" s="137">
        <f t="shared" si="7"/>
        <v>0</v>
      </c>
      <c r="Y102" s="137">
        <f t="shared" si="7"/>
        <v>40000</v>
      </c>
      <c r="Z102" s="137">
        <f t="shared" si="7"/>
        <v>0</v>
      </c>
    </row>
    <row r="103" spans="1:26" x14ac:dyDescent="0.2">
      <c r="C103" s="160" t="s">
        <v>229</v>
      </c>
      <c r="D103" s="160"/>
      <c r="E103" s="160"/>
      <c r="F103" s="160" t="s">
        <v>230</v>
      </c>
      <c r="G103" s="160"/>
      <c r="H103" s="160"/>
      <c r="I103" s="160" t="s">
        <v>231</v>
      </c>
      <c r="J103" s="160"/>
      <c r="K103" s="160"/>
      <c r="N103" s="152"/>
      <c r="O103" s="152"/>
      <c r="P103" s="159"/>
      <c r="Q103" s="125" t="s">
        <v>34</v>
      </c>
      <c r="R103" s="137">
        <f t="shared" si="7"/>
        <v>0</v>
      </c>
      <c r="S103" s="137">
        <f t="shared" si="7"/>
        <v>0</v>
      </c>
      <c r="T103" s="137">
        <f t="shared" si="7"/>
        <v>0</v>
      </c>
      <c r="U103" s="137">
        <f t="shared" si="7"/>
        <v>0</v>
      </c>
      <c r="V103" s="137">
        <f t="shared" si="7"/>
        <v>0</v>
      </c>
      <c r="W103" s="137">
        <f t="shared" si="7"/>
        <v>0</v>
      </c>
      <c r="X103" s="137">
        <f t="shared" si="7"/>
        <v>0</v>
      </c>
      <c r="Y103" s="137">
        <f t="shared" si="7"/>
        <v>0</v>
      </c>
      <c r="Z103" s="137">
        <f t="shared" si="7"/>
        <v>0</v>
      </c>
    </row>
    <row r="104" spans="1:26" x14ac:dyDescent="0.2">
      <c r="B104" s="125" t="s">
        <v>262</v>
      </c>
      <c r="C104" s="125" t="s">
        <v>7</v>
      </c>
      <c r="D104" s="125" t="s">
        <v>8</v>
      </c>
      <c r="E104" s="125" t="s">
        <v>9</v>
      </c>
      <c r="F104" s="125" t="s">
        <v>7</v>
      </c>
      <c r="G104" s="125" t="s">
        <v>8</v>
      </c>
      <c r="H104" s="125" t="s">
        <v>9</v>
      </c>
      <c r="I104" s="125" t="s">
        <v>7</v>
      </c>
      <c r="J104" s="125" t="s">
        <v>8</v>
      </c>
      <c r="K104" s="125" t="s">
        <v>9</v>
      </c>
      <c r="N104" s="152"/>
      <c r="O104" s="152"/>
      <c r="P104" s="159" t="s">
        <v>222</v>
      </c>
      <c r="Q104" s="125" t="s">
        <v>267</v>
      </c>
      <c r="R104" s="137">
        <f t="shared" ref="R104:Z106" si="8">B31*C53*C114</f>
        <v>45000</v>
      </c>
      <c r="S104" s="137">
        <f t="shared" si="8"/>
        <v>0</v>
      </c>
      <c r="T104" s="137">
        <f t="shared" si="8"/>
        <v>24000</v>
      </c>
      <c r="U104" s="137">
        <f t="shared" si="8"/>
        <v>45000</v>
      </c>
      <c r="V104" s="137">
        <f t="shared" si="8"/>
        <v>0</v>
      </c>
      <c r="W104" s="137">
        <f t="shared" si="8"/>
        <v>24000</v>
      </c>
      <c r="X104" s="137">
        <f t="shared" si="8"/>
        <v>45000</v>
      </c>
      <c r="Y104" s="137">
        <f t="shared" si="8"/>
        <v>0</v>
      </c>
      <c r="Z104" s="137">
        <f t="shared" si="8"/>
        <v>24000</v>
      </c>
    </row>
    <row r="105" spans="1:26" x14ac:dyDescent="0.2">
      <c r="A105" s="163" t="s">
        <v>235</v>
      </c>
      <c r="B105" s="125" t="s">
        <v>21</v>
      </c>
      <c r="C105" s="135">
        <v>1</v>
      </c>
      <c r="D105" s="135">
        <v>0</v>
      </c>
      <c r="E105" s="135">
        <v>1</v>
      </c>
      <c r="F105" s="135">
        <v>1</v>
      </c>
      <c r="G105" s="135">
        <v>0</v>
      </c>
      <c r="H105" s="135">
        <v>1</v>
      </c>
      <c r="I105" s="135">
        <v>1</v>
      </c>
      <c r="J105" s="135">
        <v>0</v>
      </c>
      <c r="K105" s="135">
        <v>1</v>
      </c>
      <c r="N105" s="152"/>
      <c r="O105" s="152"/>
      <c r="P105" s="159"/>
      <c r="Q105" s="125" t="s">
        <v>33</v>
      </c>
      <c r="R105" s="137">
        <f t="shared" si="8"/>
        <v>0</v>
      </c>
      <c r="S105" s="137">
        <f t="shared" si="8"/>
        <v>40000</v>
      </c>
      <c r="T105" s="137">
        <f t="shared" si="8"/>
        <v>0</v>
      </c>
      <c r="U105" s="137">
        <f t="shared" si="8"/>
        <v>0</v>
      </c>
      <c r="V105" s="137">
        <f t="shared" si="8"/>
        <v>40000</v>
      </c>
      <c r="W105" s="137">
        <f t="shared" si="8"/>
        <v>0</v>
      </c>
      <c r="X105" s="137">
        <f t="shared" si="8"/>
        <v>0</v>
      </c>
      <c r="Y105" s="137">
        <f t="shared" si="8"/>
        <v>40000</v>
      </c>
      <c r="Z105" s="137">
        <f t="shared" si="8"/>
        <v>0</v>
      </c>
    </row>
    <row r="106" spans="1:26" x14ac:dyDescent="0.2">
      <c r="A106" s="163"/>
      <c r="B106" s="125" t="s">
        <v>33</v>
      </c>
      <c r="C106" s="135">
        <v>0</v>
      </c>
      <c r="D106" s="135">
        <v>1</v>
      </c>
      <c r="E106" s="135">
        <v>0</v>
      </c>
      <c r="F106" s="135">
        <v>0</v>
      </c>
      <c r="G106" s="135">
        <v>1</v>
      </c>
      <c r="H106" s="135">
        <v>0</v>
      </c>
      <c r="I106" s="135">
        <v>0</v>
      </c>
      <c r="J106" s="135">
        <v>1</v>
      </c>
      <c r="K106" s="135">
        <v>0</v>
      </c>
      <c r="N106" s="152"/>
      <c r="O106" s="152"/>
      <c r="P106" s="159"/>
      <c r="Q106" s="125" t="s">
        <v>34</v>
      </c>
      <c r="R106" s="137">
        <f t="shared" si="8"/>
        <v>0</v>
      </c>
      <c r="S106" s="137">
        <f t="shared" si="8"/>
        <v>0</v>
      </c>
      <c r="T106" s="137">
        <f t="shared" si="8"/>
        <v>0</v>
      </c>
      <c r="U106" s="137">
        <f t="shared" si="8"/>
        <v>0</v>
      </c>
      <c r="V106" s="137">
        <f t="shared" si="8"/>
        <v>0</v>
      </c>
      <c r="W106" s="137">
        <f t="shared" si="8"/>
        <v>0</v>
      </c>
      <c r="X106" s="137">
        <f t="shared" si="8"/>
        <v>0</v>
      </c>
      <c r="Y106" s="137">
        <f t="shared" si="8"/>
        <v>0</v>
      </c>
      <c r="Z106" s="137">
        <f t="shared" si="8"/>
        <v>0</v>
      </c>
    </row>
    <row r="107" spans="1:26" ht="15" customHeight="1" x14ac:dyDescent="0.2">
      <c r="A107" s="163"/>
      <c r="B107" s="125" t="s">
        <v>34</v>
      </c>
      <c r="C107" s="135">
        <v>0</v>
      </c>
      <c r="D107" s="135">
        <v>0</v>
      </c>
      <c r="E107" s="135">
        <v>0</v>
      </c>
      <c r="F107" s="135">
        <v>0</v>
      </c>
      <c r="G107" s="135">
        <v>0</v>
      </c>
      <c r="H107" s="135">
        <v>0</v>
      </c>
      <c r="I107" s="135">
        <v>0</v>
      </c>
      <c r="J107" s="135">
        <v>0</v>
      </c>
      <c r="K107" s="135">
        <v>0</v>
      </c>
      <c r="N107" s="152"/>
      <c r="O107" s="152"/>
      <c r="P107" s="159" t="s">
        <v>223</v>
      </c>
      <c r="Q107" s="125" t="s">
        <v>21</v>
      </c>
      <c r="R107" s="137">
        <f t="shared" ref="R107:Z109" si="9">B31*C56*C123</f>
        <v>45000</v>
      </c>
      <c r="S107" s="137">
        <f t="shared" si="9"/>
        <v>0</v>
      </c>
      <c r="T107" s="137">
        <f t="shared" si="9"/>
        <v>0</v>
      </c>
      <c r="U107" s="137">
        <f t="shared" si="9"/>
        <v>45000</v>
      </c>
      <c r="V107" s="137">
        <f t="shared" si="9"/>
        <v>0</v>
      </c>
      <c r="W107" s="137">
        <f t="shared" si="9"/>
        <v>0</v>
      </c>
      <c r="X107" s="137">
        <f t="shared" si="9"/>
        <v>45000</v>
      </c>
      <c r="Y107" s="137">
        <f t="shared" si="9"/>
        <v>0</v>
      </c>
      <c r="Z107" s="137">
        <f t="shared" si="9"/>
        <v>0</v>
      </c>
    </row>
    <row r="108" spans="1:26" ht="15.75" x14ac:dyDescent="0.2">
      <c r="C108" s="137">
        <f>SUM(C105:C107)</f>
        <v>1</v>
      </c>
      <c r="D108" s="137">
        <f t="shared" ref="D108:K108" si="10">SUM(D105:D107)</f>
        <v>1</v>
      </c>
      <c r="E108" s="137">
        <f t="shared" si="10"/>
        <v>1</v>
      </c>
      <c r="F108" s="137">
        <f t="shared" si="10"/>
        <v>1</v>
      </c>
      <c r="G108" s="137">
        <f t="shared" si="10"/>
        <v>1</v>
      </c>
      <c r="H108" s="137">
        <f t="shared" si="10"/>
        <v>1</v>
      </c>
      <c r="I108" s="137">
        <f t="shared" si="10"/>
        <v>1</v>
      </c>
      <c r="J108" s="137">
        <f t="shared" si="10"/>
        <v>1</v>
      </c>
      <c r="K108" s="137">
        <f t="shared" si="10"/>
        <v>1</v>
      </c>
      <c r="L108" s="136"/>
      <c r="N108" s="152"/>
      <c r="O108" s="152"/>
      <c r="P108" s="159"/>
      <c r="Q108" s="125" t="s">
        <v>33</v>
      </c>
      <c r="R108" s="137">
        <f t="shared" si="9"/>
        <v>0</v>
      </c>
      <c r="S108" s="137">
        <f t="shared" si="9"/>
        <v>40000</v>
      </c>
      <c r="T108" s="137">
        <f t="shared" si="9"/>
        <v>0</v>
      </c>
      <c r="U108" s="137">
        <f t="shared" si="9"/>
        <v>0</v>
      </c>
      <c r="V108" s="137">
        <f t="shared" si="9"/>
        <v>40000</v>
      </c>
      <c r="W108" s="137">
        <f t="shared" si="9"/>
        <v>0</v>
      </c>
      <c r="X108" s="137">
        <f t="shared" si="9"/>
        <v>0</v>
      </c>
      <c r="Y108" s="137">
        <f t="shared" si="9"/>
        <v>40000</v>
      </c>
      <c r="Z108" s="137">
        <f t="shared" si="9"/>
        <v>0</v>
      </c>
    </row>
    <row r="109" spans="1:26" x14ac:dyDescent="0.2">
      <c r="C109" s="163" t="s">
        <v>25</v>
      </c>
      <c r="D109" s="163"/>
      <c r="E109" s="163"/>
      <c r="F109" s="163"/>
      <c r="G109" s="163"/>
      <c r="H109" s="163"/>
      <c r="I109" s="163"/>
      <c r="J109" s="163"/>
      <c r="K109" s="163"/>
      <c r="N109" s="152"/>
      <c r="O109" s="152"/>
      <c r="P109" s="159"/>
      <c r="Q109" s="125" t="s">
        <v>34</v>
      </c>
      <c r="R109" s="137">
        <f t="shared" si="9"/>
        <v>0</v>
      </c>
      <c r="S109" s="137">
        <f t="shared" si="9"/>
        <v>0</v>
      </c>
      <c r="T109" s="137">
        <f t="shared" si="9"/>
        <v>36000</v>
      </c>
      <c r="U109" s="137">
        <f t="shared" si="9"/>
        <v>0</v>
      </c>
      <c r="V109" s="137">
        <f t="shared" si="9"/>
        <v>0</v>
      </c>
      <c r="W109" s="137">
        <f t="shared" si="9"/>
        <v>36000</v>
      </c>
      <c r="X109" s="137">
        <f t="shared" si="9"/>
        <v>0</v>
      </c>
      <c r="Y109" s="137">
        <f t="shared" si="9"/>
        <v>0</v>
      </c>
      <c r="Z109" s="137">
        <f t="shared" si="9"/>
        <v>36000</v>
      </c>
    </row>
    <row r="110" spans="1:26" x14ac:dyDescent="0.2">
      <c r="C110" s="125">
        <v>1</v>
      </c>
      <c r="D110" s="125">
        <v>1</v>
      </c>
      <c r="E110" s="125">
        <v>1</v>
      </c>
      <c r="F110" s="125">
        <v>1</v>
      </c>
      <c r="G110" s="125">
        <v>1</v>
      </c>
      <c r="H110" s="125">
        <v>1</v>
      </c>
      <c r="I110" s="125">
        <v>1</v>
      </c>
      <c r="J110" s="125">
        <v>1</v>
      </c>
      <c r="K110" s="125">
        <v>1</v>
      </c>
      <c r="N110" s="152"/>
      <c r="O110" s="152" t="s">
        <v>80</v>
      </c>
      <c r="P110" s="159" t="s">
        <v>235</v>
      </c>
      <c r="Q110" s="125" t="s">
        <v>267</v>
      </c>
      <c r="R110" s="137">
        <f t="shared" ref="R110:Z112" si="11">B31*C59*C105</f>
        <v>45000</v>
      </c>
      <c r="S110" s="137">
        <f t="shared" si="11"/>
        <v>0</v>
      </c>
      <c r="T110" s="137">
        <f t="shared" si="11"/>
        <v>24000</v>
      </c>
      <c r="U110" s="137">
        <f t="shared" si="11"/>
        <v>45000</v>
      </c>
      <c r="V110" s="137">
        <f t="shared" si="11"/>
        <v>0</v>
      </c>
      <c r="W110" s="137">
        <f t="shared" si="11"/>
        <v>24000</v>
      </c>
      <c r="X110" s="137">
        <f t="shared" si="11"/>
        <v>45000</v>
      </c>
      <c r="Y110" s="137">
        <f t="shared" si="11"/>
        <v>0</v>
      </c>
      <c r="Z110" s="137">
        <f t="shared" si="11"/>
        <v>24000</v>
      </c>
    </row>
    <row r="111" spans="1:26" x14ac:dyDescent="0.2">
      <c r="B111" s="125" t="s">
        <v>227</v>
      </c>
      <c r="N111" s="152"/>
      <c r="O111" s="152"/>
      <c r="P111" s="159"/>
      <c r="Q111" s="125" t="s">
        <v>33</v>
      </c>
      <c r="R111" s="137">
        <f t="shared" si="11"/>
        <v>0</v>
      </c>
      <c r="S111" s="137">
        <f t="shared" si="11"/>
        <v>32000</v>
      </c>
      <c r="T111" s="137">
        <f t="shared" si="11"/>
        <v>0</v>
      </c>
      <c r="U111" s="137">
        <f t="shared" si="11"/>
        <v>0</v>
      </c>
      <c r="V111" s="137">
        <f t="shared" si="11"/>
        <v>32000</v>
      </c>
      <c r="W111" s="137">
        <f t="shared" si="11"/>
        <v>0</v>
      </c>
      <c r="X111" s="137">
        <f t="shared" si="11"/>
        <v>0</v>
      </c>
      <c r="Y111" s="137">
        <f t="shared" si="11"/>
        <v>32000</v>
      </c>
      <c r="Z111" s="137">
        <f t="shared" si="11"/>
        <v>0</v>
      </c>
    </row>
    <row r="112" spans="1:26" x14ac:dyDescent="0.2">
      <c r="C112" s="160" t="s">
        <v>229</v>
      </c>
      <c r="D112" s="160"/>
      <c r="E112" s="160"/>
      <c r="F112" s="160" t="s">
        <v>230</v>
      </c>
      <c r="G112" s="160"/>
      <c r="H112" s="160"/>
      <c r="I112" s="160" t="s">
        <v>231</v>
      </c>
      <c r="J112" s="160"/>
      <c r="K112" s="160"/>
      <c r="N112" s="152"/>
      <c r="O112" s="152"/>
      <c r="P112" s="159"/>
      <c r="Q112" s="125" t="s">
        <v>34</v>
      </c>
      <c r="R112" s="137">
        <f t="shared" si="11"/>
        <v>0</v>
      </c>
      <c r="S112" s="137">
        <f t="shared" si="11"/>
        <v>0</v>
      </c>
      <c r="T112" s="137">
        <f t="shared" si="11"/>
        <v>0</v>
      </c>
      <c r="U112" s="137">
        <f t="shared" si="11"/>
        <v>0</v>
      </c>
      <c r="V112" s="137">
        <f t="shared" si="11"/>
        <v>0</v>
      </c>
      <c r="W112" s="137">
        <f t="shared" si="11"/>
        <v>0</v>
      </c>
      <c r="X112" s="137">
        <f t="shared" si="11"/>
        <v>0</v>
      </c>
      <c r="Y112" s="137">
        <f t="shared" si="11"/>
        <v>0</v>
      </c>
      <c r="Z112" s="137">
        <f t="shared" si="11"/>
        <v>0</v>
      </c>
    </row>
    <row r="113" spans="1:27" x14ac:dyDescent="0.2">
      <c r="B113" s="125" t="s">
        <v>263</v>
      </c>
      <c r="C113" s="125" t="s">
        <v>7</v>
      </c>
      <c r="D113" s="125" t="s">
        <v>8</v>
      </c>
      <c r="E113" s="125" t="s">
        <v>9</v>
      </c>
      <c r="F113" s="125" t="s">
        <v>7</v>
      </c>
      <c r="G113" s="125" t="s">
        <v>8</v>
      </c>
      <c r="H113" s="125" t="s">
        <v>9</v>
      </c>
      <c r="I113" s="125" t="s">
        <v>7</v>
      </c>
      <c r="J113" s="125" t="s">
        <v>8</v>
      </c>
      <c r="K113" s="125" t="s">
        <v>9</v>
      </c>
      <c r="N113" s="152"/>
      <c r="O113" s="152"/>
      <c r="P113" s="159" t="s">
        <v>222</v>
      </c>
      <c r="Q113" s="125" t="s">
        <v>267</v>
      </c>
      <c r="R113" s="137">
        <f t="shared" ref="R113:Z115" si="12">B31*C62*C114</f>
        <v>45000</v>
      </c>
      <c r="S113" s="137">
        <f t="shared" si="12"/>
        <v>0</v>
      </c>
      <c r="T113" s="137">
        <f t="shared" si="12"/>
        <v>24000</v>
      </c>
      <c r="U113" s="137">
        <f t="shared" si="12"/>
        <v>45000</v>
      </c>
      <c r="V113" s="137">
        <f t="shared" si="12"/>
        <v>0</v>
      </c>
      <c r="W113" s="137">
        <f t="shared" si="12"/>
        <v>24000</v>
      </c>
      <c r="X113" s="137">
        <f t="shared" si="12"/>
        <v>45000</v>
      </c>
      <c r="Y113" s="137">
        <f t="shared" si="12"/>
        <v>0</v>
      </c>
      <c r="Z113" s="137">
        <f t="shared" si="12"/>
        <v>24000</v>
      </c>
    </row>
    <row r="114" spans="1:27" x14ac:dyDescent="0.2">
      <c r="A114" s="163" t="s">
        <v>265</v>
      </c>
      <c r="B114" s="125" t="s">
        <v>21</v>
      </c>
      <c r="C114" s="135">
        <v>1</v>
      </c>
      <c r="D114" s="135">
        <v>0</v>
      </c>
      <c r="E114" s="135">
        <v>1</v>
      </c>
      <c r="F114" s="135">
        <v>1</v>
      </c>
      <c r="G114" s="135">
        <v>0</v>
      </c>
      <c r="H114" s="135">
        <v>1</v>
      </c>
      <c r="I114" s="135">
        <v>1</v>
      </c>
      <c r="J114" s="135">
        <v>0</v>
      </c>
      <c r="K114" s="135">
        <v>1</v>
      </c>
      <c r="N114" s="152"/>
      <c r="O114" s="152"/>
      <c r="P114" s="159"/>
      <c r="Q114" s="125" t="s">
        <v>33</v>
      </c>
      <c r="R114" s="137">
        <f t="shared" si="12"/>
        <v>0</v>
      </c>
      <c r="S114" s="137">
        <f t="shared" si="12"/>
        <v>32000</v>
      </c>
      <c r="T114" s="137">
        <f t="shared" si="12"/>
        <v>0</v>
      </c>
      <c r="U114" s="137">
        <f t="shared" si="12"/>
        <v>0</v>
      </c>
      <c r="V114" s="137">
        <f t="shared" si="12"/>
        <v>32000</v>
      </c>
      <c r="W114" s="137">
        <f t="shared" si="12"/>
        <v>0</v>
      </c>
      <c r="X114" s="137">
        <f t="shared" si="12"/>
        <v>0</v>
      </c>
      <c r="Y114" s="137">
        <f t="shared" si="12"/>
        <v>32000</v>
      </c>
      <c r="Z114" s="137">
        <f t="shared" si="12"/>
        <v>0</v>
      </c>
    </row>
    <row r="115" spans="1:27" x14ac:dyDescent="0.2">
      <c r="A115" s="163"/>
      <c r="B115" s="125" t="s">
        <v>33</v>
      </c>
      <c r="C115" s="135">
        <v>0</v>
      </c>
      <c r="D115" s="135">
        <v>1</v>
      </c>
      <c r="E115" s="135">
        <v>0</v>
      </c>
      <c r="F115" s="135">
        <v>0</v>
      </c>
      <c r="G115" s="135">
        <v>1</v>
      </c>
      <c r="H115" s="135">
        <v>0</v>
      </c>
      <c r="I115" s="135">
        <v>0</v>
      </c>
      <c r="J115" s="135">
        <v>1</v>
      </c>
      <c r="K115" s="135">
        <v>0</v>
      </c>
      <c r="N115" s="152"/>
      <c r="O115" s="152"/>
      <c r="P115" s="159"/>
      <c r="Q115" s="125" t="s">
        <v>34</v>
      </c>
      <c r="R115" s="137">
        <f t="shared" si="12"/>
        <v>0</v>
      </c>
      <c r="S115" s="137">
        <f t="shared" si="12"/>
        <v>0</v>
      </c>
      <c r="T115" s="137">
        <f t="shared" si="12"/>
        <v>0</v>
      </c>
      <c r="U115" s="137">
        <f t="shared" si="12"/>
        <v>0</v>
      </c>
      <c r="V115" s="137">
        <f t="shared" si="12"/>
        <v>0</v>
      </c>
      <c r="W115" s="137">
        <f t="shared" si="12"/>
        <v>0</v>
      </c>
      <c r="X115" s="137">
        <f t="shared" si="12"/>
        <v>0</v>
      </c>
      <c r="Y115" s="137">
        <f t="shared" si="12"/>
        <v>0</v>
      </c>
      <c r="Z115" s="137">
        <f t="shared" si="12"/>
        <v>0</v>
      </c>
    </row>
    <row r="116" spans="1:27" x14ac:dyDescent="0.2">
      <c r="A116" s="163"/>
      <c r="B116" s="125" t="s">
        <v>34</v>
      </c>
      <c r="C116" s="135">
        <v>0</v>
      </c>
      <c r="D116" s="135">
        <v>0</v>
      </c>
      <c r="E116" s="135">
        <v>0</v>
      </c>
      <c r="F116" s="135">
        <v>0</v>
      </c>
      <c r="G116" s="135">
        <v>0</v>
      </c>
      <c r="H116" s="135">
        <v>0</v>
      </c>
      <c r="I116" s="135">
        <v>0</v>
      </c>
      <c r="J116" s="135">
        <v>0</v>
      </c>
      <c r="K116" s="135">
        <v>0</v>
      </c>
      <c r="N116" s="152"/>
      <c r="O116" s="152"/>
      <c r="P116" s="159" t="s">
        <v>223</v>
      </c>
      <c r="Q116" s="125" t="s">
        <v>21</v>
      </c>
      <c r="R116" s="137">
        <f t="shared" ref="R116:Z118" si="13">B31*C65*C123</f>
        <v>45000</v>
      </c>
      <c r="S116" s="137">
        <f t="shared" si="13"/>
        <v>0</v>
      </c>
      <c r="T116" s="137">
        <f t="shared" si="13"/>
        <v>0</v>
      </c>
      <c r="U116" s="137">
        <f t="shared" si="13"/>
        <v>45000</v>
      </c>
      <c r="V116" s="137">
        <f t="shared" si="13"/>
        <v>0</v>
      </c>
      <c r="W116" s="137">
        <f t="shared" si="13"/>
        <v>0</v>
      </c>
      <c r="X116" s="137">
        <f t="shared" si="13"/>
        <v>45000</v>
      </c>
      <c r="Y116" s="137">
        <f t="shared" si="13"/>
        <v>0</v>
      </c>
      <c r="Z116" s="137">
        <f t="shared" si="13"/>
        <v>0</v>
      </c>
    </row>
    <row r="117" spans="1:27" x14ac:dyDescent="0.2">
      <c r="C117" s="137">
        <f>SUM(C114:C116)</f>
        <v>1</v>
      </c>
      <c r="D117" s="137">
        <f t="shared" ref="D117:K117" si="14">SUM(D114:D116)</f>
        <v>1</v>
      </c>
      <c r="E117" s="137">
        <f t="shared" si="14"/>
        <v>1</v>
      </c>
      <c r="F117" s="137">
        <f t="shared" si="14"/>
        <v>1</v>
      </c>
      <c r="G117" s="137">
        <f t="shared" si="14"/>
        <v>1</v>
      </c>
      <c r="H117" s="137">
        <f t="shared" si="14"/>
        <v>1</v>
      </c>
      <c r="I117" s="137">
        <f t="shared" si="14"/>
        <v>1</v>
      </c>
      <c r="J117" s="137">
        <f t="shared" si="14"/>
        <v>1</v>
      </c>
      <c r="K117" s="137">
        <f t="shared" si="14"/>
        <v>1</v>
      </c>
      <c r="N117" s="152"/>
      <c r="O117" s="152"/>
      <c r="P117" s="159"/>
      <c r="Q117" s="125" t="s">
        <v>33</v>
      </c>
      <c r="R117" s="137">
        <f t="shared" si="13"/>
        <v>0</v>
      </c>
      <c r="S117" s="137">
        <f t="shared" si="13"/>
        <v>32000</v>
      </c>
      <c r="T117" s="137">
        <f t="shared" si="13"/>
        <v>0</v>
      </c>
      <c r="U117" s="137">
        <f t="shared" si="13"/>
        <v>0</v>
      </c>
      <c r="V117" s="137">
        <f t="shared" si="13"/>
        <v>32000</v>
      </c>
      <c r="W117" s="137">
        <f t="shared" si="13"/>
        <v>0</v>
      </c>
      <c r="X117" s="137">
        <f t="shared" si="13"/>
        <v>0</v>
      </c>
      <c r="Y117" s="137">
        <f t="shared" si="13"/>
        <v>32000</v>
      </c>
      <c r="Z117" s="137">
        <f t="shared" si="13"/>
        <v>0</v>
      </c>
    </row>
    <row r="118" spans="1:27" x14ac:dyDescent="0.2">
      <c r="C118" s="163" t="s">
        <v>25</v>
      </c>
      <c r="D118" s="163"/>
      <c r="E118" s="163"/>
      <c r="F118" s="163"/>
      <c r="G118" s="163"/>
      <c r="H118" s="163"/>
      <c r="I118" s="163"/>
      <c r="J118" s="163"/>
      <c r="K118" s="163"/>
      <c r="N118" s="152"/>
      <c r="O118" s="152"/>
      <c r="P118" s="159"/>
      <c r="Q118" s="125" t="s">
        <v>34</v>
      </c>
      <c r="R118" s="137">
        <f t="shared" si="13"/>
        <v>0</v>
      </c>
      <c r="S118" s="137">
        <f t="shared" si="13"/>
        <v>0</v>
      </c>
      <c r="T118" s="137">
        <f t="shared" si="13"/>
        <v>31500</v>
      </c>
      <c r="U118" s="137">
        <f t="shared" si="13"/>
        <v>0</v>
      </c>
      <c r="V118" s="137">
        <f t="shared" si="13"/>
        <v>0</v>
      </c>
      <c r="W118" s="137">
        <f t="shared" si="13"/>
        <v>31500</v>
      </c>
      <c r="X118" s="137">
        <f t="shared" si="13"/>
        <v>0</v>
      </c>
      <c r="Y118" s="137">
        <f t="shared" si="13"/>
        <v>0</v>
      </c>
      <c r="Z118" s="137">
        <f t="shared" si="13"/>
        <v>31500</v>
      </c>
    </row>
    <row r="119" spans="1:27" x14ac:dyDescent="0.2">
      <c r="C119" s="125">
        <v>1</v>
      </c>
      <c r="D119" s="125">
        <v>1</v>
      </c>
      <c r="E119" s="125">
        <v>1</v>
      </c>
      <c r="F119" s="125">
        <v>1</v>
      </c>
      <c r="G119" s="125">
        <v>1</v>
      </c>
      <c r="H119" s="125">
        <v>1</v>
      </c>
      <c r="I119" s="125">
        <v>1</v>
      </c>
      <c r="J119" s="125">
        <v>1</v>
      </c>
      <c r="K119" s="125">
        <v>1</v>
      </c>
      <c r="N119" s="152"/>
      <c r="O119" s="152" t="s">
        <v>81</v>
      </c>
      <c r="P119" s="159" t="s">
        <v>235</v>
      </c>
      <c r="Q119" s="125" t="s">
        <v>21</v>
      </c>
      <c r="R119" s="137">
        <f t="shared" ref="R119:Z121" si="15">B31*C68*C105</f>
        <v>75000</v>
      </c>
      <c r="S119" s="137">
        <f t="shared" si="15"/>
        <v>0</v>
      </c>
      <c r="T119" s="137">
        <f t="shared" si="15"/>
        <v>28800</v>
      </c>
      <c r="U119" s="137">
        <f t="shared" si="15"/>
        <v>75000</v>
      </c>
      <c r="V119" s="137">
        <f t="shared" si="15"/>
        <v>0</v>
      </c>
      <c r="W119" s="137">
        <f t="shared" si="15"/>
        <v>28800</v>
      </c>
      <c r="X119" s="137">
        <f t="shared" si="15"/>
        <v>75000</v>
      </c>
      <c r="Y119" s="137">
        <f t="shared" si="15"/>
        <v>0</v>
      </c>
      <c r="Z119" s="137">
        <f t="shared" si="15"/>
        <v>28800</v>
      </c>
    </row>
    <row r="120" spans="1:27" x14ac:dyDescent="0.2">
      <c r="B120" s="125" t="s">
        <v>227</v>
      </c>
      <c r="N120" s="152"/>
      <c r="O120" s="152"/>
      <c r="P120" s="159"/>
      <c r="Q120" s="125" t="s">
        <v>33</v>
      </c>
      <c r="R120" s="137">
        <f t="shared" si="15"/>
        <v>0</v>
      </c>
      <c r="S120" s="137">
        <f t="shared" si="15"/>
        <v>36000</v>
      </c>
      <c r="T120" s="137">
        <f t="shared" si="15"/>
        <v>0</v>
      </c>
      <c r="U120" s="137">
        <f t="shared" si="15"/>
        <v>0</v>
      </c>
      <c r="V120" s="137">
        <f t="shared" si="15"/>
        <v>36000</v>
      </c>
      <c r="W120" s="137">
        <f t="shared" si="15"/>
        <v>0</v>
      </c>
      <c r="X120" s="137">
        <f t="shared" si="15"/>
        <v>0</v>
      </c>
      <c r="Y120" s="137">
        <f t="shared" si="15"/>
        <v>36000</v>
      </c>
      <c r="Z120" s="137">
        <f t="shared" si="15"/>
        <v>0</v>
      </c>
    </row>
    <row r="121" spans="1:27" x14ac:dyDescent="0.2">
      <c r="C121" s="160" t="s">
        <v>229</v>
      </c>
      <c r="D121" s="160"/>
      <c r="E121" s="160"/>
      <c r="F121" s="160" t="s">
        <v>230</v>
      </c>
      <c r="G121" s="160"/>
      <c r="H121" s="160"/>
      <c r="I121" s="160" t="s">
        <v>231</v>
      </c>
      <c r="J121" s="160"/>
      <c r="K121" s="160"/>
      <c r="N121" s="152"/>
      <c r="O121" s="152"/>
      <c r="P121" s="159"/>
      <c r="Q121" s="125" t="s">
        <v>34</v>
      </c>
      <c r="R121" s="137">
        <f t="shared" si="15"/>
        <v>0</v>
      </c>
      <c r="S121" s="137">
        <f t="shared" si="15"/>
        <v>0</v>
      </c>
      <c r="T121" s="137">
        <f t="shared" si="15"/>
        <v>0</v>
      </c>
      <c r="U121" s="137">
        <f t="shared" si="15"/>
        <v>0</v>
      </c>
      <c r="V121" s="137">
        <f t="shared" si="15"/>
        <v>0</v>
      </c>
      <c r="W121" s="137">
        <f t="shared" si="15"/>
        <v>0</v>
      </c>
      <c r="X121" s="137">
        <f t="shared" si="15"/>
        <v>0</v>
      </c>
      <c r="Y121" s="137">
        <f t="shared" si="15"/>
        <v>0</v>
      </c>
      <c r="Z121" s="137">
        <f t="shared" si="15"/>
        <v>0</v>
      </c>
    </row>
    <row r="122" spans="1:27" x14ac:dyDescent="0.2">
      <c r="B122" s="125" t="s">
        <v>264</v>
      </c>
      <c r="C122" s="125" t="s">
        <v>7</v>
      </c>
      <c r="D122" s="125" t="s">
        <v>8</v>
      </c>
      <c r="E122" s="125" t="s">
        <v>9</v>
      </c>
      <c r="F122" s="125" t="s">
        <v>7</v>
      </c>
      <c r="G122" s="125" t="s">
        <v>8</v>
      </c>
      <c r="H122" s="125" t="s">
        <v>9</v>
      </c>
      <c r="I122" s="125" t="s">
        <v>7</v>
      </c>
      <c r="J122" s="125" t="s">
        <v>8</v>
      </c>
      <c r="K122" s="125" t="s">
        <v>9</v>
      </c>
      <c r="N122" s="152"/>
      <c r="O122" s="152"/>
      <c r="P122" s="159" t="s">
        <v>222</v>
      </c>
      <c r="Q122" s="125" t="s">
        <v>21</v>
      </c>
      <c r="R122" s="137">
        <f t="shared" ref="R122:Z124" si="16">B31*C71*C114</f>
        <v>75000</v>
      </c>
      <c r="S122" s="137">
        <f t="shared" si="16"/>
        <v>0</v>
      </c>
      <c r="T122" s="137">
        <f t="shared" si="16"/>
        <v>28800</v>
      </c>
      <c r="U122" s="137">
        <f t="shared" si="16"/>
        <v>75000</v>
      </c>
      <c r="V122" s="137">
        <f t="shared" si="16"/>
        <v>0</v>
      </c>
      <c r="W122" s="137">
        <f t="shared" si="16"/>
        <v>28800</v>
      </c>
      <c r="X122" s="137">
        <f t="shared" si="16"/>
        <v>75000</v>
      </c>
      <c r="Y122" s="137">
        <f t="shared" si="16"/>
        <v>0</v>
      </c>
      <c r="Z122" s="137">
        <f t="shared" si="16"/>
        <v>28800</v>
      </c>
    </row>
    <row r="123" spans="1:27" x14ac:dyDescent="0.2">
      <c r="A123" s="163" t="s">
        <v>266</v>
      </c>
      <c r="B123" s="125" t="s">
        <v>21</v>
      </c>
      <c r="C123" s="133">
        <v>1</v>
      </c>
      <c r="D123" s="133">
        <v>0</v>
      </c>
      <c r="E123" s="133">
        <v>0</v>
      </c>
      <c r="F123" s="133">
        <v>1</v>
      </c>
      <c r="G123" s="133">
        <v>0</v>
      </c>
      <c r="H123" s="133">
        <v>0</v>
      </c>
      <c r="I123" s="133">
        <v>1</v>
      </c>
      <c r="J123" s="133">
        <v>0</v>
      </c>
      <c r="K123" s="133">
        <v>0</v>
      </c>
      <c r="N123" s="152"/>
      <c r="O123" s="152"/>
      <c r="P123" s="159"/>
      <c r="Q123" s="125" t="s">
        <v>33</v>
      </c>
      <c r="R123" s="137">
        <f t="shared" si="16"/>
        <v>0</v>
      </c>
      <c r="S123" s="137">
        <f t="shared" si="16"/>
        <v>36000</v>
      </c>
      <c r="T123" s="137">
        <f t="shared" si="16"/>
        <v>0</v>
      </c>
      <c r="U123" s="137">
        <f t="shared" si="16"/>
        <v>0</v>
      </c>
      <c r="V123" s="137">
        <f t="shared" si="16"/>
        <v>36000</v>
      </c>
      <c r="W123" s="137">
        <f t="shared" si="16"/>
        <v>0</v>
      </c>
      <c r="X123" s="137">
        <f t="shared" si="16"/>
        <v>0</v>
      </c>
      <c r="Y123" s="137">
        <f t="shared" si="16"/>
        <v>36000</v>
      </c>
      <c r="Z123" s="137">
        <f t="shared" si="16"/>
        <v>0</v>
      </c>
      <c r="AA123" s="132"/>
    </row>
    <row r="124" spans="1:27" x14ac:dyDescent="0.2">
      <c r="A124" s="163"/>
      <c r="B124" s="125" t="s">
        <v>33</v>
      </c>
      <c r="C124" s="133">
        <v>0</v>
      </c>
      <c r="D124" s="133">
        <v>1</v>
      </c>
      <c r="E124" s="133">
        <v>0</v>
      </c>
      <c r="F124" s="133">
        <v>0</v>
      </c>
      <c r="G124" s="133">
        <v>1</v>
      </c>
      <c r="H124" s="133">
        <v>0</v>
      </c>
      <c r="I124" s="133">
        <v>0</v>
      </c>
      <c r="J124" s="133">
        <v>1</v>
      </c>
      <c r="K124" s="133">
        <v>0</v>
      </c>
      <c r="N124" s="152"/>
      <c r="O124" s="152"/>
      <c r="P124" s="159"/>
      <c r="Q124" s="125" t="s">
        <v>34</v>
      </c>
      <c r="R124" s="137">
        <f t="shared" si="16"/>
        <v>0</v>
      </c>
      <c r="S124" s="137">
        <f t="shared" si="16"/>
        <v>0</v>
      </c>
      <c r="T124" s="137">
        <f t="shared" si="16"/>
        <v>0</v>
      </c>
      <c r="U124" s="137">
        <f t="shared" si="16"/>
        <v>0</v>
      </c>
      <c r="V124" s="137">
        <f t="shared" si="16"/>
        <v>0</v>
      </c>
      <c r="W124" s="137">
        <f t="shared" si="16"/>
        <v>0</v>
      </c>
      <c r="X124" s="137">
        <f t="shared" si="16"/>
        <v>0</v>
      </c>
      <c r="Y124" s="137">
        <f t="shared" si="16"/>
        <v>0</v>
      </c>
      <c r="Z124" s="137">
        <f t="shared" si="16"/>
        <v>0</v>
      </c>
      <c r="AA124" s="132"/>
    </row>
    <row r="125" spans="1:27" x14ac:dyDescent="0.2">
      <c r="A125" s="163"/>
      <c r="B125" s="125" t="s">
        <v>34</v>
      </c>
      <c r="C125" s="133">
        <v>0</v>
      </c>
      <c r="D125" s="133">
        <v>0</v>
      </c>
      <c r="E125" s="133">
        <v>1</v>
      </c>
      <c r="F125" s="133">
        <v>0</v>
      </c>
      <c r="G125" s="133">
        <v>0</v>
      </c>
      <c r="H125" s="133">
        <v>1</v>
      </c>
      <c r="I125" s="133">
        <v>0</v>
      </c>
      <c r="J125" s="133">
        <v>0</v>
      </c>
      <c r="K125" s="133">
        <v>1</v>
      </c>
      <c r="N125" s="152"/>
      <c r="O125" s="152"/>
      <c r="P125" s="159" t="s">
        <v>223</v>
      </c>
      <c r="Q125" s="125" t="s">
        <v>21</v>
      </c>
      <c r="R125" s="137">
        <f t="shared" ref="R125:Z127" si="17">B31*C74*C123</f>
        <v>75000</v>
      </c>
      <c r="S125" s="137">
        <f t="shared" si="17"/>
        <v>0</v>
      </c>
      <c r="T125" s="137">
        <f t="shared" si="17"/>
        <v>0</v>
      </c>
      <c r="U125" s="137">
        <f t="shared" si="17"/>
        <v>75000</v>
      </c>
      <c r="V125" s="137">
        <f t="shared" si="17"/>
        <v>0</v>
      </c>
      <c r="W125" s="137">
        <f t="shared" si="17"/>
        <v>0</v>
      </c>
      <c r="X125" s="137">
        <f t="shared" si="17"/>
        <v>75000</v>
      </c>
      <c r="Y125" s="137">
        <f t="shared" si="17"/>
        <v>0</v>
      </c>
      <c r="Z125" s="137">
        <f t="shared" si="17"/>
        <v>0</v>
      </c>
      <c r="AA125" s="132"/>
    </row>
    <row r="126" spans="1:27" x14ac:dyDescent="0.2">
      <c r="C126" s="137">
        <f>SUM(C123:C125)</f>
        <v>1</v>
      </c>
      <c r="D126" s="137">
        <f t="shared" ref="D126:K126" si="18">SUM(D123:D125)</f>
        <v>1</v>
      </c>
      <c r="E126" s="137">
        <f t="shared" si="18"/>
        <v>1</v>
      </c>
      <c r="F126" s="137">
        <f t="shared" si="18"/>
        <v>1</v>
      </c>
      <c r="G126" s="137">
        <f t="shared" si="18"/>
        <v>1</v>
      </c>
      <c r="H126" s="137">
        <f t="shared" si="18"/>
        <v>1</v>
      </c>
      <c r="I126" s="137">
        <f t="shared" si="18"/>
        <v>1</v>
      </c>
      <c r="J126" s="137">
        <f t="shared" si="18"/>
        <v>1</v>
      </c>
      <c r="K126" s="137">
        <f t="shared" si="18"/>
        <v>1</v>
      </c>
      <c r="N126" s="152"/>
      <c r="O126" s="152"/>
      <c r="P126" s="159"/>
      <c r="Q126" s="125" t="s">
        <v>33</v>
      </c>
      <c r="R126" s="137">
        <f t="shared" si="17"/>
        <v>0</v>
      </c>
      <c r="S126" s="137">
        <f t="shared" si="17"/>
        <v>36000</v>
      </c>
      <c r="T126" s="137">
        <f t="shared" si="17"/>
        <v>0</v>
      </c>
      <c r="U126" s="137">
        <f t="shared" si="17"/>
        <v>0</v>
      </c>
      <c r="V126" s="137">
        <f t="shared" si="17"/>
        <v>36000</v>
      </c>
      <c r="W126" s="137">
        <f t="shared" si="17"/>
        <v>0</v>
      </c>
      <c r="X126" s="137">
        <f t="shared" si="17"/>
        <v>0</v>
      </c>
      <c r="Y126" s="137">
        <f t="shared" si="17"/>
        <v>36000</v>
      </c>
      <c r="Z126" s="137">
        <f t="shared" si="17"/>
        <v>0</v>
      </c>
      <c r="AA126" s="132"/>
    </row>
    <row r="127" spans="1:27" x14ac:dyDescent="0.2">
      <c r="C127" s="163" t="s">
        <v>224</v>
      </c>
      <c r="D127" s="163"/>
      <c r="E127" s="163"/>
      <c r="F127" s="163"/>
      <c r="G127" s="163"/>
      <c r="H127" s="163"/>
      <c r="I127" s="163"/>
      <c r="J127" s="163"/>
      <c r="K127" s="163"/>
      <c r="N127" s="152"/>
      <c r="O127" s="152"/>
      <c r="P127" s="159"/>
      <c r="Q127" s="125" t="s">
        <v>34</v>
      </c>
      <c r="R127" s="137">
        <f t="shared" si="17"/>
        <v>0</v>
      </c>
      <c r="S127" s="137">
        <f t="shared" si="17"/>
        <v>0</v>
      </c>
      <c r="T127" s="137">
        <f t="shared" si="17"/>
        <v>31500</v>
      </c>
      <c r="U127" s="137">
        <f t="shared" si="17"/>
        <v>0</v>
      </c>
      <c r="V127" s="137">
        <f t="shared" si="17"/>
        <v>0</v>
      </c>
      <c r="W127" s="137">
        <f t="shared" si="17"/>
        <v>31500</v>
      </c>
      <c r="X127" s="137">
        <f t="shared" si="17"/>
        <v>0</v>
      </c>
      <c r="Y127" s="137">
        <f t="shared" si="17"/>
        <v>0</v>
      </c>
      <c r="Z127" s="137">
        <f t="shared" si="17"/>
        <v>31500</v>
      </c>
      <c r="AA127" s="132"/>
    </row>
    <row r="128" spans="1:27" x14ac:dyDescent="0.2">
      <c r="B128" s="139"/>
      <c r="C128" s="125">
        <v>1</v>
      </c>
      <c r="D128" s="125">
        <v>1</v>
      </c>
      <c r="E128" s="125">
        <v>1</v>
      </c>
      <c r="F128" s="125">
        <v>1</v>
      </c>
      <c r="G128" s="125">
        <v>1</v>
      </c>
      <c r="H128" s="125">
        <v>1</v>
      </c>
      <c r="I128" s="125">
        <v>1</v>
      </c>
      <c r="J128" s="125">
        <v>1</v>
      </c>
      <c r="K128" s="125">
        <v>1</v>
      </c>
      <c r="Z128" s="132"/>
      <c r="AA128" s="132"/>
    </row>
    <row r="129" spans="1:27" x14ac:dyDescent="0.2">
      <c r="Z129" s="132"/>
      <c r="AA129" s="132"/>
    </row>
    <row r="130" spans="1:27" x14ac:dyDescent="0.2">
      <c r="B130" s="139"/>
      <c r="Z130" s="132"/>
      <c r="AA130" s="132"/>
    </row>
    <row r="131" spans="1:27" x14ac:dyDescent="0.2">
      <c r="Z131" s="132"/>
      <c r="AA131" s="132"/>
    </row>
    <row r="132" spans="1:27" ht="15.75" x14ac:dyDescent="0.2">
      <c r="C132" s="160" t="s">
        <v>229</v>
      </c>
      <c r="D132" s="160"/>
      <c r="E132" s="160"/>
      <c r="F132" s="160" t="s">
        <v>230</v>
      </c>
      <c r="G132" s="160"/>
      <c r="H132" s="160"/>
      <c r="I132" s="160" t="s">
        <v>231</v>
      </c>
      <c r="J132" s="160"/>
      <c r="K132" s="160"/>
      <c r="N132" s="165" t="s">
        <v>269</v>
      </c>
      <c r="O132" s="163"/>
      <c r="P132" s="163"/>
      <c r="Q132" s="163"/>
      <c r="R132" s="160" t="s">
        <v>229</v>
      </c>
      <c r="S132" s="160"/>
      <c r="T132" s="160"/>
      <c r="U132" s="160" t="s">
        <v>230</v>
      </c>
      <c r="V132" s="160"/>
      <c r="W132" s="160"/>
      <c r="X132" s="160" t="s">
        <v>231</v>
      </c>
      <c r="Y132" s="160"/>
      <c r="Z132" s="160"/>
      <c r="AA132" s="132"/>
    </row>
    <row r="133" spans="1:27" x14ac:dyDescent="0.2">
      <c r="B133" s="125" t="s">
        <v>51</v>
      </c>
      <c r="C133" s="125" t="s">
        <v>7</v>
      </c>
      <c r="D133" s="125" t="s">
        <v>8</v>
      </c>
      <c r="E133" s="125" t="s">
        <v>9</v>
      </c>
      <c r="F133" s="125" t="s">
        <v>7</v>
      </c>
      <c r="G133" s="125" t="s">
        <v>8</v>
      </c>
      <c r="H133" s="125" t="s">
        <v>9</v>
      </c>
      <c r="I133" s="125" t="s">
        <v>7</v>
      </c>
      <c r="J133" s="125" t="s">
        <v>8</v>
      </c>
      <c r="K133" s="125" t="s">
        <v>9</v>
      </c>
      <c r="R133" s="125" t="s">
        <v>7</v>
      </c>
      <c r="S133" s="125" t="s">
        <v>8</v>
      </c>
      <c r="T133" s="125" t="s">
        <v>9</v>
      </c>
      <c r="U133" s="125" t="s">
        <v>7</v>
      </c>
      <c r="V133" s="125" t="s">
        <v>8</v>
      </c>
      <c r="W133" s="125" t="s">
        <v>9</v>
      </c>
      <c r="X133" s="125" t="s">
        <v>7</v>
      </c>
      <c r="Y133" s="125" t="s">
        <v>8</v>
      </c>
      <c r="Z133" s="125" t="s">
        <v>9</v>
      </c>
      <c r="AA133" s="132"/>
    </row>
    <row r="134" spans="1:27" x14ac:dyDescent="0.2">
      <c r="A134" s="163" t="s">
        <v>238</v>
      </c>
      <c r="B134" s="125" t="s">
        <v>112</v>
      </c>
      <c r="C134" s="133">
        <v>10</v>
      </c>
      <c r="D134" s="133">
        <v>20</v>
      </c>
      <c r="E134" s="133">
        <v>45</v>
      </c>
      <c r="F134" s="133">
        <v>20</v>
      </c>
      <c r="G134" s="133">
        <v>40</v>
      </c>
      <c r="H134" s="133">
        <v>50</v>
      </c>
      <c r="I134" s="133">
        <v>44.7</v>
      </c>
      <c r="J134" s="133">
        <v>45</v>
      </c>
      <c r="K134" s="133">
        <v>55</v>
      </c>
      <c r="N134" s="152" t="s">
        <v>73</v>
      </c>
      <c r="O134" s="152"/>
      <c r="P134" s="152"/>
      <c r="Q134" s="125" t="s">
        <v>21</v>
      </c>
      <c r="R134" s="137">
        <f t="shared" ref="R134:T136" si="19">C85*C38</f>
        <v>10</v>
      </c>
      <c r="S134" s="137">
        <f t="shared" si="19"/>
        <v>20</v>
      </c>
      <c r="T134" s="137">
        <f t="shared" si="19"/>
        <v>45</v>
      </c>
      <c r="U134" s="137">
        <f t="shared" ref="U134:W136" si="20">C85*F38</f>
        <v>20</v>
      </c>
      <c r="V134" s="137">
        <f t="shared" si="20"/>
        <v>40</v>
      </c>
      <c r="W134" s="137">
        <f t="shared" si="20"/>
        <v>50</v>
      </c>
      <c r="X134" s="137">
        <f t="shared" ref="X134:Z136" si="21">C85*I38</f>
        <v>45</v>
      </c>
      <c r="Y134" s="137">
        <f t="shared" si="21"/>
        <v>45</v>
      </c>
      <c r="Z134" s="137">
        <f t="shared" si="21"/>
        <v>55</v>
      </c>
      <c r="AA134" s="132"/>
    </row>
    <row r="135" spans="1:27" x14ac:dyDescent="0.2">
      <c r="A135" s="163"/>
      <c r="B135" s="125" t="s">
        <v>113</v>
      </c>
      <c r="C135" s="133">
        <v>0</v>
      </c>
      <c r="D135" s="133">
        <v>0</v>
      </c>
      <c r="E135" s="133">
        <v>0</v>
      </c>
      <c r="F135" s="133">
        <v>0</v>
      </c>
      <c r="G135" s="133">
        <v>0</v>
      </c>
      <c r="H135" s="133">
        <v>0</v>
      </c>
      <c r="I135" s="133">
        <v>0</v>
      </c>
      <c r="J135" s="133">
        <v>0</v>
      </c>
      <c r="K135" s="133">
        <v>0</v>
      </c>
      <c r="N135" s="152"/>
      <c r="O135" s="152"/>
      <c r="P135" s="152"/>
      <c r="Q135" s="125" t="s">
        <v>33</v>
      </c>
      <c r="R135" s="137">
        <f t="shared" si="19"/>
        <v>0</v>
      </c>
      <c r="S135" s="137">
        <f t="shared" si="19"/>
        <v>0</v>
      </c>
      <c r="T135" s="137">
        <f t="shared" si="19"/>
        <v>0</v>
      </c>
      <c r="U135" s="137">
        <f t="shared" si="20"/>
        <v>0</v>
      </c>
      <c r="V135" s="137">
        <f t="shared" si="20"/>
        <v>0</v>
      </c>
      <c r="W135" s="137">
        <f t="shared" si="20"/>
        <v>0</v>
      </c>
      <c r="X135" s="137">
        <f t="shared" si="21"/>
        <v>0</v>
      </c>
      <c r="Y135" s="137">
        <f t="shared" si="21"/>
        <v>0</v>
      </c>
      <c r="Z135" s="137">
        <f t="shared" si="21"/>
        <v>0</v>
      </c>
      <c r="AA135" s="132"/>
    </row>
    <row r="136" spans="1:27" x14ac:dyDescent="0.2">
      <c r="A136" s="163"/>
      <c r="B136" s="125" t="s">
        <v>114</v>
      </c>
      <c r="C136" s="133">
        <v>0</v>
      </c>
      <c r="D136" s="133">
        <v>0</v>
      </c>
      <c r="E136" s="133">
        <v>0</v>
      </c>
      <c r="F136" s="133">
        <v>0</v>
      </c>
      <c r="G136" s="133">
        <v>0</v>
      </c>
      <c r="H136" s="133">
        <v>0</v>
      </c>
      <c r="I136" s="133">
        <v>0</v>
      </c>
      <c r="J136" s="133">
        <v>0</v>
      </c>
      <c r="K136" s="133">
        <v>0</v>
      </c>
      <c r="N136" s="152"/>
      <c r="O136" s="152"/>
      <c r="P136" s="152"/>
      <c r="Q136" s="125" t="s">
        <v>34</v>
      </c>
      <c r="R136" s="137">
        <f t="shared" si="19"/>
        <v>0</v>
      </c>
      <c r="S136" s="137">
        <f t="shared" si="19"/>
        <v>0</v>
      </c>
      <c r="T136" s="137">
        <f t="shared" si="19"/>
        <v>0</v>
      </c>
      <c r="U136" s="137">
        <f t="shared" si="20"/>
        <v>0</v>
      </c>
      <c r="V136" s="137">
        <f t="shared" si="20"/>
        <v>0</v>
      </c>
      <c r="W136" s="137">
        <f t="shared" si="20"/>
        <v>0</v>
      </c>
      <c r="X136" s="137">
        <f t="shared" si="21"/>
        <v>0</v>
      </c>
      <c r="Y136" s="137">
        <f t="shared" si="21"/>
        <v>0</v>
      </c>
      <c r="Z136" s="137">
        <f t="shared" si="21"/>
        <v>0</v>
      </c>
      <c r="AA136" s="132"/>
    </row>
    <row r="137" spans="1:27" x14ac:dyDescent="0.2">
      <c r="A137" s="163" t="s">
        <v>239</v>
      </c>
      <c r="B137" s="125" t="s">
        <v>241</v>
      </c>
      <c r="C137" s="133">
        <v>0</v>
      </c>
      <c r="D137" s="133">
        <v>42</v>
      </c>
      <c r="E137" s="133">
        <v>50</v>
      </c>
      <c r="F137" s="133">
        <v>0</v>
      </c>
      <c r="G137" s="133">
        <v>42</v>
      </c>
      <c r="H137" s="133">
        <v>50</v>
      </c>
      <c r="I137" s="133">
        <v>0</v>
      </c>
      <c r="J137" s="133">
        <v>42</v>
      </c>
      <c r="K137" s="133">
        <v>50</v>
      </c>
      <c r="N137" s="159" t="s">
        <v>74</v>
      </c>
      <c r="O137" s="159"/>
      <c r="P137" s="159" t="s">
        <v>235</v>
      </c>
      <c r="Q137" s="125" t="s">
        <v>21</v>
      </c>
      <c r="R137" s="137">
        <f t="shared" ref="R137:Z139" si="22">C41*C95</f>
        <v>0</v>
      </c>
      <c r="S137" s="137">
        <f t="shared" si="22"/>
        <v>42</v>
      </c>
      <c r="T137" s="137">
        <f t="shared" si="22"/>
        <v>50</v>
      </c>
      <c r="U137" s="137">
        <f t="shared" si="22"/>
        <v>0</v>
      </c>
      <c r="V137" s="137">
        <f t="shared" si="22"/>
        <v>42</v>
      </c>
      <c r="W137" s="137">
        <f t="shared" si="22"/>
        <v>50</v>
      </c>
      <c r="X137" s="137">
        <f t="shared" si="22"/>
        <v>0</v>
      </c>
      <c r="Y137" s="137">
        <f t="shared" si="22"/>
        <v>42</v>
      </c>
      <c r="Z137" s="137">
        <f t="shared" si="22"/>
        <v>50</v>
      </c>
      <c r="AA137" s="132"/>
    </row>
    <row r="138" spans="1:27" x14ac:dyDescent="0.2">
      <c r="A138" s="163"/>
      <c r="B138" s="125" t="s">
        <v>242</v>
      </c>
      <c r="C138" s="133">
        <v>0</v>
      </c>
      <c r="D138" s="133">
        <v>0</v>
      </c>
      <c r="E138" s="133">
        <v>0</v>
      </c>
      <c r="F138" s="133">
        <v>0</v>
      </c>
      <c r="G138" s="133">
        <v>0</v>
      </c>
      <c r="H138" s="133">
        <v>0</v>
      </c>
      <c r="I138" s="133">
        <v>25</v>
      </c>
      <c r="J138" s="133">
        <v>0</v>
      </c>
      <c r="K138" s="133">
        <v>0</v>
      </c>
      <c r="N138" s="159"/>
      <c r="O138" s="159"/>
      <c r="P138" s="159"/>
      <c r="Q138" s="125" t="s">
        <v>33</v>
      </c>
      <c r="R138" s="137">
        <f t="shared" si="22"/>
        <v>0</v>
      </c>
      <c r="S138" s="137">
        <f t="shared" si="22"/>
        <v>0</v>
      </c>
      <c r="T138" s="137">
        <f t="shared" si="22"/>
        <v>0</v>
      </c>
      <c r="U138" s="137">
        <f t="shared" si="22"/>
        <v>0</v>
      </c>
      <c r="V138" s="137">
        <f t="shared" si="22"/>
        <v>0</v>
      </c>
      <c r="W138" s="137">
        <f t="shared" si="22"/>
        <v>0</v>
      </c>
      <c r="X138" s="137">
        <f t="shared" si="22"/>
        <v>25</v>
      </c>
      <c r="Y138" s="137">
        <f t="shared" si="22"/>
        <v>0</v>
      </c>
      <c r="Z138" s="137">
        <f t="shared" si="22"/>
        <v>0</v>
      </c>
      <c r="AA138" s="132"/>
    </row>
    <row r="139" spans="1:27" x14ac:dyDescent="0.2">
      <c r="A139" s="163"/>
      <c r="B139" s="125" t="s">
        <v>243</v>
      </c>
      <c r="C139" s="133">
        <v>35</v>
      </c>
      <c r="D139" s="133">
        <v>0</v>
      </c>
      <c r="E139" s="133">
        <v>0</v>
      </c>
      <c r="F139" s="133">
        <v>35</v>
      </c>
      <c r="G139" s="133">
        <v>0</v>
      </c>
      <c r="H139" s="133">
        <v>0</v>
      </c>
      <c r="I139" s="133">
        <v>0</v>
      </c>
      <c r="J139" s="133">
        <v>0</v>
      </c>
      <c r="K139" s="133">
        <v>0</v>
      </c>
      <c r="N139" s="159"/>
      <c r="O139" s="159"/>
      <c r="P139" s="159"/>
      <c r="Q139" s="125" t="s">
        <v>34</v>
      </c>
      <c r="R139" s="137">
        <f t="shared" si="22"/>
        <v>35</v>
      </c>
      <c r="S139" s="137">
        <f t="shared" si="22"/>
        <v>0</v>
      </c>
      <c r="T139" s="137">
        <f t="shared" si="22"/>
        <v>0</v>
      </c>
      <c r="U139" s="137">
        <f t="shared" si="22"/>
        <v>35</v>
      </c>
      <c r="V139" s="137">
        <f t="shared" si="22"/>
        <v>0</v>
      </c>
      <c r="W139" s="137">
        <f t="shared" si="22"/>
        <v>0</v>
      </c>
      <c r="X139" s="137">
        <f t="shared" si="22"/>
        <v>0</v>
      </c>
      <c r="Y139" s="137">
        <f t="shared" si="22"/>
        <v>0</v>
      </c>
      <c r="Z139" s="137">
        <f t="shared" si="22"/>
        <v>0</v>
      </c>
      <c r="AA139" s="132"/>
    </row>
    <row r="140" spans="1:27" x14ac:dyDescent="0.2">
      <c r="A140" s="163"/>
      <c r="B140" s="125" t="s">
        <v>244</v>
      </c>
      <c r="C140" s="133">
        <v>0</v>
      </c>
      <c r="D140" s="133">
        <v>50</v>
      </c>
      <c r="E140" s="133">
        <v>60</v>
      </c>
      <c r="F140" s="133">
        <v>0</v>
      </c>
      <c r="G140" s="133">
        <v>50</v>
      </c>
      <c r="H140" s="133">
        <v>60</v>
      </c>
      <c r="I140" s="133">
        <v>0</v>
      </c>
      <c r="J140" s="133">
        <v>50</v>
      </c>
      <c r="K140" s="133">
        <v>60</v>
      </c>
      <c r="N140" s="159"/>
      <c r="O140" s="159"/>
      <c r="P140" s="159" t="s">
        <v>222</v>
      </c>
      <c r="Q140" s="125" t="s">
        <v>21</v>
      </c>
      <c r="R140" s="137">
        <f t="shared" ref="R140:Z142" si="23">C44*C95</f>
        <v>0</v>
      </c>
      <c r="S140" s="137">
        <f t="shared" si="23"/>
        <v>50</v>
      </c>
      <c r="T140" s="137">
        <f t="shared" si="23"/>
        <v>60</v>
      </c>
      <c r="U140" s="137">
        <f t="shared" si="23"/>
        <v>0</v>
      </c>
      <c r="V140" s="137">
        <f t="shared" si="23"/>
        <v>50</v>
      </c>
      <c r="W140" s="137">
        <f t="shared" si="23"/>
        <v>60</v>
      </c>
      <c r="X140" s="137">
        <f t="shared" si="23"/>
        <v>0</v>
      </c>
      <c r="Y140" s="137">
        <f t="shared" si="23"/>
        <v>50</v>
      </c>
      <c r="Z140" s="137">
        <f t="shared" si="23"/>
        <v>60</v>
      </c>
      <c r="AA140" s="132"/>
    </row>
    <row r="141" spans="1:27" x14ac:dyDescent="0.2">
      <c r="A141" s="163"/>
      <c r="B141" s="125" t="s">
        <v>245</v>
      </c>
      <c r="C141" s="133">
        <v>0</v>
      </c>
      <c r="D141" s="133">
        <v>0</v>
      </c>
      <c r="E141" s="133">
        <v>0</v>
      </c>
      <c r="F141" s="133">
        <v>0</v>
      </c>
      <c r="G141" s="133">
        <v>0</v>
      </c>
      <c r="H141" s="133">
        <v>0</v>
      </c>
      <c r="I141" s="133">
        <v>40</v>
      </c>
      <c r="J141" s="133">
        <v>0</v>
      </c>
      <c r="K141" s="133">
        <v>0</v>
      </c>
      <c r="N141" s="159"/>
      <c r="O141" s="159"/>
      <c r="P141" s="159"/>
      <c r="Q141" s="125" t="s">
        <v>33</v>
      </c>
      <c r="R141" s="137">
        <f t="shared" si="23"/>
        <v>0</v>
      </c>
      <c r="S141" s="137">
        <f t="shared" si="23"/>
        <v>0</v>
      </c>
      <c r="T141" s="137">
        <f t="shared" si="23"/>
        <v>0</v>
      </c>
      <c r="U141" s="137">
        <f t="shared" si="23"/>
        <v>0</v>
      </c>
      <c r="V141" s="137">
        <f t="shared" si="23"/>
        <v>0</v>
      </c>
      <c r="W141" s="137">
        <f t="shared" si="23"/>
        <v>0</v>
      </c>
      <c r="X141" s="137">
        <f t="shared" si="23"/>
        <v>40</v>
      </c>
      <c r="Y141" s="137">
        <f t="shared" si="23"/>
        <v>0</v>
      </c>
      <c r="Z141" s="137">
        <f t="shared" si="23"/>
        <v>0</v>
      </c>
      <c r="AA141" s="132"/>
    </row>
    <row r="142" spans="1:27" x14ac:dyDescent="0.2">
      <c r="A142" s="163"/>
      <c r="B142" s="125" t="s">
        <v>246</v>
      </c>
      <c r="C142" s="133">
        <v>50</v>
      </c>
      <c r="D142" s="133">
        <v>0</v>
      </c>
      <c r="E142" s="133">
        <v>0</v>
      </c>
      <c r="F142" s="133">
        <v>50</v>
      </c>
      <c r="G142" s="133">
        <v>0</v>
      </c>
      <c r="H142" s="133">
        <v>0</v>
      </c>
      <c r="I142" s="133">
        <v>0</v>
      </c>
      <c r="J142" s="133">
        <v>0</v>
      </c>
      <c r="K142" s="133">
        <v>0</v>
      </c>
      <c r="N142" s="159"/>
      <c r="O142" s="159"/>
      <c r="P142" s="159"/>
      <c r="Q142" s="125" t="s">
        <v>34</v>
      </c>
      <c r="R142" s="137">
        <f t="shared" si="23"/>
        <v>50</v>
      </c>
      <c r="S142" s="137">
        <f t="shared" si="23"/>
        <v>0</v>
      </c>
      <c r="T142" s="137">
        <f t="shared" si="23"/>
        <v>0</v>
      </c>
      <c r="U142" s="137">
        <f t="shared" si="23"/>
        <v>50</v>
      </c>
      <c r="V142" s="137">
        <f t="shared" si="23"/>
        <v>0</v>
      </c>
      <c r="W142" s="137">
        <f t="shared" si="23"/>
        <v>0</v>
      </c>
      <c r="X142" s="137">
        <f t="shared" si="23"/>
        <v>0</v>
      </c>
      <c r="Y142" s="137">
        <f t="shared" si="23"/>
        <v>0</v>
      </c>
      <c r="Z142" s="137">
        <f t="shared" si="23"/>
        <v>0</v>
      </c>
      <c r="AA142" s="132"/>
    </row>
    <row r="143" spans="1:27" x14ac:dyDescent="0.2">
      <c r="A143" s="163"/>
      <c r="B143" s="125" t="s">
        <v>247</v>
      </c>
      <c r="C143" s="133">
        <v>0</v>
      </c>
      <c r="D143" s="133">
        <v>20</v>
      </c>
      <c r="E143" s="133">
        <v>10</v>
      </c>
      <c r="F143" s="133">
        <v>0</v>
      </c>
      <c r="G143" s="133">
        <v>20</v>
      </c>
      <c r="H143" s="133">
        <v>10</v>
      </c>
      <c r="I143" s="133">
        <v>0</v>
      </c>
      <c r="J143" s="133">
        <v>20</v>
      </c>
      <c r="K143" s="133">
        <v>10</v>
      </c>
      <c r="N143" s="159"/>
      <c r="O143" s="159"/>
      <c r="P143" s="159" t="s">
        <v>223</v>
      </c>
      <c r="Q143" s="125" t="s">
        <v>21</v>
      </c>
      <c r="R143" s="137">
        <f t="shared" ref="R143:Z145" si="24">C47*C95</f>
        <v>0</v>
      </c>
      <c r="S143" s="137">
        <f t="shared" si="24"/>
        <v>20</v>
      </c>
      <c r="T143" s="137">
        <f t="shared" si="24"/>
        <v>10</v>
      </c>
      <c r="U143" s="137">
        <f t="shared" si="24"/>
        <v>0</v>
      </c>
      <c r="V143" s="137">
        <f t="shared" si="24"/>
        <v>20</v>
      </c>
      <c r="W143" s="137">
        <f t="shared" si="24"/>
        <v>10</v>
      </c>
      <c r="X143" s="137">
        <f t="shared" si="24"/>
        <v>0</v>
      </c>
      <c r="Y143" s="137">
        <f t="shared" si="24"/>
        <v>20</v>
      </c>
      <c r="Z143" s="137">
        <f t="shared" si="24"/>
        <v>10</v>
      </c>
      <c r="AA143" s="132"/>
    </row>
    <row r="144" spans="1:27" x14ac:dyDescent="0.2">
      <c r="A144" s="163"/>
      <c r="B144" s="125" t="s">
        <v>248</v>
      </c>
      <c r="C144" s="133">
        <v>0</v>
      </c>
      <c r="D144" s="133">
        <v>0</v>
      </c>
      <c r="E144" s="133">
        <v>0</v>
      </c>
      <c r="F144" s="133">
        <v>0</v>
      </c>
      <c r="G144" s="133">
        <v>0</v>
      </c>
      <c r="H144" s="133">
        <v>0</v>
      </c>
      <c r="I144" s="133">
        <v>40</v>
      </c>
      <c r="J144" s="133">
        <v>0</v>
      </c>
      <c r="K144" s="133">
        <v>0</v>
      </c>
      <c r="N144" s="159"/>
      <c r="O144" s="159"/>
      <c r="P144" s="159"/>
      <c r="Q144" s="125" t="s">
        <v>33</v>
      </c>
      <c r="R144" s="137">
        <f t="shared" si="24"/>
        <v>0</v>
      </c>
      <c r="S144" s="137">
        <f t="shared" si="24"/>
        <v>0</v>
      </c>
      <c r="T144" s="137">
        <f t="shared" si="24"/>
        <v>0</v>
      </c>
      <c r="U144" s="137">
        <f t="shared" si="24"/>
        <v>0</v>
      </c>
      <c r="V144" s="137">
        <f t="shared" si="24"/>
        <v>0</v>
      </c>
      <c r="W144" s="137">
        <f t="shared" si="24"/>
        <v>0</v>
      </c>
      <c r="X144" s="137">
        <f t="shared" si="24"/>
        <v>55</v>
      </c>
      <c r="Y144" s="137">
        <f t="shared" si="24"/>
        <v>0</v>
      </c>
      <c r="Z144" s="137">
        <f t="shared" si="24"/>
        <v>0</v>
      </c>
      <c r="AA144" s="132"/>
    </row>
    <row r="145" spans="1:27" x14ac:dyDescent="0.2">
      <c r="A145" s="163"/>
      <c r="B145" s="125" t="s">
        <v>249</v>
      </c>
      <c r="C145" s="133">
        <v>74.7</v>
      </c>
      <c r="D145" s="133">
        <v>0</v>
      </c>
      <c r="E145" s="133">
        <v>0</v>
      </c>
      <c r="F145" s="133">
        <v>64.7</v>
      </c>
      <c r="G145" s="133">
        <v>0</v>
      </c>
      <c r="H145" s="133">
        <v>0</v>
      </c>
      <c r="I145" s="133">
        <v>0</v>
      </c>
      <c r="J145" s="133">
        <v>0</v>
      </c>
      <c r="K145" s="133">
        <v>0</v>
      </c>
      <c r="N145" s="159"/>
      <c r="O145" s="159"/>
      <c r="P145" s="159"/>
      <c r="Q145" s="125" t="s">
        <v>34</v>
      </c>
      <c r="R145" s="137">
        <f t="shared" si="24"/>
        <v>80</v>
      </c>
      <c r="S145" s="137">
        <f t="shared" si="24"/>
        <v>0</v>
      </c>
      <c r="T145" s="137">
        <f t="shared" si="24"/>
        <v>0</v>
      </c>
      <c r="U145" s="137">
        <f t="shared" si="24"/>
        <v>80</v>
      </c>
      <c r="V145" s="137">
        <f t="shared" si="24"/>
        <v>0</v>
      </c>
      <c r="W145" s="137">
        <f t="shared" si="24"/>
        <v>0</v>
      </c>
      <c r="X145" s="137">
        <f t="shared" si="24"/>
        <v>0</v>
      </c>
      <c r="Y145" s="137">
        <f t="shared" si="24"/>
        <v>0</v>
      </c>
      <c r="Z145" s="137">
        <f t="shared" si="24"/>
        <v>0</v>
      </c>
      <c r="AA145" s="132"/>
    </row>
    <row r="146" spans="1:27" x14ac:dyDescent="0.2">
      <c r="A146" s="163" t="s">
        <v>240</v>
      </c>
      <c r="B146" s="125" t="s">
        <v>115</v>
      </c>
      <c r="C146" s="133">
        <v>30</v>
      </c>
      <c r="D146" s="133">
        <v>0</v>
      </c>
      <c r="E146" s="133">
        <v>50</v>
      </c>
      <c r="F146" s="133">
        <v>30</v>
      </c>
      <c r="G146" s="133">
        <v>0</v>
      </c>
      <c r="H146" s="133">
        <v>40.9</v>
      </c>
      <c r="I146" s="133">
        <v>30</v>
      </c>
      <c r="J146" s="133">
        <v>0</v>
      </c>
      <c r="K146" s="133">
        <v>35.9</v>
      </c>
      <c r="N146" s="152" t="s">
        <v>75</v>
      </c>
      <c r="O146" s="152" t="s">
        <v>62</v>
      </c>
      <c r="P146" s="159" t="s">
        <v>235</v>
      </c>
      <c r="Q146" s="125" t="s">
        <v>267</v>
      </c>
      <c r="R146" s="137">
        <f t="shared" ref="R146:Z148" si="25">C50*C105</f>
        <v>30</v>
      </c>
      <c r="S146" s="137">
        <f t="shared" si="25"/>
        <v>0</v>
      </c>
      <c r="T146" s="137">
        <f t="shared" si="25"/>
        <v>50</v>
      </c>
      <c r="U146" s="137">
        <f t="shared" si="25"/>
        <v>30</v>
      </c>
      <c r="V146" s="137">
        <f t="shared" si="25"/>
        <v>0</v>
      </c>
      <c r="W146" s="137">
        <f t="shared" si="25"/>
        <v>50</v>
      </c>
      <c r="X146" s="137">
        <f t="shared" si="25"/>
        <v>30</v>
      </c>
      <c r="Y146" s="137">
        <f t="shared" si="25"/>
        <v>0</v>
      </c>
      <c r="Z146" s="137">
        <f t="shared" si="25"/>
        <v>50</v>
      </c>
      <c r="AA146" s="132"/>
    </row>
    <row r="147" spans="1:27" x14ac:dyDescent="0.2">
      <c r="A147" s="163"/>
      <c r="B147" s="125" t="s">
        <v>116</v>
      </c>
      <c r="C147" s="133">
        <v>0</v>
      </c>
      <c r="D147" s="133">
        <v>50</v>
      </c>
      <c r="E147" s="133">
        <v>0</v>
      </c>
      <c r="F147" s="133">
        <v>0</v>
      </c>
      <c r="G147" s="133">
        <v>35.799999999999997</v>
      </c>
      <c r="H147" s="133">
        <v>0</v>
      </c>
      <c r="I147" s="133">
        <v>0</v>
      </c>
      <c r="J147" s="133">
        <v>30.8</v>
      </c>
      <c r="K147" s="133">
        <v>0</v>
      </c>
      <c r="N147" s="152"/>
      <c r="O147" s="152"/>
      <c r="P147" s="159"/>
      <c r="Q147" s="125" t="s">
        <v>33</v>
      </c>
      <c r="R147" s="137">
        <f t="shared" si="25"/>
        <v>0</v>
      </c>
      <c r="S147" s="137">
        <f t="shared" si="25"/>
        <v>50</v>
      </c>
      <c r="T147" s="137">
        <f t="shared" si="25"/>
        <v>0</v>
      </c>
      <c r="U147" s="137">
        <f t="shared" si="25"/>
        <v>0</v>
      </c>
      <c r="V147" s="137">
        <f t="shared" si="25"/>
        <v>50</v>
      </c>
      <c r="W147" s="137">
        <f t="shared" si="25"/>
        <v>0</v>
      </c>
      <c r="X147" s="137">
        <f t="shared" si="25"/>
        <v>0</v>
      </c>
      <c r="Y147" s="137">
        <f t="shared" si="25"/>
        <v>50</v>
      </c>
      <c r="Z147" s="137">
        <f t="shared" si="25"/>
        <v>0</v>
      </c>
      <c r="AA147" s="132"/>
    </row>
    <row r="148" spans="1:27" x14ac:dyDescent="0.2">
      <c r="A148" s="163"/>
      <c r="B148" s="125" t="s">
        <v>117</v>
      </c>
      <c r="C148" s="133">
        <v>0</v>
      </c>
      <c r="D148" s="133">
        <v>0</v>
      </c>
      <c r="E148" s="133">
        <v>0</v>
      </c>
      <c r="F148" s="133">
        <v>0</v>
      </c>
      <c r="G148" s="133">
        <v>0</v>
      </c>
      <c r="H148" s="133">
        <v>0</v>
      </c>
      <c r="I148" s="133">
        <v>0</v>
      </c>
      <c r="J148" s="133">
        <v>0</v>
      </c>
      <c r="K148" s="133">
        <v>0</v>
      </c>
      <c r="N148" s="152"/>
      <c r="O148" s="152"/>
      <c r="P148" s="159"/>
      <c r="Q148" s="125" t="s">
        <v>34</v>
      </c>
      <c r="R148" s="137">
        <f t="shared" si="25"/>
        <v>0</v>
      </c>
      <c r="S148" s="137">
        <f t="shared" si="25"/>
        <v>0</v>
      </c>
      <c r="T148" s="137">
        <f t="shared" si="25"/>
        <v>0</v>
      </c>
      <c r="U148" s="137">
        <f t="shared" si="25"/>
        <v>0</v>
      </c>
      <c r="V148" s="137">
        <f t="shared" si="25"/>
        <v>0</v>
      </c>
      <c r="W148" s="137">
        <f t="shared" si="25"/>
        <v>0</v>
      </c>
      <c r="X148" s="137">
        <f t="shared" si="25"/>
        <v>0</v>
      </c>
      <c r="Y148" s="137">
        <f t="shared" si="25"/>
        <v>0</v>
      </c>
      <c r="Z148" s="137">
        <f t="shared" si="25"/>
        <v>0</v>
      </c>
      <c r="AA148" s="132"/>
    </row>
    <row r="149" spans="1:27" x14ac:dyDescent="0.2">
      <c r="A149" s="163"/>
      <c r="B149" s="125" t="s">
        <v>118</v>
      </c>
      <c r="C149" s="133">
        <v>30</v>
      </c>
      <c r="D149" s="133">
        <v>0</v>
      </c>
      <c r="E149" s="133">
        <v>35.9</v>
      </c>
      <c r="F149" s="133">
        <v>30</v>
      </c>
      <c r="G149" s="133">
        <v>0</v>
      </c>
      <c r="H149" s="133">
        <v>30.9</v>
      </c>
      <c r="I149" s="133">
        <v>30</v>
      </c>
      <c r="J149" s="133">
        <v>0</v>
      </c>
      <c r="K149" s="133">
        <v>21.3</v>
      </c>
      <c r="N149" s="152"/>
      <c r="O149" s="152"/>
      <c r="P149" s="159" t="s">
        <v>222</v>
      </c>
      <c r="Q149" s="125" t="s">
        <v>267</v>
      </c>
      <c r="R149" s="137">
        <f t="shared" ref="R149:Z151" si="26">C53*C114</f>
        <v>30</v>
      </c>
      <c r="S149" s="137">
        <f t="shared" si="26"/>
        <v>0</v>
      </c>
      <c r="T149" s="137">
        <f t="shared" si="26"/>
        <v>50</v>
      </c>
      <c r="U149" s="137">
        <f t="shared" si="26"/>
        <v>30</v>
      </c>
      <c r="V149" s="137">
        <f t="shared" si="26"/>
        <v>0</v>
      </c>
      <c r="W149" s="137">
        <f t="shared" si="26"/>
        <v>50</v>
      </c>
      <c r="X149" s="137">
        <f t="shared" si="26"/>
        <v>30</v>
      </c>
      <c r="Y149" s="137">
        <f t="shared" si="26"/>
        <v>0</v>
      </c>
      <c r="Z149" s="137">
        <f t="shared" si="26"/>
        <v>50</v>
      </c>
      <c r="AA149" s="132"/>
    </row>
    <row r="150" spans="1:27" x14ac:dyDescent="0.2">
      <c r="A150" s="163"/>
      <c r="B150" s="125" t="s">
        <v>119</v>
      </c>
      <c r="C150" s="133">
        <v>0</v>
      </c>
      <c r="D150" s="133">
        <v>47.8</v>
      </c>
      <c r="E150" s="133">
        <v>0</v>
      </c>
      <c r="F150" s="133">
        <v>0</v>
      </c>
      <c r="G150" s="133">
        <v>27.8</v>
      </c>
      <c r="H150" s="133">
        <v>0</v>
      </c>
      <c r="I150" s="133">
        <v>0</v>
      </c>
      <c r="J150" s="133">
        <v>20</v>
      </c>
      <c r="K150" s="133">
        <v>0</v>
      </c>
      <c r="N150" s="152"/>
      <c r="O150" s="152"/>
      <c r="P150" s="159"/>
      <c r="Q150" s="125" t="s">
        <v>33</v>
      </c>
      <c r="R150" s="137">
        <f t="shared" si="26"/>
        <v>0</v>
      </c>
      <c r="S150" s="137">
        <f t="shared" si="26"/>
        <v>50</v>
      </c>
      <c r="T150" s="137">
        <f t="shared" si="26"/>
        <v>0</v>
      </c>
      <c r="U150" s="137">
        <f t="shared" si="26"/>
        <v>0</v>
      </c>
      <c r="V150" s="137">
        <f t="shared" si="26"/>
        <v>50</v>
      </c>
      <c r="W150" s="137">
        <f t="shared" si="26"/>
        <v>0</v>
      </c>
      <c r="X150" s="137">
        <f t="shared" si="26"/>
        <v>0</v>
      </c>
      <c r="Y150" s="137">
        <f t="shared" si="26"/>
        <v>50</v>
      </c>
      <c r="Z150" s="137">
        <f t="shared" si="26"/>
        <v>0</v>
      </c>
      <c r="AA150" s="132"/>
    </row>
    <row r="151" spans="1:27" x14ac:dyDescent="0.2">
      <c r="A151" s="163"/>
      <c r="B151" s="125" t="s">
        <v>120</v>
      </c>
      <c r="C151" s="133">
        <v>0</v>
      </c>
      <c r="D151" s="133">
        <v>0</v>
      </c>
      <c r="E151" s="133">
        <v>0</v>
      </c>
      <c r="F151" s="133">
        <v>0</v>
      </c>
      <c r="G151" s="133">
        <v>0</v>
      </c>
      <c r="H151" s="133">
        <v>0</v>
      </c>
      <c r="I151" s="133">
        <v>0</v>
      </c>
      <c r="J151" s="133">
        <v>0</v>
      </c>
      <c r="K151" s="133">
        <v>0</v>
      </c>
      <c r="N151" s="152"/>
      <c r="O151" s="152"/>
      <c r="P151" s="159"/>
      <c r="Q151" s="125" t="s">
        <v>34</v>
      </c>
      <c r="R151" s="137">
        <f t="shared" si="26"/>
        <v>0</v>
      </c>
      <c r="S151" s="137">
        <f t="shared" si="26"/>
        <v>0</v>
      </c>
      <c r="T151" s="137">
        <f t="shared" si="26"/>
        <v>0</v>
      </c>
      <c r="U151" s="137">
        <f t="shared" si="26"/>
        <v>0</v>
      </c>
      <c r="V151" s="137">
        <f t="shared" si="26"/>
        <v>0</v>
      </c>
      <c r="W151" s="137">
        <f t="shared" si="26"/>
        <v>0</v>
      </c>
      <c r="X151" s="137">
        <f t="shared" si="26"/>
        <v>0</v>
      </c>
      <c r="Y151" s="137">
        <f t="shared" si="26"/>
        <v>0</v>
      </c>
      <c r="Z151" s="137">
        <f t="shared" si="26"/>
        <v>0</v>
      </c>
      <c r="AA151" s="132"/>
    </row>
    <row r="152" spans="1:27" x14ac:dyDescent="0.2">
      <c r="A152" s="163"/>
      <c r="B152" s="125" t="s">
        <v>121</v>
      </c>
      <c r="C152" s="133">
        <v>30</v>
      </c>
      <c r="D152" s="133">
        <v>0</v>
      </c>
      <c r="E152" s="133">
        <v>0</v>
      </c>
      <c r="F152" s="133">
        <v>30</v>
      </c>
      <c r="G152" s="133">
        <v>0</v>
      </c>
      <c r="H152" s="133">
        <v>0</v>
      </c>
      <c r="I152" s="133">
        <v>30</v>
      </c>
      <c r="J152" s="133">
        <v>0</v>
      </c>
      <c r="K152" s="133">
        <v>0</v>
      </c>
      <c r="N152" s="152"/>
      <c r="O152" s="152"/>
      <c r="P152" s="159" t="s">
        <v>223</v>
      </c>
      <c r="Q152" s="125" t="s">
        <v>21</v>
      </c>
      <c r="R152" s="137">
        <f t="shared" ref="R152:Z154" si="27">C56*C123</f>
        <v>30</v>
      </c>
      <c r="S152" s="137">
        <f t="shared" si="27"/>
        <v>0</v>
      </c>
      <c r="T152" s="137">
        <f t="shared" si="27"/>
        <v>0</v>
      </c>
      <c r="U152" s="137">
        <f t="shared" si="27"/>
        <v>30</v>
      </c>
      <c r="V152" s="137">
        <f t="shared" si="27"/>
        <v>0</v>
      </c>
      <c r="W152" s="137">
        <f t="shared" si="27"/>
        <v>0</v>
      </c>
      <c r="X152" s="137">
        <f t="shared" si="27"/>
        <v>30</v>
      </c>
      <c r="Y152" s="137">
        <f t="shared" si="27"/>
        <v>0</v>
      </c>
      <c r="Z152" s="137">
        <f t="shared" si="27"/>
        <v>0</v>
      </c>
      <c r="AA152" s="132"/>
    </row>
    <row r="153" spans="1:27" x14ac:dyDescent="0.2">
      <c r="A153" s="163"/>
      <c r="B153" s="125" t="s">
        <v>122</v>
      </c>
      <c r="C153" s="133">
        <v>0</v>
      </c>
      <c r="D153" s="133">
        <v>50</v>
      </c>
      <c r="E153" s="133">
        <v>0</v>
      </c>
      <c r="F153" s="133">
        <v>0</v>
      </c>
      <c r="G153" s="133">
        <v>50</v>
      </c>
      <c r="H153" s="133">
        <v>0</v>
      </c>
      <c r="I153" s="133">
        <v>0</v>
      </c>
      <c r="J153" s="133">
        <v>50</v>
      </c>
      <c r="K153" s="133">
        <v>0</v>
      </c>
      <c r="N153" s="152"/>
      <c r="O153" s="152"/>
      <c r="P153" s="159"/>
      <c r="Q153" s="125" t="s">
        <v>33</v>
      </c>
      <c r="R153" s="137">
        <f t="shared" si="27"/>
        <v>0</v>
      </c>
      <c r="S153" s="137">
        <f t="shared" si="27"/>
        <v>50</v>
      </c>
      <c r="T153" s="137">
        <f t="shared" si="27"/>
        <v>0</v>
      </c>
      <c r="U153" s="137">
        <f t="shared" si="27"/>
        <v>0</v>
      </c>
      <c r="V153" s="137">
        <f t="shared" si="27"/>
        <v>50</v>
      </c>
      <c r="W153" s="137">
        <f t="shared" si="27"/>
        <v>0</v>
      </c>
      <c r="X153" s="137">
        <f t="shared" si="27"/>
        <v>0</v>
      </c>
      <c r="Y153" s="137">
        <f t="shared" si="27"/>
        <v>50</v>
      </c>
      <c r="Z153" s="137">
        <f t="shared" si="27"/>
        <v>0</v>
      </c>
      <c r="AA153" s="132"/>
    </row>
    <row r="154" spans="1:27" ht="13.9" customHeight="1" x14ac:dyDescent="0.2">
      <c r="A154" s="163"/>
      <c r="B154" s="125" t="s">
        <v>123</v>
      </c>
      <c r="C154" s="133">
        <v>0</v>
      </c>
      <c r="D154" s="133">
        <v>0</v>
      </c>
      <c r="E154" s="133">
        <v>80</v>
      </c>
      <c r="F154" s="133">
        <v>0</v>
      </c>
      <c r="G154" s="133">
        <v>0</v>
      </c>
      <c r="H154" s="133">
        <v>80</v>
      </c>
      <c r="I154" s="133">
        <v>0</v>
      </c>
      <c r="J154" s="133">
        <v>0</v>
      </c>
      <c r="K154" s="133">
        <v>71.3</v>
      </c>
      <c r="N154" s="152"/>
      <c r="O154" s="152"/>
      <c r="P154" s="159"/>
      <c r="Q154" s="125" t="s">
        <v>34</v>
      </c>
      <c r="R154" s="137">
        <f t="shared" si="27"/>
        <v>0</v>
      </c>
      <c r="S154" s="137">
        <f t="shared" si="27"/>
        <v>0</v>
      </c>
      <c r="T154" s="137">
        <f t="shared" si="27"/>
        <v>80</v>
      </c>
      <c r="U154" s="137">
        <f t="shared" si="27"/>
        <v>0</v>
      </c>
      <c r="V154" s="137">
        <f t="shared" si="27"/>
        <v>0</v>
      </c>
      <c r="W154" s="137">
        <f t="shared" si="27"/>
        <v>80</v>
      </c>
      <c r="X154" s="137">
        <f t="shared" si="27"/>
        <v>0</v>
      </c>
      <c r="Y154" s="137">
        <f t="shared" si="27"/>
        <v>0</v>
      </c>
      <c r="Z154" s="137">
        <f t="shared" si="27"/>
        <v>80</v>
      </c>
      <c r="AA154" s="132"/>
    </row>
    <row r="155" spans="1:27" x14ac:dyDescent="0.2">
      <c r="A155" s="163"/>
      <c r="B155" s="125" t="s">
        <v>124</v>
      </c>
      <c r="C155" s="133">
        <v>30</v>
      </c>
      <c r="D155" s="133">
        <v>0</v>
      </c>
      <c r="E155" s="133">
        <v>50</v>
      </c>
      <c r="F155" s="133">
        <v>30</v>
      </c>
      <c r="G155" s="133">
        <v>0</v>
      </c>
      <c r="H155" s="133">
        <v>40.9</v>
      </c>
      <c r="I155" s="133">
        <v>30</v>
      </c>
      <c r="J155" s="133">
        <v>0</v>
      </c>
      <c r="K155" s="133">
        <v>35.9</v>
      </c>
      <c r="N155" s="152"/>
      <c r="O155" s="152" t="s">
        <v>80</v>
      </c>
      <c r="P155" s="159" t="s">
        <v>235</v>
      </c>
      <c r="Q155" s="125" t="s">
        <v>21</v>
      </c>
      <c r="R155" s="137">
        <f t="shared" ref="R155:Z157" si="28">C59*C105</f>
        <v>30</v>
      </c>
      <c r="S155" s="137">
        <f t="shared" si="28"/>
        <v>0</v>
      </c>
      <c r="T155" s="137">
        <f t="shared" si="28"/>
        <v>50</v>
      </c>
      <c r="U155" s="137">
        <f t="shared" si="28"/>
        <v>30</v>
      </c>
      <c r="V155" s="137">
        <f t="shared" si="28"/>
        <v>0</v>
      </c>
      <c r="W155" s="137">
        <f t="shared" si="28"/>
        <v>50</v>
      </c>
      <c r="X155" s="137">
        <f t="shared" si="28"/>
        <v>30</v>
      </c>
      <c r="Y155" s="137">
        <f t="shared" si="28"/>
        <v>0</v>
      </c>
      <c r="Z155" s="137">
        <f t="shared" si="28"/>
        <v>50</v>
      </c>
      <c r="AA155" s="132"/>
    </row>
    <row r="156" spans="1:27" x14ac:dyDescent="0.2">
      <c r="A156" s="163"/>
      <c r="B156" s="125" t="s">
        <v>125</v>
      </c>
      <c r="C156" s="133">
        <v>0</v>
      </c>
      <c r="D156" s="133">
        <v>40</v>
      </c>
      <c r="E156" s="133">
        <v>0</v>
      </c>
      <c r="F156" s="133">
        <v>0</v>
      </c>
      <c r="G156" s="133">
        <v>35.799999999999997</v>
      </c>
      <c r="H156" s="133">
        <v>0</v>
      </c>
      <c r="I156" s="133">
        <v>0</v>
      </c>
      <c r="J156" s="133">
        <v>30.8</v>
      </c>
      <c r="K156" s="133">
        <v>0</v>
      </c>
      <c r="N156" s="152"/>
      <c r="O156" s="152"/>
      <c r="P156" s="159"/>
      <c r="Q156" s="125" t="s">
        <v>33</v>
      </c>
      <c r="R156" s="137">
        <f t="shared" si="28"/>
        <v>0</v>
      </c>
      <c r="S156" s="137">
        <f t="shared" si="28"/>
        <v>40</v>
      </c>
      <c r="T156" s="137">
        <f t="shared" si="28"/>
        <v>0</v>
      </c>
      <c r="U156" s="137">
        <f t="shared" si="28"/>
        <v>0</v>
      </c>
      <c r="V156" s="137">
        <f t="shared" si="28"/>
        <v>40</v>
      </c>
      <c r="W156" s="137">
        <f t="shared" si="28"/>
        <v>0</v>
      </c>
      <c r="X156" s="137">
        <f t="shared" si="28"/>
        <v>0</v>
      </c>
      <c r="Y156" s="137">
        <f t="shared" si="28"/>
        <v>40</v>
      </c>
      <c r="Z156" s="137">
        <f t="shared" si="28"/>
        <v>0</v>
      </c>
      <c r="AA156" s="132"/>
    </row>
    <row r="157" spans="1:27" x14ac:dyDescent="0.2">
      <c r="A157" s="163"/>
      <c r="B157" s="125" t="s">
        <v>126</v>
      </c>
      <c r="C157" s="133">
        <v>0</v>
      </c>
      <c r="D157" s="133">
        <v>0</v>
      </c>
      <c r="E157" s="133">
        <v>0</v>
      </c>
      <c r="F157" s="133">
        <v>0</v>
      </c>
      <c r="G157" s="133">
        <v>0</v>
      </c>
      <c r="H157" s="133">
        <v>0</v>
      </c>
      <c r="I157" s="133">
        <v>0</v>
      </c>
      <c r="J157" s="133">
        <v>0</v>
      </c>
      <c r="K157" s="133">
        <v>0</v>
      </c>
      <c r="N157" s="152"/>
      <c r="O157" s="152"/>
      <c r="P157" s="159"/>
      <c r="Q157" s="125" t="s">
        <v>34</v>
      </c>
      <c r="R157" s="137">
        <f t="shared" si="28"/>
        <v>0</v>
      </c>
      <c r="S157" s="137">
        <f t="shared" si="28"/>
        <v>0</v>
      </c>
      <c r="T157" s="137">
        <f t="shared" si="28"/>
        <v>0</v>
      </c>
      <c r="U157" s="137">
        <f t="shared" si="28"/>
        <v>0</v>
      </c>
      <c r="V157" s="137">
        <f t="shared" si="28"/>
        <v>0</v>
      </c>
      <c r="W157" s="137">
        <f t="shared" si="28"/>
        <v>0</v>
      </c>
      <c r="X157" s="137">
        <f t="shared" si="28"/>
        <v>0</v>
      </c>
      <c r="Y157" s="137">
        <f t="shared" si="28"/>
        <v>0</v>
      </c>
      <c r="Z157" s="137">
        <f t="shared" si="28"/>
        <v>0</v>
      </c>
      <c r="AA157" s="132"/>
    </row>
    <row r="158" spans="1:27" x14ac:dyDescent="0.2">
      <c r="A158" s="163"/>
      <c r="B158" s="125" t="s">
        <v>127</v>
      </c>
      <c r="C158" s="133">
        <v>30</v>
      </c>
      <c r="D158" s="133">
        <v>0</v>
      </c>
      <c r="E158" s="133">
        <v>40.700000000000003</v>
      </c>
      <c r="F158" s="133">
        <v>30</v>
      </c>
      <c r="G158" s="133">
        <v>0</v>
      </c>
      <c r="H158" s="133">
        <v>30.9</v>
      </c>
      <c r="I158" s="133">
        <v>30</v>
      </c>
      <c r="J158" s="133">
        <v>0</v>
      </c>
      <c r="K158" s="133">
        <v>21.3</v>
      </c>
      <c r="N158" s="152"/>
      <c r="O158" s="152"/>
      <c r="P158" s="159" t="s">
        <v>222</v>
      </c>
      <c r="Q158" s="125" t="s">
        <v>267</v>
      </c>
      <c r="R158" s="137">
        <f t="shared" ref="R158:Z160" si="29">C62*C114</f>
        <v>30</v>
      </c>
      <c r="S158" s="137">
        <f t="shared" si="29"/>
        <v>0</v>
      </c>
      <c r="T158" s="137">
        <f t="shared" si="29"/>
        <v>50</v>
      </c>
      <c r="U158" s="137">
        <f t="shared" si="29"/>
        <v>30</v>
      </c>
      <c r="V158" s="137">
        <f t="shared" si="29"/>
        <v>0</v>
      </c>
      <c r="W158" s="137">
        <f t="shared" si="29"/>
        <v>50</v>
      </c>
      <c r="X158" s="137">
        <f t="shared" si="29"/>
        <v>30</v>
      </c>
      <c r="Y158" s="137">
        <f t="shared" si="29"/>
        <v>0</v>
      </c>
      <c r="Z158" s="137">
        <f t="shared" si="29"/>
        <v>50</v>
      </c>
      <c r="AA158" s="132"/>
    </row>
    <row r="159" spans="1:27" x14ac:dyDescent="0.2">
      <c r="A159" s="163"/>
      <c r="B159" s="125" t="s">
        <v>128</v>
      </c>
      <c r="C159" s="133">
        <v>0</v>
      </c>
      <c r="D159" s="133">
        <v>40</v>
      </c>
      <c r="E159" s="133">
        <v>0</v>
      </c>
      <c r="F159" s="133">
        <v>0</v>
      </c>
      <c r="G159" s="133">
        <v>27.8</v>
      </c>
      <c r="H159" s="133">
        <v>0</v>
      </c>
      <c r="I159" s="133">
        <v>0</v>
      </c>
      <c r="J159" s="133">
        <v>20</v>
      </c>
      <c r="K159" s="133">
        <v>0</v>
      </c>
      <c r="N159" s="152"/>
      <c r="O159" s="152"/>
      <c r="P159" s="159"/>
      <c r="Q159" s="125" t="s">
        <v>33</v>
      </c>
      <c r="R159" s="137">
        <f t="shared" si="29"/>
        <v>0</v>
      </c>
      <c r="S159" s="137">
        <f t="shared" si="29"/>
        <v>40</v>
      </c>
      <c r="T159" s="137">
        <f t="shared" si="29"/>
        <v>0</v>
      </c>
      <c r="U159" s="137">
        <f t="shared" si="29"/>
        <v>0</v>
      </c>
      <c r="V159" s="137">
        <f t="shared" si="29"/>
        <v>40</v>
      </c>
      <c r="W159" s="137">
        <f t="shared" si="29"/>
        <v>0</v>
      </c>
      <c r="X159" s="137">
        <f t="shared" si="29"/>
        <v>0</v>
      </c>
      <c r="Y159" s="137">
        <f t="shared" si="29"/>
        <v>40</v>
      </c>
      <c r="Z159" s="137">
        <f t="shared" si="29"/>
        <v>0</v>
      </c>
      <c r="AA159" s="132"/>
    </row>
    <row r="160" spans="1:27" x14ac:dyDescent="0.2">
      <c r="A160" s="163"/>
      <c r="B160" s="125" t="s">
        <v>129</v>
      </c>
      <c r="C160" s="133">
        <v>0</v>
      </c>
      <c r="D160" s="133">
        <v>0</v>
      </c>
      <c r="E160" s="133">
        <v>0</v>
      </c>
      <c r="F160" s="133">
        <v>0</v>
      </c>
      <c r="G160" s="133">
        <v>0</v>
      </c>
      <c r="H160" s="133">
        <v>0</v>
      </c>
      <c r="I160" s="133">
        <v>0</v>
      </c>
      <c r="J160" s="133">
        <v>0</v>
      </c>
      <c r="K160" s="133">
        <v>0</v>
      </c>
      <c r="N160" s="152"/>
      <c r="O160" s="152"/>
      <c r="P160" s="159"/>
      <c r="Q160" s="125" t="s">
        <v>34</v>
      </c>
      <c r="R160" s="137">
        <f t="shared" si="29"/>
        <v>0</v>
      </c>
      <c r="S160" s="137">
        <f t="shared" si="29"/>
        <v>0</v>
      </c>
      <c r="T160" s="137">
        <f t="shared" si="29"/>
        <v>0</v>
      </c>
      <c r="U160" s="137">
        <f t="shared" si="29"/>
        <v>0</v>
      </c>
      <c r="V160" s="137">
        <f t="shared" si="29"/>
        <v>0</v>
      </c>
      <c r="W160" s="137">
        <f t="shared" si="29"/>
        <v>0</v>
      </c>
      <c r="X160" s="137">
        <f t="shared" si="29"/>
        <v>0</v>
      </c>
      <c r="Y160" s="137">
        <f t="shared" si="29"/>
        <v>0</v>
      </c>
      <c r="Z160" s="137">
        <f t="shared" si="29"/>
        <v>0</v>
      </c>
      <c r="AA160" s="132"/>
    </row>
    <row r="161" spans="1:27" x14ac:dyDescent="0.2">
      <c r="A161" s="163"/>
      <c r="B161" s="125" t="s">
        <v>130</v>
      </c>
      <c r="C161" s="133">
        <v>30</v>
      </c>
      <c r="D161" s="133">
        <v>0</v>
      </c>
      <c r="E161" s="133">
        <v>0</v>
      </c>
      <c r="F161" s="133">
        <v>30</v>
      </c>
      <c r="G161" s="133">
        <v>0</v>
      </c>
      <c r="H161" s="133">
        <v>0</v>
      </c>
      <c r="I161" s="133">
        <v>30</v>
      </c>
      <c r="J161" s="133">
        <v>0</v>
      </c>
      <c r="K161" s="133">
        <v>0</v>
      </c>
      <c r="N161" s="152"/>
      <c r="O161" s="152"/>
      <c r="P161" s="159" t="s">
        <v>223</v>
      </c>
      <c r="Q161" s="125" t="s">
        <v>21</v>
      </c>
      <c r="R161" s="137">
        <f t="shared" ref="R161:Z163" si="30">C65*C123</f>
        <v>30</v>
      </c>
      <c r="S161" s="137">
        <f t="shared" si="30"/>
        <v>0</v>
      </c>
      <c r="T161" s="137">
        <f t="shared" si="30"/>
        <v>0</v>
      </c>
      <c r="U161" s="137">
        <f t="shared" si="30"/>
        <v>30</v>
      </c>
      <c r="V161" s="137">
        <f t="shared" si="30"/>
        <v>0</v>
      </c>
      <c r="W161" s="137">
        <f t="shared" si="30"/>
        <v>0</v>
      </c>
      <c r="X161" s="137">
        <f t="shared" si="30"/>
        <v>30</v>
      </c>
      <c r="Y161" s="137">
        <f t="shared" si="30"/>
        <v>0</v>
      </c>
      <c r="Z161" s="137">
        <f t="shared" si="30"/>
        <v>0</v>
      </c>
      <c r="AA161" s="132"/>
    </row>
    <row r="162" spans="1:27" x14ac:dyDescent="0.2">
      <c r="A162" s="163"/>
      <c r="B162" s="125" t="s">
        <v>131</v>
      </c>
      <c r="C162" s="133">
        <v>0</v>
      </c>
      <c r="D162" s="133">
        <v>40</v>
      </c>
      <c r="E162" s="133">
        <v>0</v>
      </c>
      <c r="F162" s="133">
        <v>0</v>
      </c>
      <c r="G162" s="133">
        <v>40</v>
      </c>
      <c r="H162" s="133">
        <v>0</v>
      </c>
      <c r="I162" s="133">
        <v>0</v>
      </c>
      <c r="J162" s="133">
        <v>40</v>
      </c>
      <c r="K162" s="133">
        <v>0</v>
      </c>
      <c r="N162" s="152"/>
      <c r="O162" s="152"/>
      <c r="P162" s="159"/>
      <c r="Q162" s="125" t="s">
        <v>33</v>
      </c>
      <c r="R162" s="137">
        <f t="shared" si="30"/>
        <v>0</v>
      </c>
      <c r="S162" s="137">
        <f t="shared" si="30"/>
        <v>40</v>
      </c>
      <c r="T162" s="137">
        <f t="shared" si="30"/>
        <v>0</v>
      </c>
      <c r="U162" s="137">
        <f t="shared" si="30"/>
        <v>0</v>
      </c>
      <c r="V162" s="137">
        <f t="shared" si="30"/>
        <v>40</v>
      </c>
      <c r="W162" s="137">
        <f t="shared" si="30"/>
        <v>0</v>
      </c>
      <c r="X162" s="137">
        <f t="shared" si="30"/>
        <v>0</v>
      </c>
      <c r="Y162" s="137">
        <f t="shared" si="30"/>
        <v>40</v>
      </c>
      <c r="Z162" s="137">
        <f t="shared" si="30"/>
        <v>0</v>
      </c>
    </row>
    <row r="163" spans="1:27" x14ac:dyDescent="0.2">
      <c r="A163" s="163"/>
      <c r="B163" s="125" t="s">
        <v>132</v>
      </c>
      <c r="C163" s="133">
        <v>0</v>
      </c>
      <c r="D163" s="133">
        <v>0</v>
      </c>
      <c r="E163" s="133">
        <v>70</v>
      </c>
      <c r="F163" s="133">
        <v>0</v>
      </c>
      <c r="G163" s="133">
        <v>0</v>
      </c>
      <c r="H163" s="133">
        <v>70</v>
      </c>
      <c r="I163" s="133">
        <v>0</v>
      </c>
      <c r="J163" s="133">
        <v>0</v>
      </c>
      <c r="K163" s="133">
        <v>70</v>
      </c>
      <c r="N163" s="152"/>
      <c r="O163" s="152"/>
      <c r="P163" s="159"/>
      <c r="Q163" s="125" t="s">
        <v>34</v>
      </c>
      <c r="R163" s="137">
        <f t="shared" si="30"/>
        <v>0</v>
      </c>
      <c r="S163" s="137">
        <f t="shared" si="30"/>
        <v>0</v>
      </c>
      <c r="T163" s="137">
        <f t="shared" si="30"/>
        <v>70</v>
      </c>
      <c r="U163" s="137">
        <f t="shared" si="30"/>
        <v>0</v>
      </c>
      <c r="V163" s="137">
        <f t="shared" si="30"/>
        <v>0</v>
      </c>
      <c r="W163" s="137">
        <f t="shared" si="30"/>
        <v>70</v>
      </c>
      <c r="X163" s="137">
        <f t="shared" si="30"/>
        <v>0</v>
      </c>
      <c r="Y163" s="137">
        <f t="shared" si="30"/>
        <v>0</v>
      </c>
      <c r="Z163" s="137">
        <f t="shared" si="30"/>
        <v>70</v>
      </c>
    </row>
    <row r="164" spans="1:27" x14ac:dyDescent="0.2">
      <c r="A164" s="163"/>
      <c r="B164" s="125" t="s">
        <v>133</v>
      </c>
      <c r="C164" s="133">
        <v>50</v>
      </c>
      <c r="D164" s="133">
        <v>0</v>
      </c>
      <c r="E164" s="133">
        <v>50.7</v>
      </c>
      <c r="F164" s="133">
        <v>50</v>
      </c>
      <c r="G164" s="133">
        <v>0</v>
      </c>
      <c r="H164" s="133">
        <v>40.9</v>
      </c>
      <c r="I164" s="133">
        <v>45</v>
      </c>
      <c r="J164" s="133">
        <v>0</v>
      </c>
      <c r="K164" s="133">
        <v>31.3</v>
      </c>
      <c r="N164" s="152"/>
      <c r="O164" s="152" t="s">
        <v>81</v>
      </c>
      <c r="P164" s="159" t="s">
        <v>235</v>
      </c>
      <c r="Q164" s="125" t="s">
        <v>21</v>
      </c>
      <c r="R164" s="137">
        <f t="shared" ref="R164:Z166" si="31">C68*C105</f>
        <v>50</v>
      </c>
      <c r="S164" s="137">
        <f t="shared" si="31"/>
        <v>0</v>
      </c>
      <c r="T164" s="137">
        <f t="shared" si="31"/>
        <v>60</v>
      </c>
      <c r="U164" s="137">
        <f t="shared" si="31"/>
        <v>50</v>
      </c>
      <c r="V164" s="137">
        <f t="shared" si="31"/>
        <v>0</v>
      </c>
      <c r="W164" s="137">
        <f t="shared" si="31"/>
        <v>60</v>
      </c>
      <c r="X164" s="137">
        <f t="shared" si="31"/>
        <v>50</v>
      </c>
      <c r="Y164" s="137">
        <f t="shared" si="31"/>
        <v>0</v>
      </c>
      <c r="Z164" s="137">
        <f t="shared" si="31"/>
        <v>60</v>
      </c>
    </row>
    <row r="165" spans="1:27" x14ac:dyDescent="0.2">
      <c r="A165" s="163"/>
      <c r="B165" s="125" t="s">
        <v>134</v>
      </c>
      <c r="C165" s="133">
        <v>0</v>
      </c>
      <c r="D165" s="133">
        <v>45</v>
      </c>
      <c r="E165" s="133">
        <v>0</v>
      </c>
      <c r="F165" s="133">
        <v>0</v>
      </c>
      <c r="G165" s="133">
        <v>35.799999999999997</v>
      </c>
      <c r="H165" s="133">
        <v>0</v>
      </c>
      <c r="I165" s="133">
        <v>0</v>
      </c>
      <c r="J165" s="133">
        <v>28</v>
      </c>
      <c r="K165" s="133">
        <v>0</v>
      </c>
      <c r="N165" s="152"/>
      <c r="O165" s="152"/>
      <c r="P165" s="159"/>
      <c r="Q165" s="125" t="s">
        <v>33</v>
      </c>
      <c r="R165" s="137">
        <f t="shared" si="31"/>
        <v>0</v>
      </c>
      <c r="S165" s="137">
        <f t="shared" si="31"/>
        <v>45</v>
      </c>
      <c r="T165" s="137">
        <f t="shared" si="31"/>
        <v>0</v>
      </c>
      <c r="U165" s="137">
        <f t="shared" si="31"/>
        <v>0</v>
      </c>
      <c r="V165" s="137">
        <f t="shared" si="31"/>
        <v>45</v>
      </c>
      <c r="W165" s="137">
        <f t="shared" si="31"/>
        <v>0</v>
      </c>
      <c r="X165" s="137">
        <f t="shared" si="31"/>
        <v>0</v>
      </c>
      <c r="Y165" s="137">
        <f t="shared" si="31"/>
        <v>45</v>
      </c>
      <c r="Z165" s="137">
        <f t="shared" si="31"/>
        <v>0</v>
      </c>
    </row>
    <row r="166" spans="1:27" x14ac:dyDescent="0.2">
      <c r="A166" s="163"/>
      <c r="B166" s="125" t="s">
        <v>135</v>
      </c>
      <c r="C166" s="133">
        <v>0</v>
      </c>
      <c r="D166" s="133">
        <v>0</v>
      </c>
      <c r="E166" s="133">
        <v>0</v>
      </c>
      <c r="F166" s="133">
        <v>0</v>
      </c>
      <c r="G166" s="133">
        <v>0</v>
      </c>
      <c r="H166" s="133">
        <v>0</v>
      </c>
      <c r="I166" s="133">
        <v>0</v>
      </c>
      <c r="J166" s="133">
        <v>0</v>
      </c>
      <c r="K166" s="133">
        <v>0</v>
      </c>
      <c r="N166" s="152"/>
      <c r="O166" s="152"/>
      <c r="P166" s="159"/>
      <c r="Q166" s="125" t="s">
        <v>34</v>
      </c>
      <c r="R166" s="137">
        <f t="shared" si="31"/>
        <v>0</v>
      </c>
      <c r="S166" s="137">
        <f t="shared" si="31"/>
        <v>0</v>
      </c>
      <c r="T166" s="137">
        <f t="shared" si="31"/>
        <v>0</v>
      </c>
      <c r="U166" s="137">
        <f t="shared" si="31"/>
        <v>0</v>
      </c>
      <c r="V166" s="137">
        <f t="shared" si="31"/>
        <v>0</v>
      </c>
      <c r="W166" s="137">
        <f t="shared" si="31"/>
        <v>0</v>
      </c>
      <c r="X166" s="137">
        <f t="shared" si="31"/>
        <v>0</v>
      </c>
      <c r="Y166" s="137">
        <f t="shared" si="31"/>
        <v>0</v>
      </c>
      <c r="Z166" s="137">
        <f t="shared" si="31"/>
        <v>0</v>
      </c>
    </row>
    <row r="167" spans="1:27" x14ac:dyDescent="0.2">
      <c r="A167" s="163"/>
      <c r="B167" s="125" t="s">
        <v>136</v>
      </c>
      <c r="C167" s="133">
        <v>50</v>
      </c>
      <c r="D167" s="133">
        <v>0</v>
      </c>
      <c r="E167" s="133">
        <v>36</v>
      </c>
      <c r="F167" s="133">
        <v>44.7</v>
      </c>
      <c r="G167" s="133">
        <v>0</v>
      </c>
      <c r="H167" s="133">
        <v>26.3</v>
      </c>
      <c r="I167" s="133">
        <v>30</v>
      </c>
      <c r="J167" s="133">
        <v>0</v>
      </c>
      <c r="K167" s="133">
        <v>21.3</v>
      </c>
      <c r="N167" s="152"/>
      <c r="O167" s="152"/>
      <c r="P167" s="159" t="s">
        <v>222</v>
      </c>
      <c r="Q167" s="125" t="s">
        <v>21</v>
      </c>
      <c r="R167" s="137">
        <f t="shared" ref="R167:Z169" si="32">C71*C114</f>
        <v>50</v>
      </c>
      <c r="S167" s="137">
        <f t="shared" si="32"/>
        <v>0</v>
      </c>
      <c r="T167" s="137">
        <f t="shared" si="32"/>
        <v>60</v>
      </c>
      <c r="U167" s="137">
        <f t="shared" si="32"/>
        <v>50</v>
      </c>
      <c r="V167" s="137">
        <f t="shared" si="32"/>
        <v>0</v>
      </c>
      <c r="W167" s="137">
        <f t="shared" si="32"/>
        <v>60</v>
      </c>
      <c r="X167" s="137">
        <f t="shared" si="32"/>
        <v>50</v>
      </c>
      <c r="Y167" s="137">
        <f t="shared" si="32"/>
        <v>0</v>
      </c>
      <c r="Z167" s="137">
        <f t="shared" si="32"/>
        <v>60</v>
      </c>
    </row>
    <row r="168" spans="1:27" x14ac:dyDescent="0.2">
      <c r="A168" s="163"/>
      <c r="B168" s="125" t="s">
        <v>137</v>
      </c>
      <c r="C168" s="133">
        <v>0</v>
      </c>
      <c r="D168" s="133">
        <v>45</v>
      </c>
      <c r="E168" s="133">
        <v>0</v>
      </c>
      <c r="F168" s="133">
        <v>0</v>
      </c>
      <c r="G168" s="133">
        <v>25</v>
      </c>
      <c r="H168" s="133">
        <v>0</v>
      </c>
      <c r="I168" s="133">
        <v>0</v>
      </c>
      <c r="J168" s="133">
        <v>20</v>
      </c>
      <c r="K168" s="133">
        <v>0</v>
      </c>
      <c r="N168" s="152"/>
      <c r="O168" s="152"/>
      <c r="P168" s="159"/>
      <c r="Q168" s="125" t="s">
        <v>33</v>
      </c>
      <c r="R168" s="137">
        <f t="shared" si="32"/>
        <v>0</v>
      </c>
      <c r="S168" s="137">
        <f t="shared" si="32"/>
        <v>45</v>
      </c>
      <c r="T168" s="137">
        <f t="shared" si="32"/>
        <v>0</v>
      </c>
      <c r="U168" s="137">
        <f t="shared" si="32"/>
        <v>0</v>
      </c>
      <c r="V168" s="137">
        <f t="shared" si="32"/>
        <v>45</v>
      </c>
      <c r="W168" s="137">
        <f t="shared" si="32"/>
        <v>0</v>
      </c>
      <c r="X168" s="137">
        <f t="shared" si="32"/>
        <v>0</v>
      </c>
      <c r="Y168" s="137">
        <f t="shared" si="32"/>
        <v>45</v>
      </c>
      <c r="Z168" s="137">
        <f t="shared" si="32"/>
        <v>0</v>
      </c>
    </row>
    <row r="169" spans="1:27" x14ac:dyDescent="0.2">
      <c r="A169" s="163"/>
      <c r="B169" s="125" t="s">
        <v>138</v>
      </c>
      <c r="C169" s="133">
        <v>0</v>
      </c>
      <c r="D169" s="133">
        <v>0</v>
      </c>
      <c r="E169" s="133">
        <v>0</v>
      </c>
      <c r="F169" s="133">
        <v>0</v>
      </c>
      <c r="G169" s="133">
        <v>0</v>
      </c>
      <c r="H169" s="133">
        <v>0</v>
      </c>
      <c r="I169" s="133">
        <v>0</v>
      </c>
      <c r="J169" s="133">
        <v>0</v>
      </c>
      <c r="K169" s="133">
        <v>0</v>
      </c>
      <c r="N169" s="152"/>
      <c r="O169" s="152"/>
      <c r="P169" s="159"/>
      <c r="Q169" s="125" t="s">
        <v>34</v>
      </c>
      <c r="R169" s="137">
        <f t="shared" si="32"/>
        <v>0</v>
      </c>
      <c r="S169" s="137">
        <f t="shared" si="32"/>
        <v>0</v>
      </c>
      <c r="T169" s="137">
        <f t="shared" si="32"/>
        <v>0</v>
      </c>
      <c r="U169" s="137">
        <f t="shared" si="32"/>
        <v>0</v>
      </c>
      <c r="V169" s="137">
        <f t="shared" si="32"/>
        <v>0</v>
      </c>
      <c r="W169" s="137">
        <f t="shared" si="32"/>
        <v>0</v>
      </c>
      <c r="X169" s="137">
        <f t="shared" si="32"/>
        <v>0</v>
      </c>
      <c r="Y169" s="137">
        <f t="shared" si="32"/>
        <v>0</v>
      </c>
      <c r="Z169" s="137">
        <f t="shared" si="32"/>
        <v>0</v>
      </c>
    </row>
    <row r="170" spans="1:27" x14ac:dyDescent="0.2">
      <c r="A170" s="163"/>
      <c r="B170" s="125" t="s">
        <v>139</v>
      </c>
      <c r="C170" s="133">
        <v>30</v>
      </c>
      <c r="D170" s="133">
        <v>0</v>
      </c>
      <c r="E170" s="133">
        <v>0</v>
      </c>
      <c r="F170" s="133">
        <v>30</v>
      </c>
      <c r="G170" s="133">
        <v>0</v>
      </c>
      <c r="H170" s="133">
        <v>0</v>
      </c>
      <c r="I170" s="133">
        <v>30</v>
      </c>
      <c r="J170" s="133">
        <v>0</v>
      </c>
      <c r="K170" s="133">
        <v>0</v>
      </c>
      <c r="N170" s="152"/>
      <c r="O170" s="152"/>
      <c r="P170" s="159" t="s">
        <v>223</v>
      </c>
      <c r="Q170" s="125" t="s">
        <v>21</v>
      </c>
      <c r="R170" s="137">
        <f t="shared" ref="R170:Z172" si="33">C74*C123</f>
        <v>50</v>
      </c>
      <c r="S170" s="137">
        <f t="shared" si="33"/>
        <v>0</v>
      </c>
      <c r="T170" s="137">
        <f t="shared" si="33"/>
        <v>0</v>
      </c>
      <c r="U170" s="137">
        <f t="shared" si="33"/>
        <v>50</v>
      </c>
      <c r="V170" s="137">
        <f t="shared" si="33"/>
        <v>0</v>
      </c>
      <c r="W170" s="137">
        <f t="shared" si="33"/>
        <v>0</v>
      </c>
      <c r="X170" s="137">
        <f t="shared" si="33"/>
        <v>50</v>
      </c>
      <c r="Y170" s="137">
        <f t="shared" si="33"/>
        <v>0</v>
      </c>
      <c r="Z170" s="137">
        <f t="shared" si="33"/>
        <v>0</v>
      </c>
    </row>
    <row r="171" spans="1:27" x14ac:dyDescent="0.2">
      <c r="A171" s="163"/>
      <c r="B171" s="125" t="s">
        <v>140</v>
      </c>
      <c r="C171" s="133">
        <v>0</v>
      </c>
      <c r="D171" s="133">
        <v>45</v>
      </c>
      <c r="E171" s="133">
        <v>0</v>
      </c>
      <c r="F171" s="133">
        <v>0</v>
      </c>
      <c r="G171" s="133">
        <v>45</v>
      </c>
      <c r="H171" s="133">
        <v>0</v>
      </c>
      <c r="I171" s="133">
        <v>0</v>
      </c>
      <c r="J171" s="133">
        <v>45</v>
      </c>
      <c r="K171" s="133">
        <v>0</v>
      </c>
      <c r="N171" s="152"/>
      <c r="O171" s="152"/>
      <c r="P171" s="159"/>
      <c r="Q171" s="125" t="s">
        <v>33</v>
      </c>
      <c r="R171" s="137">
        <f t="shared" si="33"/>
        <v>0</v>
      </c>
      <c r="S171" s="137">
        <f t="shared" si="33"/>
        <v>45</v>
      </c>
      <c r="T171" s="137">
        <f t="shared" si="33"/>
        <v>0</v>
      </c>
      <c r="U171" s="137">
        <f t="shared" si="33"/>
        <v>0</v>
      </c>
      <c r="V171" s="137">
        <f t="shared" si="33"/>
        <v>45</v>
      </c>
      <c r="W171" s="137">
        <f t="shared" si="33"/>
        <v>0</v>
      </c>
      <c r="X171" s="137">
        <f t="shared" si="33"/>
        <v>0</v>
      </c>
      <c r="Y171" s="137">
        <f t="shared" si="33"/>
        <v>45</v>
      </c>
      <c r="Z171" s="137">
        <f t="shared" si="33"/>
        <v>0</v>
      </c>
    </row>
    <row r="172" spans="1:27" ht="13.9" customHeight="1" x14ac:dyDescent="0.2">
      <c r="A172" s="163"/>
      <c r="B172" s="125" t="s">
        <v>141</v>
      </c>
      <c r="C172" s="133">
        <v>0</v>
      </c>
      <c r="D172" s="133">
        <v>0</v>
      </c>
      <c r="E172" s="133">
        <v>70</v>
      </c>
      <c r="F172" s="133">
        <v>0</v>
      </c>
      <c r="G172" s="133">
        <v>0</v>
      </c>
      <c r="H172" s="133">
        <v>70</v>
      </c>
      <c r="I172" s="133">
        <v>0</v>
      </c>
      <c r="J172" s="133">
        <v>0</v>
      </c>
      <c r="K172" s="133">
        <v>70</v>
      </c>
      <c r="N172" s="152"/>
      <c r="O172" s="152"/>
      <c r="P172" s="159"/>
      <c r="Q172" s="125" t="s">
        <v>34</v>
      </c>
      <c r="R172" s="137">
        <f t="shared" si="33"/>
        <v>0</v>
      </c>
      <c r="S172" s="137">
        <f t="shared" si="33"/>
        <v>0</v>
      </c>
      <c r="T172" s="137">
        <f t="shared" si="33"/>
        <v>70</v>
      </c>
      <c r="U172" s="137">
        <f t="shared" si="33"/>
        <v>0</v>
      </c>
      <c r="V172" s="137">
        <f t="shared" si="33"/>
        <v>0</v>
      </c>
      <c r="W172" s="137">
        <f t="shared" si="33"/>
        <v>70</v>
      </c>
      <c r="X172" s="137">
        <f t="shared" si="33"/>
        <v>0</v>
      </c>
      <c r="Y172" s="137">
        <f t="shared" si="33"/>
        <v>0</v>
      </c>
      <c r="Z172" s="137">
        <f t="shared" si="33"/>
        <v>70</v>
      </c>
    </row>
    <row r="175" spans="1:27" ht="18" x14ac:dyDescent="0.2">
      <c r="N175" s="162" t="s">
        <v>68</v>
      </c>
      <c r="O175" s="162"/>
      <c r="P175" s="162"/>
    </row>
    <row r="176" spans="1:27" ht="18" x14ac:dyDescent="0.2">
      <c r="C176" s="160" t="s">
        <v>229</v>
      </c>
      <c r="D176" s="160"/>
      <c r="E176" s="160"/>
      <c r="F176" s="160" t="s">
        <v>230</v>
      </c>
      <c r="G176" s="160"/>
      <c r="H176" s="160"/>
      <c r="I176" s="160" t="s">
        <v>231</v>
      </c>
      <c r="J176" s="160"/>
      <c r="K176" s="160"/>
      <c r="N176" s="162" t="s">
        <v>274</v>
      </c>
      <c r="O176" s="162"/>
      <c r="P176" s="162"/>
      <c r="Q176" s="160" t="s">
        <v>229</v>
      </c>
      <c r="R176" s="160"/>
      <c r="S176" s="160"/>
      <c r="T176" s="160" t="s">
        <v>230</v>
      </c>
      <c r="U176" s="160"/>
      <c r="V176" s="160"/>
      <c r="W176" s="160" t="s">
        <v>231</v>
      </c>
      <c r="X176" s="160"/>
      <c r="Y176" s="160"/>
    </row>
    <row r="177" spans="1:25" ht="18" x14ac:dyDescent="0.2">
      <c r="B177" s="125" t="s">
        <v>66</v>
      </c>
      <c r="C177" s="125" t="s">
        <v>7</v>
      </c>
      <c r="D177" s="125" t="s">
        <v>8</v>
      </c>
      <c r="E177" s="125" t="s">
        <v>9</v>
      </c>
      <c r="F177" s="125" t="s">
        <v>7</v>
      </c>
      <c r="G177" s="125" t="s">
        <v>8</v>
      </c>
      <c r="H177" s="125" t="s">
        <v>9</v>
      </c>
      <c r="I177" s="125" t="s">
        <v>7</v>
      </c>
      <c r="J177" s="125" t="s">
        <v>8</v>
      </c>
      <c r="K177" s="125" t="s">
        <v>9</v>
      </c>
      <c r="L177" s="132"/>
      <c r="M177" s="132"/>
      <c r="N177" s="162" t="s">
        <v>275</v>
      </c>
      <c r="O177" s="162"/>
      <c r="P177" s="162"/>
      <c r="Q177" s="125" t="s">
        <v>7</v>
      </c>
      <c r="R177" s="125" t="s">
        <v>8</v>
      </c>
      <c r="S177" s="125" t="s">
        <v>9</v>
      </c>
      <c r="T177" s="125" t="s">
        <v>7</v>
      </c>
      <c r="U177" s="125" t="s">
        <v>8</v>
      </c>
      <c r="V177" s="125" t="s">
        <v>9</v>
      </c>
      <c r="W177" s="125" t="s">
        <v>7</v>
      </c>
      <c r="X177" s="125" t="s">
        <v>8</v>
      </c>
      <c r="Y177" s="125" t="s">
        <v>9</v>
      </c>
    </row>
    <row r="178" spans="1:25" x14ac:dyDescent="0.2">
      <c r="A178" s="163" t="s">
        <v>250</v>
      </c>
      <c r="B178" s="125" t="s">
        <v>181</v>
      </c>
      <c r="C178" s="133">
        <v>12000</v>
      </c>
      <c r="D178" s="133">
        <v>18000</v>
      </c>
      <c r="E178" s="133">
        <v>22500</v>
      </c>
      <c r="F178" s="133">
        <v>24000</v>
      </c>
      <c r="G178" s="133">
        <v>36000</v>
      </c>
      <c r="H178" s="133">
        <v>25000</v>
      </c>
      <c r="I178" s="133">
        <v>53640</v>
      </c>
      <c r="J178" s="133">
        <v>40500</v>
      </c>
      <c r="K178" s="133">
        <v>27500</v>
      </c>
      <c r="L178" s="132"/>
      <c r="M178" s="132"/>
      <c r="N178" s="152" t="s">
        <v>73</v>
      </c>
      <c r="O178" s="152"/>
      <c r="P178" s="138" t="s">
        <v>21</v>
      </c>
      <c r="Q178" s="137">
        <f t="shared" ref="Q178:Y180" si="34">B19*C134</f>
        <v>12000</v>
      </c>
      <c r="R178" s="137">
        <f t="shared" si="34"/>
        <v>18000</v>
      </c>
      <c r="S178" s="137">
        <f t="shared" si="34"/>
        <v>22500</v>
      </c>
      <c r="T178" s="137">
        <f t="shared" si="34"/>
        <v>24000</v>
      </c>
      <c r="U178" s="137">
        <f t="shared" si="34"/>
        <v>36000</v>
      </c>
      <c r="V178" s="137">
        <f t="shared" si="34"/>
        <v>25000</v>
      </c>
      <c r="W178" s="137">
        <f t="shared" si="34"/>
        <v>53640</v>
      </c>
      <c r="X178" s="137">
        <f t="shared" si="34"/>
        <v>40500</v>
      </c>
      <c r="Y178" s="137">
        <f t="shared" si="34"/>
        <v>27500</v>
      </c>
    </row>
    <row r="179" spans="1:25" x14ac:dyDescent="0.2">
      <c r="A179" s="163"/>
      <c r="B179" s="125" t="s">
        <v>182</v>
      </c>
      <c r="C179" s="133">
        <v>0</v>
      </c>
      <c r="D179" s="133">
        <v>0</v>
      </c>
      <c r="E179" s="133">
        <v>0</v>
      </c>
      <c r="F179" s="133">
        <v>0</v>
      </c>
      <c r="G179" s="133">
        <v>0</v>
      </c>
      <c r="H179" s="133">
        <v>0</v>
      </c>
      <c r="I179" s="133">
        <v>0</v>
      </c>
      <c r="J179" s="133">
        <v>0</v>
      </c>
      <c r="K179" s="133">
        <v>0</v>
      </c>
      <c r="L179" s="132"/>
      <c r="M179" s="132"/>
      <c r="N179" s="152"/>
      <c r="O179" s="152"/>
      <c r="P179" s="138" t="s">
        <v>33</v>
      </c>
      <c r="Q179" s="137">
        <f t="shared" si="34"/>
        <v>0</v>
      </c>
      <c r="R179" s="137">
        <f t="shared" si="34"/>
        <v>0</v>
      </c>
      <c r="S179" s="137">
        <f t="shared" si="34"/>
        <v>0</v>
      </c>
      <c r="T179" s="137">
        <f t="shared" si="34"/>
        <v>0</v>
      </c>
      <c r="U179" s="137">
        <f t="shared" si="34"/>
        <v>0</v>
      </c>
      <c r="V179" s="137">
        <f t="shared" si="34"/>
        <v>0</v>
      </c>
      <c r="W179" s="137">
        <f t="shared" si="34"/>
        <v>0</v>
      </c>
      <c r="X179" s="137">
        <f t="shared" si="34"/>
        <v>0</v>
      </c>
      <c r="Y179" s="137">
        <f t="shared" si="34"/>
        <v>0</v>
      </c>
    </row>
    <row r="180" spans="1:25" x14ac:dyDescent="0.2">
      <c r="A180" s="163"/>
      <c r="B180" s="125" t="s">
        <v>183</v>
      </c>
      <c r="C180" s="133">
        <v>0</v>
      </c>
      <c r="D180" s="133">
        <v>0</v>
      </c>
      <c r="E180" s="133">
        <v>0</v>
      </c>
      <c r="F180" s="133">
        <v>0</v>
      </c>
      <c r="G180" s="133">
        <v>0</v>
      </c>
      <c r="H180" s="133">
        <v>0</v>
      </c>
      <c r="I180" s="133">
        <v>0</v>
      </c>
      <c r="J180" s="133">
        <v>0</v>
      </c>
      <c r="K180" s="133">
        <v>0</v>
      </c>
      <c r="L180" s="132"/>
      <c r="M180" s="132"/>
      <c r="N180" s="152"/>
      <c r="O180" s="152"/>
      <c r="P180" s="138" t="s">
        <v>34</v>
      </c>
      <c r="Q180" s="137">
        <f t="shared" si="34"/>
        <v>0</v>
      </c>
      <c r="R180" s="137">
        <f t="shared" si="34"/>
        <v>0</v>
      </c>
      <c r="S180" s="137">
        <f t="shared" si="34"/>
        <v>0</v>
      </c>
      <c r="T180" s="137">
        <f t="shared" si="34"/>
        <v>0</v>
      </c>
      <c r="U180" s="137">
        <f t="shared" si="34"/>
        <v>0</v>
      </c>
      <c r="V180" s="137">
        <f t="shared" si="34"/>
        <v>0</v>
      </c>
      <c r="W180" s="137">
        <f t="shared" si="34"/>
        <v>0</v>
      </c>
      <c r="X180" s="137">
        <f t="shared" si="34"/>
        <v>0</v>
      </c>
      <c r="Y180" s="137">
        <f t="shared" si="34"/>
        <v>0</v>
      </c>
    </row>
    <row r="181" spans="1:25" x14ac:dyDescent="0.2">
      <c r="A181" s="163" t="s">
        <v>251</v>
      </c>
      <c r="B181" s="125" t="s">
        <v>253</v>
      </c>
      <c r="C181" s="133">
        <v>0</v>
      </c>
      <c r="D181" s="133">
        <v>46200</v>
      </c>
      <c r="E181" s="133">
        <v>35000</v>
      </c>
      <c r="F181" s="133">
        <v>0</v>
      </c>
      <c r="G181" s="133">
        <v>46200</v>
      </c>
      <c r="H181" s="133">
        <v>35000</v>
      </c>
      <c r="I181" s="133">
        <v>0</v>
      </c>
      <c r="J181" s="133">
        <v>46200</v>
      </c>
      <c r="K181" s="133">
        <v>35000</v>
      </c>
      <c r="L181" s="132"/>
      <c r="M181" s="132"/>
      <c r="N181" s="159" t="s">
        <v>74</v>
      </c>
      <c r="O181" s="159"/>
      <c r="P181" s="138" t="s">
        <v>21</v>
      </c>
      <c r="Q181" s="137">
        <f t="shared" ref="Q181:Y183" si="35">B25*C137</f>
        <v>0</v>
      </c>
      <c r="R181" s="137">
        <f t="shared" si="35"/>
        <v>46200</v>
      </c>
      <c r="S181" s="137">
        <f t="shared" si="35"/>
        <v>35000</v>
      </c>
      <c r="T181" s="137">
        <f t="shared" si="35"/>
        <v>0</v>
      </c>
      <c r="U181" s="137">
        <f t="shared" si="35"/>
        <v>46200</v>
      </c>
      <c r="V181" s="137">
        <f t="shared" si="35"/>
        <v>35000</v>
      </c>
      <c r="W181" s="137">
        <f t="shared" si="35"/>
        <v>0</v>
      </c>
      <c r="X181" s="137">
        <f t="shared" si="35"/>
        <v>46200</v>
      </c>
      <c r="Y181" s="137">
        <f t="shared" si="35"/>
        <v>35000</v>
      </c>
    </row>
    <row r="182" spans="1:25" x14ac:dyDescent="0.2">
      <c r="A182" s="163"/>
      <c r="B182" s="125" t="s">
        <v>254</v>
      </c>
      <c r="C182" s="133">
        <v>0</v>
      </c>
      <c r="D182" s="133">
        <v>0</v>
      </c>
      <c r="E182" s="133">
        <v>0</v>
      </c>
      <c r="F182" s="133">
        <v>0</v>
      </c>
      <c r="G182" s="133">
        <v>0</v>
      </c>
      <c r="H182" s="133">
        <v>0</v>
      </c>
      <c r="I182" s="133">
        <v>32500</v>
      </c>
      <c r="J182" s="133">
        <v>0</v>
      </c>
      <c r="K182" s="133">
        <v>0</v>
      </c>
      <c r="L182" s="132"/>
      <c r="M182" s="132"/>
      <c r="N182" s="159"/>
      <c r="O182" s="159"/>
      <c r="P182" s="138" t="s">
        <v>33</v>
      </c>
      <c r="Q182" s="137">
        <f t="shared" si="35"/>
        <v>0</v>
      </c>
      <c r="R182" s="137">
        <f t="shared" si="35"/>
        <v>0</v>
      </c>
      <c r="S182" s="137">
        <f t="shared" si="35"/>
        <v>0</v>
      </c>
      <c r="T182" s="137">
        <f t="shared" si="35"/>
        <v>0</v>
      </c>
      <c r="U182" s="137">
        <f t="shared" si="35"/>
        <v>0</v>
      </c>
      <c r="V182" s="137">
        <f t="shared" si="35"/>
        <v>0</v>
      </c>
      <c r="W182" s="137">
        <f t="shared" si="35"/>
        <v>32500</v>
      </c>
      <c r="X182" s="137">
        <f t="shared" si="35"/>
        <v>0</v>
      </c>
      <c r="Y182" s="137">
        <f t="shared" si="35"/>
        <v>0</v>
      </c>
    </row>
    <row r="183" spans="1:25" x14ac:dyDescent="0.2">
      <c r="A183" s="163"/>
      <c r="B183" s="125" t="s">
        <v>255</v>
      </c>
      <c r="C183" s="133">
        <v>40250</v>
      </c>
      <c r="D183" s="133">
        <v>0</v>
      </c>
      <c r="E183" s="133">
        <v>0</v>
      </c>
      <c r="F183" s="133">
        <v>40250</v>
      </c>
      <c r="G183" s="133">
        <v>0</v>
      </c>
      <c r="H183" s="133">
        <v>0</v>
      </c>
      <c r="I183" s="133">
        <v>0</v>
      </c>
      <c r="J183" s="133">
        <v>0</v>
      </c>
      <c r="K183" s="133">
        <v>0</v>
      </c>
      <c r="L183" s="132"/>
      <c r="M183" s="132"/>
      <c r="N183" s="159"/>
      <c r="O183" s="159"/>
      <c r="P183" s="138" t="s">
        <v>34</v>
      </c>
      <c r="Q183" s="137">
        <f t="shared" si="35"/>
        <v>40250</v>
      </c>
      <c r="R183" s="137">
        <f t="shared" si="35"/>
        <v>0</v>
      </c>
      <c r="S183" s="137">
        <f t="shared" si="35"/>
        <v>0</v>
      </c>
      <c r="T183" s="137">
        <f t="shared" si="35"/>
        <v>40250</v>
      </c>
      <c r="U183" s="137">
        <f t="shared" si="35"/>
        <v>0</v>
      </c>
      <c r="V183" s="137">
        <f t="shared" si="35"/>
        <v>0</v>
      </c>
      <c r="W183" s="137">
        <f t="shared" si="35"/>
        <v>0</v>
      </c>
      <c r="X183" s="137">
        <f t="shared" si="35"/>
        <v>0</v>
      </c>
      <c r="Y183" s="137">
        <f t="shared" si="35"/>
        <v>0</v>
      </c>
    </row>
    <row r="184" spans="1:25" x14ac:dyDescent="0.2">
      <c r="A184" s="163"/>
      <c r="B184" s="125" t="s">
        <v>256</v>
      </c>
      <c r="C184" s="133">
        <v>0</v>
      </c>
      <c r="D184" s="133">
        <v>55000</v>
      </c>
      <c r="E184" s="133">
        <v>42000</v>
      </c>
      <c r="F184" s="133">
        <v>0</v>
      </c>
      <c r="G184" s="133">
        <v>55000</v>
      </c>
      <c r="H184" s="133">
        <v>42000</v>
      </c>
      <c r="I184" s="133">
        <v>0</v>
      </c>
      <c r="J184" s="133">
        <v>55000</v>
      </c>
      <c r="K184" s="133">
        <v>42000</v>
      </c>
      <c r="L184" s="132"/>
      <c r="M184" s="132"/>
      <c r="N184" s="159"/>
      <c r="O184" s="159"/>
      <c r="P184" s="138" t="s">
        <v>21</v>
      </c>
      <c r="Q184" s="137">
        <f t="shared" ref="Q184:Y186" si="36">C140*B25</f>
        <v>0</v>
      </c>
      <c r="R184" s="137">
        <f t="shared" si="36"/>
        <v>55000</v>
      </c>
      <c r="S184" s="137">
        <f t="shared" si="36"/>
        <v>42000</v>
      </c>
      <c r="T184" s="137">
        <f t="shared" si="36"/>
        <v>0</v>
      </c>
      <c r="U184" s="137">
        <f t="shared" si="36"/>
        <v>55000</v>
      </c>
      <c r="V184" s="137">
        <f t="shared" si="36"/>
        <v>42000</v>
      </c>
      <c r="W184" s="137">
        <f t="shared" si="36"/>
        <v>0</v>
      </c>
      <c r="X184" s="137">
        <f t="shared" si="36"/>
        <v>55000</v>
      </c>
      <c r="Y184" s="137">
        <f t="shared" si="36"/>
        <v>42000</v>
      </c>
    </row>
    <row r="185" spans="1:25" x14ac:dyDescent="0.2">
      <c r="A185" s="163"/>
      <c r="B185" s="125" t="s">
        <v>257</v>
      </c>
      <c r="C185" s="133">
        <v>0</v>
      </c>
      <c r="D185" s="133">
        <v>0</v>
      </c>
      <c r="E185" s="133">
        <v>0</v>
      </c>
      <c r="F185" s="133">
        <v>0</v>
      </c>
      <c r="G185" s="133">
        <v>0</v>
      </c>
      <c r="H185" s="133">
        <v>0</v>
      </c>
      <c r="I185" s="133">
        <v>52000</v>
      </c>
      <c r="J185" s="133">
        <v>0</v>
      </c>
      <c r="K185" s="133">
        <v>0</v>
      </c>
      <c r="L185" s="132"/>
      <c r="M185" s="132"/>
      <c r="N185" s="159"/>
      <c r="O185" s="159"/>
      <c r="P185" s="138" t="s">
        <v>33</v>
      </c>
      <c r="Q185" s="137">
        <f t="shared" si="36"/>
        <v>0</v>
      </c>
      <c r="R185" s="137">
        <f t="shared" si="36"/>
        <v>0</v>
      </c>
      <c r="S185" s="137">
        <f t="shared" si="36"/>
        <v>0</v>
      </c>
      <c r="T185" s="137">
        <f t="shared" si="36"/>
        <v>0</v>
      </c>
      <c r="U185" s="137">
        <f t="shared" si="36"/>
        <v>0</v>
      </c>
      <c r="V185" s="137">
        <f t="shared" si="36"/>
        <v>0</v>
      </c>
      <c r="W185" s="137">
        <f t="shared" si="36"/>
        <v>52000</v>
      </c>
      <c r="X185" s="137">
        <f t="shared" si="36"/>
        <v>0</v>
      </c>
      <c r="Y185" s="137">
        <f t="shared" si="36"/>
        <v>0</v>
      </c>
    </row>
    <row r="186" spans="1:25" x14ac:dyDescent="0.2">
      <c r="A186" s="163"/>
      <c r="B186" s="125" t="s">
        <v>258</v>
      </c>
      <c r="C186" s="133">
        <v>57500</v>
      </c>
      <c r="D186" s="133">
        <v>0</v>
      </c>
      <c r="E186" s="133">
        <v>0</v>
      </c>
      <c r="F186" s="133">
        <v>57500</v>
      </c>
      <c r="G186" s="133">
        <v>0</v>
      </c>
      <c r="H186" s="133">
        <v>0</v>
      </c>
      <c r="I186" s="133">
        <v>0</v>
      </c>
      <c r="J186" s="133">
        <v>0</v>
      </c>
      <c r="K186" s="133">
        <v>0</v>
      </c>
      <c r="L186" s="132"/>
      <c r="M186" s="132"/>
      <c r="N186" s="159"/>
      <c r="O186" s="159"/>
      <c r="P186" s="138" t="s">
        <v>34</v>
      </c>
      <c r="Q186" s="137">
        <f t="shared" si="36"/>
        <v>57500</v>
      </c>
      <c r="R186" s="137">
        <f t="shared" si="36"/>
        <v>0</v>
      </c>
      <c r="S186" s="137">
        <f t="shared" si="36"/>
        <v>0</v>
      </c>
      <c r="T186" s="137">
        <f t="shared" si="36"/>
        <v>57500</v>
      </c>
      <c r="U186" s="137">
        <f t="shared" si="36"/>
        <v>0</v>
      </c>
      <c r="V186" s="137">
        <f t="shared" si="36"/>
        <v>0</v>
      </c>
      <c r="W186" s="137">
        <f t="shared" si="36"/>
        <v>0</v>
      </c>
      <c r="X186" s="137">
        <f t="shared" si="36"/>
        <v>0</v>
      </c>
      <c r="Y186" s="137">
        <f t="shared" si="36"/>
        <v>0</v>
      </c>
    </row>
    <row r="187" spans="1:25" x14ac:dyDescent="0.2">
      <c r="A187" s="163"/>
      <c r="B187" s="125" t="s">
        <v>259</v>
      </c>
      <c r="C187" s="133">
        <v>0</v>
      </c>
      <c r="D187" s="133">
        <v>22000</v>
      </c>
      <c r="E187" s="133">
        <v>7000</v>
      </c>
      <c r="F187" s="133">
        <v>0</v>
      </c>
      <c r="G187" s="133">
        <v>22000</v>
      </c>
      <c r="H187" s="133">
        <v>7000</v>
      </c>
      <c r="I187" s="133">
        <v>0</v>
      </c>
      <c r="J187" s="133">
        <v>22000</v>
      </c>
      <c r="K187" s="133">
        <v>7000</v>
      </c>
      <c r="L187" s="132"/>
      <c r="M187" s="132"/>
      <c r="N187" s="159"/>
      <c r="O187" s="159"/>
      <c r="P187" s="138" t="s">
        <v>21</v>
      </c>
      <c r="Q187" s="137">
        <f t="shared" ref="Q187:Y189" si="37">C143*B25</f>
        <v>0</v>
      </c>
      <c r="R187" s="137">
        <f t="shared" si="37"/>
        <v>22000</v>
      </c>
      <c r="S187" s="137">
        <f t="shared" si="37"/>
        <v>7000</v>
      </c>
      <c r="T187" s="137">
        <f t="shared" si="37"/>
        <v>0</v>
      </c>
      <c r="U187" s="137">
        <f t="shared" si="37"/>
        <v>22000</v>
      </c>
      <c r="V187" s="137">
        <f t="shared" si="37"/>
        <v>7000</v>
      </c>
      <c r="W187" s="137">
        <f t="shared" si="37"/>
        <v>0</v>
      </c>
      <c r="X187" s="137">
        <f t="shared" si="37"/>
        <v>22000</v>
      </c>
      <c r="Y187" s="137">
        <f t="shared" si="37"/>
        <v>7000</v>
      </c>
    </row>
    <row r="188" spans="1:25" x14ac:dyDescent="0.2">
      <c r="A188" s="163"/>
      <c r="B188" s="125" t="s">
        <v>260</v>
      </c>
      <c r="C188" s="133">
        <v>0</v>
      </c>
      <c r="D188" s="133">
        <v>0</v>
      </c>
      <c r="E188" s="133">
        <v>0</v>
      </c>
      <c r="F188" s="133">
        <v>0</v>
      </c>
      <c r="G188" s="133">
        <v>0</v>
      </c>
      <c r="H188" s="133">
        <v>0</v>
      </c>
      <c r="I188" s="133">
        <v>52000</v>
      </c>
      <c r="J188" s="133">
        <v>0</v>
      </c>
      <c r="K188" s="133">
        <v>0</v>
      </c>
      <c r="L188" s="132"/>
      <c r="M188" s="132"/>
      <c r="N188" s="159"/>
      <c r="O188" s="159"/>
      <c r="P188" s="138" t="s">
        <v>33</v>
      </c>
      <c r="Q188" s="137">
        <f t="shared" si="37"/>
        <v>0</v>
      </c>
      <c r="R188" s="137">
        <f t="shared" si="37"/>
        <v>0</v>
      </c>
      <c r="S188" s="137">
        <f t="shared" si="37"/>
        <v>0</v>
      </c>
      <c r="T188" s="137">
        <f t="shared" si="37"/>
        <v>0</v>
      </c>
      <c r="U188" s="137">
        <f t="shared" si="37"/>
        <v>0</v>
      </c>
      <c r="V188" s="137">
        <f t="shared" si="37"/>
        <v>0</v>
      </c>
      <c r="W188" s="137">
        <f t="shared" si="37"/>
        <v>52000</v>
      </c>
      <c r="X188" s="137">
        <f t="shared" si="37"/>
        <v>0</v>
      </c>
      <c r="Y188" s="137">
        <f t="shared" si="37"/>
        <v>0</v>
      </c>
    </row>
    <row r="189" spans="1:25" x14ac:dyDescent="0.2">
      <c r="A189" s="163"/>
      <c r="B189" s="125" t="s">
        <v>261</v>
      </c>
      <c r="C189" s="133">
        <v>85905</v>
      </c>
      <c r="D189" s="133">
        <v>0</v>
      </c>
      <c r="E189" s="133">
        <v>0</v>
      </c>
      <c r="F189" s="133">
        <v>74405</v>
      </c>
      <c r="G189" s="133">
        <v>0</v>
      </c>
      <c r="H189" s="133">
        <v>0</v>
      </c>
      <c r="I189" s="133">
        <v>0</v>
      </c>
      <c r="J189" s="133">
        <v>0</v>
      </c>
      <c r="K189" s="133">
        <v>0</v>
      </c>
      <c r="L189" s="132"/>
      <c r="M189" s="132"/>
      <c r="N189" s="159"/>
      <c r="O189" s="159"/>
      <c r="P189" s="138" t="s">
        <v>34</v>
      </c>
      <c r="Q189" s="137">
        <f t="shared" si="37"/>
        <v>85905</v>
      </c>
      <c r="R189" s="137">
        <f t="shared" si="37"/>
        <v>0</v>
      </c>
      <c r="S189" s="137">
        <f t="shared" si="37"/>
        <v>0</v>
      </c>
      <c r="T189" s="137">
        <f t="shared" si="37"/>
        <v>74405</v>
      </c>
      <c r="U189" s="137">
        <f t="shared" si="37"/>
        <v>0</v>
      </c>
      <c r="V189" s="137">
        <f t="shared" si="37"/>
        <v>0</v>
      </c>
      <c r="W189" s="137">
        <f t="shared" si="37"/>
        <v>0</v>
      </c>
      <c r="X189" s="137">
        <f t="shared" si="37"/>
        <v>0</v>
      </c>
      <c r="Y189" s="137">
        <f t="shared" si="37"/>
        <v>0</v>
      </c>
    </row>
    <row r="190" spans="1:25" x14ac:dyDescent="0.2">
      <c r="A190" s="163" t="s">
        <v>252</v>
      </c>
      <c r="B190" s="125" t="s">
        <v>184</v>
      </c>
      <c r="C190" s="133">
        <v>45000</v>
      </c>
      <c r="D190" s="133">
        <v>0</v>
      </c>
      <c r="E190" s="133">
        <v>24000</v>
      </c>
      <c r="F190" s="133">
        <v>45000</v>
      </c>
      <c r="G190" s="133">
        <v>0</v>
      </c>
      <c r="H190" s="133">
        <v>19632</v>
      </c>
      <c r="I190" s="133">
        <v>45000</v>
      </c>
      <c r="J190" s="133">
        <v>0</v>
      </c>
      <c r="K190" s="133">
        <v>17232</v>
      </c>
      <c r="L190" s="132"/>
      <c r="M190" s="132"/>
      <c r="N190" s="152" t="s">
        <v>75</v>
      </c>
      <c r="O190" s="152" t="s">
        <v>62</v>
      </c>
      <c r="P190" s="138" t="s">
        <v>21</v>
      </c>
      <c r="Q190" s="137">
        <f t="shared" ref="Q190:Y192" si="38">C146*B31</f>
        <v>45000</v>
      </c>
      <c r="R190" s="137">
        <f t="shared" si="38"/>
        <v>0</v>
      </c>
      <c r="S190" s="137">
        <f t="shared" si="38"/>
        <v>24000</v>
      </c>
      <c r="T190" s="137">
        <f t="shared" si="38"/>
        <v>45000</v>
      </c>
      <c r="U190" s="137">
        <f t="shared" si="38"/>
        <v>0</v>
      </c>
      <c r="V190" s="137">
        <f t="shared" si="38"/>
        <v>19632</v>
      </c>
      <c r="W190" s="137">
        <f t="shared" si="38"/>
        <v>45000</v>
      </c>
      <c r="X190" s="137">
        <f t="shared" si="38"/>
        <v>0</v>
      </c>
      <c r="Y190" s="137">
        <f t="shared" si="38"/>
        <v>17232</v>
      </c>
    </row>
    <row r="191" spans="1:25" x14ac:dyDescent="0.2">
      <c r="A191" s="163"/>
      <c r="B191" s="125" t="s">
        <v>185</v>
      </c>
      <c r="C191" s="133">
        <v>0</v>
      </c>
      <c r="D191" s="133">
        <v>40000</v>
      </c>
      <c r="E191" s="133">
        <v>0</v>
      </c>
      <c r="F191" s="133">
        <v>0</v>
      </c>
      <c r="G191" s="133">
        <v>28640</v>
      </c>
      <c r="H191" s="133">
        <v>0</v>
      </c>
      <c r="I191" s="133">
        <v>0</v>
      </c>
      <c r="J191" s="133">
        <v>24640</v>
      </c>
      <c r="K191" s="133">
        <v>0</v>
      </c>
      <c r="L191" s="132"/>
      <c r="M191" s="132"/>
      <c r="N191" s="152"/>
      <c r="O191" s="152"/>
      <c r="P191" s="138" t="s">
        <v>33</v>
      </c>
      <c r="Q191" s="137">
        <f t="shared" si="38"/>
        <v>0</v>
      </c>
      <c r="R191" s="137">
        <f t="shared" si="38"/>
        <v>40000</v>
      </c>
      <c r="S191" s="137">
        <f t="shared" si="38"/>
        <v>0</v>
      </c>
      <c r="T191" s="137">
        <f t="shared" si="38"/>
        <v>0</v>
      </c>
      <c r="U191" s="137">
        <f t="shared" si="38"/>
        <v>28639.999999999996</v>
      </c>
      <c r="V191" s="137">
        <f t="shared" si="38"/>
        <v>0</v>
      </c>
      <c r="W191" s="137">
        <f t="shared" si="38"/>
        <v>0</v>
      </c>
      <c r="X191" s="137">
        <f t="shared" si="38"/>
        <v>24640</v>
      </c>
      <c r="Y191" s="137">
        <f t="shared" si="38"/>
        <v>0</v>
      </c>
    </row>
    <row r="192" spans="1:25" ht="13.9" customHeight="1" x14ac:dyDescent="0.2">
      <c r="A192" s="163"/>
      <c r="B192" s="125" t="s">
        <v>186</v>
      </c>
      <c r="C192" s="133">
        <v>0</v>
      </c>
      <c r="D192" s="133">
        <v>0</v>
      </c>
      <c r="E192" s="133">
        <v>0</v>
      </c>
      <c r="F192" s="133">
        <v>0</v>
      </c>
      <c r="G192" s="133">
        <v>0</v>
      </c>
      <c r="H192" s="133">
        <v>0</v>
      </c>
      <c r="I192" s="133">
        <v>0</v>
      </c>
      <c r="J192" s="133">
        <v>0</v>
      </c>
      <c r="K192" s="133">
        <v>0</v>
      </c>
      <c r="L192" s="132"/>
      <c r="M192" s="132"/>
      <c r="N192" s="152"/>
      <c r="O192" s="152"/>
      <c r="P192" s="138" t="s">
        <v>34</v>
      </c>
      <c r="Q192" s="137">
        <f t="shared" si="38"/>
        <v>0</v>
      </c>
      <c r="R192" s="137">
        <f t="shared" si="38"/>
        <v>0</v>
      </c>
      <c r="S192" s="137">
        <f t="shared" si="38"/>
        <v>0</v>
      </c>
      <c r="T192" s="137">
        <f t="shared" si="38"/>
        <v>0</v>
      </c>
      <c r="U192" s="137">
        <f t="shared" si="38"/>
        <v>0</v>
      </c>
      <c r="V192" s="137">
        <f t="shared" si="38"/>
        <v>0</v>
      </c>
      <c r="W192" s="137">
        <f t="shared" si="38"/>
        <v>0</v>
      </c>
      <c r="X192" s="137">
        <f t="shared" si="38"/>
        <v>0</v>
      </c>
      <c r="Y192" s="137">
        <f t="shared" si="38"/>
        <v>0</v>
      </c>
    </row>
    <row r="193" spans="1:25" x14ac:dyDescent="0.2">
      <c r="A193" s="163"/>
      <c r="B193" s="125" t="s">
        <v>187</v>
      </c>
      <c r="C193" s="133">
        <v>45000</v>
      </c>
      <c r="D193" s="133">
        <v>0</v>
      </c>
      <c r="E193" s="133">
        <v>17232</v>
      </c>
      <c r="F193" s="133">
        <v>45000</v>
      </c>
      <c r="G193" s="133">
        <v>0</v>
      </c>
      <c r="H193" s="133">
        <v>14832</v>
      </c>
      <c r="I193" s="133">
        <v>45000</v>
      </c>
      <c r="J193" s="133">
        <v>0</v>
      </c>
      <c r="K193" s="133">
        <v>10224</v>
      </c>
      <c r="L193" s="132"/>
      <c r="M193" s="132"/>
      <c r="N193" s="152"/>
      <c r="O193" s="152"/>
      <c r="P193" s="138" t="s">
        <v>21</v>
      </c>
      <c r="Q193" s="137">
        <f t="shared" ref="Q193:Y195" si="39">C149*B31</f>
        <v>45000</v>
      </c>
      <c r="R193" s="137">
        <f t="shared" si="39"/>
        <v>0</v>
      </c>
      <c r="S193" s="137">
        <f t="shared" si="39"/>
        <v>17232</v>
      </c>
      <c r="T193" s="137">
        <f t="shared" si="39"/>
        <v>45000</v>
      </c>
      <c r="U193" s="137">
        <f t="shared" si="39"/>
        <v>0</v>
      </c>
      <c r="V193" s="137">
        <f t="shared" si="39"/>
        <v>14832</v>
      </c>
      <c r="W193" s="137">
        <f t="shared" si="39"/>
        <v>45000</v>
      </c>
      <c r="X193" s="137">
        <f t="shared" si="39"/>
        <v>0</v>
      </c>
      <c r="Y193" s="137">
        <f t="shared" si="39"/>
        <v>10224</v>
      </c>
    </row>
    <row r="194" spans="1:25" x14ac:dyDescent="0.2">
      <c r="A194" s="163"/>
      <c r="B194" s="125" t="s">
        <v>188</v>
      </c>
      <c r="C194" s="133">
        <v>0</v>
      </c>
      <c r="D194" s="133">
        <v>38240</v>
      </c>
      <c r="E194" s="133">
        <v>0</v>
      </c>
      <c r="F194" s="133">
        <v>0</v>
      </c>
      <c r="G194" s="133">
        <v>22240</v>
      </c>
      <c r="H194" s="133">
        <v>0</v>
      </c>
      <c r="I194" s="133">
        <v>0</v>
      </c>
      <c r="J194" s="133">
        <v>16000</v>
      </c>
      <c r="K194" s="133">
        <v>0</v>
      </c>
      <c r="L194" s="132"/>
      <c r="M194" s="132"/>
      <c r="N194" s="152"/>
      <c r="O194" s="152"/>
      <c r="P194" s="138" t="s">
        <v>33</v>
      </c>
      <c r="Q194" s="137">
        <f t="shared" si="39"/>
        <v>0</v>
      </c>
      <c r="R194" s="137">
        <f t="shared" si="39"/>
        <v>38240</v>
      </c>
      <c r="S194" s="137">
        <f t="shared" si="39"/>
        <v>0</v>
      </c>
      <c r="T194" s="137">
        <f t="shared" si="39"/>
        <v>0</v>
      </c>
      <c r="U194" s="137">
        <f t="shared" si="39"/>
        <v>22240</v>
      </c>
      <c r="V194" s="137">
        <f t="shared" si="39"/>
        <v>0</v>
      </c>
      <c r="W194" s="137">
        <f t="shared" si="39"/>
        <v>0</v>
      </c>
      <c r="X194" s="137">
        <f t="shared" si="39"/>
        <v>16000</v>
      </c>
      <c r="Y194" s="137">
        <f t="shared" si="39"/>
        <v>0</v>
      </c>
    </row>
    <row r="195" spans="1:25" x14ac:dyDescent="0.2">
      <c r="A195" s="163"/>
      <c r="B195" s="125" t="s">
        <v>189</v>
      </c>
      <c r="C195" s="133">
        <v>0</v>
      </c>
      <c r="D195" s="133">
        <v>0</v>
      </c>
      <c r="E195" s="133">
        <v>0</v>
      </c>
      <c r="F195" s="133">
        <v>0</v>
      </c>
      <c r="G195" s="133">
        <v>0</v>
      </c>
      <c r="H195" s="133">
        <v>0</v>
      </c>
      <c r="I195" s="133">
        <v>0</v>
      </c>
      <c r="J195" s="133">
        <v>0</v>
      </c>
      <c r="K195" s="133">
        <v>0</v>
      </c>
      <c r="L195" s="132"/>
      <c r="M195" s="132"/>
      <c r="N195" s="152"/>
      <c r="O195" s="152"/>
      <c r="P195" s="138" t="s">
        <v>34</v>
      </c>
      <c r="Q195" s="137">
        <f t="shared" si="39"/>
        <v>0</v>
      </c>
      <c r="R195" s="137">
        <f t="shared" si="39"/>
        <v>0</v>
      </c>
      <c r="S195" s="137">
        <f t="shared" si="39"/>
        <v>0</v>
      </c>
      <c r="T195" s="137">
        <f t="shared" si="39"/>
        <v>0</v>
      </c>
      <c r="U195" s="137">
        <f t="shared" si="39"/>
        <v>0</v>
      </c>
      <c r="V195" s="137">
        <f t="shared" si="39"/>
        <v>0</v>
      </c>
      <c r="W195" s="137">
        <f t="shared" si="39"/>
        <v>0</v>
      </c>
      <c r="X195" s="137">
        <f t="shared" si="39"/>
        <v>0</v>
      </c>
      <c r="Y195" s="137">
        <f t="shared" si="39"/>
        <v>0</v>
      </c>
    </row>
    <row r="196" spans="1:25" x14ac:dyDescent="0.2">
      <c r="A196" s="163"/>
      <c r="B196" s="125" t="s">
        <v>190</v>
      </c>
      <c r="C196" s="133">
        <v>45000</v>
      </c>
      <c r="D196" s="133">
        <v>0</v>
      </c>
      <c r="E196" s="133">
        <v>0</v>
      </c>
      <c r="F196" s="133">
        <v>45000</v>
      </c>
      <c r="G196" s="133">
        <v>0</v>
      </c>
      <c r="H196" s="133">
        <v>0</v>
      </c>
      <c r="I196" s="133">
        <v>45000</v>
      </c>
      <c r="J196" s="133">
        <v>0</v>
      </c>
      <c r="K196" s="133">
        <v>0</v>
      </c>
      <c r="L196" s="132"/>
      <c r="M196" s="132"/>
      <c r="N196" s="152"/>
      <c r="O196" s="152"/>
      <c r="P196" s="138" t="s">
        <v>21</v>
      </c>
      <c r="Q196" s="137">
        <f t="shared" ref="Q196:Y198" si="40">C152*B31</f>
        <v>45000</v>
      </c>
      <c r="R196" s="137">
        <f t="shared" si="40"/>
        <v>0</v>
      </c>
      <c r="S196" s="137">
        <f t="shared" si="40"/>
        <v>0</v>
      </c>
      <c r="T196" s="137">
        <f t="shared" si="40"/>
        <v>45000</v>
      </c>
      <c r="U196" s="137">
        <f t="shared" si="40"/>
        <v>0</v>
      </c>
      <c r="V196" s="137">
        <f t="shared" si="40"/>
        <v>0</v>
      </c>
      <c r="W196" s="137">
        <f t="shared" si="40"/>
        <v>45000</v>
      </c>
      <c r="X196" s="137">
        <f t="shared" si="40"/>
        <v>0</v>
      </c>
      <c r="Y196" s="137">
        <f t="shared" si="40"/>
        <v>0</v>
      </c>
    </row>
    <row r="197" spans="1:25" x14ac:dyDescent="0.2">
      <c r="A197" s="163"/>
      <c r="B197" s="125" t="s">
        <v>191</v>
      </c>
      <c r="C197" s="133">
        <v>0</v>
      </c>
      <c r="D197" s="133">
        <v>40000</v>
      </c>
      <c r="E197" s="133">
        <v>0</v>
      </c>
      <c r="F197" s="133">
        <v>0</v>
      </c>
      <c r="G197" s="133">
        <v>40000</v>
      </c>
      <c r="H197" s="133">
        <v>0</v>
      </c>
      <c r="I197" s="133">
        <v>0</v>
      </c>
      <c r="J197" s="133">
        <v>40000</v>
      </c>
      <c r="K197" s="133">
        <v>0</v>
      </c>
      <c r="L197" s="132"/>
      <c r="M197" s="132"/>
      <c r="N197" s="152"/>
      <c r="O197" s="152"/>
      <c r="P197" s="138" t="s">
        <v>33</v>
      </c>
      <c r="Q197" s="137">
        <f t="shared" si="40"/>
        <v>0</v>
      </c>
      <c r="R197" s="137">
        <f t="shared" si="40"/>
        <v>40000</v>
      </c>
      <c r="S197" s="137">
        <f t="shared" si="40"/>
        <v>0</v>
      </c>
      <c r="T197" s="137">
        <f t="shared" si="40"/>
        <v>0</v>
      </c>
      <c r="U197" s="137">
        <f t="shared" si="40"/>
        <v>40000</v>
      </c>
      <c r="V197" s="137">
        <f t="shared" si="40"/>
        <v>0</v>
      </c>
      <c r="W197" s="137">
        <f t="shared" si="40"/>
        <v>0</v>
      </c>
      <c r="X197" s="137">
        <f t="shared" si="40"/>
        <v>40000</v>
      </c>
      <c r="Y197" s="137">
        <f t="shared" si="40"/>
        <v>0</v>
      </c>
    </row>
    <row r="198" spans="1:25" x14ac:dyDescent="0.2">
      <c r="A198" s="163"/>
      <c r="B198" s="125" t="s">
        <v>192</v>
      </c>
      <c r="C198" s="133">
        <v>0</v>
      </c>
      <c r="D198" s="133">
        <v>0</v>
      </c>
      <c r="E198" s="133">
        <v>36000</v>
      </c>
      <c r="F198" s="133">
        <v>0</v>
      </c>
      <c r="G198" s="133">
        <v>0</v>
      </c>
      <c r="H198" s="133">
        <v>36000</v>
      </c>
      <c r="I198" s="133">
        <v>0</v>
      </c>
      <c r="J198" s="133">
        <v>0</v>
      </c>
      <c r="K198" s="133">
        <v>32085</v>
      </c>
      <c r="L198" s="132"/>
      <c r="M198" s="132"/>
      <c r="N198" s="152"/>
      <c r="O198" s="152"/>
      <c r="P198" s="138" t="s">
        <v>34</v>
      </c>
      <c r="Q198" s="137">
        <f t="shared" si="40"/>
        <v>0</v>
      </c>
      <c r="R198" s="137">
        <f t="shared" si="40"/>
        <v>0</v>
      </c>
      <c r="S198" s="137">
        <f t="shared" si="40"/>
        <v>36000</v>
      </c>
      <c r="T198" s="137">
        <f t="shared" si="40"/>
        <v>0</v>
      </c>
      <c r="U198" s="137">
        <f t="shared" si="40"/>
        <v>0</v>
      </c>
      <c r="V198" s="137">
        <f t="shared" si="40"/>
        <v>36000</v>
      </c>
      <c r="W198" s="137">
        <f t="shared" si="40"/>
        <v>0</v>
      </c>
      <c r="X198" s="137">
        <f t="shared" si="40"/>
        <v>0</v>
      </c>
      <c r="Y198" s="137">
        <f t="shared" si="40"/>
        <v>32085</v>
      </c>
    </row>
    <row r="199" spans="1:25" x14ac:dyDescent="0.2">
      <c r="A199" s="163"/>
      <c r="B199" s="125" t="s">
        <v>193</v>
      </c>
      <c r="C199" s="133">
        <v>45000</v>
      </c>
      <c r="D199" s="133">
        <v>0</v>
      </c>
      <c r="E199" s="133">
        <v>24000</v>
      </c>
      <c r="F199" s="133">
        <v>45000</v>
      </c>
      <c r="G199" s="133">
        <v>0</v>
      </c>
      <c r="H199" s="133">
        <v>19632</v>
      </c>
      <c r="I199" s="133">
        <v>45000</v>
      </c>
      <c r="J199" s="133">
        <v>0</v>
      </c>
      <c r="K199" s="133">
        <v>17232</v>
      </c>
      <c r="L199" s="132"/>
      <c r="M199" s="132"/>
      <c r="N199" s="152"/>
      <c r="O199" s="152" t="s">
        <v>63</v>
      </c>
      <c r="P199" s="138" t="s">
        <v>21</v>
      </c>
      <c r="Q199" s="137">
        <f t="shared" ref="Q199:Y201" si="41">C155*B31</f>
        <v>45000</v>
      </c>
      <c r="R199" s="137">
        <f t="shared" si="41"/>
        <v>0</v>
      </c>
      <c r="S199" s="137">
        <f t="shared" si="41"/>
        <v>24000</v>
      </c>
      <c r="T199" s="137">
        <f t="shared" si="41"/>
        <v>45000</v>
      </c>
      <c r="U199" s="137">
        <f t="shared" si="41"/>
        <v>0</v>
      </c>
      <c r="V199" s="137">
        <f t="shared" si="41"/>
        <v>19632</v>
      </c>
      <c r="W199" s="137">
        <f t="shared" si="41"/>
        <v>45000</v>
      </c>
      <c r="X199" s="137">
        <f t="shared" si="41"/>
        <v>0</v>
      </c>
      <c r="Y199" s="137">
        <f t="shared" si="41"/>
        <v>17232</v>
      </c>
    </row>
    <row r="200" spans="1:25" x14ac:dyDescent="0.2">
      <c r="A200" s="163"/>
      <c r="B200" s="125" t="s">
        <v>194</v>
      </c>
      <c r="C200" s="133">
        <v>0</v>
      </c>
      <c r="D200" s="133">
        <v>32000</v>
      </c>
      <c r="E200" s="133">
        <v>0</v>
      </c>
      <c r="F200" s="133">
        <v>0</v>
      </c>
      <c r="G200" s="133">
        <v>28640</v>
      </c>
      <c r="H200" s="133">
        <v>0</v>
      </c>
      <c r="I200" s="133">
        <v>0</v>
      </c>
      <c r="J200" s="133">
        <v>24640</v>
      </c>
      <c r="K200" s="133">
        <v>0</v>
      </c>
      <c r="L200" s="132"/>
      <c r="M200" s="132"/>
      <c r="N200" s="152"/>
      <c r="O200" s="152"/>
      <c r="P200" s="138" t="s">
        <v>33</v>
      </c>
      <c r="Q200" s="137">
        <f t="shared" si="41"/>
        <v>0</v>
      </c>
      <c r="R200" s="137">
        <f t="shared" si="41"/>
        <v>32000</v>
      </c>
      <c r="S200" s="137">
        <f t="shared" si="41"/>
        <v>0</v>
      </c>
      <c r="T200" s="137">
        <f t="shared" si="41"/>
        <v>0</v>
      </c>
      <c r="U200" s="137">
        <f t="shared" si="41"/>
        <v>28639.999999999996</v>
      </c>
      <c r="V200" s="137">
        <f t="shared" si="41"/>
        <v>0</v>
      </c>
      <c r="W200" s="137">
        <f t="shared" si="41"/>
        <v>0</v>
      </c>
      <c r="X200" s="137">
        <f t="shared" si="41"/>
        <v>24640</v>
      </c>
      <c r="Y200" s="137">
        <f t="shared" si="41"/>
        <v>0</v>
      </c>
    </row>
    <row r="201" spans="1:25" x14ac:dyDescent="0.2">
      <c r="A201" s="163"/>
      <c r="B201" s="125" t="s">
        <v>195</v>
      </c>
      <c r="C201" s="133">
        <v>0</v>
      </c>
      <c r="D201" s="133">
        <v>0</v>
      </c>
      <c r="E201" s="133">
        <v>0</v>
      </c>
      <c r="F201" s="133">
        <v>0</v>
      </c>
      <c r="G201" s="133">
        <v>0</v>
      </c>
      <c r="H201" s="133">
        <v>0</v>
      </c>
      <c r="I201" s="133">
        <v>0</v>
      </c>
      <c r="J201" s="133">
        <v>0</v>
      </c>
      <c r="K201" s="133">
        <v>0</v>
      </c>
      <c r="L201" s="132"/>
      <c r="M201" s="132"/>
      <c r="N201" s="152"/>
      <c r="O201" s="152"/>
      <c r="P201" s="138" t="s">
        <v>34</v>
      </c>
      <c r="Q201" s="137">
        <f t="shared" si="41"/>
        <v>0</v>
      </c>
      <c r="R201" s="137">
        <f t="shared" si="41"/>
        <v>0</v>
      </c>
      <c r="S201" s="137">
        <f t="shared" si="41"/>
        <v>0</v>
      </c>
      <c r="T201" s="137">
        <f t="shared" si="41"/>
        <v>0</v>
      </c>
      <c r="U201" s="137">
        <f t="shared" si="41"/>
        <v>0</v>
      </c>
      <c r="V201" s="137">
        <f t="shared" si="41"/>
        <v>0</v>
      </c>
      <c r="W201" s="137">
        <f t="shared" si="41"/>
        <v>0</v>
      </c>
      <c r="X201" s="137">
        <f t="shared" si="41"/>
        <v>0</v>
      </c>
      <c r="Y201" s="137">
        <f t="shared" si="41"/>
        <v>0</v>
      </c>
    </row>
    <row r="202" spans="1:25" x14ac:dyDescent="0.2">
      <c r="A202" s="163"/>
      <c r="B202" s="125" t="s">
        <v>196</v>
      </c>
      <c r="C202" s="133">
        <v>45000</v>
      </c>
      <c r="D202" s="133">
        <v>0</v>
      </c>
      <c r="E202" s="133">
        <v>19536</v>
      </c>
      <c r="F202" s="133">
        <v>45000</v>
      </c>
      <c r="G202" s="133">
        <v>0</v>
      </c>
      <c r="H202" s="133">
        <v>14832</v>
      </c>
      <c r="I202" s="133">
        <v>45000</v>
      </c>
      <c r="J202" s="133">
        <v>0</v>
      </c>
      <c r="K202" s="133">
        <v>10224</v>
      </c>
      <c r="L202" s="132"/>
      <c r="M202" s="132"/>
      <c r="N202" s="152"/>
      <c r="O202" s="152"/>
      <c r="P202" s="138" t="s">
        <v>21</v>
      </c>
      <c r="Q202" s="137">
        <f t="shared" ref="Q202:Y204" si="42">C158*B31</f>
        <v>45000</v>
      </c>
      <c r="R202" s="137">
        <f t="shared" si="42"/>
        <v>0</v>
      </c>
      <c r="S202" s="137">
        <f t="shared" si="42"/>
        <v>19536</v>
      </c>
      <c r="T202" s="137">
        <f t="shared" si="42"/>
        <v>45000</v>
      </c>
      <c r="U202" s="137">
        <f t="shared" si="42"/>
        <v>0</v>
      </c>
      <c r="V202" s="137">
        <f t="shared" si="42"/>
        <v>14832</v>
      </c>
      <c r="W202" s="137">
        <f t="shared" si="42"/>
        <v>45000</v>
      </c>
      <c r="X202" s="137">
        <f t="shared" si="42"/>
        <v>0</v>
      </c>
      <c r="Y202" s="137">
        <f t="shared" si="42"/>
        <v>10224</v>
      </c>
    </row>
    <row r="203" spans="1:25" x14ac:dyDescent="0.2">
      <c r="A203" s="163"/>
      <c r="B203" s="125" t="s">
        <v>197</v>
      </c>
      <c r="C203" s="133">
        <v>0</v>
      </c>
      <c r="D203" s="133">
        <v>32000</v>
      </c>
      <c r="E203" s="133">
        <v>0</v>
      </c>
      <c r="F203" s="133">
        <v>0</v>
      </c>
      <c r="G203" s="133">
        <v>22240</v>
      </c>
      <c r="H203" s="133">
        <v>0</v>
      </c>
      <c r="I203" s="133">
        <v>0</v>
      </c>
      <c r="J203" s="133">
        <v>16000</v>
      </c>
      <c r="K203" s="133">
        <v>0</v>
      </c>
      <c r="L203" s="132"/>
      <c r="M203" s="132"/>
      <c r="N203" s="152"/>
      <c r="O203" s="152"/>
      <c r="P203" s="138" t="s">
        <v>33</v>
      </c>
      <c r="Q203" s="137">
        <f t="shared" si="42"/>
        <v>0</v>
      </c>
      <c r="R203" s="137">
        <f t="shared" si="42"/>
        <v>32000</v>
      </c>
      <c r="S203" s="137">
        <f t="shared" si="42"/>
        <v>0</v>
      </c>
      <c r="T203" s="137">
        <f t="shared" si="42"/>
        <v>0</v>
      </c>
      <c r="U203" s="137">
        <f t="shared" si="42"/>
        <v>22240</v>
      </c>
      <c r="V203" s="137">
        <f t="shared" si="42"/>
        <v>0</v>
      </c>
      <c r="W203" s="137">
        <f t="shared" si="42"/>
        <v>0</v>
      </c>
      <c r="X203" s="137">
        <f t="shared" si="42"/>
        <v>16000</v>
      </c>
      <c r="Y203" s="137">
        <f t="shared" si="42"/>
        <v>0</v>
      </c>
    </row>
    <row r="204" spans="1:25" x14ac:dyDescent="0.2">
      <c r="A204" s="163"/>
      <c r="B204" s="125" t="s">
        <v>198</v>
      </c>
      <c r="C204" s="133">
        <v>0</v>
      </c>
      <c r="D204" s="133">
        <v>0</v>
      </c>
      <c r="E204" s="133">
        <v>0</v>
      </c>
      <c r="F204" s="133">
        <v>0</v>
      </c>
      <c r="G204" s="133">
        <v>0</v>
      </c>
      <c r="H204" s="133">
        <v>0</v>
      </c>
      <c r="I204" s="133">
        <v>0</v>
      </c>
      <c r="J204" s="133">
        <v>0</v>
      </c>
      <c r="K204" s="133">
        <v>0</v>
      </c>
      <c r="L204" s="132"/>
      <c r="M204" s="132"/>
      <c r="N204" s="152"/>
      <c r="O204" s="152"/>
      <c r="P204" s="138" t="s">
        <v>34</v>
      </c>
      <c r="Q204" s="137">
        <f t="shared" si="42"/>
        <v>0</v>
      </c>
      <c r="R204" s="137">
        <f t="shared" si="42"/>
        <v>0</v>
      </c>
      <c r="S204" s="137">
        <f t="shared" si="42"/>
        <v>0</v>
      </c>
      <c r="T204" s="137">
        <f t="shared" si="42"/>
        <v>0</v>
      </c>
      <c r="U204" s="137">
        <f t="shared" si="42"/>
        <v>0</v>
      </c>
      <c r="V204" s="137">
        <f t="shared" si="42"/>
        <v>0</v>
      </c>
      <c r="W204" s="137">
        <f t="shared" si="42"/>
        <v>0</v>
      </c>
      <c r="X204" s="137">
        <f t="shared" si="42"/>
        <v>0</v>
      </c>
      <c r="Y204" s="137">
        <f t="shared" si="42"/>
        <v>0</v>
      </c>
    </row>
    <row r="205" spans="1:25" x14ac:dyDescent="0.2">
      <c r="A205" s="163"/>
      <c r="B205" s="125" t="s">
        <v>199</v>
      </c>
      <c r="C205" s="133">
        <v>45000</v>
      </c>
      <c r="D205" s="133">
        <v>0</v>
      </c>
      <c r="E205" s="133">
        <v>0</v>
      </c>
      <c r="F205" s="133">
        <v>45000</v>
      </c>
      <c r="G205" s="133">
        <v>0</v>
      </c>
      <c r="H205" s="133">
        <v>0</v>
      </c>
      <c r="I205" s="133">
        <v>45000</v>
      </c>
      <c r="J205" s="133">
        <v>0</v>
      </c>
      <c r="K205" s="133">
        <v>0</v>
      </c>
      <c r="L205" s="132"/>
      <c r="M205" s="132"/>
      <c r="N205" s="152"/>
      <c r="O205" s="152"/>
      <c r="P205" s="138" t="s">
        <v>21</v>
      </c>
      <c r="Q205" s="137">
        <f t="shared" ref="Q205:Y207" si="43">C161*B31</f>
        <v>45000</v>
      </c>
      <c r="R205" s="137">
        <f t="shared" si="43"/>
        <v>0</v>
      </c>
      <c r="S205" s="137">
        <f t="shared" si="43"/>
        <v>0</v>
      </c>
      <c r="T205" s="137">
        <f t="shared" si="43"/>
        <v>45000</v>
      </c>
      <c r="U205" s="137">
        <f t="shared" si="43"/>
        <v>0</v>
      </c>
      <c r="V205" s="137">
        <f t="shared" si="43"/>
        <v>0</v>
      </c>
      <c r="W205" s="137">
        <f t="shared" si="43"/>
        <v>45000</v>
      </c>
      <c r="X205" s="137">
        <f t="shared" si="43"/>
        <v>0</v>
      </c>
      <c r="Y205" s="137">
        <f t="shared" si="43"/>
        <v>0</v>
      </c>
    </row>
    <row r="206" spans="1:25" x14ac:dyDescent="0.2">
      <c r="A206" s="163"/>
      <c r="B206" s="125" t="s">
        <v>200</v>
      </c>
      <c r="C206" s="133">
        <v>0</v>
      </c>
      <c r="D206" s="133">
        <v>32000</v>
      </c>
      <c r="E206" s="133">
        <v>0</v>
      </c>
      <c r="F206" s="133">
        <v>0</v>
      </c>
      <c r="G206" s="133">
        <v>32000</v>
      </c>
      <c r="H206" s="133">
        <v>0</v>
      </c>
      <c r="I206" s="133">
        <v>0</v>
      </c>
      <c r="J206" s="133">
        <v>32000</v>
      </c>
      <c r="K206" s="133">
        <v>0</v>
      </c>
      <c r="L206" s="132"/>
      <c r="M206" s="132"/>
      <c r="N206" s="152"/>
      <c r="O206" s="152"/>
      <c r="P206" s="138" t="s">
        <v>33</v>
      </c>
      <c r="Q206" s="137">
        <f t="shared" si="43"/>
        <v>0</v>
      </c>
      <c r="R206" s="137">
        <f t="shared" si="43"/>
        <v>32000</v>
      </c>
      <c r="S206" s="137">
        <f t="shared" si="43"/>
        <v>0</v>
      </c>
      <c r="T206" s="137">
        <f t="shared" si="43"/>
        <v>0</v>
      </c>
      <c r="U206" s="137">
        <f t="shared" si="43"/>
        <v>32000</v>
      </c>
      <c r="V206" s="137">
        <f t="shared" si="43"/>
        <v>0</v>
      </c>
      <c r="W206" s="137">
        <f t="shared" si="43"/>
        <v>0</v>
      </c>
      <c r="X206" s="137">
        <f t="shared" si="43"/>
        <v>32000</v>
      </c>
      <c r="Y206" s="137">
        <f t="shared" si="43"/>
        <v>0</v>
      </c>
    </row>
    <row r="207" spans="1:25" x14ac:dyDescent="0.2">
      <c r="A207" s="163"/>
      <c r="B207" s="125" t="s">
        <v>201</v>
      </c>
      <c r="C207" s="133">
        <v>0</v>
      </c>
      <c r="D207" s="133">
        <v>0</v>
      </c>
      <c r="E207" s="133">
        <v>31500</v>
      </c>
      <c r="F207" s="133">
        <v>0</v>
      </c>
      <c r="G207" s="133">
        <v>0</v>
      </c>
      <c r="H207" s="133">
        <v>31500</v>
      </c>
      <c r="I207" s="133">
        <v>0</v>
      </c>
      <c r="J207" s="133">
        <v>0</v>
      </c>
      <c r="K207" s="133">
        <v>31500</v>
      </c>
      <c r="L207" s="132"/>
      <c r="M207" s="132"/>
      <c r="N207" s="152"/>
      <c r="O207" s="152"/>
      <c r="P207" s="138" t="s">
        <v>34</v>
      </c>
      <c r="Q207" s="137">
        <f t="shared" si="43"/>
        <v>0</v>
      </c>
      <c r="R207" s="137">
        <f t="shared" si="43"/>
        <v>0</v>
      </c>
      <c r="S207" s="137">
        <f t="shared" si="43"/>
        <v>31500</v>
      </c>
      <c r="T207" s="137">
        <f t="shared" si="43"/>
        <v>0</v>
      </c>
      <c r="U207" s="137">
        <f t="shared" si="43"/>
        <v>0</v>
      </c>
      <c r="V207" s="137">
        <f t="shared" si="43"/>
        <v>31500</v>
      </c>
      <c r="W207" s="137">
        <f t="shared" si="43"/>
        <v>0</v>
      </c>
      <c r="X207" s="137">
        <f t="shared" si="43"/>
        <v>0</v>
      </c>
      <c r="Y207" s="137">
        <f t="shared" si="43"/>
        <v>31500</v>
      </c>
    </row>
    <row r="208" spans="1:25" x14ac:dyDescent="0.2">
      <c r="A208" s="163"/>
      <c r="B208" s="125" t="s">
        <v>202</v>
      </c>
      <c r="C208" s="133">
        <v>75000</v>
      </c>
      <c r="D208" s="133">
        <v>0</v>
      </c>
      <c r="E208" s="133">
        <v>24336</v>
      </c>
      <c r="F208" s="133">
        <v>75000</v>
      </c>
      <c r="G208" s="133">
        <v>0</v>
      </c>
      <c r="H208" s="133">
        <v>19632</v>
      </c>
      <c r="I208" s="133">
        <v>67500</v>
      </c>
      <c r="J208" s="133">
        <v>0</v>
      </c>
      <c r="K208" s="133">
        <v>15024</v>
      </c>
      <c r="L208" s="132"/>
      <c r="M208" s="132"/>
      <c r="N208" s="152"/>
      <c r="O208" s="152" t="s">
        <v>64</v>
      </c>
      <c r="P208" s="138" t="s">
        <v>21</v>
      </c>
      <c r="Q208" s="137">
        <f t="shared" ref="Q208:Y210" si="44">C164*B31</f>
        <v>75000</v>
      </c>
      <c r="R208" s="137">
        <f t="shared" si="44"/>
        <v>0</v>
      </c>
      <c r="S208" s="137">
        <f t="shared" si="44"/>
        <v>24336</v>
      </c>
      <c r="T208" s="137">
        <f t="shared" si="44"/>
        <v>75000</v>
      </c>
      <c r="U208" s="137">
        <f t="shared" si="44"/>
        <v>0</v>
      </c>
      <c r="V208" s="137">
        <f t="shared" si="44"/>
        <v>19632</v>
      </c>
      <c r="W208" s="137">
        <f t="shared" si="44"/>
        <v>67500</v>
      </c>
      <c r="X208" s="137">
        <f t="shared" si="44"/>
        <v>0</v>
      </c>
      <c r="Y208" s="137">
        <f t="shared" si="44"/>
        <v>15024</v>
      </c>
    </row>
    <row r="209" spans="1:25" x14ac:dyDescent="0.2">
      <c r="A209" s="163"/>
      <c r="B209" s="125" t="s">
        <v>203</v>
      </c>
      <c r="C209" s="133">
        <v>0</v>
      </c>
      <c r="D209" s="133">
        <v>36000</v>
      </c>
      <c r="E209" s="133">
        <v>0</v>
      </c>
      <c r="F209" s="133">
        <v>0</v>
      </c>
      <c r="G209" s="133">
        <v>28640</v>
      </c>
      <c r="H209" s="133">
        <v>0</v>
      </c>
      <c r="I209" s="133">
        <v>0</v>
      </c>
      <c r="J209" s="133">
        <v>22400</v>
      </c>
      <c r="K209" s="133">
        <v>0</v>
      </c>
      <c r="L209" s="132"/>
      <c r="M209" s="132"/>
      <c r="N209" s="152"/>
      <c r="O209" s="152"/>
      <c r="P209" s="138" t="s">
        <v>33</v>
      </c>
      <c r="Q209" s="137">
        <f t="shared" si="44"/>
        <v>0</v>
      </c>
      <c r="R209" s="137">
        <f t="shared" si="44"/>
        <v>36000</v>
      </c>
      <c r="S209" s="137">
        <f t="shared" si="44"/>
        <v>0</v>
      </c>
      <c r="T209" s="137">
        <f t="shared" si="44"/>
        <v>0</v>
      </c>
      <c r="U209" s="137">
        <f t="shared" si="44"/>
        <v>28639.999999999996</v>
      </c>
      <c r="V209" s="137">
        <f t="shared" si="44"/>
        <v>0</v>
      </c>
      <c r="W209" s="137">
        <f t="shared" si="44"/>
        <v>0</v>
      </c>
      <c r="X209" s="137">
        <f t="shared" si="44"/>
        <v>22400</v>
      </c>
      <c r="Y209" s="137">
        <f t="shared" si="44"/>
        <v>0</v>
      </c>
    </row>
    <row r="210" spans="1:25" x14ac:dyDescent="0.2">
      <c r="A210" s="163"/>
      <c r="B210" s="125" t="s">
        <v>204</v>
      </c>
      <c r="C210" s="133">
        <v>0</v>
      </c>
      <c r="D210" s="133">
        <v>0</v>
      </c>
      <c r="E210" s="133">
        <v>0</v>
      </c>
      <c r="F210" s="133">
        <v>0</v>
      </c>
      <c r="G210" s="133">
        <v>0</v>
      </c>
      <c r="H210" s="133">
        <v>0</v>
      </c>
      <c r="I210" s="133">
        <v>0</v>
      </c>
      <c r="J210" s="133">
        <v>0</v>
      </c>
      <c r="K210" s="133">
        <v>0</v>
      </c>
      <c r="L210" s="132"/>
      <c r="M210" s="132"/>
      <c r="N210" s="152"/>
      <c r="O210" s="152"/>
      <c r="P210" s="138" t="s">
        <v>34</v>
      </c>
      <c r="Q210" s="137">
        <f t="shared" si="44"/>
        <v>0</v>
      </c>
      <c r="R210" s="137">
        <f t="shared" si="44"/>
        <v>0</v>
      </c>
      <c r="S210" s="137">
        <f t="shared" si="44"/>
        <v>0</v>
      </c>
      <c r="T210" s="137">
        <f t="shared" si="44"/>
        <v>0</v>
      </c>
      <c r="U210" s="137">
        <f t="shared" si="44"/>
        <v>0</v>
      </c>
      <c r="V210" s="137">
        <f t="shared" si="44"/>
        <v>0</v>
      </c>
      <c r="W210" s="137">
        <f t="shared" si="44"/>
        <v>0</v>
      </c>
      <c r="X210" s="137">
        <f t="shared" si="44"/>
        <v>0</v>
      </c>
      <c r="Y210" s="137">
        <f t="shared" si="44"/>
        <v>0</v>
      </c>
    </row>
    <row r="211" spans="1:25" x14ac:dyDescent="0.2">
      <c r="A211" s="163"/>
      <c r="B211" s="125" t="s">
        <v>205</v>
      </c>
      <c r="C211" s="133">
        <v>75000</v>
      </c>
      <c r="D211" s="133">
        <v>0</v>
      </c>
      <c r="E211" s="133">
        <v>17280</v>
      </c>
      <c r="F211" s="133">
        <v>67050</v>
      </c>
      <c r="G211" s="133">
        <v>0</v>
      </c>
      <c r="H211" s="133">
        <v>12624</v>
      </c>
      <c r="I211" s="133">
        <v>45000</v>
      </c>
      <c r="J211" s="133">
        <v>0</v>
      </c>
      <c r="K211" s="133">
        <v>10224</v>
      </c>
      <c r="L211" s="132"/>
      <c r="M211" s="132"/>
      <c r="N211" s="152"/>
      <c r="O211" s="152"/>
      <c r="P211" s="138" t="s">
        <v>21</v>
      </c>
      <c r="Q211" s="137">
        <f t="shared" ref="Q211:Y213" si="45">C167*B31</f>
        <v>75000</v>
      </c>
      <c r="R211" s="137">
        <f t="shared" si="45"/>
        <v>0</v>
      </c>
      <c r="S211" s="137">
        <f t="shared" si="45"/>
        <v>17280</v>
      </c>
      <c r="T211" s="137">
        <f t="shared" si="45"/>
        <v>67050</v>
      </c>
      <c r="U211" s="137">
        <f t="shared" si="45"/>
        <v>0</v>
      </c>
      <c r="V211" s="137">
        <f t="shared" si="45"/>
        <v>12624</v>
      </c>
      <c r="W211" s="137">
        <f t="shared" si="45"/>
        <v>45000</v>
      </c>
      <c r="X211" s="137">
        <f t="shared" si="45"/>
        <v>0</v>
      </c>
      <c r="Y211" s="137">
        <f t="shared" si="45"/>
        <v>10224</v>
      </c>
    </row>
    <row r="212" spans="1:25" x14ac:dyDescent="0.2">
      <c r="A212" s="163"/>
      <c r="B212" s="125" t="s">
        <v>206</v>
      </c>
      <c r="C212" s="133">
        <v>0</v>
      </c>
      <c r="D212" s="133">
        <v>36000</v>
      </c>
      <c r="E212" s="133">
        <v>0</v>
      </c>
      <c r="F212" s="133">
        <v>0</v>
      </c>
      <c r="G212" s="133">
        <v>20000</v>
      </c>
      <c r="H212" s="133">
        <v>0</v>
      </c>
      <c r="I212" s="133">
        <v>0</v>
      </c>
      <c r="J212" s="133">
        <v>16000</v>
      </c>
      <c r="K212" s="133">
        <v>0</v>
      </c>
      <c r="L212" s="132"/>
      <c r="M212" s="132"/>
      <c r="N212" s="152"/>
      <c r="O212" s="152"/>
      <c r="P212" s="138" t="s">
        <v>33</v>
      </c>
      <c r="Q212" s="137">
        <f t="shared" si="45"/>
        <v>0</v>
      </c>
      <c r="R212" s="137">
        <f t="shared" si="45"/>
        <v>36000</v>
      </c>
      <c r="S212" s="137">
        <f t="shared" si="45"/>
        <v>0</v>
      </c>
      <c r="T212" s="137">
        <f t="shared" si="45"/>
        <v>0</v>
      </c>
      <c r="U212" s="137">
        <f t="shared" si="45"/>
        <v>20000</v>
      </c>
      <c r="V212" s="137">
        <f t="shared" si="45"/>
        <v>0</v>
      </c>
      <c r="W212" s="137">
        <f t="shared" si="45"/>
        <v>0</v>
      </c>
      <c r="X212" s="137">
        <f t="shared" si="45"/>
        <v>16000</v>
      </c>
      <c r="Y212" s="137">
        <f t="shared" si="45"/>
        <v>0</v>
      </c>
    </row>
    <row r="213" spans="1:25" x14ac:dyDescent="0.2">
      <c r="A213" s="163"/>
      <c r="B213" s="125" t="s">
        <v>207</v>
      </c>
      <c r="C213" s="133">
        <v>0</v>
      </c>
      <c r="D213" s="133">
        <v>0</v>
      </c>
      <c r="E213" s="133">
        <v>0</v>
      </c>
      <c r="F213" s="133">
        <v>0</v>
      </c>
      <c r="G213" s="133">
        <v>0</v>
      </c>
      <c r="H213" s="133">
        <v>0</v>
      </c>
      <c r="I213" s="133">
        <v>0</v>
      </c>
      <c r="J213" s="133">
        <v>0</v>
      </c>
      <c r="K213" s="133">
        <v>0</v>
      </c>
      <c r="L213" s="132"/>
      <c r="M213" s="132"/>
      <c r="N213" s="152"/>
      <c r="O213" s="152"/>
      <c r="P213" s="138" t="s">
        <v>34</v>
      </c>
      <c r="Q213" s="137">
        <f t="shared" si="45"/>
        <v>0</v>
      </c>
      <c r="R213" s="137">
        <f t="shared" si="45"/>
        <v>0</v>
      </c>
      <c r="S213" s="137">
        <f t="shared" si="45"/>
        <v>0</v>
      </c>
      <c r="T213" s="137">
        <f t="shared" si="45"/>
        <v>0</v>
      </c>
      <c r="U213" s="137">
        <f t="shared" si="45"/>
        <v>0</v>
      </c>
      <c r="V213" s="137">
        <f t="shared" si="45"/>
        <v>0</v>
      </c>
      <c r="W213" s="137">
        <f t="shared" si="45"/>
        <v>0</v>
      </c>
      <c r="X213" s="137">
        <f t="shared" si="45"/>
        <v>0</v>
      </c>
      <c r="Y213" s="137">
        <f t="shared" si="45"/>
        <v>0</v>
      </c>
    </row>
    <row r="214" spans="1:25" x14ac:dyDescent="0.2">
      <c r="A214" s="163"/>
      <c r="B214" s="125" t="s">
        <v>208</v>
      </c>
      <c r="C214" s="133">
        <v>45000</v>
      </c>
      <c r="D214" s="133">
        <v>0</v>
      </c>
      <c r="E214" s="133">
        <v>0</v>
      </c>
      <c r="F214" s="133">
        <v>45000</v>
      </c>
      <c r="G214" s="133">
        <v>0</v>
      </c>
      <c r="H214" s="133">
        <v>0</v>
      </c>
      <c r="I214" s="133">
        <v>45000</v>
      </c>
      <c r="J214" s="133">
        <v>0</v>
      </c>
      <c r="K214" s="133">
        <v>0</v>
      </c>
      <c r="L214" s="132"/>
      <c r="M214" s="132"/>
      <c r="N214" s="152"/>
      <c r="O214" s="152"/>
      <c r="P214" s="138" t="s">
        <v>21</v>
      </c>
      <c r="Q214" s="137">
        <f t="shared" ref="Q214:Y216" si="46">C170*B31</f>
        <v>45000</v>
      </c>
      <c r="R214" s="137">
        <f t="shared" si="46"/>
        <v>0</v>
      </c>
      <c r="S214" s="137">
        <f t="shared" si="46"/>
        <v>0</v>
      </c>
      <c r="T214" s="137">
        <f t="shared" si="46"/>
        <v>45000</v>
      </c>
      <c r="U214" s="137">
        <f t="shared" si="46"/>
        <v>0</v>
      </c>
      <c r="V214" s="137">
        <f t="shared" si="46"/>
        <v>0</v>
      </c>
      <c r="W214" s="137">
        <f t="shared" si="46"/>
        <v>45000</v>
      </c>
      <c r="X214" s="137">
        <f t="shared" si="46"/>
        <v>0</v>
      </c>
      <c r="Y214" s="137">
        <f t="shared" si="46"/>
        <v>0</v>
      </c>
    </row>
    <row r="215" spans="1:25" x14ac:dyDescent="0.2">
      <c r="A215" s="163"/>
      <c r="B215" s="125" t="s">
        <v>209</v>
      </c>
      <c r="C215" s="133">
        <v>0</v>
      </c>
      <c r="D215" s="133">
        <v>36000</v>
      </c>
      <c r="E215" s="133">
        <v>0</v>
      </c>
      <c r="F215" s="133">
        <v>0</v>
      </c>
      <c r="G215" s="133">
        <v>36000</v>
      </c>
      <c r="H215" s="133">
        <v>0</v>
      </c>
      <c r="I215" s="133">
        <v>0</v>
      </c>
      <c r="J215" s="133">
        <v>36000</v>
      </c>
      <c r="K215" s="133">
        <v>0</v>
      </c>
      <c r="L215" s="132"/>
      <c r="M215" s="132"/>
      <c r="N215" s="152"/>
      <c r="O215" s="152"/>
      <c r="P215" s="138" t="s">
        <v>33</v>
      </c>
      <c r="Q215" s="137">
        <f t="shared" si="46"/>
        <v>0</v>
      </c>
      <c r="R215" s="137">
        <f t="shared" si="46"/>
        <v>36000</v>
      </c>
      <c r="S215" s="137">
        <f t="shared" si="46"/>
        <v>0</v>
      </c>
      <c r="T215" s="137">
        <f t="shared" si="46"/>
        <v>0</v>
      </c>
      <c r="U215" s="137">
        <f t="shared" si="46"/>
        <v>36000</v>
      </c>
      <c r="V215" s="137">
        <f t="shared" si="46"/>
        <v>0</v>
      </c>
      <c r="W215" s="137">
        <f t="shared" si="46"/>
        <v>0</v>
      </c>
      <c r="X215" s="137">
        <f t="shared" si="46"/>
        <v>36000</v>
      </c>
      <c r="Y215" s="137">
        <f t="shared" si="46"/>
        <v>0</v>
      </c>
    </row>
    <row r="216" spans="1:25" x14ac:dyDescent="0.2">
      <c r="A216" s="163"/>
      <c r="B216" s="125" t="s">
        <v>210</v>
      </c>
      <c r="C216" s="133">
        <v>0</v>
      </c>
      <c r="D216" s="133">
        <v>0</v>
      </c>
      <c r="E216" s="133">
        <v>31500</v>
      </c>
      <c r="F216" s="133">
        <v>0</v>
      </c>
      <c r="G216" s="133">
        <v>0</v>
      </c>
      <c r="H216" s="133">
        <v>31500</v>
      </c>
      <c r="I216" s="133">
        <v>0</v>
      </c>
      <c r="J216" s="133">
        <v>0</v>
      </c>
      <c r="K216" s="133">
        <v>31500</v>
      </c>
      <c r="L216" s="132"/>
      <c r="M216" s="132"/>
      <c r="N216" s="152"/>
      <c r="O216" s="152"/>
      <c r="P216" s="138" t="s">
        <v>34</v>
      </c>
      <c r="Q216" s="137">
        <f t="shared" si="46"/>
        <v>0</v>
      </c>
      <c r="R216" s="137">
        <f t="shared" si="46"/>
        <v>0</v>
      </c>
      <c r="S216" s="137">
        <f t="shared" si="46"/>
        <v>31500</v>
      </c>
      <c r="T216" s="137">
        <f t="shared" si="46"/>
        <v>0</v>
      </c>
      <c r="U216" s="137">
        <f t="shared" si="46"/>
        <v>0</v>
      </c>
      <c r="V216" s="137">
        <f t="shared" si="46"/>
        <v>31500</v>
      </c>
      <c r="W216" s="137">
        <f t="shared" si="46"/>
        <v>0</v>
      </c>
      <c r="X216" s="137">
        <f t="shared" si="46"/>
        <v>0</v>
      </c>
      <c r="Y216" s="137">
        <f t="shared" si="46"/>
        <v>31500</v>
      </c>
    </row>
    <row r="218" spans="1:25" x14ac:dyDescent="0.2">
      <c r="B218" s="129"/>
    </row>
    <row r="220" spans="1:25" x14ac:dyDescent="0.2">
      <c r="B220" s="125" t="s">
        <v>220</v>
      </c>
      <c r="C220" s="160" t="s">
        <v>229</v>
      </c>
      <c r="D220" s="160"/>
      <c r="E220" s="160"/>
      <c r="F220" s="160" t="s">
        <v>230</v>
      </c>
      <c r="G220" s="160"/>
      <c r="H220" s="160"/>
      <c r="I220" s="160" t="s">
        <v>231</v>
      </c>
      <c r="J220" s="160"/>
      <c r="K220" s="160"/>
    </row>
    <row r="221" spans="1:25" ht="18" x14ac:dyDescent="0.2">
      <c r="B221" s="125" t="s">
        <v>76</v>
      </c>
      <c r="C221" s="125" t="s">
        <v>7</v>
      </c>
      <c r="D221" s="125" t="s">
        <v>8</v>
      </c>
      <c r="E221" s="125" t="s">
        <v>9</v>
      </c>
      <c r="F221" s="125" t="s">
        <v>7</v>
      </c>
      <c r="G221" s="125" t="s">
        <v>8</v>
      </c>
      <c r="H221" s="125" t="s">
        <v>9</v>
      </c>
      <c r="I221" s="125" t="s">
        <v>7</v>
      </c>
      <c r="J221" s="125" t="s">
        <v>8</v>
      </c>
      <c r="K221" s="125" t="s">
        <v>9</v>
      </c>
      <c r="N221" s="166" t="s">
        <v>270</v>
      </c>
      <c r="O221" s="166"/>
      <c r="P221" s="125" t="s">
        <v>28</v>
      </c>
      <c r="Q221" s="125" t="s">
        <v>236</v>
      </c>
      <c r="R221" s="125" t="s">
        <v>237</v>
      </c>
    </row>
    <row r="222" spans="1:25" x14ac:dyDescent="0.2">
      <c r="A222" s="163" t="s">
        <v>235</v>
      </c>
      <c r="B222" s="140" t="s">
        <v>62</v>
      </c>
      <c r="C222" s="133">
        <v>2.7</v>
      </c>
      <c r="D222" s="133">
        <v>2</v>
      </c>
      <c r="E222" s="133">
        <v>0</v>
      </c>
      <c r="F222" s="133">
        <v>3.7</v>
      </c>
      <c r="G222" s="133">
        <v>0</v>
      </c>
      <c r="H222" s="133">
        <v>4.7</v>
      </c>
      <c r="I222" s="133">
        <v>3.7</v>
      </c>
      <c r="J222" s="133">
        <v>0</v>
      </c>
      <c r="K222" s="133">
        <v>4.7</v>
      </c>
      <c r="L222" s="132"/>
      <c r="N222" s="152" t="s">
        <v>235</v>
      </c>
      <c r="O222" s="138" t="s">
        <v>62</v>
      </c>
      <c r="P222" s="137">
        <f t="shared" ref="P222:P230" si="47">SUM(C222:E222)-SUM(C235:E235)</f>
        <v>0</v>
      </c>
      <c r="Q222" s="137">
        <f t="shared" ref="Q222:Q230" si="48">SUM(F222:H222)-SUM(F235:H235)</f>
        <v>0</v>
      </c>
      <c r="R222" s="137">
        <f t="shared" ref="R222:R230" si="49">SUM(I222:K222)-SUM(I235:K235)</f>
        <v>0</v>
      </c>
      <c r="S222" s="163" t="s">
        <v>25</v>
      </c>
      <c r="T222" s="163">
        <v>0</v>
      </c>
    </row>
    <row r="223" spans="1:25" x14ac:dyDescent="0.2">
      <c r="A223" s="163"/>
      <c r="B223" s="140" t="s">
        <v>80</v>
      </c>
      <c r="C223" s="133">
        <v>3.7</v>
      </c>
      <c r="D223" s="133">
        <v>1</v>
      </c>
      <c r="E223" s="133">
        <v>0</v>
      </c>
      <c r="F223" s="133">
        <v>3.7</v>
      </c>
      <c r="G223" s="133">
        <v>0</v>
      </c>
      <c r="H223" s="133">
        <v>4.7</v>
      </c>
      <c r="I223" s="133">
        <v>3.7</v>
      </c>
      <c r="J223" s="133">
        <v>0</v>
      </c>
      <c r="K223" s="133">
        <v>4.7</v>
      </c>
      <c r="L223" s="132"/>
      <c r="N223" s="152"/>
      <c r="O223" s="138" t="s">
        <v>80</v>
      </c>
      <c r="P223" s="137">
        <f t="shared" si="47"/>
        <v>0</v>
      </c>
      <c r="Q223" s="137">
        <f t="shared" si="48"/>
        <v>0</v>
      </c>
      <c r="R223" s="137">
        <f t="shared" si="49"/>
        <v>0</v>
      </c>
      <c r="S223" s="163"/>
      <c r="T223" s="163"/>
    </row>
    <row r="224" spans="1:25" x14ac:dyDescent="0.2">
      <c r="A224" s="163"/>
      <c r="B224" s="140" t="s">
        <v>81</v>
      </c>
      <c r="C224" s="133">
        <v>1</v>
      </c>
      <c r="D224" s="133">
        <v>3.7</v>
      </c>
      <c r="E224" s="133">
        <v>0</v>
      </c>
      <c r="F224" s="133">
        <v>3.7</v>
      </c>
      <c r="G224" s="133">
        <v>0</v>
      </c>
      <c r="H224" s="133">
        <v>4.7</v>
      </c>
      <c r="I224" s="133">
        <v>0</v>
      </c>
      <c r="J224" s="133">
        <v>2.8</v>
      </c>
      <c r="K224" s="133">
        <v>4.7</v>
      </c>
      <c r="L224" s="132"/>
      <c r="N224" s="152"/>
      <c r="O224" s="138" t="s">
        <v>81</v>
      </c>
      <c r="P224" s="137">
        <f t="shared" si="47"/>
        <v>0</v>
      </c>
      <c r="Q224" s="137">
        <f t="shared" si="48"/>
        <v>0</v>
      </c>
      <c r="R224" s="137">
        <f t="shared" si="49"/>
        <v>0</v>
      </c>
      <c r="S224" s="163"/>
      <c r="T224" s="163"/>
    </row>
    <row r="225" spans="1:26" x14ac:dyDescent="0.2">
      <c r="A225" s="163" t="s">
        <v>222</v>
      </c>
      <c r="B225" s="140" t="s">
        <v>62</v>
      </c>
      <c r="C225" s="133">
        <v>3.7</v>
      </c>
      <c r="D225" s="133">
        <v>0</v>
      </c>
      <c r="E225" s="133">
        <v>4.7</v>
      </c>
      <c r="F225" s="133">
        <v>3.7</v>
      </c>
      <c r="G225" s="133">
        <v>0</v>
      </c>
      <c r="H225" s="133">
        <v>0.1</v>
      </c>
      <c r="I225" s="133">
        <v>0</v>
      </c>
      <c r="J225" s="133">
        <v>0</v>
      </c>
      <c r="K225" s="133">
        <v>4.7</v>
      </c>
      <c r="L225" s="132"/>
      <c r="N225" s="152" t="s">
        <v>222</v>
      </c>
      <c r="O225" s="138" t="s">
        <v>62</v>
      </c>
      <c r="P225" s="137">
        <f t="shared" si="47"/>
        <v>0</v>
      </c>
      <c r="Q225" s="137">
        <f t="shared" si="48"/>
        <v>0</v>
      </c>
      <c r="R225" s="137">
        <f t="shared" si="49"/>
        <v>0</v>
      </c>
      <c r="S225" s="163"/>
      <c r="T225" s="163"/>
    </row>
    <row r="226" spans="1:26" x14ac:dyDescent="0.2">
      <c r="A226" s="163"/>
      <c r="B226" s="140" t="s">
        <v>80</v>
      </c>
      <c r="C226" s="133">
        <v>1</v>
      </c>
      <c r="D226" s="133">
        <v>3.7</v>
      </c>
      <c r="E226" s="133">
        <v>0</v>
      </c>
      <c r="F226" s="133">
        <v>3.7</v>
      </c>
      <c r="G226" s="133">
        <v>0</v>
      </c>
      <c r="H226" s="133">
        <v>0.1</v>
      </c>
      <c r="I226" s="133">
        <v>0</v>
      </c>
      <c r="J226" s="133">
        <v>0</v>
      </c>
      <c r="K226" s="133">
        <v>4.7</v>
      </c>
      <c r="L226" s="132"/>
      <c r="N226" s="152"/>
      <c r="O226" s="138" t="s">
        <v>80</v>
      </c>
      <c r="P226" s="137">
        <f t="shared" si="47"/>
        <v>0</v>
      </c>
      <c r="Q226" s="137">
        <f t="shared" si="48"/>
        <v>0</v>
      </c>
      <c r="R226" s="137">
        <f t="shared" si="49"/>
        <v>0</v>
      </c>
      <c r="S226" s="163"/>
      <c r="T226" s="163"/>
    </row>
    <row r="227" spans="1:26" x14ac:dyDescent="0.2">
      <c r="A227" s="163"/>
      <c r="B227" s="140" t="s">
        <v>81</v>
      </c>
      <c r="C227" s="133">
        <v>3.7</v>
      </c>
      <c r="D227" s="133">
        <v>2.8</v>
      </c>
      <c r="E227" s="133">
        <v>4.7</v>
      </c>
      <c r="F227" s="133">
        <v>0</v>
      </c>
      <c r="G227" s="133">
        <v>0</v>
      </c>
      <c r="H227" s="133">
        <v>4.7</v>
      </c>
      <c r="I227" s="133">
        <v>0</v>
      </c>
      <c r="J227" s="133">
        <v>2.8</v>
      </c>
      <c r="K227" s="133">
        <v>4.7</v>
      </c>
      <c r="L227" s="132"/>
      <c r="N227" s="152"/>
      <c r="O227" s="138" t="s">
        <v>81</v>
      </c>
      <c r="P227" s="137">
        <f t="shared" si="47"/>
        <v>0</v>
      </c>
      <c r="Q227" s="137">
        <f t="shared" si="48"/>
        <v>0</v>
      </c>
      <c r="R227" s="137">
        <f t="shared" si="49"/>
        <v>0</v>
      </c>
      <c r="S227" s="163"/>
      <c r="T227" s="163"/>
    </row>
    <row r="228" spans="1:26" x14ac:dyDescent="0.2">
      <c r="A228" s="163" t="s">
        <v>223</v>
      </c>
      <c r="B228" s="140" t="s">
        <v>62</v>
      </c>
      <c r="C228" s="133">
        <v>0</v>
      </c>
      <c r="D228" s="133">
        <v>3.7</v>
      </c>
      <c r="E228" s="133">
        <v>0</v>
      </c>
      <c r="F228" s="133">
        <v>0</v>
      </c>
      <c r="G228" s="133">
        <v>2.7</v>
      </c>
      <c r="H228" s="133">
        <v>1</v>
      </c>
      <c r="I228" s="133">
        <v>0</v>
      </c>
      <c r="J228" s="133">
        <v>0</v>
      </c>
      <c r="K228" s="133">
        <v>4.7</v>
      </c>
      <c r="L228" s="132"/>
      <c r="N228" s="152" t="s">
        <v>223</v>
      </c>
      <c r="O228" s="138" t="s">
        <v>62</v>
      </c>
      <c r="P228" s="137">
        <f t="shared" si="47"/>
        <v>0</v>
      </c>
      <c r="Q228" s="137">
        <f t="shared" si="48"/>
        <v>0</v>
      </c>
      <c r="R228" s="137">
        <f t="shared" si="49"/>
        <v>0</v>
      </c>
      <c r="S228" s="163"/>
      <c r="T228" s="163"/>
    </row>
    <row r="229" spans="1:26" x14ac:dyDescent="0.2">
      <c r="A229" s="163"/>
      <c r="B229" s="140" t="s">
        <v>80</v>
      </c>
      <c r="C229" s="133">
        <v>0</v>
      </c>
      <c r="D229" s="133">
        <v>3.7</v>
      </c>
      <c r="E229" s="133">
        <v>0</v>
      </c>
      <c r="F229" s="133">
        <v>0</v>
      </c>
      <c r="G229" s="133">
        <v>3.7</v>
      </c>
      <c r="H229" s="133">
        <v>0</v>
      </c>
      <c r="I229" s="133">
        <v>0</v>
      </c>
      <c r="J229" s="133">
        <v>3.7</v>
      </c>
      <c r="K229" s="133">
        <v>0</v>
      </c>
      <c r="L229" s="132"/>
      <c r="N229" s="152"/>
      <c r="O229" s="138" t="s">
        <v>80</v>
      </c>
      <c r="P229" s="137">
        <f t="shared" si="47"/>
        <v>0</v>
      </c>
      <c r="Q229" s="137">
        <f t="shared" si="48"/>
        <v>0</v>
      </c>
      <c r="R229" s="137">
        <f t="shared" si="49"/>
        <v>0</v>
      </c>
      <c r="S229" s="163"/>
      <c r="T229" s="163"/>
    </row>
    <row r="230" spans="1:26" x14ac:dyDescent="0.2">
      <c r="A230" s="163"/>
      <c r="B230" s="140" t="s">
        <v>81</v>
      </c>
      <c r="C230" s="133">
        <v>0</v>
      </c>
      <c r="D230" s="133">
        <v>3.7</v>
      </c>
      <c r="E230" s="133">
        <v>0</v>
      </c>
      <c r="F230" s="133">
        <v>0</v>
      </c>
      <c r="G230" s="133">
        <v>3.7</v>
      </c>
      <c r="H230" s="133">
        <v>0</v>
      </c>
      <c r="I230" s="133">
        <v>0</v>
      </c>
      <c r="J230" s="133">
        <v>3.7</v>
      </c>
      <c r="K230" s="133">
        <v>0</v>
      </c>
      <c r="L230" s="132"/>
      <c r="N230" s="152"/>
      <c r="O230" s="138" t="s">
        <v>81</v>
      </c>
      <c r="P230" s="137">
        <f t="shared" si="47"/>
        <v>0</v>
      </c>
      <c r="Q230" s="137">
        <f t="shared" si="48"/>
        <v>0</v>
      </c>
      <c r="R230" s="137">
        <f t="shared" si="49"/>
        <v>0</v>
      </c>
      <c r="S230" s="163"/>
      <c r="T230" s="163"/>
    </row>
    <row r="232" spans="1:26" ht="15.75" x14ac:dyDescent="0.2">
      <c r="N232" s="164" t="s">
        <v>95</v>
      </c>
      <c r="O232" s="164"/>
      <c r="P232" s="164"/>
    </row>
    <row r="233" spans="1:26" ht="15.75" x14ac:dyDescent="0.2">
      <c r="B233" s="125" t="s">
        <v>221</v>
      </c>
      <c r="C233" s="160" t="s">
        <v>229</v>
      </c>
      <c r="D233" s="160"/>
      <c r="E233" s="160"/>
      <c r="F233" s="160" t="s">
        <v>230</v>
      </c>
      <c r="G233" s="160"/>
      <c r="H233" s="160"/>
      <c r="I233" s="160" t="s">
        <v>231</v>
      </c>
      <c r="J233" s="160"/>
      <c r="K233" s="160"/>
      <c r="N233" s="136"/>
      <c r="P233" s="160" t="s">
        <v>229</v>
      </c>
      <c r="Q233" s="160"/>
      <c r="R233" s="160"/>
      <c r="S233" s="160" t="s">
        <v>230</v>
      </c>
      <c r="T233" s="160"/>
      <c r="U233" s="160"/>
      <c r="V233" s="160" t="s">
        <v>231</v>
      </c>
      <c r="W233" s="160"/>
      <c r="X233" s="160"/>
    </row>
    <row r="234" spans="1:26" x14ac:dyDescent="0.2">
      <c r="B234" s="125" t="s">
        <v>78</v>
      </c>
      <c r="C234" s="125" t="s">
        <v>7</v>
      </c>
      <c r="D234" s="125" t="s">
        <v>8</v>
      </c>
      <c r="E234" s="125" t="s">
        <v>9</v>
      </c>
      <c r="F234" s="125" t="s">
        <v>7</v>
      </c>
      <c r="G234" s="125" t="s">
        <v>8</v>
      </c>
      <c r="H234" s="125" t="s">
        <v>9</v>
      </c>
      <c r="I234" s="125" t="s">
        <v>7</v>
      </c>
      <c r="J234" s="125" t="s">
        <v>8</v>
      </c>
      <c r="K234" s="125" t="s">
        <v>9</v>
      </c>
      <c r="O234" s="139"/>
      <c r="P234" s="125" t="s">
        <v>7</v>
      </c>
      <c r="Q234" s="125" t="s">
        <v>8</v>
      </c>
      <c r="R234" s="125" t="s">
        <v>9</v>
      </c>
      <c r="S234" s="125" t="s">
        <v>7</v>
      </c>
      <c r="T234" s="125" t="s">
        <v>8</v>
      </c>
      <c r="U234" s="125" t="s">
        <v>9</v>
      </c>
      <c r="V234" s="125" t="s">
        <v>7</v>
      </c>
      <c r="W234" s="125" t="s">
        <v>8</v>
      </c>
      <c r="X234" s="125" t="s">
        <v>9</v>
      </c>
    </row>
    <row r="235" spans="1:26" x14ac:dyDescent="0.2">
      <c r="A235" s="163" t="s">
        <v>235</v>
      </c>
      <c r="B235" s="140" t="s">
        <v>62</v>
      </c>
      <c r="C235" s="133">
        <v>0</v>
      </c>
      <c r="D235" s="133">
        <v>0</v>
      </c>
      <c r="E235" s="133">
        <v>4.7</v>
      </c>
      <c r="F235" s="133">
        <v>0</v>
      </c>
      <c r="G235" s="133">
        <v>3.8</v>
      </c>
      <c r="H235" s="133">
        <v>4.5999999999999996</v>
      </c>
      <c r="I235" s="133">
        <v>0</v>
      </c>
      <c r="J235" s="133">
        <v>3.8</v>
      </c>
      <c r="K235" s="133">
        <v>4.5999999999999996</v>
      </c>
      <c r="N235" s="152" t="s">
        <v>235</v>
      </c>
      <c r="O235" s="138" t="s">
        <v>62</v>
      </c>
      <c r="P235" s="137">
        <f>SUM(C134:C136)+SUM(C137:C139)+SUM(C146:C148)+C222-C235-$C$81*C8</f>
        <v>-33.299999999999997</v>
      </c>
      <c r="Q235" s="137">
        <f>SUM(D134:D136)+SUM(D137:D139)+SUM(D146:D148)+D222-D235-$C$81*C9</f>
        <v>0</v>
      </c>
      <c r="R235" s="137">
        <f>SUM(E134:E136)+SUM(E137:E139)+SUM(E146:E148)+E222-E235-$C$81*C10</f>
        <v>-0.69999999999998863</v>
      </c>
      <c r="S235" s="137">
        <f>SUM(F134:F136)+SUM(F137:F139)+SUM(F146:F148)+F222-F235-$C$81*C8</f>
        <v>-22.299999999999997</v>
      </c>
      <c r="T235" s="137">
        <f>SUM(G134:G136)+SUM(G137:G139)+SUM(G146:G148)+G222-G235-$C$81*C9</f>
        <v>0</v>
      </c>
      <c r="U235" s="137">
        <f>SUM(H134:H136)+SUM(H137:H139)+SUM(H146:H148)+H222-H235-$C$81*C10</f>
        <v>0</v>
      </c>
      <c r="V235" s="137">
        <f>SUM(I134:I136)+SUM(I137:I139)+SUM(I146:I148)+I222-I235-$C$81*C8</f>
        <v>-7.5999999999999943</v>
      </c>
      <c r="W235" s="137">
        <f>SUM(J134:J136)+SUM(J137:J139)+SUM(J146:J148)+J222-J235-$C$81*C9</f>
        <v>0</v>
      </c>
      <c r="X235" s="137">
        <f>SUM(K134:K136)+SUM(K137:K139)+SUM(K146:K148)+K222-K235-$C$81*C10</f>
        <v>0</v>
      </c>
      <c r="Y235" s="163" t="s">
        <v>67</v>
      </c>
      <c r="Z235" s="163">
        <v>0</v>
      </c>
    </row>
    <row r="236" spans="1:26" x14ac:dyDescent="0.2">
      <c r="A236" s="163"/>
      <c r="B236" s="140" t="s">
        <v>80</v>
      </c>
      <c r="C236" s="133">
        <v>0</v>
      </c>
      <c r="D236" s="133">
        <v>0</v>
      </c>
      <c r="E236" s="133">
        <v>4.7</v>
      </c>
      <c r="F236" s="133">
        <v>0</v>
      </c>
      <c r="G236" s="133">
        <v>3.8</v>
      </c>
      <c r="H236" s="133">
        <v>4.5999999999999996</v>
      </c>
      <c r="I236" s="133">
        <v>0</v>
      </c>
      <c r="J236" s="133">
        <v>3.8</v>
      </c>
      <c r="K236" s="133">
        <v>4.5999999999999996</v>
      </c>
      <c r="N236" s="152"/>
      <c r="O236" s="138" t="s">
        <v>80</v>
      </c>
      <c r="P236" s="137">
        <f>SUM(C134:C136)+SUM(C137:C139)+SUM(C155:C157)+C223-C236-$C$81*C8</f>
        <v>-32.299999999999997</v>
      </c>
      <c r="Q236" s="137">
        <f>SUM(D134:D136)+SUM(D137:D139)+SUM(D155:D157)+D223-D236-$C$81*C9</f>
        <v>-11</v>
      </c>
      <c r="R236" s="137">
        <f>SUM(E134:E136)+SUM(E137:E139)+SUM(E155:E157)+E223-E236-$C$81*C10</f>
        <v>-0.69999999999998863</v>
      </c>
      <c r="S236" s="137">
        <f>SUM(F134:F136)+SUM(F137:F139)+SUM(F155:F157)+F223-F236-$C$81*C8</f>
        <v>-22.299999999999997</v>
      </c>
      <c r="T236" s="137">
        <f>SUM(G134:G136)+SUM(G137:G139)+SUM(G155:G157)+G223-G236-$C$81*C9</f>
        <v>0</v>
      </c>
      <c r="U236" s="137">
        <f>SUM(H134:H136)+SUM(H137:H139)+SUM(H155:H157)+H223-H236-$C$81*C10</f>
        <v>0</v>
      </c>
      <c r="V236" s="137">
        <f>SUM(I134:I136)+SUM(I137:I139)+SUM(I155:I157)+I223-I236-$C$81*C8</f>
        <v>-7.5999999999999943</v>
      </c>
      <c r="W236" s="137">
        <f>SUM(J134:J136)+SUM(J137:J139)+SUM(J155:J157)+J223-J236-$C$81*C9</f>
        <v>0</v>
      </c>
      <c r="X236" s="137">
        <f>SUM(K134:K136)+SUM(K137:K139)+SUM(K155:K157)+K223-K236-$C$81*C10</f>
        <v>0</v>
      </c>
      <c r="Y236" s="163"/>
      <c r="Z236" s="163"/>
    </row>
    <row r="237" spans="1:26" x14ac:dyDescent="0.2">
      <c r="A237" s="163"/>
      <c r="B237" s="140" t="s">
        <v>81</v>
      </c>
      <c r="C237" s="133">
        <v>0</v>
      </c>
      <c r="D237" s="133">
        <v>0</v>
      </c>
      <c r="E237" s="133">
        <v>4.7</v>
      </c>
      <c r="F237" s="133">
        <v>0</v>
      </c>
      <c r="G237" s="133">
        <v>3.8</v>
      </c>
      <c r="H237" s="133">
        <v>4.5999999999999996</v>
      </c>
      <c r="I237" s="133">
        <v>3.7</v>
      </c>
      <c r="J237" s="133">
        <v>3.8</v>
      </c>
      <c r="K237" s="133">
        <v>0</v>
      </c>
      <c r="N237" s="152"/>
      <c r="O237" s="138" t="s">
        <v>81</v>
      </c>
      <c r="P237" s="137">
        <f>SUM(C134:C136)+SUM(C137:C139)+SUM(C164:C166)+C224-C237-$C$81*C8</f>
        <v>-15</v>
      </c>
      <c r="Q237" s="137">
        <f>SUM(D134:D136)+SUM(D137:D139)+SUM(D164:D166)+D224-D237-$C$81*C9</f>
        <v>-3.2999999999999972</v>
      </c>
      <c r="R237" s="137">
        <f>SUM(E134:E136)+SUM(E137:E139)+SUM(E164:E166)+E224-E237-$C$81*C10</f>
        <v>0</v>
      </c>
      <c r="S237" s="137">
        <f>SUM(F134:F136)+SUM(F137:F139)+SUM(F164:F166)+F224-F237-$C$81*C8</f>
        <v>-2.2999999999999972</v>
      </c>
      <c r="T237" s="137">
        <f>SUM(G134:G136)+SUM(G137:G139)+SUM(G164:G166)+G224-G237-$C$81*C9</f>
        <v>0</v>
      </c>
      <c r="U237" s="137">
        <f>SUM(H134:H136)+SUM(H137:H139)+SUM(H164:H166)+H224-H237-$C$81*C10</f>
        <v>0</v>
      </c>
      <c r="V237" s="137">
        <f>SUM(I134:I136)+SUM(I137:I139)+SUM(I164:I166)+I224-I237-$C$81*C8</f>
        <v>0</v>
      </c>
      <c r="W237" s="137">
        <f>SUM(J134:J136)+SUM(J137:J139)+SUM(J164:J166)+J224-J237-$C$81*C9</f>
        <v>0</v>
      </c>
      <c r="X237" s="137">
        <f>SUM(K134:K136)+SUM(K137:K139)+SUM(K164:K166)+K224-K237-$C$81*C10</f>
        <v>0</v>
      </c>
      <c r="Y237" s="163"/>
      <c r="Z237" s="163"/>
    </row>
    <row r="238" spans="1:26" x14ac:dyDescent="0.2">
      <c r="A238" s="163" t="s">
        <v>222</v>
      </c>
      <c r="B238" s="140" t="s">
        <v>62</v>
      </c>
      <c r="C238" s="133">
        <v>0</v>
      </c>
      <c r="D238" s="133">
        <v>3.8</v>
      </c>
      <c r="E238" s="133">
        <v>4.5999999999999996</v>
      </c>
      <c r="F238" s="133">
        <v>0</v>
      </c>
      <c r="G238" s="133">
        <v>3.8</v>
      </c>
      <c r="H238" s="133">
        <v>0</v>
      </c>
      <c r="I238" s="133">
        <v>3.7</v>
      </c>
      <c r="J238" s="133">
        <v>1</v>
      </c>
      <c r="K238" s="133">
        <v>0</v>
      </c>
      <c r="N238" s="152" t="s">
        <v>222</v>
      </c>
      <c r="O238" s="138" t="s">
        <v>62</v>
      </c>
      <c r="P238" s="137">
        <f>SUM(C134:C136)+SUM(C140:C142)+SUM(C149:C151)+C225-C238-$C$81*C8</f>
        <v>-17.299999999999997</v>
      </c>
      <c r="Q238" s="137">
        <f>SUM(D134:D136)+SUM(D140:D142)+SUM(D149:D151)+D225-D238-$C$81*C9</f>
        <v>0</v>
      </c>
      <c r="R238" s="137">
        <f>SUM(E134:E136)+SUM(E140:E142)+SUM(E149:E151)+E225-E238-$C$81*C10</f>
        <v>0</v>
      </c>
      <c r="S238" s="137">
        <f>SUM(F134:F136)+SUM(F140:F142)+SUM(F149:F151)+F225-F238-$C$81*C8</f>
        <v>-7.2999999999999972</v>
      </c>
      <c r="T238" s="137">
        <f>SUM(G134:G136)+SUM(G140:G142)+SUM(G149:G151)+G225-G238-$C$81*C9</f>
        <v>0</v>
      </c>
      <c r="U238" s="137">
        <f>SUM(H134:H136)+SUM(H140:H142)+SUM(H149:H151)+H225-H238-$C$81*C10</f>
        <v>0</v>
      </c>
      <c r="V238" s="137">
        <f>SUM(I134:I136)+SUM(I140:I142)+SUM(I149:I151)+I225-I238-$C$81*C8</f>
        <v>0</v>
      </c>
      <c r="W238" s="137">
        <f>SUM(J134:J136)+SUM(J140:J142)+SUM(J149:J151)+J225-J238-$C$81*C9</f>
        <v>0</v>
      </c>
      <c r="X238" s="137">
        <f>SUM(K134:K136)+SUM(K140:K142)+SUM(K149:K151)+K225-K238-$C$81*C10</f>
        <v>0</v>
      </c>
      <c r="Y238" s="163"/>
      <c r="Z238" s="163"/>
    </row>
    <row r="239" spans="1:26" x14ac:dyDescent="0.2">
      <c r="A239" s="163"/>
      <c r="B239" s="140" t="s">
        <v>80</v>
      </c>
      <c r="C239" s="133">
        <v>0</v>
      </c>
      <c r="D239" s="133">
        <v>0</v>
      </c>
      <c r="E239" s="133">
        <v>4.7</v>
      </c>
      <c r="F239" s="133">
        <v>0</v>
      </c>
      <c r="G239" s="133">
        <v>3.8</v>
      </c>
      <c r="H239" s="133">
        <v>0</v>
      </c>
      <c r="I239" s="133">
        <v>3.7</v>
      </c>
      <c r="J239" s="133">
        <v>1</v>
      </c>
      <c r="K239" s="133">
        <v>0</v>
      </c>
      <c r="N239" s="152"/>
      <c r="O239" s="138" t="s">
        <v>80</v>
      </c>
      <c r="P239" s="137">
        <f>SUM(C134:C136)+SUM(C140:C142)+SUM(C158:C160)+C226-C239-$C$81*C8</f>
        <v>-20</v>
      </c>
      <c r="Q239" s="137">
        <f>SUM(D134:D136)+SUM(D140:D142)+SUM(D158:D160)+D226-D239-$C$81*C9</f>
        <v>-0.29999999999999716</v>
      </c>
      <c r="R239" s="137">
        <f>SUM(E134:E136)+SUM(E140:E142)+SUM(E158:E160)+E226-E239-$C$81*C10</f>
        <v>0</v>
      </c>
      <c r="S239" s="137">
        <f>SUM(F134:F136)+SUM(F140:F142)+SUM(F158:F160)+F226-F239-$C$81*C8</f>
        <v>-7.2999999999999972</v>
      </c>
      <c r="T239" s="137">
        <f>SUM(G134:G136)+SUM(G140:G142)+SUM(G158:G160)+G226-G239-$C$81*C9</f>
        <v>0</v>
      </c>
      <c r="U239" s="137">
        <f>SUM(H134:H136)+SUM(H140:H142)+SUM(H158:H160)+H226-H239-$C$81*C10</f>
        <v>0</v>
      </c>
      <c r="V239" s="137">
        <f>SUM(I134:I136)+SUM(I140:I142)+SUM(I158:I160)+I226-I239-$C$81*C8</f>
        <v>0</v>
      </c>
      <c r="W239" s="137">
        <f>SUM(J134:J136)+SUM(J140:J142)+SUM(J158:J160)+J226-J239-$C$81*C9</f>
        <v>0</v>
      </c>
      <c r="X239" s="137">
        <f>SUM(K134:K136)+SUM(K140:K142)+SUM(K158:K160)+K226-K239-$C$81*C10</f>
        <v>0</v>
      </c>
      <c r="Y239" s="163"/>
      <c r="Z239" s="163"/>
    </row>
    <row r="240" spans="1:26" x14ac:dyDescent="0.2">
      <c r="A240" s="163"/>
      <c r="B240" s="140" t="s">
        <v>81</v>
      </c>
      <c r="C240" s="133">
        <v>2.7</v>
      </c>
      <c r="D240" s="133">
        <v>3.8</v>
      </c>
      <c r="E240" s="133">
        <v>4.7</v>
      </c>
      <c r="F240" s="133">
        <v>3.7</v>
      </c>
      <c r="G240" s="133">
        <v>1</v>
      </c>
      <c r="H240" s="133">
        <v>0</v>
      </c>
      <c r="I240" s="133">
        <v>3.7</v>
      </c>
      <c r="J240" s="133">
        <v>3.8</v>
      </c>
      <c r="K240" s="133">
        <v>0</v>
      </c>
      <c r="N240" s="152"/>
      <c r="O240" s="138" t="s">
        <v>81</v>
      </c>
      <c r="P240" s="137">
        <f>SUM(C134:C136)+SUM(C140:C142)+SUM(C167:C169)+C227-C240-$C$81*C8</f>
        <v>0</v>
      </c>
      <c r="Q240" s="137">
        <f>SUM(D134:D136)+SUM(D140:D142)+SUM(D167:D169)+D227-D240-$C$81*C9</f>
        <v>0</v>
      </c>
      <c r="R240" s="137">
        <f>SUM(E134:E136)+SUM(E140:E142)+SUM(E167:E169)+E227-E240-$C$81*C10</f>
        <v>0</v>
      </c>
      <c r="S240" s="137">
        <f>SUM(F134:F136)+SUM(F140:F142)+SUM(F167:F169)+F227-F240-$C$81*C8</f>
        <v>0</v>
      </c>
      <c r="T240" s="137">
        <f>SUM(G134:G136)+SUM(G140:G142)+SUM(G167:G169)+G227-G240-$C$81*C9</f>
        <v>0</v>
      </c>
      <c r="U240" s="137">
        <f>SUM(H134:H136)+SUM(H140:H142)+SUM(H167:H169)+H227-H240-$C$81*C10</f>
        <v>0</v>
      </c>
      <c r="V240" s="137">
        <f>SUM(I134:I136)+SUM(I140:I142)+SUM(I167:I169)+I227-I240-$C$81*C8</f>
        <v>0</v>
      </c>
      <c r="W240" s="137">
        <f>SUM(J134:J136)+SUM(J140:J142)+SUM(J167:J169)+J227-J240-$C$81*C9</f>
        <v>0</v>
      </c>
      <c r="X240" s="137">
        <f>SUM(K134:K136)+SUM(K140:K142)+SUM(K167:K169)+K227-K240-$C$81*C10</f>
        <v>0</v>
      </c>
      <c r="Y240" s="163"/>
      <c r="Z240" s="163"/>
    </row>
    <row r="241" spans="1:26" x14ac:dyDescent="0.2">
      <c r="A241" s="163" t="s">
        <v>223</v>
      </c>
      <c r="B241" s="140" t="s">
        <v>62</v>
      </c>
      <c r="C241" s="133">
        <v>3.7</v>
      </c>
      <c r="D241" s="133">
        <v>0</v>
      </c>
      <c r="E241" s="133">
        <v>0</v>
      </c>
      <c r="F241" s="133">
        <v>3.7</v>
      </c>
      <c r="G241" s="133">
        <v>0</v>
      </c>
      <c r="H241" s="133">
        <v>0</v>
      </c>
      <c r="I241" s="133">
        <v>3.7</v>
      </c>
      <c r="J241" s="133">
        <v>1</v>
      </c>
      <c r="K241" s="133">
        <v>0</v>
      </c>
      <c r="N241" s="152" t="s">
        <v>223</v>
      </c>
      <c r="O241" s="138" t="s">
        <v>62</v>
      </c>
      <c r="P241" s="137">
        <f>SUM(C134:C136)+SUM(C143:C145)+SUM(C152:C154)+C228-C241-$C$81*C8</f>
        <v>0</v>
      </c>
      <c r="Q241" s="137">
        <f>SUM(D134:D136)+SUM(D143:D145)+SUM(D152:D154)+D228-D241-$C$81*C9</f>
        <v>-20.299999999999997</v>
      </c>
      <c r="R241" s="137">
        <f>SUM(E134:E136)+SUM(E143:E145)+SUM(E152:E154)+E228-E241-$C$81*C10</f>
        <v>-6</v>
      </c>
      <c r="S241" s="137">
        <f>SUM(F134:F136)+SUM(F143:F145)+SUM(F152:F154)+F228-F241-$C$81*C8</f>
        <v>0</v>
      </c>
      <c r="T241" s="137">
        <f>SUM(G134:G136)+SUM(G143:G145)+SUM(G152:G154)+G228-G241-$C$81*C9</f>
        <v>-1.2999999999999972</v>
      </c>
      <c r="U241" s="137">
        <f>SUM(H134:H136)+SUM(H143:H145)+SUM(H152:H154)+H228-H241-$C$81*C10</f>
        <v>0</v>
      </c>
      <c r="V241" s="137">
        <f>SUM(I134:I136)+SUM(I143:I145)+SUM(I152:I154)+I228-I241-$C$81*C8</f>
        <v>0</v>
      </c>
      <c r="W241" s="137">
        <f>SUM(J134:J136)+SUM(J143:J145)+SUM(J152:J154)+J228-J241-$C$81*C9</f>
        <v>0</v>
      </c>
      <c r="X241" s="137">
        <f>SUM(K134:K136)+SUM(K143:K145)+SUM(K152:K154)+K228-K241-$C$81*C10</f>
        <v>0</v>
      </c>
      <c r="Y241" s="163"/>
      <c r="Z241" s="163"/>
    </row>
    <row r="242" spans="1:26" x14ac:dyDescent="0.2">
      <c r="A242" s="163"/>
      <c r="B242" s="140" t="s">
        <v>80</v>
      </c>
      <c r="C242" s="133">
        <v>3.7</v>
      </c>
      <c r="D242" s="133">
        <v>0</v>
      </c>
      <c r="E242" s="133">
        <v>0</v>
      </c>
      <c r="F242" s="133">
        <v>3.7</v>
      </c>
      <c r="G242" s="133">
        <v>0</v>
      </c>
      <c r="H242" s="133">
        <v>0</v>
      </c>
      <c r="I242" s="133">
        <v>3.7</v>
      </c>
      <c r="J242" s="133">
        <v>0</v>
      </c>
      <c r="K242" s="133">
        <v>0</v>
      </c>
      <c r="N242" s="152"/>
      <c r="O242" s="138" t="s">
        <v>80</v>
      </c>
      <c r="P242" s="137">
        <f>SUM(C134:C136)+SUM(C143:C145)+SUM(C161:C163)+C229-C242-$C$81*C8</f>
        <v>0</v>
      </c>
      <c r="Q242" s="137">
        <f>SUM(D134:D136)+SUM(D143:D145)+SUM(D161:D163)+D229-D242-$C$81*C9</f>
        <v>-30.299999999999997</v>
      </c>
      <c r="R242" s="137">
        <f>SUM(E134:E136)+SUM(E143:E145)+SUM(E161:E163)+E229-E242-$C$81*C10</f>
        <v>-16</v>
      </c>
      <c r="S242" s="137">
        <f>SUM(F134:F136)+SUM(F143:F145)+SUM(F161:F163)+F229-F242-$C$81*C8</f>
        <v>0</v>
      </c>
      <c r="T242" s="137">
        <f>SUM(G134:G136)+SUM(G143:G145)+SUM(G161:G163)+G229-G242-$C$81*C9</f>
        <v>-10.299999999999997</v>
      </c>
      <c r="U242" s="137">
        <f>SUM(H134:H136)+SUM(H143:H145)+SUM(H161:H163)+H229-H242-$C$81*C10</f>
        <v>-11</v>
      </c>
      <c r="V242" s="137">
        <f>SUM(I134:I136)+SUM(I143:I145)+SUM(I161:I163)+I229-I242-$C$81*C8</f>
        <v>0</v>
      </c>
      <c r="W242" s="137">
        <f>SUM(J134:J136)+SUM(J143:J145)+SUM(J161:J163)+J229-J242-$C$81*C9</f>
        <v>-5.2999999999999972</v>
      </c>
      <c r="X242" s="137">
        <f>SUM(K134:K136)+SUM(K143:K145)+SUM(K161:K163)+K229-K242-$C$81*C10</f>
        <v>-6</v>
      </c>
      <c r="Y242" s="163"/>
      <c r="Z242" s="163"/>
    </row>
    <row r="243" spans="1:26" x14ac:dyDescent="0.2">
      <c r="A243" s="163"/>
      <c r="B243" s="140" t="s">
        <v>81</v>
      </c>
      <c r="C243" s="133">
        <v>3.7</v>
      </c>
      <c r="D243" s="133">
        <v>0</v>
      </c>
      <c r="E243" s="133">
        <v>0</v>
      </c>
      <c r="F243" s="133">
        <v>3.7</v>
      </c>
      <c r="G243" s="133">
        <v>0</v>
      </c>
      <c r="H243" s="133">
        <v>0</v>
      </c>
      <c r="I243" s="133">
        <v>3.7</v>
      </c>
      <c r="J243" s="133">
        <v>0</v>
      </c>
      <c r="K243" s="133">
        <v>0</v>
      </c>
      <c r="N243" s="152"/>
      <c r="O243" s="138" t="s">
        <v>81</v>
      </c>
      <c r="P243" s="137">
        <f>SUM(C134:C136)+SUM(C143:C145)+SUM(C170:C172)+C230-C243-$C$81*C8</f>
        <v>0</v>
      </c>
      <c r="Q243" s="137">
        <f>SUM(D134:D136)+SUM(D143:D145)+SUM(D170:D172)+D230-D243-$C$81*C9</f>
        <v>-25.299999999999997</v>
      </c>
      <c r="R243" s="137">
        <f>SUM(E134:E136)+SUM(E143:E145)+SUM(E170:E172)+E230-E243-$C$81*C10</f>
        <v>-16</v>
      </c>
      <c r="S243" s="137">
        <f>SUM(F134:F136)+SUM(F143:F145)+SUM(F170:F172)+F230-F243-$C$81*C8</f>
        <v>0</v>
      </c>
      <c r="T243" s="137">
        <f>SUM(G134:G136)+SUM(G143:G145)+SUM(G170:G172)+G230-G243-$C$81*C9</f>
        <v>-5.2999999999999972</v>
      </c>
      <c r="U243" s="137">
        <f>SUM(H134:H136)+SUM(H143:H145)+SUM(H170:H172)+H230-H243-$C$81*C10</f>
        <v>-11</v>
      </c>
      <c r="V243" s="137">
        <f>SUM(I134:I136)+SUM(I143:I145)+SUM(I170:I172)+I230-I243-$C$81*C8</f>
        <v>0</v>
      </c>
      <c r="W243" s="137">
        <f>SUM(J134:J136)+SUM(J143:J145)+SUM(J170:J172)+J230-J243-$C$81*C9</f>
        <v>-0.29999999999999716</v>
      </c>
      <c r="X243" s="137">
        <f>SUM(K134:K136)+SUM(K143:K145)+SUM(K170:K172)+K230-K243-$C$81*C10</f>
        <v>-6</v>
      </c>
      <c r="Y243" s="163"/>
      <c r="Z243" s="163"/>
    </row>
    <row r="246" spans="1:26" x14ac:dyDescent="0.2">
      <c r="G246" s="140"/>
    </row>
    <row r="247" spans="1:26" ht="20.25" x14ac:dyDescent="0.2">
      <c r="A247" s="161" t="s">
        <v>276</v>
      </c>
      <c r="B247" s="161"/>
      <c r="C247" s="161"/>
      <c r="N247" s="162" t="s">
        <v>271</v>
      </c>
      <c r="O247" s="162"/>
      <c r="P247" s="162"/>
    </row>
    <row r="248" spans="1:26" ht="20.25" x14ac:dyDescent="0.2">
      <c r="A248" s="161" t="s">
        <v>277</v>
      </c>
      <c r="B248" s="161"/>
      <c r="C248" s="161"/>
      <c r="D248" s="160" t="s">
        <v>229</v>
      </c>
      <c r="E248" s="160"/>
      <c r="F248" s="160"/>
      <c r="G248" s="160" t="s">
        <v>230</v>
      </c>
      <c r="H248" s="160"/>
      <c r="I248" s="160"/>
      <c r="J248" s="160" t="s">
        <v>231</v>
      </c>
      <c r="K248" s="160"/>
      <c r="L248" s="160"/>
      <c r="N248" s="162" t="s">
        <v>272</v>
      </c>
      <c r="O248" s="162"/>
      <c r="P248" s="162"/>
      <c r="Q248" s="160" t="s">
        <v>229</v>
      </c>
      <c r="R248" s="160"/>
      <c r="S248" s="160"/>
      <c r="T248" s="160" t="s">
        <v>230</v>
      </c>
      <c r="U248" s="160"/>
      <c r="V248" s="160"/>
      <c r="W248" s="160" t="s">
        <v>231</v>
      </c>
      <c r="X248" s="160"/>
      <c r="Y248" s="160"/>
    </row>
    <row r="249" spans="1:26" ht="20.25" x14ac:dyDescent="0.2">
      <c r="A249" s="161" t="s">
        <v>278</v>
      </c>
      <c r="B249" s="161"/>
      <c r="C249" s="161"/>
      <c r="D249" s="125" t="s">
        <v>7</v>
      </c>
      <c r="E249" s="125" t="s">
        <v>8</v>
      </c>
      <c r="F249" s="125" t="s">
        <v>9</v>
      </c>
      <c r="G249" s="125" t="s">
        <v>7</v>
      </c>
      <c r="H249" s="125" t="s">
        <v>8</v>
      </c>
      <c r="I249" s="125" t="s">
        <v>9</v>
      </c>
      <c r="J249" s="125" t="s">
        <v>7</v>
      </c>
      <c r="K249" s="125" t="s">
        <v>8</v>
      </c>
      <c r="L249" s="125" t="s">
        <v>9</v>
      </c>
      <c r="N249" s="162" t="s">
        <v>273</v>
      </c>
      <c r="O249" s="162"/>
      <c r="P249" s="162"/>
      <c r="Q249" s="125" t="s">
        <v>7</v>
      </c>
      <c r="R249" s="125" t="s">
        <v>8</v>
      </c>
      <c r="S249" s="125" t="s">
        <v>9</v>
      </c>
      <c r="T249" s="125" t="s">
        <v>7</v>
      </c>
      <c r="U249" s="125" t="s">
        <v>8</v>
      </c>
      <c r="V249" s="125" t="s">
        <v>9</v>
      </c>
      <c r="W249" s="125" t="s">
        <v>7</v>
      </c>
      <c r="X249" s="125" t="s">
        <v>8</v>
      </c>
      <c r="Y249" s="125" t="s">
        <v>9</v>
      </c>
    </row>
    <row r="250" spans="1:26" x14ac:dyDescent="0.2">
      <c r="A250" s="152" t="s">
        <v>73</v>
      </c>
      <c r="B250" s="152"/>
      <c r="C250" s="138" t="s">
        <v>21</v>
      </c>
      <c r="D250" s="125">
        <f t="shared" ref="D250:L252" si="50">C38*B19</f>
        <v>12000</v>
      </c>
      <c r="E250" s="125">
        <f t="shared" si="50"/>
        <v>18000</v>
      </c>
      <c r="F250" s="125">
        <f t="shared" si="50"/>
        <v>22500</v>
      </c>
      <c r="G250" s="125">
        <f t="shared" si="50"/>
        <v>24000</v>
      </c>
      <c r="H250" s="125">
        <f t="shared" si="50"/>
        <v>36000</v>
      </c>
      <c r="I250" s="125">
        <f t="shared" si="50"/>
        <v>25000</v>
      </c>
      <c r="J250" s="125">
        <f t="shared" si="50"/>
        <v>54000</v>
      </c>
      <c r="K250" s="125">
        <f t="shared" si="50"/>
        <v>40500</v>
      </c>
      <c r="L250" s="125">
        <f t="shared" si="50"/>
        <v>27500</v>
      </c>
      <c r="N250" s="152" t="s">
        <v>73</v>
      </c>
      <c r="O250" s="152"/>
      <c r="P250" s="138" t="s">
        <v>21</v>
      </c>
      <c r="Q250" s="137">
        <f t="shared" ref="Q250:Q288" si="51">Q178-C178+R89</f>
        <v>12000</v>
      </c>
      <c r="R250" s="137">
        <f t="shared" ref="R250:R288" si="52">R178-D178+S89</f>
        <v>18000</v>
      </c>
      <c r="S250" s="137">
        <f t="shared" ref="S250:S288" si="53">S178-E178+T89</f>
        <v>22500</v>
      </c>
      <c r="T250" s="137">
        <f t="shared" ref="T250:T288" si="54">T178-F178+U89</f>
        <v>24000</v>
      </c>
      <c r="U250" s="137">
        <f t="shared" ref="U250:U288" si="55">U178-G178+V89</f>
        <v>36000</v>
      </c>
      <c r="V250" s="137">
        <f t="shared" ref="V250:V288" si="56">V178-H178+W89</f>
        <v>25000</v>
      </c>
      <c r="W250" s="137">
        <f t="shared" ref="W250:W288" si="57">W178-I178+X89</f>
        <v>54000</v>
      </c>
      <c r="X250" s="137">
        <f t="shared" ref="X250:X288" si="58">X178-J178+Y89</f>
        <v>40500</v>
      </c>
      <c r="Y250" s="137">
        <f t="shared" ref="Y250:Y288" si="59">Y178-K178+Z89</f>
        <v>27500</v>
      </c>
    </row>
    <row r="251" spans="1:26" x14ac:dyDescent="0.2">
      <c r="A251" s="152"/>
      <c r="B251" s="152"/>
      <c r="C251" s="138" t="s">
        <v>33</v>
      </c>
      <c r="D251" s="125">
        <f t="shared" si="50"/>
        <v>15000</v>
      </c>
      <c r="E251" s="125">
        <f t="shared" si="50"/>
        <v>20000</v>
      </c>
      <c r="F251" s="125">
        <f t="shared" si="50"/>
        <v>16500</v>
      </c>
      <c r="G251" s="125">
        <f t="shared" si="50"/>
        <v>25000</v>
      </c>
      <c r="H251" s="125">
        <f t="shared" si="50"/>
        <v>33600</v>
      </c>
      <c r="I251" s="125">
        <f t="shared" si="50"/>
        <v>15600</v>
      </c>
      <c r="J251" s="125">
        <f t="shared" si="50"/>
        <v>50000</v>
      </c>
      <c r="K251" s="125">
        <f t="shared" si="50"/>
        <v>36800</v>
      </c>
      <c r="L251" s="125">
        <f t="shared" si="50"/>
        <v>16800</v>
      </c>
      <c r="N251" s="152"/>
      <c r="O251" s="152"/>
      <c r="P251" s="138" t="s">
        <v>33</v>
      </c>
      <c r="Q251" s="137">
        <f t="shared" si="51"/>
        <v>0</v>
      </c>
      <c r="R251" s="137">
        <f t="shared" si="52"/>
        <v>0</v>
      </c>
      <c r="S251" s="137">
        <f t="shared" si="53"/>
        <v>0</v>
      </c>
      <c r="T251" s="137">
        <f t="shared" si="54"/>
        <v>0</v>
      </c>
      <c r="U251" s="137">
        <f t="shared" si="55"/>
        <v>0</v>
      </c>
      <c r="V251" s="137">
        <f t="shared" si="56"/>
        <v>0</v>
      </c>
      <c r="W251" s="137">
        <f t="shared" si="57"/>
        <v>0</v>
      </c>
      <c r="X251" s="137">
        <f t="shared" si="58"/>
        <v>0</v>
      </c>
      <c r="Y251" s="137">
        <f t="shared" si="59"/>
        <v>0</v>
      </c>
    </row>
    <row r="252" spans="1:26" x14ac:dyDescent="0.2">
      <c r="A252" s="152"/>
      <c r="B252" s="152"/>
      <c r="C252" s="138" t="s">
        <v>34</v>
      </c>
      <c r="D252" s="125">
        <f t="shared" si="50"/>
        <v>19000</v>
      </c>
      <c r="E252" s="125">
        <f t="shared" si="50"/>
        <v>21000</v>
      </c>
      <c r="F252" s="125">
        <f t="shared" si="50"/>
        <v>12000</v>
      </c>
      <c r="G252" s="125">
        <f t="shared" si="50"/>
        <v>33250</v>
      </c>
      <c r="H252" s="125">
        <f t="shared" si="50"/>
        <v>27000</v>
      </c>
      <c r="I252" s="125">
        <f t="shared" si="50"/>
        <v>12600</v>
      </c>
      <c r="J252" s="125">
        <f t="shared" si="50"/>
        <v>57000</v>
      </c>
      <c r="K252" s="125">
        <f t="shared" si="50"/>
        <v>28200</v>
      </c>
      <c r="L252" s="125">
        <f t="shared" si="50"/>
        <v>12800</v>
      </c>
      <c r="N252" s="152"/>
      <c r="O252" s="152"/>
      <c r="P252" s="138" t="s">
        <v>34</v>
      </c>
      <c r="Q252" s="137">
        <f t="shared" si="51"/>
        <v>0</v>
      </c>
      <c r="R252" s="137">
        <f t="shared" si="52"/>
        <v>0</v>
      </c>
      <c r="S252" s="137">
        <f t="shared" si="53"/>
        <v>0</v>
      </c>
      <c r="T252" s="137">
        <f t="shared" si="54"/>
        <v>0</v>
      </c>
      <c r="U252" s="137">
        <f t="shared" si="55"/>
        <v>0</v>
      </c>
      <c r="V252" s="137">
        <f t="shared" si="56"/>
        <v>0</v>
      </c>
      <c r="W252" s="137">
        <f t="shared" si="57"/>
        <v>0</v>
      </c>
      <c r="X252" s="137">
        <f t="shared" si="58"/>
        <v>0</v>
      </c>
      <c r="Y252" s="137">
        <f t="shared" si="59"/>
        <v>0</v>
      </c>
    </row>
    <row r="253" spans="1:26" x14ac:dyDescent="0.2">
      <c r="A253" s="159" t="s">
        <v>74</v>
      </c>
      <c r="B253" s="159"/>
      <c r="C253" s="138" t="s">
        <v>21</v>
      </c>
      <c r="D253" s="125">
        <f t="shared" ref="D253:L255" si="60">C41*B25</f>
        <v>28000</v>
      </c>
      <c r="E253" s="125">
        <f t="shared" si="60"/>
        <v>46200</v>
      </c>
      <c r="F253" s="125">
        <f t="shared" si="60"/>
        <v>35000</v>
      </c>
      <c r="G253" s="125">
        <f t="shared" si="60"/>
        <v>28000</v>
      </c>
      <c r="H253" s="125">
        <f t="shared" si="60"/>
        <v>46200</v>
      </c>
      <c r="I253" s="125">
        <f t="shared" si="60"/>
        <v>35000</v>
      </c>
      <c r="J253" s="125">
        <f t="shared" si="60"/>
        <v>28000</v>
      </c>
      <c r="K253" s="125">
        <f t="shared" si="60"/>
        <v>46200</v>
      </c>
      <c r="L253" s="125">
        <f t="shared" si="60"/>
        <v>35000</v>
      </c>
      <c r="N253" s="159" t="s">
        <v>74</v>
      </c>
      <c r="O253" s="159"/>
      <c r="P253" s="138" t="s">
        <v>21</v>
      </c>
      <c r="Q253" s="137">
        <f t="shared" si="51"/>
        <v>0</v>
      </c>
      <c r="R253" s="137">
        <f t="shared" si="52"/>
        <v>46200</v>
      </c>
      <c r="S253" s="137">
        <f t="shared" si="53"/>
        <v>35000</v>
      </c>
      <c r="T253" s="137">
        <f t="shared" si="54"/>
        <v>0</v>
      </c>
      <c r="U253" s="137">
        <f t="shared" si="55"/>
        <v>46200</v>
      </c>
      <c r="V253" s="137">
        <f t="shared" si="56"/>
        <v>35000</v>
      </c>
      <c r="W253" s="137">
        <f t="shared" si="57"/>
        <v>0</v>
      </c>
      <c r="X253" s="137">
        <f t="shared" si="58"/>
        <v>46200</v>
      </c>
      <c r="Y253" s="137">
        <f t="shared" si="59"/>
        <v>35000</v>
      </c>
    </row>
    <row r="254" spans="1:26" x14ac:dyDescent="0.2">
      <c r="A254" s="159"/>
      <c r="B254" s="159"/>
      <c r="C254" s="138" t="s">
        <v>33</v>
      </c>
      <c r="D254" s="125">
        <f t="shared" si="60"/>
        <v>32500</v>
      </c>
      <c r="E254" s="125">
        <f t="shared" si="60"/>
        <v>40500</v>
      </c>
      <c r="F254" s="125">
        <f t="shared" si="60"/>
        <v>20800</v>
      </c>
      <c r="G254" s="125">
        <f t="shared" si="60"/>
        <v>32500</v>
      </c>
      <c r="H254" s="125">
        <f t="shared" si="60"/>
        <v>40500</v>
      </c>
      <c r="I254" s="125">
        <f t="shared" si="60"/>
        <v>20800</v>
      </c>
      <c r="J254" s="125">
        <f t="shared" si="60"/>
        <v>32500</v>
      </c>
      <c r="K254" s="125">
        <f t="shared" si="60"/>
        <v>40500</v>
      </c>
      <c r="L254" s="125">
        <f t="shared" si="60"/>
        <v>20800</v>
      </c>
      <c r="N254" s="159"/>
      <c r="O254" s="159"/>
      <c r="P254" s="138" t="s">
        <v>33</v>
      </c>
      <c r="Q254" s="137">
        <f t="shared" si="51"/>
        <v>0</v>
      </c>
      <c r="R254" s="137">
        <f t="shared" si="52"/>
        <v>0</v>
      </c>
      <c r="S254" s="137">
        <f t="shared" si="53"/>
        <v>0</v>
      </c>
      <c r="T254" s="137">
        <f t="shared" si="54"/>
        <v>0</v>
      </c>
      <c r="U254" s="137">
        <f t="shared" si="55"/>
        <v>0</v>
      </c>
      <c r="V254" s="137">
        <f t="shared" si="56"/>
        <v>0</v>
      </c>
      <c r="W254" s="137">
        <f t="shared" si="57"/>
        <v>32500</v>
      </c>
      <c r="X254" s="137">
        <f t="shared" si="58"/>
        <v>0</v>
      </c>
      <c r="Y254" s="137">
        <f t="shared" si="59"/>
        <v>0</v>
      </c>
    </row>
    <row r="255" spans="1:26" x14ac:dyDescent="0.2">
      <c r="A255" s="159"/>
      <c r="B255" s="159"/>
      <c r="C255" s="138" t="s">
        <v>34</v>
      </c>
      <c r="D255" s="125">
        <f t="shared" si="60"/>
        <v>40250</v>
      </c>
      <c r="E255" s="125">
        <f t="shared" si="60"/>
        <v>34500</v>
      </c>
      <c r="F255" s="125">
        <f t="shared" si="60"/>
        <v>21000</v>
      </c>
      <c r="G255" s="125">
        <f t="shared" si="60"/>
        <v>40250</v>
      </c>
      <c r="H255" s="125">
        <f t="shared" si="60"/>
        <v>34500</v>
      </c>
      <c r="I255" s="125">
        <f t="shared" si="60"/>
        <v>21000</v>
      </c>
      <c r="J255" s="125">
        <f t="shared" si="60"/>
        <v>40250</v>
      </c>
      <c r="K255" s="125">
        <f t="shared" si="60"/>
        <v>34500</v>
      </c>
      <c r="L255" s="125">
        <f t="shared" si="60"/>
        <v>21000</v>
      </c>
      <c r="N255" s="159"/>
      <c r="O255" s="159"/>
      <c r="P255" s="138" t="s">
        <v>34</v>
      </c>
      <c r="Q255" s="137">
        <f t="shared" si="51"/>
        <v>40250</v>
      </c>
      <c r="R255" s="137">
        <f t="shared" si="52"/>
        <v>0</v>
      </c>
      <c r="S255" s="137">
        <f t="shared" si="53"/>
        <v>0</v>
      </c>
      <c r="T255" s="137">
        <f t="shared" si="54"/>
        <v>40250</v>
      </c>
      <c r="U255" s="137">
        <f t="shared" si="55"/>
        <v>0</v>
      </c>
      <c r="V255" s="137">
        <f t="shared" si="56"/>
        <v>0</v>
      </c>
      <c r="W255" s="137">
        <f t="shared" si="57"/>
        <v>0</v>
      </c>
      <c r="X255" s="137">
        <f t="shared" si="58"/>
        <v>0</v>
      </c>
      <c r="Y255" s="137">
        <f t="shared" si="59"/>
        <v>0</v>
      </c>
    </row>
    <row r="256" spans="1:26" x14ac:dyDescent="0.2">
      <c r="A256" s="159"/>
      <c r="B256" s="159"/>
      <c r="C256" s="138" t="s">
        <v>21</v>
      </c>
      <c r="D256" s="125">
        <f t="shared" ref="D256:L258" si="61">C44*B25</f>
        <v>14000</v>
      </c>
      <c r="E256" s="125">
        <f t="shared" si="61"/>
        <v>55000</v>
      </c>
      <c r="F256" s="125">
        <f t="shared" si="61"/>
        <v>42000</v>
      </c>
      <c r="G256" s="125">
        <f t="shared" si="61"/>
        <v>14000</v>
      </c>
      <c r="H256" s="125">
        <f t="shared" si="61"/>
        <v>55000</v>
      </c>
      <c r="I256" s="125">
        <f t="shared" si="61"/>
        <v>42000</v>
      </c>
      <c r="J256" s="125">
        <f t="shared" si="61"/>
        <v>14000</v>
      </c>
      <c r="K256" s="125">
        <f t="shared" si="61"/>
        <v>55000</v>
      </c>
      <c r="L256" s="125">
        <f t="shared" si="61"/>
        <v>42000</v>
      </c>
      <c r="N256" s="159"/>
      <c r="O256" s="159"/>
      <c r="P256" s="138" t="s">
        <v>21</v>
      </c>
      <c r="Q256" s="137">
        <f t="shared" si="51"/>
        <v>0</v>
      </c>
      <c r="R256" s="137">
        <f t="shared" si="52"/>
        <v>55000</v>
      </c>
      <c r="S256" s="137">
        <f t="shared" si="53"/>
        <v>42000</v>
      </c>
      <c r="T256" s="137">
        <f t="shared" si="54"/>
        <v>0</v>
      </c>
      <c r="U256" s="137">
        <f t="shared" si="55"/>
        <v>55000</v>
      </c>
      <c r="V256" s="137">
        <f t="shared" si="56"/>
        <v>42000</v>
      </c>
      <c r="W256" s="137">
        <f t="shared" si="57"/>
        <v>0</v>
      </c>
      <c r="X256" s="137">
        <f t="shared" si="58"/>
        <v>55000</v>
      </c>
      <c r="Y256" s="137">
        <f t="shared" si="59"/>
        <v>42000</v>
      </c>
    </row>
    <row r="257" spans="1:25" x14ac:dyDescent="0.2">
      <c r="A257" s="159"/>
      <c r="B257" s="159"/>
      <c r="C257" s="138" t="s">
        <v>33</v>
      </c>
      <c r="D257" s="125">
        <f t="shared" si="61"/>
        <v>52000</v>
      </c>
      <c r="E257" s="125">
        <f t="shared" si="61"/>
        <v>54000</v>
      </c>
      <c r="F257" s="125">
        <f t="shared" si="61"/>
        <v>26000</v>
      </c>
      <c r="G257" s="125">
        <f t="shared" si="61"/>
        <v>52000</v>
      </c>
      <c r="H257" s="125">
        <f t="shared" si="61"/>
        <v>54000</v>
      </c>
      <c r="I257" s="125">
        <f t="shared" si="61"/>
        <v>26000</v>
      </c>
      <c r="J257" s="125">
        <f t="shared" si="61"/>
        <v>52000</v>
      </c>
      <c r="K257" s="125">
        <f t="shared" si="61"/>
        <v>54000</v>
      </c>
      <c r="L257" s="125">
        <f t="shared" si="61"/>
        <v>26000</v>
      </c>
      <c r="N257" s="159"/>
      <c r="O257" s="159"/>
      <c r="P257" s="138" t="s">
        <v>33</v>
      </c>
      <c r="Q257" s="137">
        <f t="shared" si="51"/>
        <v>0</v>
      </c>
      <c r="R257" s="137">
        <f t="shared" si="52"/>
        <v>0</v>
      </c>
      <c r="S257" s="137">
        <f t="shared" si="53"/>
        <v>0</v>
      </c>
      <c r="T257" s="137">
        <f t="shared" si="54"/>
        <v>0</v>
      </c>
      <c r="U257" s="137">
        <f t="shared" si="55"/>
        <v>0</v>
      </c>
      <c r="V257" s="137">
        <f t="shared" si="56"/>
        <v>0</v>
      </c>
      <c r="W257" s="137">
        <f t="shared" si="57"/>
        <v>52000</v>
      </c>
      <c r="X257" s="137">
        <f t="shared" si="58"/>
        <v>0</v>
      </c>
      <c r="Y257" s="137">
        <f t="shared" si="59"/>
        <v>0</v>
      </c>
    </row>
    <row r="258" spans="1:25" x14ac:dyDescent="0.2">
      <c r="A258" s="159"/>
      <c r="B258" s="159"/>
      <c r="C258" s="138" t="s">
        <v>34</v>
      </c>
      <c r="D258" s="125">
        <f t="shared" si="61"/>
        <v>57500</v>
      </c>
      <c r="E258" s="125">
        <f t="shared" si="61"/>
        <v>60000</v>
      </c>
      <c r="F258" s="125">
        <f t="shared" si="61"/>
        <v>31500</v>
      </c>
      <c r="G258" s="125">
        <f t="shared" si="61"/>
        <v>57500</v>
      </c>
      <c r="H258" s="125">
        <f t="shared" si="61"/>
        <v>60000</v>
      </c>
      <c r="I258" s="125">
        <f t="shared" si="61"/>
        <v>31500</v>
      </c>
      <c r="J258" s="125">
        <f t="shared" si="61"/>
        <v>57500</v>
      </c>
      <c r="K258" s="125">
        <f t="shared" si="61"/>
        <v>60000</v>
      </c>
      <c r="L258" s="125">
        <f t="shared" si="61"/>
        <v>31500</v>
      </c>
      <c r="N258" s="159"/>
      <c r="O258" s="159"/>
      <c r="P258" s="138" t="s">
        <v>34</v>
      </c>
      <c r="Q258" s="137">
        <f t="shared" si="51"/>
        <v>57500</v>
      </c>
      <c r="R258" s="137">
        <f t="shared" si="52"/>
        <v>0</v>
      </c>
      <c r="S258" s="137">
        <f t="shared" si="53"/>
        <v>0</v>
      </c>
      <c r="T258" s="137">
        <f t="shared" si="54"/>
        <v>57500</v>
      </c>
      <c r="U258" s="137">
        <f t="shared" si="55"/>
        <v>0</v>
      </c>
      <c r="V258" s="137">
        <f t="shared" si="56"/>
        <v>0</v>
      </c>
      <c r="W258" s="137">
        <f t="shared" si="57"/>
        <v>0</v>
      </c>
      <c r="X258" s="137">
        <f t="shared" si="58"/>
        <v>0</v>
      </c>
      <c r="Y258" s="137">
        <f t="shared" si="59"/>
        <v>0</v>
      </c>
    </row>
    <row r="259" spans="1:25" x14ac:dyDescent="0.2">
      <c r="A259" s="159"/>
      <c r="B259" s="159"/>
      <c r="C259" s="138" t="s">
        <v>21</v>
      </c>
      <c r="D259" s="125">
        <f t="shared" ref="D259:L261" si="62">C47*B25</f>
        <v>70000</v>
      </c>
      <c r="E259" s="125">
        <f t="shared" si="62"/>
        <v>22000</v>
      </c>
      <c r="F259" s="125">
        <f t="shared" si="62"/>
        <v>7000</v>
      </c>
      <c r="G259" s="125">
        <f t="shared" si="62"/>
        <v>70000</v>
      </c>
      <c r="H259" s="125">
        <f t="shared" si="62"/>
        <v>22000</v>
      </c>
      <c r="I259" s="125">
        <f t="shared" si="62"/>
        <v>7000</v>
      </c>
      <c r="J259" s="125">
        <f t="shared" si="62"/>
        <v>70000</v>
      </c>
      <c r="K259" s="125">
        <f t="shared" si="62"/>
        <v>22000</v>
      </c>
      <c r="L259" s="125">
        <f t="shared" si="62"/>
        <v>7000</v>
      </c>
      <c r="N259" s="159"/>
      <c r="O259" s="159"/>
      <c r="P259" s="138" t="s">
        <v>21</v>
      </c>
      <c r="Q259" s="137">
        <f t="shared" si="51"/>
        <v>0</v>
      </c>
      <c r="R259" s="137">
        <f t="shared" si="52"/>
        <v>22000</v>
      </c>
      <c r="S259" s="137">
        <f t="shared" si="53"/>
        <v>7000</v>
      </c>
      <c r="T259" s="137">
        <f t="shared" si="54"/>
        <v>0</v>
      </c>
      <c r="U259" s="137">
        <f t="shared" si="55"/>
        <v>22000</v>
      </c>
      <c r="V259" s="137">
        <f t="shared" si="56"/>
        <v>7000</v>
      </c>
      <c r="W259" s="137">
        <f t="shared" si="57"/>
        <v>0</v>
      </c>
      <c r="X259" s="137">
        <f t="shared" si="58"/>
        <v>22000</v>
      </c>
      <c r="Y259" s="137">
        <f t="shared" si="59"/>
        <v>7000</v>
      </c>
    </row>
    <row r="260" spans="1:25" x14ac:dyDescent="0.2">
      <c r="A260" s="159"/>
      <c r="B260" s="159"/>
      <c r="C260" s="138" t="s">
        <v>33</v>
      </c>
      <c r="D260" s="125">
        <f t="shared" si="62"/>
        <v>71500</v>
      </c>
      <c r="E260" s="125">
        <f t="shared" si="62"/>
        <v>27000</v>
      </c>
      <c r="F260" s="125">
        <f t="shared" si="62"/>
        <v>16000</v>
      </c>
      <c r="G260" s="125">
        <f t="shared" si="62"/>
        <v>71500</v>
      </c>
      <c r="H260" s="125">
        <f t="shared" si="62"/>
        <v>27000</v>
      </c>
      <c r="I260" s="125">
        <f t="shared" si="62"/>
        <v>16000</v>
      </c>
      <c r="J260" s="125">
        <f t="shared" si="62"/>
        <v>71500</v>
      </c>
      <c r="K260" s="125">
        <f t="shared" si="62"/>
        <v>27000</v>
      </c>
      <c r="L260" s="125">
        <f t="shared" si="62"/>
        <v>16000</v>
      </c>
      <c r="N260" s="159"/>
      <c r="O260" s="159"/>
      <c r="P260" s="138" t="s">
        <v>33</v>
      </c>
      <c r="Q260" s="137">
        <f t="shared" si="51"/>
        <v>0</v>
      </c>
      <c r="R260" s="137">
        <f t="shared" si="52"/>
        <v>0</v>
      </c>
      <c r="S260" s="137">
        <f t="shared" si="53"/>
        <v>0</v>
      </c>
      <c r="T260" s="137">
        <f t="shared" si="54"/>
        <v>0</v>
      </c>
      <c r="U260" s="137">
        <f t="shared" si="55"/>
        <v>0</v>
      </c>
      <c r="V260" s="137">
        <f t="shared" si="56"/>
        <v>0</v>
      </c>
      <c r="W260" s="137">
        <f t="shared" si="57"/>
        <v>71500</v>
      </c>
      <c r="X260" s="137">
        <f t="shared" si="58"/>
        <v>0</v>
      </c>
      <c r="Y260" s="137">
        <f t="shared" si="59"/>
        <v>0</v>
      </c>
    </row>
    <row r="261" spans="1:25" x14ac:dyDescent="0.2">
      <c r="A261" s="159"/>
      <c r="B261" s="159"/>
      <c r="C261" s="138" t="s">
        <v>34</v>
      </c>
      <c r="D261" s="125">
        <f t="shared" si="62"/>
        <v>92000</v>
      </c>
      <c r="E261" s="125">
        <f t="shared" si="62"/>
        <v>37500</v>
      </c>
      <c r="F261" s="125">
        <f t="shared" si="62"/>
        <v>21000</v>
      </c>
      <c r="G261" s="125">
        <f t="shared" si="62"/>
        <v>92000</v>
      </c>
      <c r="H261" s="125">
        <f t="shared" si="62"/>
        <v>37500</v>
      </c>
      <c r="I261" s="125">
        <f t="shared" si="62"/>
        <v>21000</v>
      </c>
      <c r="J261" s="125">
        <f t="shared" si="62"/>
        <v>92000</v>
      </c>
      <c r="K261" s="125">
        <f t="shared" si="62"/>
        <v>37500</v>
      </c>
      <c r="L261" s="125">
        <f t="shared" si="62"/>
        <v>21000</v>
      </c>
      <c r="N261" s="159"/>
      <c r="O261" s="159"/>
      <c r="P261" s="138" t="s">
        <v>34</v>
      </c>
      <c r="Q261" s="137">
        <f t="shared" si="51"/>
        <v>92000</v>
      </c>
      <c r="R261" s="137">
        <f t="shared" si="52"/>
        <v>0</v>
      </c>
      <c r="S261" s="137">
        <f t="shared" si="53"/>
        <v>0</v>
      </c>
      <c r="T261" s="137">
        <f t="shared" si="54"/>
        <v>92000</v>
      </c>
      <c r="U261" s="137">
        <f t="shared" si="55"/>
        <v>0</v>
      </c>
      <c r="V261" s="137">
        <f t="shared" si="56"/>
        <v>0</v>
      </c>
      <c r="W261" s="137">
        <f t="shared" si="57"/>
        <v>0</v>
      </c>
      <c r="X261" s="137">
        <f t="shared" si="58"/>
        <v>0</v>
      </c>
      <c r="Y261" s="137">
        <f t="shared" si="59"/>
        <v>0</v>
      </c>
    </row>
    <row r="262" spans="1:25" x14ac:dyDescent="0.2">
      <c r="A262" s="152" t="s">
        <v>75</v>
      </c>
      <c r="B262" s="152" t="s">
        <v>62</v>
      </c>
      <c r="C262" s="138" t="s">
        <v>21</v>
      </c>
      <c r="D262" s="125">
        <f t="shared" ref="D262:L264" si="63">C50*B31</f>
        <v>45000</v>
      </c>
      <c r="E262" s="125">
        <f t="shared" si="63"/>
        <v>32800</v>
      </c>
      <c r="F262" s="125">
        <f t="shared" si="63"/>
        <v>24000</v>
      </c>
      <c r="G262" s="125">
        <f t="shared" si="63"/>
        <v>45000</v>
      </c>
      <c r="H262" s="125">
        <f t="shared" si="63"/>
        <v>32800</v>
      </c>
      <c r="I262" s="125">
        <f t="shared" si="63"/>
        <v>24000</v>
      </c>
      <c r="J262" s="125">
        <f t="shared" si="63"/>
        <v>45000</v>
      </c>
      <c r="K262" s="125">
        <f t="shared" si="63"/>
        <v>32800</v>
      </c>
      <c r="L262" s="125">
        <f t="shared" si="63"/>
        <v>24000</v>
      </c>
      <c r="N262" s="152" t="s">
        <v>75</v>
      </c>
      <c r="O262" s="152" t="s">
        <v>62</v>
      </c>
      <c r="P262" s="138" t="s">
        <v>21</v>
      </c>
      <c r="Q262" s="137">
        <f t="shared" si="51"/>
        <v>45000</v>
      </c>
      <c r="R262" s="137">
        <f t="shared" si="52"/>
        <v>0</v>
      </c>
      <c r="S262" s="137">
        <f t="shared" si="53"/>
        <v>24000</v>
      </c>
      <c r="T262" s="137">
        <f t="shared" si="54"/>
        <v>45000</v>
      </c>
      <c r="U262" s="137">
        <f t="shared" si="55"/>
        <v>0</v>
      </c>
      <c r="V262" s="137">
        <f t="shared" si="56"/>
        <v>24000</v>
      </c>
      <c r="W262" s="137">
        <f t="shared" si="57"/>
        <v>45000</v>
      </c>
      <c r="X262" s="137">
        <f t="shared" si="58"/>
        <v>0</v>
      </c>
      <c r="Y262" s="137">
        <f t="shared" si="59"/>
        <v>24000</v>
      </c>
    </row>
    <row r="263" spans="1:25" x14ac:dyDescent="0.2">
      <c r="A263" s="152"/>
      <c r="B263" s="152"/>
      <c r="C263" s="138" t="s">
        <v>33</v>
      </c>
      <c r="D263" s="125">
        <f t="shared" si="63"/>
        <v>31500</v>
      </c>
      <c r="E263" s="125">
        <f t="shared" si="63"/>
        <v>40000</v>
      </c>
      <c r="F263" s="125">
        <f t="shared" si="63"/>
        <v>28200</v>
      </c>
      <c r="G263" s="125">
        <f t="shared" si="63"/>
        <v>31500</v>
      </c>
      <c r="H263" s="131">
        <f t="shared" si="63"/>
        <v>40000</v>
      </c>
      <c r="I263" s="125">
        <f t="shared" si="63"/>
        <v>28200</v>
      </c>
      <c r="J263" s="125">
        <f t="shared" si="63"/>
        <v>31500</v>
      </c>
      <c r="K263" s="125">
        <f t="shared" si="63"/>
        <v>40000</v>
      </c>
      <c r="L263" s="125">
        <f t="shared" si="63"/>
        <v>28200</v>
      </c>
      <c r="N263" s="152"/>
      <c r="O263" s="152"/>
      <c r="P263" s="138" t="s">
        <v>33</v>
      </c>
      <c r="Q263" s="137">
        <f t="shared" si="51"/>
        <v>0</v>
      </c>
      <c r="R263" s="137">
        <f t="shared" si="52"/>
        <v>40000</v>
      </c>
      <c r="S263" s="137">
        <f t="shared" si="53"/>
        <v>0</v>
      </c>
      <c r="T263" s="137">
        <f t="shared" si="54"/>
        <v>0</v>
      </c>
      <c r="U263" s="137">
        <f t="shared" si="55"/>
        <v>40000</v>
      </c>
      <c r="V263" s="137">
        <f t="shared" si="56"/>
        <v>0</v>
      </c>
      <c r="W263" s="137">
        <f t="shared" si="57"/>
        <v>0</v>
      </c>
      <c r="X263" s="137">
        <f t="shared" si="58"/>
        <v>40000</v>
      </c>
      <c r="Y263" s="137">
        <f t="shared" si="59"/>
        <v>0</v>
      </c>
    </row>
    <row r="264" spans="1:25" x14ac:dyDescent="0.2">
      <c r="A264" s="152"/>
      <c r="B264" s="152"/>
      <c r="C264" s="138" t="s">
        <v>34</v>
      </c>
      <c r="D264" s="125">
        <f t="shared" si="63"/>
        <v>34000</v>
      </c>
      <c r="E264" s="125">
        <f t="shared" si="63"/>
        <v>27500</v>
      </c>
      <c r="F264" s="125">
        <f t="shared" si="63"/>
        <v>36000</v>
      </c>
      <c r="G264" s="125">
        <f t="shared" si="63"/>
        <v>34000</v>
      </c>
      <c r="H264" s="125">
        <f t="shared" si="63"/>
        <v>27500</v>
      </c>
      <c r="I264" s="125">
        <f t="shared" si="63"/>
        <v>36000</v>
      </c>
      <c r="J264" s="125">
        <f t="shared" si="63"/>
        <v>34000</v>
      </c>
      <c r="K264" s="125">
        <f t="shared" si="63"/>
        <v>27500</v>
      </c>
      <c r="L264" s="125">
        <f t="shared" si="63"/>
        <v>36000</v>
      </c>
      <c r="N264" s="152"/>
      <c r="O264" s="152"/>
      <c r="P264" s="138" t="s">
        <v>34</v>
      </c>
      <c r="Q264" s="137">
        <f t="shared" si="51"/>
        <v>0</v>
      </c>
      <c r="R264" s="137">
        <f t="shared" si="52"/>
        <v>0</v>
      </c>
      <c r="S264" s="137">
        <f t="shared" si="53"/>
        <v>0</v>
      </c>
      <c r="T264" s="137">
        <f t="shared" si="54"/>
        <v>0</v>
      </c>
      <c r="U264" s="137">
        <f t="shared" si="55"/>
        <v>0</v>
      </c>
      <c r="V264" s="137">
        <f t="shared" si="56"/>
        <v>0</v>
      </c>
      <c r="W264" s="137">
        <f t="shared" si="57"/>
        <v>0</v>
      </c>
      <c r="X264" s="137">
        <f t="shared" si="58"/>
        <v>0</v>
      </c>
      <c r="Y264" s="137">
        <f t="shared" si="59"/>
        <v>0</v>
      </c>
    </row>
    <row r="265" spans="1:25" x14ac:dyDescent="0.2">
      <c r="A265" s="152"/>
      <c r="B265" s="152"/>
      <c r="C265" s="138" t="s">
        <v>21</v>
      </c>
      <c r="D265" s="125">
        <f t="shared" ref="D265:L267" si="64">C53*B31</f>
        <v>45000</v>
      </c>
      <c r="E265" s="125">
        <f t="shared" si="64"/>
        <v>32800</v>
      </c>
      <c r="F265" s="125">
        <f t="shared" si="64"/>
        <v>24000</v>
      </c>
      <c r="G265" s="125">
        <f t="shared" si="64"/>
        <v>45000</v>
      </c>
      <c r="H265" s="125">
        <f t="shared" si="64"/>
        <v>32800</v>
      </c>
      <c r="I265" s="125">
        <f t="shared" si="64"/>
        <v>24000</v>
      </c>
      <c r="J265" s="125">
        <f t="shared" si="64"/>
        <v>45000</v>
      </c>
      <c r="K265" s="125">
        <f t="shared" si="64"/>
        <v>32800</v>
      </c>
      <c r="L265" s="125">
        <f t="shared" si="64"/>
        <v>24000</v>
      </c>
      <c r="N265" s="152"/>
      <c r="O265" s="152"/>
      <c r="P265" s="138" t="s">
        <v>21</v>
      </c>
      <c r="Q265" s="137">
        <f t="shared" si="51"/>
        <v>45000</v>
      </c>
      <c r="R265" s="137">
        <f t="shared" si="52"/>
        <v>0</v>
      </c>
      <c r="S265" s="137">
        <f t="shared" si="53"/>
        <v>24000</v>
      </c>
      <c r="T265" s="137">
        <f t="shared" si="54"/>
        <v>45000</v>
      </c>
      <c r="U265" s="137">
        <f t="shared" si="55"/>
        <v>0</v>
      </c>
      <c r="V265" s="137">
        <f t="shared" si="56"/>
        <v>24000</v>
      </c>
      <c r="W265" s="137">
        <f t="shared" si="57"/>
        <v>45000</v>
      </c>
      <c r="X265" s="137">
        <f t="shared" si="58"/>
        <v>0</v>
      </c>
      <c r="Y265" s="137">
        <f t="shared" si="59"/>
        <v>24000</v>
      </c>
    </row>
    <row r="266" spans="1:25" x14ac:dyDescent="0.2">
      <c r="A266" s="152"/>
      <c r="B266" s="152"/>
      <c r="C266" s="138" t="s">
        <v>33</v>
      </c>
      <c r="D266" s="125">
        <f t="shared" si="64"/>
        <v>31500</v>
      </c>
      <c r="E266" s="125">
        <f t="shared" si="64"/>
        <v>40000</v>
      </c>
      <c r="F266" s="125">
        <f t="shared" si="64"/>
        <v>28200</v>
      </c>
      <c r="G266" s="125">
        <f t="shared" si="64"/>
        <v>31500</v>
      </c>
      <c r="H266" s="125">
        <f t="shared" si="64"/>
        <v>40000</v>
      </c>
      <c r="I266" s="125">
        <f t="shared" si="64"/>
        <v>28200</v>
      </c>
      <c r="J266" s="125">
        <f t="shared" si="64"/>
        <v>31500</v>
      </c>
      <c r="K266" s="125">
        <f t="shared" si="64"/>
        <v>40000</v>
      </c>
      <c r="L266" s="125">
        <f t="shared" si="64"/>
        <v>28200</v>
      </c>
      <c r="N266" s="152"/>
      <c r="O266" s="152"/>
      <c r="P266" s="138" t="s">
        <v>33</v>
      </c>
      <c r="Q266" s="137">
        <f t="shared" si="51"/>
        <v>0</v>
      </c>
      <c r="R266" s="137">
        <f t="shared" si="52"/>
        <v>40000</v>
      </c>
      <c r="S266" s="137">
        <f t="shared" si="53"/>
        <v>0</v>
      </c>
      <c r="T266" s="137">
        <f t="shared" si="54"/>
        <v>0</v>
      </c>
      <c r="U266" s="137">
        <f t="shared" si="55"/>
        <v>40000</v>
      </c>
      <c r="V266" s="137">
        <f t="shared" si="56"/>
        <v>0</v>
      </c>
      <c r="W266" s="137">
        <f t="shared" si="57"/>
        <v>0</v>
      </c>
      <c r="X266" s="137">
        <f t="shared" si="58"/>
        <v>40000</v>
      </c>
      <c r="Y266" s="137">
        <f t="shared" si="59"/>
        <v>0</v>
      </c>
    </row>
    <row r="267" spans="1:25" x14ac:dyDescent="0.2">
      <c r="A267" s="152"/>
      <c r="B267" s="152"/>
      <c r="C267" s="138" t="s">
        <v>34</v>
      </c>
      <c r="D267" s="125">
        <f t="shared" si="64"/>
        <v>34000</v>
      </c>
      <c r="E267" s="125">
        <f t="shared" si="64"/>
        <v>27500</v>
      </c>
      <c r="F267" s="125">
        <f t="shared" si="64"/>
        <v>36000</v>
      </c>
      <c r="G267" s="125">
        <f t="shared" si="64"/>
        <v>34000</v>
      </c>
      <c r="H267" s="125">
        <f t="shared" si="64"/>
        <v>27500</v>
      </c>
      <c r="I267" s="125">
        <f t="shared" si="64"/>
        <v>36000</v>
      </c>
      <c r="J267" s="125">
        <f t="shared" si="64"/>
        <v>34000</v>
      </c>
      <c r="K267" s="125">
        <f t="shared" si="64"/>
        <v>27500</v>
      </c>
      <c r="L267" s="125">
        <f t="shared" si="64"/>
        <v>36000</v>
      </c>
      <c r="N267" s="152"/>
      <c r="O267" s="152"/>
      <c r="P267" s="138" t="s">
        <v>34</v>
      </c>
      <c r="Q267" s="137">
        <f t="shared" si="51"/>
        <v>0</v>
      </c>
      <c r="R267" s="137">
        <f t="shared" si="52"/>
        <v>0</v>
      </c>
      <c r="S267" s="137">
        <f t="shared" si="53"/>
        <v>0</v>
      </c>
      <c r="T267" s="137">
        <f t="shared" si="54"/>
        <v>0</v>
      </c>
      <c r="U267" s="137">
        <f t="shared" si="55"/>
        <v>0</v>
      </c>
      <c r="V267" s="137">
        <f t="shared" si="56"/>
        <v>0</v>
      </c>
      <c r="W267" s="137">
        <f t="shared" si="57"/>
        <v>0</v>
      </c>
      <c r="X267" s="137">
        <f t="shared" si="58"/>
        <v>0</v>
      </c>
      <c r="Y267" s="137">
        <f t="shared" si="59"/>
        <v>0</v>
      </c>
    </row>
    <row r="268" spans="1:25" x14ac:dyDescent="0.2">
      <c r="A268" s="152"/>
      <c r="B268" s="152"/>
      <c r="C268" s="138" t="s">
        <v>21</v>
      </c>
      <c r="D268" s="125">
        <f t="shared" ref="D268:L270" si="65">C56*B31</f>
        <v>45000</v>
      </c>
      <c r="E268" s="125">
        <f t="shared" si="65"/>
        <v>32800</v>
      </c>
      <c r="F268" s="125">
        <f t="shared" si="65"/>
        <v>24000</v>
      </c>
      <c r="G268" s="125">
        <f t="shared" si="65"/>
        <v>45000</v>
      </c>
      <c r="H268" s="125">
        <f t="shared" si="65"/>
        <v>32800</v>
      </c>
      <c r="I268" s="125">
        <f t="shared" si="65"/>
        <v>24000</v>
      </c>
      <c r="J268" s="125">
        <f t="shared" si="65"/>
        <v>45000</v>
      </c>
      <c r="K268" s="125">
        <f t="shared" si="65"/>
        <v>32800</v>
      </c>
      <c r="L268" s="125">
        <f t="shared" si="65"/>
        <v>24000</v>
      </c>
      <c r="N268" s="152"/>
      <c r="O268" s="152"/>
      <c r="P268" s="138" t="s">
        <v>21</v>
      </c>
      <c r="Q268" s="137">
        <f t="shared" si="51"/>
        <v>45000</v>
      </c>
      <c r="R268" s="137">
        <f t="shared" si="52"/>
        <v>0</v>
      </c>
      <c r="S268" s="137">
        <f t="shared" si="53"/>
        <v>0</v>
      </c>
      <c r="T268" s="137">
        <f t="shared" si="54"/>
        <v>45000</v>
      </c>
      <c r="U268" s="137">
        <f t="shared" si="55"/>
        <v>0</v>
      </c>
      <c r="V268" s="137">
        <f t="shared" si="56"/>
        <v>0</v>
      </c>
      <c r="W268" s="137">
        <f t="shared" si="57"/>
        <v>45000</v>
      </c>
      <c r="X268" s="137">
        <f t="shared" si="58"/>
        <v>0</v>
      </c>
      <c r="Y268" s="137">
        <f t="shared" si="59"/>
        <v>0</v>
      </c>
    </row>
    <row r="269" spans="1:25" x14ac:dyDescent="0.2">
      <c r="A269" s="152"/>
      <c r="B269" s="152"/>
      <c r="C269" s="138" t="s">
        <v>33</v>
      </c>
      <c r="D269" s="125">
        <f t="shared" si="65"/>
        <v>31500</v>
      </c>
      <c r="E269" s="125">
        <f t="shared" si="65"/>
        <v>40000</v>
      </c>
      <c r="F269" s="125">
        <f t="shared" si="65"/>
        <v>28200</v>
      </c>
      <c r="G269" s="125">
        <f t="shared" si="65"/>
        <v>31500</v>
      </c>
      <c r="H269" s="125">
        <f t="shared" si="65"/>
        <v>40000</v>
      </c>
      <c r="I269" s="125">
        <f t="shared" si="65"/>
        <v>28200</v>
      </c>
      <c r="J269" s="125">
        <f t="shared" si="65"/>
        <v>31500</v>
      </c>
      <c r="K269" s="125">
        <f t="shared" si="65"/>
        <v>40000</v>
      </c>
      <c r="L269" s="125">
        <f t="shared" si="65"/>
        <v>28200</v>
      </c>
      <c r="N269" s="152"/>
      <c r="O269" s="152"/>
      <c r="P269" s="138" t="s">
        <v>33</v>
      </c>
      <c r="Q269" s="137">
        <f t="shared" si="51"/>
        <v>0</v>
      </c>
      <c r="R269" s="137">
        <f t="shared" si="52"/>
        <v>40000</v>
      </c>
      <c r="S269" s="137">
        <f t="shared" si="53"/>
        <v>0</v>
      </c>
      <c r="T269" s="137">
        <f t="shared" si="54"/>
        <v>0</v>
      </c>
      <c r="U269" s="137">
        <f t="shared" si="55"/>
        <v>40000</v>
      </c>
      <c r="V269" s="137">
        <f t="shared" si="56"/>
        <v>0</v>
      </c>
      <c r="W269" s="137">
        <f t="shared" si="57"/>
        <v>0</v>
      </c>
      <c r="X269" s="137">
        <f t="shared" si="58"/>
        <v>40000</v>
      </c>
      <c r="Y269" s="137">
        <f t="shared" si="59"/>
        <v>0</v>
      </c>
    </row>
    <row r="270" spans="1:25" x14ac:dyDescent="0.2">
      <c r="A270" s="152"/>
      <c r="B270" s="152"/>
      <c r="C270" s="138" t="s">
        <v>34</v>
      </c>
      <c r="D270" s="125">
        <f t="shared" si="65"/>
        <v>34000</v>
      </c>
      <c r="E270" s="125">
        <f t="shared" si="65"/>
        <v>27500</v>
      </c>
      <c r="F270" s="125">
        <f t="shared" si="65"/>
        <v>36000</v>
      </c>
      <c r="G270" s="125">
        <f t="shared" si="65"/>
        <v>34000</v>
      </c>
      <c r="H270" s="125">
        <f t="shared" si="65"/>
        <v>27500</v>
      </c>
      <c r="I270" s="125">
        <f t="shared" si="65"/>
        <v>36000</v>
      </c>
      <c r="J270" s="125">
        <f t="shared" si="65"/>
        <v>34000</v>
      </c>
      <c r="K270" s="125">
        <f t="shared" si="65"/>
        <v>27500</v>
      </c>
      <c r="L270" s="125">
        <f t="shared" si="65"/>
        <v>36000</v>
      </c>
      <c r="N270" s="152"/>
      <c r="O270" s="152"/>
      <c r="P270" s="138" t="s">
        <v>34</v>
      </c>
      <c r="Q270" s="137">
        <f t="shared" si="51"/>
        <v>0</v>
      </c>
      <c r="R270" s="137">
        <f t="shared" si="52"/>
        <v>0</v>
      </c>
      <c r="S270" s="137">
        <f t="shared" si="53"/>
        <v>36000</v>
      </c>
      <c r="T270" s="137">
        <f t="shared" si="54"/>
        <v>0</v>
      </c>
      <c r="U270" s="137">
        <f t="shared" si="55"/>
        <v>0</v>
      </c>
      <c r="V270" s="137">
        <f t="shared" si="56"/>
        <v>36000</v>
      </c>
      <c r="W270" s="137">
        <f t="shared" si="57"/>
        <v>0</v>
      </c>
      <c r="X270" s="137">
        <f t="shared" si="58"/>
        <v>0</v>
      </c>
      <c r="Y270" s="137">
        <f t="shared" si="59"/>
        <v>36000</v>
      </c>
    </row>
    <row r="271" spans="1:25" x14ac:dyDescent="0.2">
      <c r="A271" s="152"/>
      <c r="B271" s="152" t="s">
        <v>63</v>
      </c>
      <c r="C271" s="138" t="s">
        <v>21</v>
      </c>
      <c r="D271" s="125">
        <f t="shared" ref="D271:L273" si="66">C59*B31</f>
        <v>45000</v>
      </c>
      <c r="E271" s="125">
        <f t="shared" si="66"/>
        <v>8200</v>
      </c>
      <c r="F271" s="125">
        <f t="shared" si="66"/>
        <v>24000</v>
      </c>
      <c r="G271" s="125">
        <f t="shared" si="66"/>
        <v>45000</v>
      </c>
      <c r="H271" s="125">
        <f t="shared" si="66"/>
        <v>8200</v>
      </c>
      <c r="I271" s="125">
        <f t="shared" si="66"/>
        <v>24000</v>
      </c>
      <c r="J271" s="125">
        <f t="shared" si="66"/>
        <v>45000</v>
      </c>
      <c r="K271" s="125">
        <f t="shared" si="66"/>
        <v>8200</v>
      </c>
      <c r="L271" s="125">
        <f t="shared" si="66"/>
        <v>24000</v>
      </c>
      <c r="N271" s="152"/>
      <c r="O271" s="152" t="s">
        <v>63</v>
      </c>
      <c r="P271" s="138" t="s">
        <v>21</v>
      </c>
      <c r="Q271" s="137">
        <f t="shared" si="51"/>
        <v>45000</v>
      </c>
      <c r="R271" s="137">
        <f t="shared" si="52"/>
        <v>0</v>
      </c>
      <c r="S271" s="137">
        <f t="shared" si="53"/>
        <v>24000</v>
      </c>
      <c r="T271" s="137">
        <f t="shared" si="54"/>
        <v>45000</v>
      </c>
      <c r="U271" s="137">
        <f t="shared" si="55"/>
        <v>0</v>
      </c>
      <c r="V271" s="137">
        <f t="shared" si="56"/>
        <v>24000</v>
      </c>
      <c r="W271" s="137">
        <f t="shared" si="57"/>
        <v>45000</v>
      </c>
      <c r="X271" s="137">
        <f t="shared" si="58"/>
        <v>0</v>
      </c>
      <c r="Y271" s="137">
        <f t="shared" si="59"/>
        <v>24000</v>
      </c>
    </row>
    <row r="272" spans="1:25" x14ac:dyDescent="0.2">
      <c r="A272" s="152"/>
      <c r="B272" s="152"/>
      <c r="C272" s="138" t="s">
        <v>33</v>
      </c>
      <c r="D272" s="125">
        <f t="shared" si="66"/>
        <v>36000</v>
      </c>
      <c r="E272" s="125">
        <f t="shared" si="66"/>
        <v>32000</v>
      </c>
      <c r="F272" s="125">
        <f t="shared" si="66"/>
        <v>28200</v>
      </c>
      <c r="G272" s="125">
        <f t="shared" si="66"/>
        <v>36000</v>
      </c>
      <c r="H272" s="125">
        <f t="shared" si="66"/>
        <v>32000</v>
      </c>
      <c r="I272" s="125">
        <f t="shared" si="66"/>
        <v>28200</v>
      </c>
      <c r="J272" s="125">
        <f t="shared" si="66"/>
        <v>36000</v>
      </c>
      <c r="K272" s="125">
        <f t="shared" si="66"/>
        <v>32000</v>
      </c>
      <c r="L272" s="125">
        <f t="shared" si="66"/>
        <v>28200</v>
      </c>
      <c r="N272" s="152"/>
      <c r="O272" s="152"/>
      <c r="P272" s="138" t="s">
        <v>33</v>
      </c>
      <c r="Q272" s="137">
        <f t="shared" si="51"/>
        <v>0</v>
      </c>
      <c r="R272" s="137">
        <f t="shared" si="52"/>
        <v>32000</v>
      </c>
      <c r="S272" s="137">
        <f t="shared" si="53"/>
        <v>0</v>
      </c>
      <c r="T272" s="137">
        <f t="shared" si="54"/>
        <v>0</v>
      </c>
      <c r="U272" s="137">
        <f t="shared" si="55"/>
        <v>31999.999999999996</v>
      </c>
      <c r="V272" s="137">
        <f t="shared" si="56"/>
        <v>0</v>
      </c>
      <c r="W272" s="137">
        <f t="shared" si="57"/>
        <v>0</v>
      </c>
      <c r="X272" s="137">
        <f t="shared" si="58"/>
        <v>32000</v>
      </c>
      <c r="Y272" s="137">
        <f t="shared" si="59"/>
        <v>0</v>
      </c>
    </row>
    <row r="273" spans="1:25" x14ac:dyDescent="0.2">
      <c r="A273" s="152"/>
      <c r="B273" s="152"/>
      <c r="C273" s="138" t="s">
        <v>34</v>
      </c>
      <c r="D273" s="125">
        <f t="shared" si="66"/>
        <v>51000</v>
      </c>
      <c r="E273" s="125">
        <f t="shared" si="66"/>
        <v>22500</v>
      </c>
      <c r="F273" s="125">
        <f t="shared" si="66"/>
        <v>31500</v>
      </c>
      <c r="G273" s="125">
        <f t="shared" si="66"/>
        <v>51000</v>
      </c>
      <c r="H273" s="125">
        <f t="shared" si="66"/>
        <v>22500</v>
      </c>
      <c r="I273" s="125">
        <f t="shared" si="66"/>
        <v>31500</v>
      </c>
      <c r="J273" s="125">
        <f t="shared" si="66"/>
        <v>51000</v>
      </c>
      <c r="K273" s="125">
        <f t="shared" si="66"/>
        <v>22500</v>
      </c>
      <c r="L273" s="125">
        <f t="shared" si="66"/>
        <v>31500</v>
      </c>
      <c r="N273" s="152"/>
      <c r="O273" s="152"/>
      <c r="P273" s="138" t="s">
        <v>34</v>
      </c>
      <c r="Q273" s="137">
        <f t="shared" si="51"/>
        <v>0</v>
      </c>
      <c r="R273" s="137">
        <f t="shared" si="52"/>
        <v>0</v>
      </c>
      <c r="S273" s="137">
        <f t="shared" si="53"/>
        <v>0</v>
      </c>
      <c r="T273" s="137">
        <f t="shared" si="54"/>
        <v>0</v>
      </c>
      <c r="U273" s="137">
        <f t="shared" si="55"/>
        <v>0</v>
      </c>
      <c r="V273" s="137">
        <f t="shared" si="56"/>
        <v>0</v>
      </c>
      <c r="W273" s="137">
        <f t="shared" si="57"/>
        <v>0</v>
      </c>
      <c r="X273" s="137">
        <f t="shared" si="58"/>
        <v>0</v>
      </c>
      <c r="Y273" s="137">
        <f t="shared" si="59"/>
        <v>0</v>
      </c>
    </row>
    <row r="274" spans="1:25" x14ac:dyDescent="0.2">
      <c r="A274" s="152"/>
      <c r="B274" s="152"/>
      <c r="C274" s="138" t="s">
        <v>21</v>
      </c>
      <c r="D274" s="125">
        <f t="shared" ref="D274:L276" si="67">C62*B31</f>
        <v>45000</v>
      </c>
      <c r="E274" s="125">
        <f t="shared" si="67"/>
        <v>8200</v>
      </c>
      <c r="F274" s="125">
        <f t="shared" si="67"/>
        <v>24000</v>
      </c>
      <c r="G274" s="125">
        <f t="shared" si="67"/>
        <v>45000</v>
      </c>
      <c r="H274" s="125">
        <f t="shared" si="67"/>
        <v>8200</v>
      </c>
      <c r="I274" s="125">
        <f t="shared" si="67"/>
        <v>24000</v>
      </c>
      <c r="J274" s="125">
        <f t="shared" si="67"/>
        <v>45000</v>
      </c>
      <c r="K274" s="125">
        <f t="shared" si="67"/>
        <v>8200</v>
      </c>
      <c r="L274" s="125">
        <f t="shared" si="67"/>
        <v>24000</v>
      </c>
      <c r="N274" s="152"/>
      <c r="O274" s="152"/>
      <c r="P274" s="138" t="s">
        <v>21</v>
      </c>
      <c r="Q274" s="137">
        <f t="shared" si="51"/>
        <v>45000</v>
      </c>
      <c r="R274" s="137">
        <f t="shared" si="52"/>
        <v>0</v>
      </c>
      <c r="S274" s="137">
        <f t="shared" si="53"/>
        <v>24000</v>
      </c>
      <c r="T274" s="137">
        <f t="shared" si="54"/>
        <v>45000</v>
      </c>
      <c r="U274" s="137">
        <f t="shared" si="55"/>
        <v>0</v>
      </c>
      <c r="V274" s="137">
        <f t="shared" si="56"/>
        <v>24000</v>
      </c>
      <c r="W274" s="137">
        <f t="shared" si="57"/>
        <v>45000</v>
      </c>
      <c r="X274" s="137">
        <f t="shared" si="58"/>
        <v>0</v>
      </c>
      <c r="Y274" s="137">
        <f t="shared" si="59"/>
        <v>24000</v>
      </c>
    </row>
    <row r="275" spans="1:25" x14ac:dyDescent="0.2">
      <c r="A275" s="152"/>
      <c r="B275" s="152"/>
      <c r="C275" s="138" t="s">
        <v>33</v>
      </c>
      <c r="D275" s="125">
        <f t="shared" si="67"/>
        <v>36000</v>
      </c>
      <c r="E275" s="125">
        <f t="shared" si="67"/>
        <v>32000</v>
      </c>
      <c r="F275" s="125">
        <f t="shared" si="67"/>
        <v>28200</v>
      </c>
      <c r="G275" s="125">
        <f t="shared" si="67"/>
        <v>36000</v>
      </c>
      <c r="H275" s="125">
        <f t="shared" si="67"/>
        <v>32000</v>
      </c>
      <c r="I275" s="125">
        <f t="shared" si="67"/>
        <v>28200</v>
      </c>
      <c r="J275" s="125">
        <f t="shared" si="67"/>
        <v>36000</v>
      </c>
      <c r="K275" s="125">
        <f t="shared" si="67"/>
        <v>32000</v>
      </c>
      <c r="L275" s="125">
        <f t="shared" si="67"/>
        <v>28200</v>
      </c>
      <c r="N275" s="152"/>
      <c r="O275" s="152"/>
      <c r="P275" s="138" t="s">
        <v>33</v>
      </c>
      <c r="Q275" s="137">
        <f t="shared" si="51"/>
        <v>0</v>
      </c>
      <c r="R275" s="137">
        <f t="shared" si="52"/>
        <v>32000</v>
      </c>
      <c r="S275" s="137">
        <f t="shared" si="53"/>
        <v>0</v>
      </c>
      <c r="T275" s="137">
        <f t="shared" si="54"/>
        <v>0</v>
      </c>
      <c r="U275" s="137">
        <f t="shared" si="55"/>
        <v>32000</v>
      </c>
      <c r="V275" s="137">
        <f t="shared" si="56"/>
        <v>0</v>
      </c>
      <c r="W275" s="137">
        <f t="shared" si="57"/>
        <v>0</v>
      </c>
      <c r="X275" s="137">
        <f t="shared" si="58"/>
        <v>32000</v>
      </c>
      <c r="Y275" s="137">
        <f t="shared" si="59"/>
        <v>0</v>
      </c>
    </row>
    <row r="276" spans="1:25" x14ac:dyDescent="0.2">
      <c r="A276" s="152"/>
      <c r="B276" s="152"/>
      <c r="C276" s="138" t="s">
        <v>34</v>
      </c>
      <c r="D276" s="125">
        <f t="shared" si="67"/>
        <v>51000</v>
      </c>
      <c r="E276" s="125">
        <f t="shared" si="67"/>
        <v>22500</v>
      </c>
      <c r="F276" s="125">
        <f t="shared" si="67"/>
        <v>31500</v>
      </c>
      <c r="G276" s="125">
        <f t="shared" si="67"/>
        <v>51000</v>
      </c>
      <c r="H276" s="125">
        <f t="shared" si="67"/>
        <v>22500</v>
      </c>
      <c r="I276" s="125">
        <f t="shared" si="67"/>
        <v>31500</v>
      </c>
      <c r="J276" s="125">
        <f t="shared" si="67"/>
        <v>51000</v>
      </c>
      <c r="K276" s="125">
        <f t="shared" si="67"/>
        <v>22500</v>
      </c>
      <c r="L276" s="125">
        <f t="shared" si="67"/>
        <v>31500</v>
      </c>
      <c r="N276" s="152"/>
      <c r="O276" s="152"/>
      <c r="P276" s="138" t="s">
        <v>34</v>
      </c>
      <c r="Q276" s="137">
        <f t="shared" si="51"/>
        <v>0</v>
      </c>
      <c r="R276" s="137">
        <f t="shared" si="52"/>
        <v>0</v>
      </c>
      <c r="S276" s="137">
        <f t="shared" si="53"/>
        <v>0</v>
      </c>
      <c r="T276" s="137">
        <f t="shared" si="54"/>
        <v>0</v>
      </c>
      <c r="U276" s="137">
        <f t="shared" si="55"/>
        <v>0</v>
      </c>
      <c r="V276" s="137">
        <f t="shared" si="56"/>
        <v>0</v>
      </c>
      <c r="W276" s="137">
        <f t="shared" si="57"/>
        <v>0</v>
      </c>
      <c r="X276" s="137">
        <f t="shared" si="58"/>
        <v>0</v>
      </c>
      <c r="Y276" s="137">
        <f t="shared" si="59"/>
        <v>0</v>
      </c>
    </row>
    <row r="277" spans="1:25" x14ac:dyDescent="0.2">
      <c r="A277" s="152"/>
      <c r="B277" s="152"/>
      <c r="C277" s="138" t="s">
        <v>21</v>
      </c>
      <c r="D277" s="125">
        <f t="shared" ref="D277:L279" si="68">C65*B31</f>
        <v>45000</v>
      </c>
      <c r="E277" s="125">
        <f t="shared" si="68"/>
        <v>8200</v>
      </c>
      <c r="F277" s="125">
        <f t="shared" si="68"/>
        <v>24000</v>
      </c>
      <c r="G277" s="125">
        <f t="shared" si="68"/>
        <v>45000</v>
      </c>
      <c r="H277" s="125">
        <f t="shared" si="68"/>
        <v>8200</v>
      </c>
      <c r="I277" s="125">
        <f t="shared" si="68"/>
        <v>24000</v>
      </c>
      <c r="J277" s="125">
        <f t="shared" si="68"/>
        <v>45000</v>
      </c>
      <c r="K277" s="125">
        <f t="shared" si="68"/>
        <v>8200</v>
      </c>
      <c r="L277" s="125">
        <f t="shared" si="68"/>
        <v>24000</v>
      </c>
      <c r="N277" s="152"/>
      <c r="O277" s="152"/>
      <c r="P277" s="138" t="s">
        <v>21</v>
      </c>
      <c r="Q277" s="137">
        <f t="shared" si="51"/>
        <v>45000</v>
      </c>
      <c r="R277" s="137">
        <f t="shared" si="52"/>
        <v>0</v>
      </c>
      <c r="S277" s="137">
        <f t="shared" si="53"/>
        <v>0</v>
      </c>
      <c r="T277" s="137">
        <f t="shared" si="54"/>
        <v>45000</v>
      </c>
      <c r="U277" s="137">
        <f t="shared" si="55"/>
        <v>0</v>
      </c>
      <c r="V277" s="137">
        <f t="shared" si="56"/>
        <v>0</v>
      </c>
      <c r="W277" s="137">
        <f t="shared" si="57"/>
        <v>45000</v>
      </c>
      <c r="X277" s="137">
        <f t="shared" si="58"/>
        <v>0</v>
      </c>
      <c r="Y277" s="137">
        <f t="shared" si="59"/>
        <v>0</v>
      </c>
    </row>
    <row r="278" spans="1:25" x14ac:dyDescent="0.2">
      <c r="A278" s="152"/>
      <c r="B278" s="152"/>
      <c r="C278" s="138" t="s">
        <v>33</v>
      </c>
      <c r="D278" s="125">
        <f t="shared" si="68"/>
        <v>36000</v>
      </c>
      <c r="E278" s="125">
        <f t="shared" si="68"/>
        <v>32000</v>
      </c>
      <c r="F278" s="125">
        <f t="shared" si="68"/>
        <v>28200</v>
      </c>
      <c r="G278" s="125">
        <f t="shared" si="68"/>
        <v>36000</v>
      </c>
      <c r="H278" s="125">
        <f t="shared" si="68"/>
        <v>32000</v>
      </c>
      <c r="I278" s="125">
        <f t="shared" si="68"/>
        <v>28200</v>
      </c>
      <c r="J278" s="125">
        <f t="shared" si="68"/>
        <v>36000</v>
      </c>
      <c r="K278" s="125">
        <f t="shared" si="68"/>
        <v>32000</v>
      </c>
      <c r="L278" s="125">
        <f t="shared" si="68"/>
        <v>28200</v>
      </c>
      <c r="N278" s="152"/>
      <c r="O278" s="152"/>
      <c r="P278" s="138" t="s">
        <v>33</v>
      </c>
      <c r="Q278" s="137">
        <f t="shared" si="51"/>
        <v>0</v>
      </c>
      <c r="R278" s="137">
        <f t="shared" si="52"/>
        <v>32000</v>
      </c>
      <c r="S278" s="137">
        <f t="shared" si="53"/>
        <v>0</v>
      </c>
      <c r="T278" s="137">
        <f t="shared" si="54"/>
        <v>0</v>
      </c>
      <c r="U278" s="137">
        <f t="shared" si="55"/>
        <v>32000</v>
      </c>
      <c r="V278" s="137">
        <f t="shared" si="56"/>
        <v>0</v>
      </c>
      <c r="W278" s="137">
        <f t="shared" si="57"/>
        <v>0</v>
      </c>
      <c r="X278" s="137">
        <f t="shared" si="58"/>
        <v>32000</v>
      </c>
      <c r="Y278" s="137">
        <f t="shared" si="59"/>
        <v>0</v>
      </c>
    </row>
    <row r="279" spans="1:25" x14ac:dyDescent="0.2">
      <c r="A279" s="152"/>
      <c r="B279" s="152"/>
      <c r="C279" s="138" t="s">
        <v>34</v>
      </c>
      <c r="D279" s="125">
        <f t="shared" si="68"/>
        <v>51000</v>
      </c>
      <c r="E279" s="125">
        <f t="shared" si="68"/>
        <v>22500</v>
      </c>
      <c r="F279" s="125">
        <f t="shared" si="68"/>
        <v>31500</v>
      </c>
      <c r="G279" s="125">
        <f t="shared" si="68"/>
        <v>51000</v>
      </c>
      <c r="H279" s="125">
        <f t="shared" si="68"/>
        <v>22500</v>
      </c>
      <c r="I279" s="125">
        <f t="shared" si="68"/>
        <v>31500</v>
      </c>
      <c r="J279" s="125">
        <f t="shared" si="68"/>
        <v>51000</v>
      </c>
      <c r="K279" s="125">
        <f t="shared" si="68"/>
        <v>22500</v>
      </c>
      <c r="L279" s="125">
        <f t="shared" si="68"/>
        <v>31500</v>
      </c>
      <c r="N279" s="152"/>
      <c r="O279" s="152"/>
      <c r="P279" s="138" t="s">
        <v>34</v>
      </c>
      <c r="Q279" s="137">
        <f t="shared" si="51"/>
        <v>0</v>
      </c>
      <c r="R279" s="137">
        <f t="shared" si="52"/>
        <v>0</v>
      </c>
      <c r="S279" s="137">
        <f t="shared" si="53"/>
        <v>31500</v>
      </c>
      <c r="T279" s="137">
        <f t="shared" si="54"/>
        <v>0</v>
      </c>
      <c r="U279" s="137">
        <f t="shared" si="55"/>
        <v>0</v>
      </c>
      <c r="V279" s="137">
        <f t="shared" si="56"/>
        <v>31500</v>
      </c>
      <c r="W279" s="137">
        <f t="shared" si="57"/>
        <v>0</v>
      </c>
      <c r="X279" s="137">
        <f t="shared" si="58"/>
        <v>0</v>
      </c>
      <c r="Y279" s="137">
        <f t="shared" si="59"/>
        <v>31500</v>
      </c>
    </row>
    <row r="280" spans="1:25" x14ac:dyDescent="0.2">
      <c r="A280" s="152"/>
      <c r="B280" s="152" t="s">
        <v>64</v>
      </c>
      <c r="C280" s="138" t="s">
        <v>21</v>
      </c>
      <c r="D280" s="125">
        <f t="shared" ref="D280:L282" si="69">C68*B31</f>
        <v>75000</v>
      </c>
      <c r="E280" s="125">
        <f t="shared" si="69"/>
        <v>32800</v>
      </c>
      <c r="F280" s="125">
        <f t="shared" si="69"/>
        <v>28800</v>
      </c>
      <c r="G280" s="125">
        <f t="shared" si="69"/>
        <v>75000</v>
      </c>
      <c r="H280" s="125">
        <f t="shared" si="69"/>
        <v>32800</v>
      </c>
      <c r="I280" s="125">
        <f t="shared" si="69"/>
        <v>28800</v>
      </c>
      <c r="J280" s="125">
        <f t="shared" si="69"/>
        <v>75000</v>
      </c>
      <c r="K280" s="125">
        <f t="shared" si="69"/>
        <v>32800</v>
      </c>
      <c r="L280" s="125">
        <f t="shared" si="69"/>
        <v>28800</v>
      </c>
      <c r="N280" s="152"/>
      <c r="O280" s="152" t="s">
        <v>64</v>
      </c>
      <c r="P280" s="138" t="s">
        <v>21</v>
      </c>
      <c r="Q280" s="137">
        <f t="shared" si="51"/>
        <v>75000</v>
      </c>
      <c r="R280" s="137">
        <f t="shared" si="52"/>
        <v>0</v>
      </c>
      <c r="S280" s="137">
        <f t="shared" si="53"/>
        <v>28800</v>
      </c>
      <c r="T280" s="137">
        <f t="shared" si="54"/>
        <v>75000</v>
      </c>
      <c r="U280" s="137">
        <f t="shared" si="55"/>
        <v>0</v>
      </c>
      <c r="V280" s="137">
        <f t="shared" si="56"/>
        <v>28800</v>
      </c>
      <c r="W280" s="137">
        <f t="shared" si="57"/>
        <v>75000</v>
      </c>
      <c r="X280" s="137">
        <f t="shared" si="58"/>
        <v>0</v>
      </c>
      <c r="Y280" s="137">
        <f t="shared" si="59"/>
        <v>28800</v>
      </c>
    </row>
    <row r="281" spans="1:25" x14ac:dyDescent="0.2">
      <c r="A281" s="152"/>
      <c r="B281" s="152"/>
      <c r="C281" s="138" t="s">
        <v>33</v>
      </c>
      <c r="D281" s="125">
        <f t="shared" si="69"/>
        <v>63000</v>
      </c>
      <c r="E281" s="125">
        <f t="shared" si="69"/>
        <v>36000</v>
      </c>
      <c r="F281" s="125">
        <f t="shared" si="69"/>
        <v>30550</v>
      </c>
      <c r="G281" s="125">
        <f t="shared" si="69"/>
        <v>63000</v>
      </c>
      <c r="H281" s="125">
        <f t="shared" si="69"/>
        <v>36000</v>
      </c>
      <c r="I281" s="125">
        <f t="shared" si="69"/>
        <v>30550</v>
      </c>
      <c r="J281" s="125">
        <f t="shared" si="69"/>
        <v>63000</v>
      </c>
      <c r="K281" s="125">
        <f t="shared" si="69"/>
        <v>36000</v>
      </c>
      <c r="L281" s="125">
        <f t="shared" si="69"/>
        <v>30550</v>
      </c>
      <c r="N281" s="152"/>
      <c r="O281" s="152"/>
      <c r="P281" s="138" t="s">
        <v>33</v>
      </c>
      <c r="Q281" s="137">
        <f t="shared" si="51"/>
        <v>0</v>
      </c>
      <c r="R281" s="137">
        <f t="shared" si="52"/>
        <v>36000</v>
      </c>
      <c r="S281" s="137">
        <f t="shared" si="53"/>
        <v>0</v>
      </c>
      <c r="T281" s="137">
        <f t="shared" si="54"/>
        <v>0</v>
      </c>
      <c r="U281" s="137">
        <f t="shared" si="55"/>
        <v>36000</v>
      </c>
      <c r="V281" s="137">
        <f t="shared" si="56"/>
        <v>0</v>
      </c>
      <c r="W281" s="137">
        <f t="shared" si="57"/>
        <v>0</v>
      </c>
      <c r="X281" s="137">
        <f t="shared" si="58"/>
        <v>36000</v>
      </c>
      <c r="Y281" s="137">
        <f t="shared" si="59"/>
        <v>0</v>
      </c>
    </row>
    <row r="282" spans="1:25" x14ac:dyDescent="0.2">
      <c r="A282" s="152"/>
      <c r="B282" s="152"/>
      <c r="C282" s="138" t="s">
        <v>34</v>
      </c>
      <c r="D282" s="125">
        <f t="shared" si="69"/>
        <v>68000</v>
      </c>
      <c r="E282" s="125">
        <f t="shared" si="69"/>
        <v>30000</v>
      </c>
      <c r="F282" s="125">
        <f t="shared" si="69"/>
        <v>31500</v>
      </c>
      <c r="G282" s="125">
        <f t="shared" si="69"/>
        <v>68000</v>
      </c>
      <c r="H282" s="125">
        <f t="shared" si="69"/>
        <v>30000</v>
      </c>
      <c r="I282" s="125">
        <f t="shared" si="69"/>
        <v>31500</v>
      </c>
      <c r="J282" s="125">
        <f t="shared" si="69"/>
        <v>68000</v>
      </c>
      <c r="K282" s="125">
        <f t="shared" si="69"/>
        <v>30000</v>
      </c>
      <c r="L282" s="125">
        <f t="shared" si="69"/>
        <v>31500</v>
      </c>
      <c r="N282" s="152"/>
      <c r="O282" s="152"/>
      <c r="P282" s="138" t="s">
        <v>34</v>
      </c>
      <c r="Q282" s="137">
        <f t="shared" si="51"/>
        <v>0</v>
      </c>
      <c r="R282" s="137">
        <f t="shared" si="52"/>
        <v>0</v>
      </c>
      <c r="S282" s="137">
        <f t="shared" si="53"/>
        <v>0</v>
      </c>
      <c r="T282" s="137">
        <f t="shared" si="54"/>
        <v>0</v>
      </c>
      <c r="U282" s="137">
        <f t="shared" si="55"/>
        <v>0</v>
      </c>
      <c r="V282" s="137">
        <f t="shared" si="56"/>
        <v>0</v>
      </c>
      <c r="W282" s="137">
        <f t="shared" si="57"/>
        <v>0</v>
      </c>
      <c r="X282" s="137">
        <f t="shared" si="58"/>
        <v>0</v>
      </c>
      <c r="Y282" s="137">
        <f t="shared" si="59"/>
        <v>0</v>
      </c>
    </row>
    <row r="283" spans="1:25" x14ac:dyDescent="0.2">
      <c r="A283" s="152"/>
      <c r="B283" s="152"/>
      <c r="C283" s="138" t="s">
        <v>21</v>
      </c>
      <c r="D283" s="125">
        <f t="shared" ref="D283:L285" si="70">C71*B31</f>
        <v>75000</v>
      </c>
      <c r="E283" s="125">
        <f t="shared" si="70"/>
        <v>32800</v>
      </c>
      <c r="F283" s="125">
        <f t="shared" si="70"/>
        <v>28800</v>
      </c>
      <c r="G283" s="125">
        <f t="shared" si="70"/>
        <v>75000</v>
      </c>
      <c r="H283" s="125">
        <f t="shared" si="70"/>
        <v>32800</v>
      </c>
      <c r="I283" s="125">
        <f t="shared" si="70"/>
        <v>28800</v>
      </c>
      <c r="J283" s="125">
        <f t="shared" si="70"/>
        <v>75000</v>
      </c>
      <c r="K283" s="125">
        <f t="shared" si="70"/>
        <v>32800</v>
      </c>
      <c r="L283" s="125">
        <f t="shared" si="70"/>
        <v>28800</v>
      </c>
      <c r="N283" s="152"/>
      <c r="O283" s="152"/>
      <c r="P283" s="138" t="s">
        <v>21</v>
      </c>
      <c r="Q283" s="137">
        <f t="shared" si="51"/>
        <v>75000</v>
      </c>
      <c r="R283" s="137">
        <f t="shared" si="52"/>
        <v>0</v>
      </c>
      <c r="S283" s="137">
        <f t="shared" si="53"/>
        <v>28800</v>
      </c>
      <c r="T283" s="137">
        <f t="shared" si="54"/>
        <v>75000</v>
      </c>
      <c r="U283" s="137">
        <f t="shared" si="55"/>
        <v>0</v>
      </c>
      <c r="V283" s="137">
        <f t="shared" si="56"/>
        <v>28800</v>
      </c>
      <c r="W283" s="137">
        <f t="shared" si="57"/>
        <v>75000</v>
      </c>
      <c r="X283" s="137">
        <f t="shared" si="58"/>
        <v>0</v>
      </c>
      <c r="Y283" s="137">
        <f t="shared" si="59"/>
        <v>28800</v>
      </c>
    </row>
    <row r="284" spans="1:25" x14ac:dyDescent="0.2">
      <c r="A284" s="152"/>
      <c r="B284" s="152"/>
      <c r="C284" s="138" t="s">
        <v>33</v>
      </c>
      <c r="D284" s="125">
        <f t="shared" si="70"/>
        <v>63000</v>
      </c>
      <c r="E284" s="125">
        <f t="shared" si="70"/>
        <v>36000</v>
      </c>
      <c r="F284" s="125">
        <f t="shared" si="70"/>
        <v>30550</v>
      </c>
      <c r="G284" s="125">
        <f t="shared" si="70"/>
        <v>63000</v>
      </c>
      <c r="H284" s="125">
        <f t="shared" si="70"/>
        <v>36000</v>
      </c>
      <c r="I284" s="125">
        <f t="shared" si="70"/>
        <v>30550</v>
      </c>
      <c r="J284" s="125">
        <f t="shared" si="70"/>
        <v>63000</v>
      </c>
      <c r="K284" s="125">
        <f t="shared" si="70"/>
        <v>36000</v>
      </c>
      <c r="L284" s="125">
        <f t="shared" si="70"/>
        <v>30550</v>
      </c>
      <c r="N284" s="152"/>
      <c r="O284" s="152"/>
      <c r="P284" s="138" t="s">
        <v>33</v>
      </c>
      <c r="Q284" s="137">
        <f t="shared" si="51"/>
        <v>0</v>
      </c>
      <c r="R284" s="137">
        <f t="shared" si="52"/>
        <v>36000</v>
      </c>
      <c r="S284" s="137">
        <f t="shared" si="53"/>
        <v>0</v>
      </c>
      <c r="T284" s="137">
        <f t="shared" si="54"/>
        <v>0</v>
      </c>
      <c r="U284" s="137">
        <f t="shared" si="55"/>
        <v>36000</v>
      </c>
      <c r="V284" s="137">
        <f t="shared" si="56"/>
        <v>0</v>
      </c>
      <c r="W284" s="137">
        <f t="shared" si="57"/>
        <v>0</v>
      </c>
      <c r="X284" s="137">
        <f t="shared" si="58"/>
        <v>36000</v>
      </c>
      <c r="Y284" s="137">
        <f t="shared" si="59"/>
        <v>0</v>
      </c>
    </row>
    <row r="285" spans="1:25" x14ac:dyDescent="0.2">
      <c r="A285" s="152"/>
      <c r="B285" s="152"/>
      <c r="C285" s="138" t="s">
        <v>34</v>
      </c>
      <c r="D285" s="125">
        <f t="shared" si="70"/>
        <v>68000</v>
      </c>
      <c r="E285" s="125">
        <f t="shared" si="70"/>
        <v>30000</v>
      </c>
      <c r="F285" s="125">
        <f t="shared" si="70"/>
        <v>31500</v>
      </c>
      <c r="G285" s="125">
        <f t="shared" si="70"/>
        <v>68000</v>
      </c>
      <c r="H285" s="125">
        <f t="shared" si="70"/>
        <v>30000</v>
      </c>
      <c r="I285" s="125">
        <f t="shared" si="70"/>
        <v>31500</v>
      </c>
      <c r="J285" s="125">
        <f t="shared" si="70"/>
        <v>68000</v>
      </c>
      <c r="K285" s="125">
        <f t="shared" si="70"/>
        <v>30000</v>
      </c>
      <c r="L285" s="125">
        <f t="shared" si="70"/>
        <v>31500</v>
      </c>
      <c r="N285" s="152"/>
      <c r="O285" s="152"/>
      <c r="P285" s="138" t="s">
        <v>34</v>
      </c>
      <c r="Q285" s="137">
        <f t="shared" si="51"/>
        <v>0</v>
      </c>
      <c r="R285" s="137">
        <f t="shared" si="52"/>
        <v>0</v>
      </c>
      <c r="S285" s="137">
        <f t="shared" si="53"/>
        <v>0</v>
      </c>
      <c r="T285" s="137">
        <f t="shared" si="54"/>
        <v>0</v>
      </c>
      <c r="U285" s="137">
        <f t="shared" si="55"/>
        <v>0</v>
      </c>
      <c r="V285" s="137">
        <f t="shared" si="56"/>
        <v>0</v>
      </c>
      <c r="W285" s="137">
        <f t="shared" si="57"/>
        <v>0</v>
      </c>
      <c r="X285" s="137">
        <f t="shared" si="58"/>
        <v>0</v>
      </c>
      <c r="Y285" s="137">
        <f t="shared" si="59"/>
        <v>0</v>
      </c>
    </row>
    <row r="286" spans="1:25" x14ac:dyDescent="0.2">
      <c r="A286" s="152"/>
      <c r="B286" s="152"/>
      <c r="C286" s="138" t="s">
        <v>21</v>
      </c>
      <c r="D286" s="125">
        <f t="shared" ref="D286:L288" si="71">C74*B31</f>
        <v>75000</v>
      </c>
      <c r="E286" s="125">
        <f t="shared" si="71"/>
        <v>32800</v>
      </c>
      <c r="F286" s="125">
        <f t="shared" si="71"/>
        <v>28800</v>
      </c>
      <c r="G286" s="125">
        <f t="shared" si="71"/>
        <v>75000</v>
      </c>
      <c r="H286" s="125">
        <f t="shared" si="71"/>
        <v>32800</v>
      </c>
      <c r="I286" s="125">
        <f t="shared" si="71"/>
        <v>28800</v>
      </c>
      <c r="J286" s="125">
        <f t="shared" si="71"/>
        <v>75000</v>
      </c>
      <c r="K286" s="125">
        <f t="shared" si="71"/>
        <v>32800</v>
      </c>
      <c r="L286" s="125">
        <f t="shared" si="71"/>
        <v>28800</v>
      </c>
      <c r="N286" s="152"/>
      <c r="O286" s="152"/>
      <c r="P286" s="138" t="s">
        <v>21</v>
      </c>
      <c r="Q286" s="137">
        <f t="shared" si="51"/>
        <v>75000</v>
      </c>
      <c r="R286" s="137">
        <f t="shared" si="52"/>
        <v>0</v>
      </c>
      <c r="S286" s="137">
        <f t="shared" si="53"/>
        <v>0</v>
      </c>
      <c r="T286" s="137">
        <f t="shared" si="54"/>
        <v>75000</v>
      </c>
      <c r="U286" s="137">
        <f t="shared" si="55"/>
        <v>0</v>
      </c>
      <c r="V286" s="137">
        <f t="shared" si="56"/>
        <v>0</v>
      </c>
      <c r="W286" s="137">
        <f t="shared" si="57"/>
        <v>75000</v>
      </c>
      <c r="X286" s="137">
        <f t="shared" si="58"/>
        <v>0</v>
      </c>
      <c r="Y286" s="137">
        <f t="shared" si="59"/>
        <v>0</v>
      </c>
    </row>
    <row r="287" spans="1:25" x14ac:dyDescent="0.2">
      <c r="A287" s="152"/>
      <c r="B287" s="152"/>
      <c r="C287" s="138" t="s">
        <v>33</v>
      </c>
      <c r="D287" s="125">
        <f t="shared" si="71"/>
        <v>63000</v>
      </c>
      <c r="E287" s="125">
        <f t="shared" si="71"/>
        <v>36000</v>
      </c>
      <c r="F287" s="125">
        <f t="shared" si="71"/>
        <v>30550</v>
      </c>
      <c r="G287" s="125">
        <f t="shared" si="71"/>
        <v>63000</v>
      </c>
      <c r="H287" s="125">
        <f t="shared" si="71"/>
        <v>36000</v>
      </c>
      <c r="I287" s="125">
        <f t="shared" si="71"/>
        <v>30550</v>
      </c>
      <c r="J287" s="125">
        <f t="shared" si="71"/>
        <v>63000</v>
      </c>
      <c r="K287" s="125">
        <f t="shared" si="71"/>
        <v>36000</v>
      </c>
      <c r="L287" s="125">
        <f t="shared" si="71"/>
        <v>30550</v>
      </c>
      <c r="N287" s="152"/>
      <c r="O287" s="152"/>
      <c r="P287" s="138" t="s">
        <v>33</v>
      </c>
      <c r="Q287" s="137">
        <f t="shared" si="51"/>
        <v>0</v>
      </c>
      <c r="R287" s="137">
        <f t="shared" si="52"/>
        <v>36000</v>
      </c>
      <c r="S287" s="137">
        <f t="shared" si="53"/>
        <v>0</v>
      </c>
      <c r="T287" s="137">
        <f t="shared" si="54"/>
        <v>0</v>
      </c>
      <c r="U287" s="137">
        <f t="shared" si="55"/>
        <v>36000</v>
      </c>
      <c r="V287" s="137">
        <f t="shared" si="56"/>
        <v>0</v>
      </c>
      <c r="W287" s="137">
        <f t="shared" si="57"/>
        <v>0</v>
      </c>
      <c r="X287" s="137">
        <f t="shared" si="58"/>
        <v>36000</v>
      </c>
      <c r="Y287" s="137">
        <f t="shared" si="59"/>
        <v>0</v>
      </c>
    </row>
    <row r="288" spans="1:25" x14ac:dyDescent="0.2">
      <c r="A288" s="152"/>
      <c r="B288" s="152"/>
      <c r="C288" s="138" t="s">
        <v>34</v>
      </c>
      <c r="D288" s="125">
        <f t="shared" si="71"/>
        <v>68000</v>
      </c>
      <c r="E288" s="125">
        <f t="shared" si="71"/>
        <v>30000</v>
      </c>
      <c r="F288" s="125">
        <f t="shared" si="71"/>
        <v>31500</v>
      </c>
      <c r="G288" s="125">
        <f t="shared" si="71"/>
        <v>68000</v>
      </c>
      <c r="H288" s="125">
        <f t="shared" si="71"/>
        <v>30000</v>
      </c>
      <c r="I288" s="125">
        <f t="shared" si="71"/>
        <v>31500</v>
      </c>
      <c r="J288" s="125">
        <f t="shared" si="71"/>
        <v>68000</v>
      </c>
      <c r="K288" s="125">
        <f t="shared" si="71"/>
        <v>30000</v>
      </c>
      <c r="L288" s="125">
        <f t="shared" si="71"/>
        <v>31500</v>
      </c>
      <c r="N288" s="152"/>
      <c r="O288" s="152"/>
      <c r="P288" s="138" t="s">
        <v>34</v>
      </c>
      <c r="Q288" s="137">
        <f t="shared" si="51"/>
        <v>0</v>
      </c>
      <c r="R288" s="137">
        <f t="shared" si="52"/>
        <v>0</v>
      </c>
      <c r="S288" s="137">
        <f t="shared" si="53"/>
        <v>31500</v>
      </c>
      <c r="T288" s="137">
        <f t="shared" si="54"/>
        <v>0</v>
      </c>
      <c r="U288" s="137">
        <f t="shared" si="55"/>
        <v>0</v>
      </c>
      <c r="V288" s="137">
        <f t="shared" si="56"/>
        <v>31500</v>
      </c>
      <c r="W288" s="137">
        <f t="shared" si="57"/>
        <v>0</v>
      </c>
      <c r="X288" s="137">
        <f t="shared" si="58"/>
        <v>0</v>
      </c>
      <c r="Y288" s="137">
        <f t="shared" si="59"/>
        <v>31500</v>
      </c>
    </row>
    <row r="290" spans="14:16" x14ac:dyDescent="0.2">
      <c r="N290" s="132"/>
      <c r="O290" s="132"/>
      <c r="P290" s="132"/>
    </row>
    <row r="291" spans="14:16" x14ac:dyDescent="0.2">
      <c r="N291" s="132"/>
      <c r="O291" s="132"/>
      <c r="P291" s="132"/>
    </row>
    <row r="292" spans="14:16" x14ac:dyDescent="0.2">
      <c r="N292" s="132"/>
      <c r="O292" s="132"/>
      <c r="P292" s="132"/>
    </row>
  </sheetData>
  <mergeCells count="157">
    <mergeCell ref="A1:D3"/>
    <mergeCell ref="B262:B270"/>
    <mergeCell ref="B271:B279"/>
    <mergeCell ref="B280:B288"/>
    <mergeCell ref="C220:E220"/>
    <mergeCell ref="S222:S230"/>
    <mergeCell ref="T222:T230"/>
    <mergeCell ref="Y235:Y243"/>
    <mergeCell ref="Z235:Z243"/>
    <mergeCell ref="A247:C247"/>
    <mergeCell ref="A228:A230"/>
    <mergeCell ref="A235:A237"/>
    <mergeCell ref="A238:A240"/>
    <mergeCell ref="S233:U233"/>
    <mergeCell ref="V233:X233"/>
    <mergeCell ref="F220:H220"/>
    <mergeCell ref="I220:K220"/>
    <mergeCell ref="A241:A243"/>
    <mergeCell ref="N222:N224"/>
    <mergeCell ref="N225:N227"/>
    <mergeCell ref="N228:N230"/>
    <mergeCell ref="N235:N237"/>
    <mergeCell ref="N238:N240"/>
    <mergeCell ref="N241:N243"/>
    <mergeCell ref="N232:P232"/>
    <mergeCell ref="N247:P247"/>
    <mergeCell ref="C233:E233"/>
    <mergeCell ref="F233:H233"/>
    <mergeCell ref="I233:K233"/>
    <mergeCell ref="A38:A40"/>
    <mergeCell ref="A41:A49"/>
    <mergeCell ref="A50:A76"/>
    <mergeCell ref="P233:R233"/>
    <mergeCell ref="R132:T132"/>
    <mergeCell ref="F93:H93"/>
    <mergeCell ref="I93:K93"/>
    <mergeCell ref="C99:K99"/>
    <mergeCell ref="C89:E89"/>
    <mergeCell ref="N87:Q87"/>
    <mergeCell ref="N132:Q132"/>
    <mergeCell ref="A222:A224"/>
    <mergeCell ref="A225:A227"/>
    <mergeCell ref="N221:O221"/>
    <mergeCell ref="N177:P177"/>
    <mergeCell ref="N146:N172"/>
    <mergeCell ref="O146:O154"/>
    <mergeCell ref="P146:P148"/>
    <mergeCell ref="P158:P160"/>
    <mergeCell ref="P161:P163"/>
    <mergeCell ref="A190:A216"/>
    <mergeCell ref="A105:A107"/>
    <mergeCell ref="A114:A116"/>
    <mergeCell ref="A123:A125"/>
    <mergeCell ref="A134:A136"/>
    <mergeCell ref="A137:A145"/>
    <mergeCell ref="A146:A172"/>
    <mergeCell ref="A178:A180"/>
    <mergeCell ref="A181:A189"/>
    <mergeCell ref="C176:E176"/>
    <mergeCell ref="F176:H176"/>
    <mergeCell ref="I176:K176"/>
    <mergeCell ref="I132:K132"/>
    <mergeCell ref="N175:P175"/>
    <mergeCell ref="N176:P176"/>
    <mergeCell ref="C103:E103"/>
    <mergeCell ref="F103:H103"/>
    <mergeCell ref="I103:K103"/>
    <mergeCell ref="C112:E112"/>
    <mergeCell ref="F112:H112"/>
    <mergeCell ref="I112:K112"/>
    <mergeCell ref="C132:E132"/>
    <mergeCell ref="F132:H132"/>
    <mergeCell ref="P152:P154"/>
    <mergeCell ref="P149:P151"/>
    <mergeCell ref="R87:T87"/>
    <mergeCell ref="U87:W87"/>
    <mergeCell ref="X87:Z87"/>
    <mergeCell ref="C127:K127"/>
    <mergeCell ref="O164:O172"/>
    <mergeCell ref="P164:P166"/>
    <mergeCell ref="P167:P169"/>
    <mergeCell ref="P170:P172"/>
    <mergeCell ref="C36:E36"/>
    <mergeCell ref="F36:H36"/>
    <mergeCell ref="I36:K36"/>
    <mergeCell ref="C93:E93"/>
    <mergeCell ref="N134:P136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C109:K109"/>
    <mergeCell ref="C118:K118"/>
    <mergeCell ref="O271:O279"/>
    <mergeCell ref="Q248:S248"/>
    <mergeCell ref="T248:V248"/>
    <mergeCell ref="W248:Y248"/>
    <mergeCell ref="O280:O288"/>
    <mergeCell ref="U132:W132"/>
    <mergeCell ref="N137:O145"/>
    <mergeCell ref="P137:P139"/>
    <mergeCell ref="P140:P142"/>
    <mergeCell ref="P143:P145"/>
    <mergeCell ref="Q176:S176"/>
    <mergeCell ref="T176:V176"/>
    <mergeCell ref="W176:Y176"/>
    <mergeCell ref="N248:P248"/>
    <mergeCell ref="N249:P249"/>
    <mergeCell ref="N190:N216"/>
    <mergeCell ref="O190:O198"/>
    <mergeCell ref="O199:O207"/>
    <mergeCell ref="O208:O216"/>
    <mergeCell ref="N181:O189"/>
    <mergeCell ref="N178:O180"/>
    <mergeCell ref="X132:Z132"/>
    <mergeCell ref="O155:O163"/>
    <mergeCell ref="P155:P157"/>
    <mergeCell ref="A250:B252"/>
    <mergeCell ref="A253:B261"/>
    <mergeCell ref="A262:A288"/>
    <mergeCell ref="P92:P94"/>
    <mergeCell ref="P95:P97"/>
    <mergeCell ref="P98:P100"/>
    <mergeCell ref="N89:P91"/>
    <mergeCell ref="N92:O100"/>
    <mergeCell ref="N101:N127"/>
    <mergeCell ref="O101:O109"/>
    <mergeCell ref="O110:O118"/>
    <mergeCell ref="O119:O127"/>
    <mergeCell ref="C121:E121"/>
    <mergeCell ref="F121:H121"/>
    <mergeCell ref="I121:K121"/>
    <mergeCell ref="A248:C248"/>
    <mergeCell ref="A249:C249"/>
    <mergeCell ref="D248:F248"/>
    <mergeCell ref="G248:I248"/>
    <mergeCell ref="J248:L248"/>
    <mergeCell ref="N250:O252"/>
    <mergeCell ref="N253:O261"/>
    <mergeCell ref="N262:N288"/>
    <mergeCell ref="O262:O270"/>
    <mergeCell ref="N9:N11"/>
    <mergeCell ref="N12:N20"/>
    <mergeCell ref="N21:N47"/>
    <mergeCell ref="N48:N52"/>
    <mergeCell ref="Q9:Q11"/>
    <mergeCell ref="Q12:Q20"/>
    <mergeCell ref="Q21:Q47"/>
    <mergeCell ref="O49:O50"/>
    <mergeCell ref="P49:P50"/>
    <mergeCell ref="O51:O52"/>
    <mergeCell ref="P51:P5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9F83D-6C0C-49AB-B4DF-8A9FF7F549A8}">
  <sheetPr codeName="Sheet4"/>
  <dimension ref="A1:R59"/>
  <sheetViews>
    <sheetView topLeftCell="A19" workbookViewId="0">
      <selection activeCell="L25" sqref="L25"/>
    </sheetView>
  </sheetViews>
  <sheetFormatPr defaultRowHeight="14.25" x14ac:dyDescent="0.2"/>
  <sheetData>
    <row r="1" spans="1:18" x14ac:dyDescent="0.2">
      <c r="A1" t="s">
        <v>96</v>
      </c>
    </row>
    <row r="2" spans="1:18" x14ac:dyDescent="0.2">
      <c r="C2" s="3" t="s">
        <v>1</v>
      </c>
      <c r="D2" s="1"/>
      <c r="F2" s="1" t="s">
        <v>4</v>
      </c>
      <c r="G2" s="1"/>
      <c r="H2" s="1"/>
      <c r="I2" s="1"/>
    </row>
    <row r="3" spans="1:18" x14ac:dyDescent="0.2">
      <c r="C3" s="1"/>
      <c r="F3" s="2" t="s">
        <v>6</v>
      </c>
      <c r="G3" s="1"/>
      <c r="H3" s="1"/>
      <c r="I3" s="1"/>
      <c r="J3" s="2" t="s">
        <v>13</v>
      </c>
      <c r="K3" s="1"/>
      <c r="L3" s="1"/>
      <c r="M3" s="1"/>
      <c r="O3" s="2" t="s">
        <v>14</v>
      </c>
      <c r="P3" s="1"/>
      <c r="Q3" s="1"/>
      <c r="R3" s="1"/>
    </row>
    <row r="4" spans="1:18" x14ac:dyDescent="0.2">
      <c r="C4" s="1" t="s">
        <v>2</v>
      </c>
      <c r="D4" s="1">
        <v>0.1</v>
      </c>
      <c r="F4" s="1"/>
      <c r="G4" s="8" t="s">
        <v>7</v>
      </c>
      <c r="H4" s="8" t="s">
        <v>8</v>
      </c>
      <c r="I4" s="8" t="s">
        <v>9</v>
      </c>
      <c r="J4" s="1"/>
      <c r="K4" s="1" t="s">
        <v>7</v>
      </c>
      <c r="L4" s="1" t="s">
        <v>8</v>
      </c>
      <c r="M4" s="1" t="s">
        <v>9</v>
      </c>
      <c r="O4" s="1"/>
      <c r="P4" s="1" t="s">
        <v>7</v>
      </c>
      <c r="Q4" s="1" t="s">
        <v>8</v>
      </c>
      <c r="R4" s="1" t="s">
        <v>9</v>
      </c>
    </row>
    <row r="5" spans="1:18" x14ac:dyDescent="0.2">
      <c r="C5" s="1" t="s">
        <v>3</v>
      </c>
      <c r="D5" s="1">
        <v>0.7</v>
      </c>
      <c r="F5" s="1" t="s">
        <v>10</v>
      </c>
      <c r="G5" s="1">
        <v>1200</v>
      </c>
      <c r="H5" s="1">
        <v>900</v>
      </c>
      <c r="I5" s="1">
        <v>500</v>
      </c>
      <c r="J5" s="1" t="s">
        <v>10</v>
      </c>
      <c r="K5" s="1">
        <v>1400</v>
      </c>
      <c r="L5" s="1">
        <v>1100</v>
      </c>
      <c r="M5" s="1">
        <v>700</v>
      </c>
      <c r="O5" s="1" t="s">
        <v>10</v>
      </c>
      <c r="P5" s="1">
        <v>1500</v>
      </c>
      <c r="Q5" s="1">
        <v>820</v>
      </c>
      <c r="R5" s="1">
        <v>480</v>
      </c>
    </row>
    <row r="6" spans="1:18" x14ac:dyDescent="0.2">
      <c r="C6" s="1" t="s">
        <v>5</v>
      </c>
      <c r="D6" s="1">
        <v>0.2</v>
      </c>
      <c r="F6" s="1" t="s">
        <v>11</v>
      </c>
      <c r="G6" s="1">
        <v>1000</v>
      </c>
      <c r="H6" s="1">
        <v>800</v>
      </c>
      <c r="I6" s="1">
        <v>300</v>
      </c>
      <c r="J6" s="1" t="s">
        <v>11</v>
      </c>
      <c r="K6" s="1">
        <v>1300</v>
      </c>
      <c r="L6" s="1">
        <v>900</v>
      </c>
      <c r="M6" s="1">
        <v>400</v>
      </c>
      <c r="O6" s="1" t="s">
        <v>11</v>
      </c>
      <c r="P6" s="1">
        <v>900</v>
      </c>
      <c r="Q6" s="1">
        <v>800</v>
      </c>
      <c r="R6" s="1">
        <v>470</v>
      </c>
    </row>
    <row r="7" spans="1:18" x14ac:dyDescent="0.2">
      <c r="F7" s="1" t="s">
        <v>12</v>
      </c>
      <c r="G7" s="1">
        <v>950</v>
      </c>
      <c r="H7" s="1">
        <v>600</v>
      </c>
      <c r="I7" s="1">
        <v>200</v>
      </c>
      <c r="J7" s="1" t="s">
        <v>12</v>
      </c>
      <c r="K7" s="1">
        <v>1150</v>
      </c>
      <c r="L7" s="1">
        <v>750</v>
      </c>
      <c r="M7" s="1">
        <v>350</v>
      </c>
      <c r="O7" s="1" t="s">
        <v>12</v>
      </c>
      <c r="P7" s="1">
        <v>850</v>
      </c>
      <c r="Q7" s="1">
        <v>500</v>
      </c>
      <c r="R7" s="1">
        <v>450</v>
      </c>
    </row>
    <row r="8" spans="1:18" x14ac:dyDescent="0.2">
      <c r="F8" s="1"/>
      <c r="G8" s="1"/>
      <c r="H8" s="1"/>
      <c r="I8" s="1"/>
    </row>
    <row r="14" spans="1:18" x14ac:dyDescent="0.2">
      <c r="F14" s="1"/>
      <c r="G14" s="1"/>
      <c r="H14" s="1"/>
      <c r="I14" s="1"/>
    </row>
    <row r="18" spans="1:14" x14ac:dyDescent="0.2">
      <c r="A18" t="s">
        <v>103</v>
      </c>
    </row>
    <row r="19" spans="1:14" x14ac:dyDescent="0.2">
      <c r="A19" t="s">
        <v>110</v>
      </c>
      <c r="F19" t="s">
        <v>102</v>
      </c>
    </row>
    <row r="20" spans="1:14" x14ac:dyDescent="0.2">
      <c r="C20" t="s">
        <v>97</v>
      </c>
      <c r="D20" t="s">
        <v>98</v>
      </c>
      <c r="E20" t="s">
        <v>99</v>
      </c>
      <c r="F20" t="s">
        <v>65</v>
      </c>
      <c r="G20" t="s">
        <v>25</v>
      </c>
      <c r="L20" t="s">
        <v>111</v>
      </c>
    </row>
    <row r="21" spans="1:14" x14ac:dyDescent="0.2">
      <c r="A21" s="1" t="s">
        <v>17</v>
      </c>
      <c r="B21" t="s">
        <v>7</v>
      </c>
      <c r="C21" s="123"/>
      <c r="D21" s="123"/>
      <c r="E21" s="123"/>
      <c r="F21">
        <f>SUM(C21:E21)</f>
        <v>0</v>
      </c>
      <c r="H21">
        <v>1</v>
      </c>
      <c r="L21">
        <v>1200</v>
      </c>
      <c r="M21">
        <v>1000</v>
      </c>
      <c r="N21">
        <v>950</v>
      </c>
    </row>
    <row r="22" spans="1:14" x14ac:dyDescent="0.2">
      <c r="A22" s="1"/>
      <c r="B22" t="s">
        <v>100</v>
      </c>
      <c r="C22" s="123"/>
      <c r="D22" s="123"/>
      <c r="E22" s="123"/>
      <c r="F22">
        <f t="shared" ref="F22:F59" si="0">SUM(C22:E22)</f>
        <v>0</v>
      </c>
      <c r="H22">
        <v>1</v>
      </c>
      <c r="L22">
        <v>900</v>
      </c>
      <c r="M22">
        <v>800</v>
      </c>
      <c r="N22">
        <v>600</v>
      </c>
    </row>
    <row r="23" spans="1:14" x14ac:dyDescent="0.2">
      <c r="A23" s="1"/>
      <c r="B23" t="s">
        <v>101</v>
      </c>
      <c r="C23" s="123"/>
      <c r="D23" s="123"/>
      <c r="E23" s="123"/>
      <c r="F23">
        <f t="shared" si="0"/>
        <v>0</v>
      </c>
      <c r="H23">
        <v>1</v>
      </c>
      <c r="L23">
        <v>500</v>
      </c>
      <c r="M23">
        <v>300</v>
      </c>
      <c r="N23">
        <v>200</v>
      </c>
    </row>
    <row r="24" spans="1:14" x14ac:dyDescent="0.2">
      <c r="A24" s="1" t="s">
        <v>104</v>
      </c>
      <c r="B24" t="s">
        <v>7</v>
      </c>
      <c r="C24" s="123"/>
      <c r="D24" s="123"/>
      <c r="E24" s="123"/>
      <c r="F24">
        <f t="shared" si="0"/>
        <v>0</v>
      </c>
      <c r="H24">
        <v>1</v>
      </c>
      <c r="L24">
        <v>1400</v>
      </c>
      <c r="M24">
        <v>1300</v>
      </c>
      <c r="N24">
        <v>1150</v>
      </c>
    </row>
    <row r="25" spans="1:14" x14ac:dyDescent="0.2">
      <c r="A25" s="1"/>
      <c r="B25" t="s">
        <v>100</v>
      </c>
      <c r="C25" s="123"/>
      <c r="D25" s="123"/>
      <c r="E25" s="123"/>
      <c r="F25">
        <f t="shared" si="0"/>
        <v>0</v>
      </c>
      <c r="H25">
        <v>1</v>
      </c>
    </row>
    <row r="26" spans="1:14" x14ac:dyDescent="0.2">
      <c r="A26" s="1"/>
      <c r="B26" t="s">
        <v>101</v>
      </c>
      <c r="C26" s="123"/>
      <c r="D26" s="123"/>
      <c r="E26" s="123"/>
      <c r="F26">
        <f t="shared" si="0"/>
        <v>0</v>
      </c>
      <c r="H26">
        <v>1</v>
      </c>
    </row>
    <row r="27" spans="1:14" x14ac:dyDescent="0.2">
      <c r="A27" s="1" t="s">
        <v>105</v>
      </c>
      <c r="B27" t="s">
        <v>7</v>
      </c>
      <c r="C27" s="123"/>
      <c r="D27" s="123"/>
      <c r="E27" s="123"/>
      <c r="F27">
        <f t="shared" si="0"/>
        <v>0</v>
      </c>
      <c r="H27">
        <v>1</v>
      </c>
    </row>
    <row r="28" spans="1:14" x14ac:dyDescent="0.2">
      <c r="A28" s="1"/>
      <c r="B28" t="s">
        <v>100</v>
      </c>
      <c r="C28" s="123"/>
      <c r="D28" s="123"/>
      <c r="E28" s="123"/>
      <c r="F28">
        <f t="shared" si="0"/>
        <v>0</v>
      </c>
      <c r="H28">
        <v>1</v>
      </c>
    </row>
    <row r="29" spans="1:14" x14ac:dyDescent="0.2">
      <c r="A29" s="1"/>
      <c r="B29" t="s">
        <v>101</v>
      </c>
      <c r="C29" s="123"/>
      <c r="D29" s="123"/>
      <c r="E29" s="123"/>
      <c r="F29">
        <f t="shared" si="0"/>
        <v>0</v>
      </c>
      <c r="H29">
        <v>1</v>
      </c>
    </row>
    <row r="30" spans="1:14" x14ac:dyDescent="0.2">
      <c r="A30" s="1" t="s">
        <v>106</v>
      </c>
      <c r="B30" t="s">
        <v>7</v>
      </c>
      <c r="C30" s="123"/>
      <c r="D30" s="123"/>
      <c r="E30" s="123"/>
      <c r="F30">
        <f t="shared" si="0"/>
        <v>0</v>
      </c>
      <c r="H30">
        <v>1</v>
      </c>
    </row>
    <row r="31" spans="1:14" x14ac:dyDescent="0.2">
      <c r="A31" s="1"/>
      <c r="B31" t="s">
        <v>100</v>
      </c>
      <c r="C31" s="123"/>
      <c r="D31" s="123"/>
      <c r="E31" s="123"/>
      <c r="F31">
        <f t="shared" si="0"/>
        <v>0</v>
      </c>
      <c r="H31">
        <v>1</v>
      </c>
    </row>
    <row r="32" spans="1:14" x14ac:dyDescent="0.2">
      <c r="A32" s="1"/>
      <c r="B32" t="s">
        <v>101</v>
      </c>
      <c r="C32" s="123"/>
      <c r="D32" s="123"/>
      <c r="E32" s="123"/>
      <c r="F32">
        <f t="shared" si="0"/>
        <v>0</v>
      </c>
      <c r="H32">
        <v>1</v>
      </c>
    </row>
    <row r="33" spans="1:8" x14ac:dyDescent="0.2">
      <c r="A33" s="1" t="s">
        <v>107</v>
      </c>
      <c r="B33" t="s">
        <v>7</v>
      </c>
      <c r="C33" s="123"/>
      <c r="D33" s="123"/>
      <c r="E33" s="123"/>
      <c r="F33">
        <f t="shared" si="0"/>
        <v>0</v>
      </c>
      <c r="H33">
        <v>1</v>
      </c>
    </row>
    <row r="34" spans="1:8" x14ac:dyDescent="0.2">
      <c r="A34" s="1"/>
      <c r="B34" t="s">
        <v>100</v>
      </c>
      <c r="C34" s="123"/>
      <c r="D34" s="123"/>
      <c r="E34" s="123"/>
      <c r="F34">
        <f t="shared" si="0"/>
        <v>0</v>
      </c>
      <c r="H34">
        <v>1</v>
      </c>
    </row>
    <row r="35" spans="1:8" x14ac:dyDescent="0.2">
      <c r="A35" s="1"/>
      <c r="B35" t="s">
        <v>101</v>
      </c>
      <c r="C35" s="123"/>
      <c r="D35" s="123"/>
      <c r="E35" s="123"/>
      <c r="F35">
        <f t="shared" si="0"/>
        <v>0</v>
      </c>
      <c r="H35">
        <v>1</v>
      </c>
    </row>
    <row r="36" spans="1:8" x14ac:dyDescent="0.2">
      <c r="A36" s="1"/>
      <c r="B36" t="s">
        <v>7</v>
      </c>
      <c r="C36" s="123"/>
      <c r="D36" s="123"/>
      <c r="E36" s="123"/>
      <c r="F36">
        <f t="shared" si="0"/>
        <v>0</v>
      </c>
      <c r="H36">
        <v>1</v>
      </c>
    </row>
    <row r="37" spans="1:8" x14ac:dyDescent="0.2">
      <c r="A37" s="1"/>
      <c r="B37" t="s">
        <v>100</v>
      </c>
      <c r="C37" s="123"/>
      <c r="D37" s="123"/>
      <c r="E37" s="123"/>
      <c r="F37">
        <f t="shared" si="0"/>
        <v>0</v>
      </c>
      <c r="H37">
        <v>1</v>
      </c>
    </row>
    <row r="38" spans="1:8" x14ac:dyDescent="0.2">
      <c r="A38" s="1"/>
      <c r="B38" t="s">
        <v>101</v>
      </c>
      <c r="C38" s="123"/>
      <c r="D38" s="123"/>
      <c r="E38" s="123"/>
      <c r="F38">
        <f t="shared" si="0"/>
        <v>0</v>
      </c>
      <c r="H38">
        <v>1</v>
      </c>
    </row>
    <row r="39" spans="1:8" x14ac:dyDescent="0.2">
      <c r="A39" s="1"/>
      <c r="B39" t="s">
        <v>7</v>
      </c>
      <c r="C39" s="123"/>
      <c r="D39" s="123"/>
      <c r="E39" s="123"/>
      <c r="F39">
        <f t="shared" si="0"/>
        <v>0</v>
      </c>
      <c r="H39">
        <v>1</v>
      </c>
    </row>
    <row r="40" spans="1:8" x14ac:dyDescent="0.2">
      <c r="A40" s="1"/>
      <c r="B40" t="s">
        <v>100</v>
      </c>
      <c r="C40" s="123"/>
      <c r="D40" s="123"/>
      <c r="E40" s="123"/>
      <c r="F40">
        <f t="shared" si="0"/>
        <v>0</v>
      </c>
      <c r="H40">
        <v>1</v>
      </c>
    </row>
    <row r="41" spans="1:8" x14ac:dyDescent="0.2">
      <c r="A41" s="1"/>
      <c r="B41" t="s">
        <v>101</v>
      </c>
      <c r="C41" s="123"/>
      <c r="D41" s="123"/>
      <c r="E41" s="123"/>
      <c r="F41">
        <f t="shared" si="0"/>
        <v>0</v>
      </c>
      <c r="H41">
        <v>1</v>
      </c>
    </row>
    <row r="42" spans="1:8" x14ac:dyDescent="0.2">
      <c r="A42" s="1" t="s">
        <v>108</v>
      </c>
      <c r="B42" t="s">
        <v>7</v>
      </c>
      <c r="C42" s="123"/>
      <c r="D42" s="123"/>
      <c r="E42" s="123"/>
      <c r="F42">
        <f t="shared" si="0"/>
        <v>0</v>
      </c>
      <c r="H42">
        <v>1</v>
      </c>
    </row>
    <row r="43" spans="1:8" x14ac:dyDescent="0.2">
      <c r="A43" s="1"/>
      <c r="B43" t="s">
        <v>100</v>
      </c>
      <c r="C43" s="123"/>
      <c r="D43" s="123"/>
      <c r="E43" s="123"/>
      <c r="F43">
        <f t="shared" si="0"/>
        <v>0</v>
      </c>
      <c r="H43">
        <v>1</v>
      </c>
    </row>
    <row r="44" spans="1:8" x14ac:dyDescent="0.2">
      <c r="A44" s="1"/>
      <c r="B44" t="s">
        <v>101</v>
      </c>
      <c r="C44" s="123"/>
      <c r="D44" s="123"/>
      <c r="E44" s="123"/>
      <c r="F44">
        <f t="shared" si="0"/>
        <v>0</v>
      </c>
      <c r="H44">
        <v>1</v>
      </c>
    </row>
    <row r="45" spans="1:8" x14ac:dyDescent="0.2">
      <c r="A45" s="1"/>
      <c r="B45" t="s">
        <v>7</v>
      </c>
      <c r="C45" s="123"/>
      <c r="D45" s="123"/>
      <c r="E45" s="123"/>
      <c r="F45">
        <f t="shared" si="0"/>
        <v>0</v>
      </c>
      <c r="H45">
        <v>1</v>
      </c>
    </row>
    <row r="46" spans="1:8" x14ac:dyDescent="0.2">
      <c r="A46" s="1"/>
      <c r="B46" t="s">
        <v>100</v>
      </c>
      <c r="C46" s="123"/>
      <c r="D46" s="123"/>
      <c r="E46" s="123"/>
      <c r="F46">
        <f t="shared" si="0"/>
        <v>0</v>
      </c>
      <c r="H46">
        <v>1</v>
      </c>
    </row>
    <row r="47" spans="1:8" x14ac:dyDescent="0.2">
      <c r="A47" s="1"/>
      <c r="B47" t="s">
        <v>101</v>
      </c>
      <c r="C47" s="123"/>
      <c r="D47" s="123"/>
      <c r="E47" s="123"/>
      <c r="F47">
        <f t="shared" si="0"/>
        <v>0</v>
      </c>
      <c r="H47">
        <v>1</v>
      </c>
    </row>
    <row r="48" spans="1:8" x14ac:dyDescent="0.2">
      <c r="A48" s="1"/>
      <c r="B48" t="s">
        <v>7</v>
      </c>
      <c r="C48" s="123"/>
      <c r="D48" s="123"/>
      <c r="E48" s="123"/>
      <c r="F48">
        <f t="shared" si="0"/>
        <v>0</v>
      </c>
      <c r="H48">
        <v>1</v>
      </c>
    </row>
    <row r="49" spans="1:8" x14ac:dyDescent="0.2">
      <c r="A49" s="1"/>
      <c r="B49" t="s">
        <v>100</v>
      </c>
      <c r="C49" s="123"/>
      <c r="D49" s="123"/>
      <c r="E49" s="123"/>
      <c r="F49">
        <f t="shared" si="0"/>
        <v>0</v>
      </c>
      <c r="H49">
        <v>1</v>
      </c>
    </row>
    <row r="50" spans="1:8" x14ac:dyDescent="0.2">
      <c r="A50" s="1"/>
      <c r="B50" t="s">
        <v>101</v>
      </c>
      <c r="C50" s="123"/>
      <c r="D50" s="123"/>
      <c r="E50" s="123"/>
      <c r="F50">
        <f t="shared" si="0"/>
        <v>0</v>
      </c>
      <c r="H50">
        <v>1</v>
      </c>
    </row>
    <row r="51" spans="1:8" x14ac:dyDescent="0.2">
      <c r="A51" s="1" t="s">
        <v>109</v>
      </c>
      <c r="B51" t="s">
        <v>7</v>
      </c>
      <c r="C51" s="123"/>
      <c r="D51" s="123"/>
      <c r="E51" s="123"/>
      <c r="F51">
        <f t="shared" si="0"/>
        <v>0</v>
      </c>
      <c r="H51">
        <v>1</v>
      </c>
    </row>
    <row r="52" spans="1:8" x14ac:dyDescent="0.2">
      <c r="A52" s="1"/>
      <c r="B52" t="s">
        <v>100</v>
      </c>
      <c r="C52" s="123"/>
      <c r="D52" s="123"/>
      <c r="E52" s="123"/>
      <c r="F52">
        <f t="shared" si="0"/>
        <v>0</v>
      </c>
      <c r="H52">
        <v>1</v>
      </c>
    </row>
    <row r="53" spans="1:8" x14ac:dyDescent="0.2">
      <c r="A53" s="1"/>
      <c r="B53" t="s">
        <v>101</v>
      </c>
      <c r="C53" s="123"/>
      <c r="D53" s="123"/>
      <c r="E53" s="123"/>
      <c r="F53">
        <f t="shared" si="0"/>
        <v>0</v>
      </c>
      <c r="H53">
        <v>1</v>
      </c>
    </row>
    <row r="54" spans="1:8" x14ac:dyDescent="0.2">
      <c r="A54" s="1"/>
      <c r="B54" t="s">
        <v>7</v>
      </c>
      <c r="C54" s="123"/>
      <c r="D54" s="123"/>
      <c r="E54" s="123"/>
      <c r="F54">
        <f t="shared" si="0"/>
        <v>0</v>
      </c>
      <c r="H54">
        <v>1</v>
      </c>
    </row>
    <row r="55" spans="1:8" x14ac:dyDescent="0.2">
      <c r="A55" s="1"/>
      <c r="B55" t="s">
        <v>100</v>
      </c>
      <c r="C55" s="123"/>
      <c r="D55" s="123"/>
      <c r="E55" s="123"/>
      <c r="F55">
        <f t="shared" si="0"/>
        <v>0</v>
      </c>
      <c r="H55">
        <v>1</v>
      </c>
    </row>
    <row r="56" spans="1:8" x14ac:dyDescent="0.2">
      <c r="A56" s="1"/>
      <c r="B56" t="s">
        <v>101</v>
      </c>
      <c r="C56" s="123"/>
      <c r="D56" s="123"/>
      <c r="E56" s="123"/>
      <c r="F56">
        <f t="shared" si="0"/>
        <v>0</v>
      </c>
      <c r="H56">
        <v>1</v>
      </c>
    </row>
    <row r="57" spans="1:8" x14ac:dyDescent="0.2">
      <c r="A57" s="1"/>
      <c r="B57" t="s">
        <v>7</v>
      </c>
      <c r="C57" s="123"/>
      <c r="D57" s="123"/>
      <c r="E57" s="123"/>
      <c r="F57">
        <f t="shared" si="0"/>
        <v>0</v>
      </c>
      <c r="H57">
        <v>1</v>
      </c>
    </row>
    <row r="58" spans="1:8" x14ac:dyDescent="0.2">
      <c r="A58" s="1"/>
      <c r="B58" t="s">
        <v>100</v>
      </c>
      <c r="C58" s="123"/>
      <c r="D58" s="123"/>
      <c r="E58" s="123"/>
      <c r="F58">
        <f t="shared" si="0"/>
        <v>0</v>
      </c>
      <c r="H58">
        <v>1</v>
      </c>
    </row>
    <row r="59" spans="1:8" x14ac:dyDescent="0.2">
      <c r="B59" t="s">
        <v>101</v>
      </c>
      <c r="C59" s="123"/>
      <c r="D59" s="123"/>
      <c r="E59" s="123"/>
      <c r="F59">
        <f t="shared" si="0"/>
        <v>0</v>
      </c>
      <c r="H59"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8EF9-021A-4B70-AF4B-89D3329F7FDD}">
  <sheetPr codeName="Sheet5"/>
  <dimension ref="A1:D45"/>
  <sheetViews>
    <sheetView workbookViewId="0">
      <selection activeCell="H38" sqref="H38"/>
    </sheetView>
  </sheetViews>
  <sheetFormatPr defaultRowHeight="14.25" x14ac:dyDescent="0.2"/>
  <cols>
    <col min="3" max="4" width="11.375" bestFit="1" customWidth="1"/>
  </cols>
  <sheetData>
    <row r="1" spans="1:4" x14ac:dyDescent="0.2">
      <c r="A1" t="s">
        <v>358</v>
      </c>
    </row>
    <row r="2" spans="1:4" x14ac:dyDescent="0.2">
      <c r="A2" s="168" t="s">
        <v>279</v>
      </c>
      <c r="B2" t="s">
        <v>280</v>
      </c>
      <c r="C2" s="150">
        <v>5250</v>
      </c>
      <c r="D2" s="169">
        <v>89078</v>
      </c>
    </row>
    <row r="3" spans="1:4" x14ac:dyDescent="0.2">
      <c r="A3" s="168"/>
      <c r="B3" t="s">
        <v>360</v>
      </c>
      <c r="C3" s="150">
        <v>59499.999999999993</v>
      </c>
      <c r="D3" s="169"/>
    </row>
    <row r="4" spans="1:4" x14ac:dyDescent="0.2">
      <c r="A4" s="168"/>
      <c r="B4" t="s">
        <v>361</v>
      </c>
      <c r="C4" s="150">
        <v>24328</v>
      </c>
      <c r="D4" s="169"/>
    </row>
    <row r="5" spans="1:4" x14ac:dyDescent="0.2">
      <c r="A5" s="168" t="s">
        <v>284</v>
      </c>
      <c r="B5" t="s">
        <v>286</v>
      </c>
      <c r="C5" s="150">
        <v>1214.5</v>
      </c>
      <c r="D5" s="169">
        <v>139384.80000000002</v>
      </c>
    </row>
    <row r="6" spans="1:4" x14ac:dyDescent="0.2">
      <c r="A6" s="168"/>
      <c r="B6" t="s">
        <v>290</v>
      </c>
      <c r="C6" s="150">
        <v>8501.5</v>
      </c>
      <c r="D6" s="169"/>
    </row>
    <row r="7" spans="1:4" x14ac:dyDescent="0.2">
      <c r="A7" s="168"/>
      <c r="B7" t="s">
        <v>294</v>
      </c>
      <c r="C7" s="150">
        <v>2274</v>
      </c>
      <c r="D7" s="169"/>
    </row>
    <row r="8" spans="1:4" x14ac:dyDescent="0.2">
      <c r="A8" s="168"/>
      <c r="B8" t="s">
        <v>288</v>
      </c>
      <c r="C8" s="150">
        <v>10815</v>
      </c>
      <c r="D8" s="169"/>
    </row>
    <row r="9" spans="1:4" x14ac:dyDescent="0.2">
      <c r="A9" s="168"/>
      <c r="B9" t="s">
        <v>292</v>
      </c>
      <c r="C9" s="150">
        <v>75705</v>
      </c>
      <c r="D9" s="169"/>
    </row>
    <row r="10" spans="1:4" x14ac:dyDescent="0.2">
      <c r="A10" s="168"/>
      <c r="B10" t="s">
        <v>296</v>
      </c>
      <c r="C10" s="150">
        <v>20860</v>
      </c>
      <c r="D10" s="169"/>
    </row>
    <row r="11" spans="1:4" x14ac:dyDescent="0.2">
      <c r="A11" s="168"/>
      <c r="B11" t="s">
        <v>289</v>
      </c>
      <c r="C11" s="150">
        <v>2298.1</v>
      </c>
      <c r="D11" s="169"/>
    </row>
    <row r="12" spans="1:4" x14ac:dyDescent="0.2">
      <c r="A12" s="168"/>
      <c r="B12" t="s">
        <v>293</v>
      </c>
      <c r="C12" s="150">
        <v>14476.7</v>
      </c>
      <c r="D12" s="169"/>
    </row>
    <row r="13" spans="1:4" x14ac:dyDescent="0.2">
      <c r="A13" s="168"/>
      <c r="B13" t="s">
        <v>297</v>
      </c>
      <c r="C13" s="150">
        <v>3240</v>
      </c>
      <c r="D13" s="169"/>
    </row>
    <row r="14" spans="1:4" x14ac:dyDescent="0.2">
      <c r="A14" s="168" t="s">
        <v>285</v>
      </c>
      <c r="B14" t="s">
        <v>303</v>
      </c>
      <c r="C14" s="150">
        <v>109</v>
      </c>
      <c r="D14" s="169">
        <v>91080.823999999979</v>
      </c>
    </row>
    <row r="15" spans="1:4" x14ac:dyDescent="0.2">
      <c r="A15" s="168"/>
      <c r="B15" t="s">
        <v>305</v>
      </c>
      <c r="C15" s="150">
        <v>652.904</v>
      </c>
      <c r="D15" s="169"/>
    </row>
    <row r="16" spans="1:4" x14ac:dyDescent="0.2">
      <c r="A16" s="168"/>
      <c r="B16" t="s">
        <v>307</v>
      </c>
      <c r="C16" s="150">
        <v>173.74400000000003</v>
      </c>
      <c r="D16" s="169"/>
    </row>
    <row r="17" spans="1:4" x14ac:dyDescent="0.2">
      <c r="A17" s="168"/>
      <c r="B17" t="s">
        <v>309</v>
      </c>
      <c r="C17" s="150">
        <v>703.30400000000009</v>
      </c>
      <c r="D17" s="169"/>
    </row>
    <row r="18" spans="1:4" x14ac:dyDescent="0.2">
      <c r="A18" s="168"/>
      <c r="B18" t="s">
        <v>313</v>
      </c>
      <c r="C18" s="150">
        <v>4021.5279999999993</v>
      </c>
      <c r="D18" s="169"/>
    </row>
    <row r="19" spans="1:4" x14ac:dyDescent="0.2">
      <c r="A19" s="168"/>
      <c r="B19" t="s">
        <v>311</v>
      </c>
      <c r="C19" s="150">
        <v>997.13600000000008</v>
      </c>
      <c r="D19" s="169"/>
    </row>
    <row r="20" spans="1:4" x14ac:dyDescent="0.2">
      <c r="A20" s="168"/>
      <c r="B20" t="s">
        <v>315</v>
      </c>
      <c r="C20" s="150">
        <v>242</v>
      </c>
      <c r="D20" s="169"/>
    </row>
    <row r="21" spans="1:4" x14ac:dyDescent="0.2">
      <c r="A21" s="168"/>
      <c r="B21" t="s">
        <v>316</v>
      </c>
      <c r="C21" s="150">
        <v>1694</v>
      </c>
      <c r="D21" s="169"/>
    </row>
    <row r="22" spans="1:4" x14ac:dyDescent="0.2">
      <c r="A22" s="168"/>
      <c r="B22" t="s">
        <v>317</v>
      </c>
      <c r="C22" s="150">
        <v>468.34000000000009</v>
      </c>
      <c r="D22" s="169"/>
    </row>
    <row r="23" spans="1:4" x14ac:dyDescent="0.2">
      <c r="A23" s="168"/>
      <c r="B23" t="s">
        <v>318</v>
      </c>
      <c r="C23" s="150">
        <v>707</v>
      </c>
      <c r="D23" s="169"/>
    </row>
    <row r="24" spans="1:4" x14ac:dyDescent="0.2">
      <c r="A24" s="168"/>
      <c r="B24" t="s">
        <v>319</v>
      </c>
      <c r="C24" s="150">
        <v>4570.3279999999995</v>
      </c>
      <c r="D24" s="169"/>
    </row>
    <row r="25" spans="1:4" x14ac:dyDescent="0.2">
      <c r="A25" s="168"/>
      <c r="B25" t="s">
        <v>320</v>
      </c>
      <c r="C25" s="150">
        <v>1216.2080000000001</v>
      </c>
      <c r="D25" s="169"/>
    </row>
    <row r="26" spans="1:4" x14ac:dyDescent="0.2">
      <c r="A26" s="168"/>
      <c r="B26" t="s">
        <v>321</v>
      </c>
      <c r="C26" s="150">
        <v>4730.2639999999992</v>
      </c>
      <c r="D26" s="169"/>
    </row>
    <row r="27" spans="1:4" x14ac:dyDescent="0.2">
      <c r="A27" s="168"/>
      <c r="B27" t="s">
        <v>322</v>
      </c>
      <c r="C27" s="150">
        <v>28150.695999999993</v>
      </c>
      <c r="D27" s="169"/>
    </row>
    <row r="28" spans="1:4" x14ac:dyDescent="0.2">
      <c r="A28" s="168"/>
      <c r="B28" t="s">
        <v>323</v>
      </c>
      <c r="C28" s="150">
        <v>6979.9520000000002</v>
      </c>
      <c r="D28" s="169"/>
    </row>
    <row r="29" spans="1:4" x14ac:dyDescent="0.2">
      <c r="A29" s="168"/>
      <c r="B29" t="s">
        <v>324</v>
      </c>
      <c r="C29" s="150">
        <v>1519</v>
      </c>
      <c r="D29" s="169"/>
    </row>
    <row r="30" spans="1:4" x14ac:dyDescent="0.2">
      <c r="A30" s="168"/>
      <c r="B30" t="s">
        <v>325</v>
      </c>
      <c r="C30" s="150">
        <v>10633</v>
      </c>
      <c r="D30" s="169"/>
    </row>
    <row r="31" spans="1:4" x14ac:dyDescent="0.2">
      <c r="A31" s="168"/>
      <c r="B31" t="s">
        <v>326</v>
      </c>
      <c r="C31" s="150">
        <v>3038</v>
      </c>
      <c r="D31" s="169"/>
    </row>
    <row r="32" spans="1:4" x14ac:dyDescent="0.2">
      <c r="A32" s="168"/>
      <c r="B32" t="s">
        <v>327</v>
      </c>
      <c r="C32" s="150">
        <v>270.67200000000003</v>
      </c>
      <c r="D32" s="169"/>
    </row>
    <row r="33" spans="1:4" x14ac:dyDescent="0.2">
      <c r="A33" s="168"/>
      <c r="B33" t="s">
        <v>328</v>
      </c>
      <c r="C33" s="150">
        <v>1725.808</v>
      </c>
      <c r="D33" s="169"/>
    </row>
    <row r="34" spans="1:4" x14ac:dyDescent="0.2">
      <c r="A34" s="168"/>
      <c r="B34" t="s">
        <v>329</v>
      </c>
      <c r="C34" s="150">
        <v>419.69600000000014</v>
      </c>
      <c r="D34" s="169"/>
    </row>
    <row r="35" spans="1:4" x14ac:dyDescent="0.2">
      <c r="A35" s="168"/>
      <c r="B35" t="s">
        <v>330</v>
      </c>
      <c r="C35" s="150">
        <v>1795.9199999999998</v>
      </c>
      <c r="D35" s="169"/>
    </row>
    <row r="36" spans="1:4" x14ac:dyDescent="0.2">
      <c r="A36" s="168"/>
      <c r="B36" t="s">
        <v>331</v>
      </c>
      <c r="C36" s="150">
        <v>9768.0519999999979</v>
      </c>
      <c r="D36" s="169"/>
    </row>
    <row r="37" spans="1:4" x14ac:dyDescent="0.2">
      <c r="A37" s="168"/>
      <c r="B37" t="s">
        <v>332</v>
      </c>
      <c r="C37" s="150">
        <v>1994.2720000000002</v>
      </c>
      <c r="D37" s="169"/>
    </row>
    <row r="38" spans="1:4" x14ac:dyDescent="0.2">
      <c r="A38" s="168"/>
      <c r="B38" t="s">
        <v>333</v>
      </c>
      <c r="C38" s="150">
        <v>450</v>
      </c>
      <c r="D38" s="169"/>
    </row>
    <row r="39" spans="1:4" x14ac:dyDescent="0.2">
      <c r="A39" s="168"/>
      <c r="B39" t="s">
        <v>334</v>
      </c>
      <c r="C39" s="150">
        <v>3150</v>
      </c>
      <c r="D39" s="169"/>
    </row>
    <row r="40" spans="1:4" x14ac:dyDescent="0.2">
      <c r="A40" s="168"/>
      <c r="B40" t="s">
        <v>335</v>
      </c>
      <c r="C40" s="150">
        <v>900</v>
      </c>
      <c r="D40" s="169"/>
    </row>
    <row r="41" spans="1:4" x14ac:dyDescent="0.2">
      <c r="A41" s="168" t="s">
        <v>356</v>
      </c>
      <c r="B41" t="s">
        <v>87</v>
      </c>
      <c r="C41" s="150">
        <v>319543.62400000001</v>
      </c>
    </row>
    <row r="42" spans="1:4" x14ac:dyDescent="0.2">
      <c r="A42" s="168"/>
      <c r="B42" s="168" t="s">
        <v>362</v>
      </c>
      <c r="C42" s="169">
        <v>150000</v>
      </c>
    </row>
    <row r="43" spans="1:4" x14ac:dyDescent="0.2">
      <c r="A43" s="168"/>
      <c r="B43" s="168"/>
      <c r="C43" s="169"/>
    </row>
    <row r="44" spans="1:4" x14ac:dyDescent="0.2">
      <c r="A44" s="168"/>
      <c r="B44" s="168" t="s">
        <v>228</v>
      </c>
      <c r="C44" s="169">
        <v>169543.62400000001</v>
      </c>
    </row>
    <row r="45" spans="1:4" x14ac:dyDescent="0.2">
      <c r="A45" s="168"/>
      <c r="B45" s="168"/>
      <c r="C45" s="169"/>
    </row>
  </sheetData>
  <mergeCells count="11">
    <mergeCell ref="A2:A4"/>
    <mergeCell ref="D2:D4"/>
    <mergeCell ref="A5:A13"/>
    <mergeCell ref="D5:D13"/>
    <mergeCell ref="A14:A40"/>
    <mergeCell ref="D14:D40"/>
    <mergeCell ref="A41:A45"/>
    <mergeCell ref="B42:B43"/>
    <mergeCell ref="C42:C43"/>
    <mergeCell ref="B44:B45"/>
    <mergeCell ref="C44:C4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(3)</vt:lpstr>
      <vt:lpstr>Sheet1 (2)</vt:lpstr>
      <vt:lpstr>Yieldmanagement</vt:lpstr>
      <vt:lpstr>Sheet2</vt:lpstr>
      <vt:lpstr>Revenue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Enshuo Cao</dc:creator>
  <cp:keywords/>
  <dc:description/>
  <cp:lastModifiedBy>Enshuo Cao</cp:lastModifiedBy>
  <cp:revision/>
  <dcterms:created xsi:type="dcterms:W3CDTF">2024-12-26T21:35:33Z</dcterms:created>
  <dcterms:modified xsi:type="dcterms:W3CDTF">2025-01-07T00:05:31Z</dcterms:modified>
  <cp:category/>
  <cp:contentStatus/>
</cp:coreProperties>
</file>