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ật dụng cần mang 11.5" sheetId="1" r:id="rId3"/>
    <sheet state="visible" name="Chiến thuật lượt" sheetId="2" r:id="rId4"/>
    <sheet state="visible" name="Timeline" sheetId="3" r:id="rId5"/>
    <sheet state="visible" name="Linh kiện" sheetId="4" r:id="rId6"/>
    <sheet state="visible" name="Xe tự động" sheetId="5" r:id="rId7"/>
    <sheet state="visible" name="Xe tay" sheetId="6" r:id="rId8"/>
  </sheets>
  <definedNames/>
  <calcPr/>
</workbook>
</file>

<file path=xl/sharedStrings.xml><?xml version="1.0" encoding="utf-8"?>
<sst xmlns="http://schemas.openxmlformats.org/spreadsheetml/2006/main" count="419" uniqueCount="285">
  <si>
    <t>Time Line</t>
  </si>
  <si>
    <t>Đồ đạc</t>
  </si>
  <si>
    <t>Mốc</t>
  </si>
  <si>
    <t>Thứ tự</t>
  </si>
  <si>
    <t>Phúc</t>
  </si>
  <si>
    <t>Trọng</t>
  </si>
  <si>
    <t>Khải</t>
  </si>
  <si>
    <t>note</t>
  </si>
  <si>
    <t>Vật dụng backup</t>
  </si>
  <si>
    <t>Nhiệm vụ</t>
  </si>
  <si>
    <t>Chi tiết</t>
  </si>
  <si>
    <t>xe tay</t>
  </si>
  <si>
    <t>x</t>
  </si>
  <si>
    <t>quên là đi về</t>
  </si>
  <si>
    <t>Bánh xe</t>
  </si>
  <si>
    <t>Ghi điểm: Lấy quặng</t>
  </si>
  <si>
    <t>Ra ngoài lấy quặng, ưu tiên điểm cao lấy trước</t>
  </si>
  <si>
    <t>Ghi điểm: Cướp quặng</t>
  </si>
  <si>
    <t>Vào khu vực đối phương cướp về</t>
  </si>
  <si>
    <t>Tay rx</t>
  </si>
  <si>
    <t>Arduino promini có hàn chân</t>
  </si>
  <si>
    <t>xe tự động</t>
  </si>
  <si>
    <t>Raspberry zero w</t>
  </si>
  <si>
    <t>kìm cắt</t>
  </si>
  <si>
    <t>Raspberry pi 3 b</t>
  </si>
  <si>
    <t>kìm kẹp</t>
  </si>
  <si>
    <t>MPU6050</t>
  </si>
  <si>
    <t>dây rút nhỏ</t>
  </si>
  <si>
    <t>MPU9250</t>
  </si>
  <si>
    <t>Tấn công: Húc đối thủ</t>
  </si>
  <si>
    <t>6050 backup</t>
  </si>
  <si>
    <t>Tông đối phương</t>
  </si>
  <si>
    <t>dây rút vừa</t>
  </si>
  <si>
    <t>Module đo pin</t>
  </si>
  <si>
    <t>Nội Dung</t>
  </si>
  <si>
    <t>bộ vặn vít</t>
  </si>
  <si>
    <t>USB serial CH</t>
  </si>
  <si>
    <t>Tấn công: Kèm</t>
  </si>
  <si>
    <t>Kèm đối phương</t>
  </si>
  <si>
    <t>Tấn công: Phá Storage Zone</t>
  </si>
  <si>
    <t>Hất tất cả quặng ra Storage zone</t>
  </si>
  <si>
    <t>Còn (Ngày)</t>
  </si>
  <si>
    <t>Tấn công: Phá quặng</t>
  </si>
  <si>
    <t>Khi đối phương đang thu thập, húc phá cả 2</t>
  </si>
  <si>
    <t>hộp quẹt</t>
  </si>
  <si>
    <t>module bluetooth HC06</t>
  </si>
  <si>
    <t>dây đồng</t>
  </si>
  <si>
    <t>LM298N</t>
  </si>
  <si>
    <t>Tấn công: K cho đối phương vào zone bên nó</t>
  </si>
  <si>
    <t>sạc pin lipo</t>
  </si>
  <si>
    <t>WORKSHOP:</t>
  </si>
  <si>
    <t>Khi đối phương vào zone nó</t>
  </si>
  <si>
    <t>module shift lv</t>
  </si>
  <si>
    <t>laptop</t>
  </si>
  <si>
    <t>Pin lipo</t>
  </si>
  <si>
    <t>điện thoại</t>
  </si>
  <si>
    <t>Phòng thủ: Xếp quặng</t>
  </si>
  <si>
    <t>Xếp quặng sao cho khó rơi ra</t>
  </si>
  <si>
    <t>Foam</t>
  </si>
  <si>
    <t>củ sạc 5v</t>
  </si>
  <si>
    <t>Tại Bình Dương: 9h00 tại trường Đại học Việt Đức</t>
  </si>
  <si>
    <t>ốc, buloong</t>
  </si>
  <si>
    <t>tai nghe bluetooth</t>
  </si>
  <si>
    <t>Phòng thủ: Chặn đối phương vào zone mình</t>
  </si>
  <si>
    <t>Chặn đối phương vào zone mình</t>
  </si>
  <si>
    <t>tb6612fng</t>
  </si>
  <si>
    <t>băng keo đen</t>
  </si>
  <si>
    <t>Động cơ</t>
  </si>
  <si>
    <t>kéo</t>
  </si>
  <si>
    <t>Nên có k ?</t>
  </si>
  <si>
    <t>máy khoang 3li</t>
  </si>
  <si>
    <t>mỏ hàn + chỉ</t>
  </si>
  <si>
    <t>VOM</t>
  </si>
  <si>
    <t>Thi</t>
  </si>
  <si>
    <t>Chiến lượt</t>
  </si>
  <si>
    <t>Manual</t>
  </si>
  <si>
    <t>Auto</t>
  </si>
  <si>
    <t>Monster x3</t>
  </si>
  <si>
    <t>Manual foe</t>
  </si>
  <si>
    <t>Auto foe</t>
  </si>
  <si>
    <t>Áo team</t>
  </si>
  <si>
    <t>xxx</t>
  </si>
  <si>
    <t>Khi bắt đầu</t>
  </si>
  <si>
    <t>Súng bắn keo</t>
  </si>
  <si>
    <t>1' 2' 6</t>
  </si>
  <si>
    <t>ổ điện</t>
  </si>
  <si>
    <t>Khi thắng</t>
  </si>
  <si>
    <t>Khi Thua</t>
  </si>
  <si>
    <t>1' 2' 5</t>
  </si>
  <si>
    <t>4,3,7,9</t>
  </si>
  <si>
    <t>Khi Hòa</t>
  </si>
  <si>
    <t>1' 2' 3'</t>
  </si>
  <si>
    <t>Phút thứ 0</t>
  </si>
  <si>
    <t>Test</t>
  </si>
  <si>
    <t>Phút thứ 1</t>
  </si>
  <si>
    <t>Phút thứ 2</t>
  </si>
  <si>
    <t>WorkShop</t>
  </si>
  <si>
    <t>Phút thứ 3</t>
  </si>
  <si>
    <t>gần kết thúc</t>
  </si>
  <si>
    <t>Vòng loại</t>
  </si>
  <si>
    <t>Chốt đăng ký</t>
  </si>
  <si>
    <t>Team thứ 5</t>
  </si>
  <si>
    <t>40+ team</t>
  </si>
  <si>
    <t>chốt xe tự động</t>
  </si>
  <si>
    <t>HQT</t>
  </si>
  <si>
    <t>Đỗ Hoàng Huy</t>
  </si>
  <si>
    <t>Đại học Bách Khoa</t>
  </si>
  <si>
    <t>Dynamic Energy</t>
  </si>
  <si>
    <t>chốt xe tay</t>
  </si>
  <si>
    <t>Võ Văn Lộc</t>
  </si>
  <si>
    <t>Đại học Bách Khoa TPHCM</t>
  </si>
  <si>
    <t>TEAM HỌC TẬP</t>
  </si>
  <si>
    <t>Nguyễn Trung Thắng</t>
  </si>
  <si>
    <t>son of Thunder god</t>
  </si>
  <si>
    <t>Nguyễn Minh Sáng</t>
  </si>
  <si>
    <t>Đại học Bình Dương</t>
  </si>
  <si>
    <t>STU-EE</t>
  </si>
  <si>
    <t>Lý Chấn Vy</t>
  </si>
  <si>
    <t>Đại học Công nghệ Sài Gòn</t>
  </si>
  <si>
    <t>FU-RoBo</t>
  </si>
  <si>
    <t>Lê Hồng Nguyên</t>
  </si>
  <si>
    <t>Đại học FPT</t>
  </si>
  <si>
    <t>Hiện tại</t>
  </si>
  <si>
    <t>KNK team</t>
  </si>
  <si>
    <t>Lê Thành Nghị</t>
  </si>
  <si>
    <t>Đại học Khoa học Tự Nhiên</t>
  </si>
  <si>
    <t>Future Flames</t>
  </si>
  <si>
    <t>Mai Ngọc Thạch</t>
  </si>
  <si>
    <t>Đại học Nguyễn Tất Thành</t>
  </si>
  <si>
    <t>LAB TECHART - NTTU</t>
  </si>
  <si>
    <t>Nguyễn Thanh Toàn</t>
  </si>
  <si>
    <t>Never Give Up NTTU</t>
  </si>
  <si>
    <t>Nguyễn Thanh Hào</t>
  </si>
  <si>
    <t>R.I.P.NTTU</t>
  </si>
  <si>
    <t>Phạm Đức Mạnh</t>
  </si>
  <si>
    <t>BIG Tigers</t>
  </si>
  <si>
    <t>Võ Nhật Duy</t>
  </si>
  <si>
    <t>Đại học Thủ Dầu Một</t>
  </si>
  <si>
    <t>Gấu Đỏ</t>
  </si>
  <si>
    <t>Lê Minh Hiếu</t>
  </si>
  <si>
    <t>TDTU</t>
  </si>
  <si>
    <t>Cao Hoàng Phúc</t>
  </si>
  <si>
    <t>Đại học Tôn Đức Thắng</t>
  </si>
  <si>
    <t>Bazooka</t>
  </si>
  <si>
    <t>Đoàn Văn Nhớ</t>
  </si>
  <si>
    <t>Đại học Trần Đại Nghĩa</t>
  </si>
  <si>
    <t>HĐ-WIN</t>
  </si>
  <si>
    <t>Nguyễn Bảo Hậu</t>
  </si>
  <si>
    <t>Bumblebee</t>
  </si>
  <si>
    <t>Lê Thành Thái</t>
  </si>
  <si>
    <t>Đại học Việt Đức - VGU</t>
  </si>
  <si>
    <t>Chủ tịch</t>
  </si>
  <si>
    <t>Nguyễn Vũ Khánh Nhật</t>
  </si>
  <si>
    <t>Decepticon</t>
  </si>
  <si>
    <t>Nguyễn Minh Thiện</t>
  </si>
  <si>
    <t>Driver04</t>
  </si>
  <si>
    <t>Huỳnh Đức Khải</t>
  </si>
  <si>
    <t>Xe Bằng Tay</t>
  </si>
  <si>
    <t>Khá Bảnh</t>
  </si>
  <si>
    <t>Trần Nguyễn Quốc Trung</t>
  </si>
  <si>
    <t>The Queen</t>
  </si>
  <si>
    <t>Tống Ngọc Minh Anh</t>
  </si>
  <si>
    <t>STT</t>
  </si>
  <si>
    <t>Twin Bros</t>
  </si>
  <si>
    <t>Nguyễn Kim Thanh Phúc</t>
  </si>
  <si>
    <t>Tên</t>
  </si>
  <si>
    <t>Loại</t>
  </si>
  <si>
    <t>Số lượng</t>
  </si>
  <si>
    <t>Tiền(k)</t>
  </si>
  <si>
    <t>Tiger</t>
  </si>
  <si>
    <t>Shop/vị trí mua</t>
  </si>
  <si>
    <t>Đã mua/có?</t>
  </si>
  <si>
    <t>Nguyễn Thanh Duy Tân</t>
  </si>
  <si>
    <t>Người nhận</t>
  </si>
  <si>
    <t>Học viện Hành chính quốc gia</t>
  </si>
  <si>
    <t>Note</t>
  </si>
  <si>
    <t>The Destroyer</t>
  </si>
  <si>
    <t>Bạch Gia Bảo</t>
  </si>
  <si>
    <t>Khung xe</t>
  </si>
  <si>
    <t>Phổ Thông Năng Khiếu</t>
  </si>
  <si>
    <t>Khung xe robot 4 bánh</t>
  </si>
  <si>
    <t>2T1F</t>
  </si>
  <si>
    <t>Huỳnh Quốc Duy</t>
  </si>
  <si>
    <t>THPT Gia Định</t>
  </si>
  <si>
    <t>400iq</t>
  </si>
  <si>
    <t>Vũ Nguyễn Khánh</t>
  </si>
  <si>
    <t>Solomon</t>
  </si>
  <si>
    <t>Nguyễn Thái hoàn vũ</t>
  </si>
  <si>
    <t>THPT Mạc Đĩnh Chi</t>
  </si>
  <si>
    <t>NTS</t>
  </si>
  <si>
    <t>Đoàn Minh Hiếu</t>
  </si>
  <si>
    <t>THPT Nguyễn Trãi</t>
  </si>
  <si>
    <t>icdayroi</t>
  </si>
  <si>
    <t>ok</t>
  </si>
  <si>
    <t>Trọng vs Khải</t>
  </si>
  <si>
    <t>04 Đường số 7, Khu phố 3, P. Linh Trung, Q. Thủ Đức
https://icdayroi.com/khung-xe-robot-4-banh</t>
  </si>
  <si>
    <t>STC</t>
  </si>
  <si>
    <t>Lã Chí Đan</t>
  </si>
  <si>
    <t>Nguồn</t>
  </si>
  <si>
    <t>XL4005 29k</t>
  </si>
  <si>
    <t>https://icdayroi.com/mach-nguon-giam-ap-dc-xl4015-5a</t>
  </si>
  <si>
    <t>Encoder</t>
  </si>
  <si>
    <t>Module encoder motor 9.5k</t>
  </si>
  <si>
    <t>https://icdayroi.com/module-encoder-motor</t>
  </si>
  <si>
    <t>Laptop</t>
  </si>
  <si>
    <t>Kênh</t>
  </si>
  <si>
    <t>TXS0108E 8 kênh</t>
  </si>
  <si>
    <t>https://icdayroi.com/txs0108e-8-kenh-chuyen-muc-logic-1-8v-3-3v-5v</t>
  </si>
  <si>
    <t>&lt;--&gt;</t>
  </si>
  <si>
    <t>Rasp</t>
  </si>
  <si>
    <t>Opencv</t>
  </si>
  <si>
    <t>Wifi(TCP/UDP)</t>
  </si>
  <si>
    <t>Camera(bus)</t>
  </si>
  <si>
    <t>Shift</t>
  </si>
  <si>
    <t>L298N(4 pin)</t>
  </si>
  <si>
    <t>- Led pin vào 18</t>
  </si>
  <si>
    <t>Sublime 3</t>
  </si>
  <si>
    <t>Bluetooth</t>
  </si>
  <si>
    <t>Encoder(4 pin)</t>
  </si>
  <si>
    <t>- cắt 3.3v ở rasp</t>
  </si>
  <si>
    <t>python</t>
  </si>
  <si>
    <t>pin</t>
  </si>
  <si>
    <t>đo pin LiPo</t>
  </si>
  <si>
    <t>MPU9250(i2c)</t>
  </si>
  <si>
    <t>https://icdayroi.com/mach-test-pin-kiem-tra-do-pin-lipo</t>
  </si>
  <si>
    <t>- 12v từ IN của XL ra domino LM298N</t>
  </si>
  <si>
    <t>Radar x2(i2c)</t>
  </si>
  <si>
    <t>- Chân 12 động cơ đánh ra chỗ khác</t>
  </si>
  <si>
    <t>LED rgb(1pin)</t>
  </si>
  <si>
    <t>12v</t>
  </si>
  <si>
    <t>5V</t>
  </si>
  <si>
    <t>3.3V</t>
  </si>
  <si>
    <t>GND</t>
  </si>
  <si>
    <t>jack</t>
  </si>
  <si>
    <t>T</t>
  </si>
  <si>
    <t>https://icdayroi.com/jack-chu-t-bo</t>
  </si>
  <si>
    <t>Code</t>
  </si>
  <si>
    <t>MPU</t>
  </si>
  <si>
    <t>MOTOR</t>
  </si>
  <si>
    <t>SIMULATION</t>
  </si>
  <si>
    <t>WSOCKET</t>
  </si>
  <si>
    <t>MAIN</t>
  </si>
  <si>
    <t>PCB</t>
  </si>
  <si>
    <t>PCB 7x9cm phủ xanh</t>
  </si>
  <si>
    <t>#!/usr/bin/env python3
import smbus,time,sys,numpy as np
from math import sqrt, atan2, asin, degrees, radians, pi
from time import sleep,time
bus = smbus.SMBus(1)
np.set_printoptions(suppress=True)
SLAVE_ADDRESS        = 0x68
AK8963_SLAVE_ADDRESS = 0x0C
DEVICE_ID            = 0x71
SMPLRT_DIV     = 0x19
CONFIG         = 0x1A
GYRO_CONFIG    = 0x1B
ACCEL_CONFIG   = 0x1C
ACCEL_CONFIG_2 = 0x1D
LP_ACCEL_ODR   = 0x1E
WOM_THR        = 0x1F
FIFO_EN        = 0x23
I2C_MST_CTRL   = 0x24
I2C_MST_STATUS = 0x36
INT_PIN_CFG    = 0x37
INT_ENABLE     = 0x38
INT_STATUS     = 0x3A
ACCEL_OUT      = 0x3B
TEMP_OUT       = 0x41
GYRO_OUT       = 0x43
I2C_MST_DELAY_CTRL = 0x67
SIGNAL_PATH_RESET  = 0x68
MOT_DETECT_CTRL    = 0x69
USER_CTRL          = 0x6A
PWR_MGMT_1         = 0x6B
PWR_MGMT_2         = 0x6C
FIFO_R_W           = 0x74
WHO_AM_I           = 0x75
GFS_250  = 0x00
GFS_500  = 0x01
GFS_1000 = 0x02
GFS_2000 = 0x03
AFS_2G   = 0x00
AFS_4G   = 0x01
AFS_8G   = 0x02
AFS_16G  = 0x03
AK8963_ST1        = 0x02
AK8963_MAGNET_OUT = 0x03
AK8963_CNTL1      = 0x0A
AK8963_CNTL2      = 0x0B
AK8963_ASAX       = 0x10
AK8963_MODE_DOWN   = 0x00
AK8963_MODE_ONE    = 0x01
AK8963_MODE_C8HZ   = 0x02
AK8963_MODE_C100HZ = 0x06
AK8963_BIT_14 = 0x00
AK8963_BIT_16 = 0x01
class MPU9250:
    declination = 0# Optional offset for true north. A +ve value adds to heading
    def __init__(self, address=SLAVE_ADDRESS):
        print("MPU Init...")
        self.address = address
        self.configMPU9250(GFS_250, AFS_2G)
        self.configAK8963(AK8963_MODE_C100HZ, AK8963_BIT_16)
        self.timestamp = 0
        self.GyroOff   = [0.115, -0.66, -0.272]        
        self.MagMaxMin = [[-152.904, 72.041, -71.015],
                         [-223.529, -2.987, -143.042]]
        self.MagBias   = [0.5*(self.MagMaxMin[0][0]+self.MagMaxMin[1][0]),
        				  0.5*(self.MagMaxMin[0][1]+self.MagMaxMin[1][1]),
        				  0.5*(self.MagMaxMin[0][2]+self.MagMaxMin[1][2])]
        MagDelta	   = [0.5*(self.MagMaxMin[0][0]-self.MagMaxMin[1][0]),
        				  0.5*(self.MagMaxMin[0][1]-self.MagMaxMin[1][1]),
        				  0.5*(self.MagMaxMin[0][2]-self.MagMaxMin[1][2])]
        MagAvg		   = (MagDelta[0]+MagDelta[1]+MagDelta[2])/3
        self.MagScale  = [MagAvg/MagDelta[0],
        				  MagAvg/MagDelta[1],
        				  MagAvg/MagDelta[2]]
        #self.MagBias   = [0,0,0]
        #self.MagScale  = [1,1,1]
        self.q = [1.0, 0.0, 0.0, 0.0]
        GyroMeasError = radians(40)
        self.beta = sqrt(3.0 / 4.0) * GyroMeasError 
        self.H = [0,0,0,0,0,0,0]#y,p,r,ycoe,dy,fy,Gyaw
    def searchDevice(self):
        who_am_i = bus.read_byte_data(self.address, WHO_AM_I)
        if(who_am_i == DEVICE_ID):
            return true
        else:
            return false
    def configMPU9250(self, gfs, afs):
        if gfs == GFS_250:
            self.gres = 250.0/32768.0
        elif gfs == GFS_500:
            self.gres = 500.0/32768.0
        elif gfs == GFS_1000:
            self.gres = 1000.0/32768.0
        else:
            self.gres = 2000.0/32768.0
        if afs == AFS_2G:
            self.ares = 2.0/32768.0
        elif afs == AFS_4G:
            self.ares = 4.0/32768.0
        elif afs == AFS_8G:
            self.ares = 8.0/32768.0
        else: 
            self.ares = 16.0/32768.0
        bus.write_byte_data(self.address, PWR_MGMT_1, 0x00)
        time.sleep(0.1)
        bus.write_byte_data(self.address, PWR_MGMT_1, 0x01)
        time.sleep(0.1)
        bus.write_byte_data(self.address, CONFIG, 0x03)
        bus.write_byte_data(self.address, SMPLRT_DIV, 0x04)
        bus.write_byte_data(self.address, GYRO_CONFIG, gfs &lt;&lt; 3)
        bus.write_byte_data(self.address, ACCEL_CONFIG, afs &lt;&lt; 3)
        bus.write_byte_data(self.address, ACCEL_CONFIG_2, 0x03)
        bus.write_byte_data(self.address, INT_PIN_CFG, 0x02)
        time.sleep(0.1)
    def configAK8963(self, mode, mfs):
        if mfs == AK8963_BIT_14:
            self.mres = 4912.0/8190.0
        else:
            self.mres = 4912.0/32760.0
        bus.write_byte_data(AK8963_SLAVE_ADDRESS, AK8963_CNTL1, 0x00)
        time.sleep(0.01)
        bus.write_byte_data(AK8963_SLAVE_ADDRESS, AK8963_CNTL1, 0x0F)
        time.sleep(0.01)
        data = bus.read_i2c_block_data(AK8963_SLAVE_ADDRESS, AK8963_ASAX, 3)
        self.magXcoef = (data[0] - 128) / 256.0 + 1.0
        self.magYcoef = (data[1] - 128) / 256.0 + 1.0
        self.magZcoef = (data[2] - 128) / 256.0 + 1.0
        bus.write_byte_data(AK8963_SLAVE_ADDRESS, AK8963_CNTL1, 0x00)
        time.sleep(0.01)
        bus.write_byte_data(AK8963_SLAVE_ADDRESS, AK8963_CNTL1, (mfs&lt;&lt;4|mode))
        time.sleep(0.01)
    def checkDataReady(self):
        drdy = bus.read_byte_data(self.address, INT_STATUS)
        if drdy &amp; 0x01:
            return True
        else:
            return False
    def readAccel(self):
        data = bus.read_i2c_block_data(self.address, ACCEL_OUT, 6)
        x = self.dataConv(data[1], data[0])
        y = self.dataConv(data[3], data[2])
        z = self.dataConv(data[5], data[4])
        x = round(x*self.ares, 3)
        y = round(y*self.ares, 3)
        z = round(z*self.ares, 3)
        return {"x":x, "y":y, "z":z}
    def readGyro(self):
        data = bus.read_i2c_block_data(self.address, GYRO_OUT, 6)
        x = self.dataConv(data[1], data[0]) 
        y = self.dataConv(data[3], data[2])
        z = self.dataConv(data[5], data[4])
        x = round(x*self.gres, 3) - self.GyroOff[0]
        y = round(y*self.gres, 3) - self.GyroOff[1]
        z = round(z*self.gres, 3) - self.GyroOff[2]
        return {"x":x, "y":y, "z":z}
    def readMagnet(self):
        data = bus.read_i2c_block_data(AK8963_SLAVE_ADDRESS, AK8963_MAGNET_OUT, 7)
        x = self.dataConv(data[0], data[1])*self.mres*self.magXcoef
        y = self.dataConv(data[2], data[3])*self.mres*self.magYcoef
        z = self.dataConv(data[4], data[5])*self.mres*self.magZcoef
        x = (round(x, 3)-self.MagBias[0])*self.MagScale[0]
        y = (round(y, 3)-self.MagBias[1])*self.MagScale[1]
        z = (round(z, 3)-self.MagBias[2])*self.MagScale[2]
        return {"x":x, "y":y, "z":z}
    def readTemperature(self):
        data = bus.read_i2c_block_data(self.address, TEMP_OUT, 2)
        temp = self.dataConv(data[1], data[0])
        temp = round((temp / 333.87 + 21.0), 3)
        return temp
    def read(self,c = 0):
        data = bus.read_i2c_block_data(self.address, ACCEL_OUT, 6)
        ax = self.dataConv(data[1], data[0])*self.ares
        ay = self.dataConv(data[3], data[2])*self.ares
        az = self.dataConv(data[5], data[4])*self.ares
        data = bus.read_i2c_block_data(self.address, GYRO_OUT, 6)
        gx = self.dataConv(data[1], data[0])*self.gres-self.GyroOff[0]
        gy = self.dataConv(data[3], data[2])*self.gres-self.GyroOff[1]
        gz = self.dataConv(data[5], data[4])*self.gres-self.GyroOff[2]
        data = bus.read_i2c_block_data(AK8963_SLAVE_ADDRESS, AK8963_MAGNET_OUT, 7)
        mx = (self.dataConv(data[0],data[1])*self.magXcoef*self.mres\
        	 -self.MagBias[0])*self.MagScale[0]
        my = (self.dataConv(data[2],data[3])*self.magYcoef*self.mres\
        	 -self.MagBias[1])*self.MagScale[1]
        mz = (self.dataConv(data[4],data[5])*self.magZcoef*self.mres\
        	 -self.MagBias[2])*self.MagScale[2]
        tm = time(); 
        if self.timestamp !=0:
        	est = tm - self.timestamp
        	self.timestamp = tm
        else:
        	est = 0
        	self.timestamp = tm
        return {"ax":ax, "ay":ay, "az":az,
        		"gx":gx, "gy":gy, "gz":gz,
        		"mx":mx, "my":my, "mz":mz,
        		"et":est}
    def calibrate_Gyro(self):
    	print("Calib Gyro...")    	
    	self.GyroOff = [0,0,0]; GyroSet = [0,0,0]; ex = 1000
    	for i in range(0,ex):
    		data = self.readGyro()
    		GyroSet[0]+= data['x']
    		GyroSet[1]+= data['y']
    		GyroSet[2]+= data['z']
    	for i in range(0,3): GyroSet[i] = round(GyroSet[i]/ex,3)
    	self.GyroOff = GyroSet
    	return self.GyroOff
    def calibrate_Mag(self):
    	print("Calib Mag...")
    	self.MagMaxMin = [[0,0,0],[0,0,0]]
    	self.MagBias   = [0,0,0]
    	self.MagScale  = [1,1,1]
    	data = self.readMagnet()
    	MagMax = [data['x'],data['y'],data['z']]
    	MagMin = MagMax
    	try:
    		while 1:
    			data = self.readMagnet()
    			MagMax = [max(MagMax[0],data['x']),\
    					  max(MagMax[1],data['y']),\
    					  max(MagMax[2],data['z'])]
    			MagMin = [min(MagMin[0],data['x']),\
    					  min(MagMin[1],data['y']),\
    					  min(MagMin[2],data['z'])]
    			sleep(.01)
    			print(MagMax,MagMin)
    	except: pass
    	self.MagMaxMin = [MagMax,MagMin]
    	return(self.MagMaxMin)
    def YawOnly(self):
    	data = bus.read_i2c_block_data(self.address, GYRO_OUT, 6)
    	Gz = round(self.dataConv(data[5], data[4])*self.gres,3)-self.GyroOff[2]
    	tm = time();
    	if self.timestamp !=0:
    		self.H[6]+= Gz*(tm-self.timestamp)
    	else:
    		est = 0
    	self.timestamp = tm
    	return self.H[6]
    def fusion(self,c = 0):
        data = self.read()
        deltat = data['et']
        self.H[6] += deltat*data['gz']
        mx, my, mz = data['mx'],data['my'],data['mz']
        ax, ay, az = data['ax'],data['ay'],data['az']
        gx, gy, gz = radians(data['gx']),\
        			 radians(data['gy']),\
        			 -radians(data['gz'])
        q1, q2, q3, q4 = (self.q[x] for x in range(4))
        _2q1 = 2 * q1
        _2q2 = 2 * q2
        _2q3 = 2 * q3
        _2q4 = 2 * q4
        _2q1q3 = 2 * q1 * q3
        _2q3q4 = 2 * q3 * q4
        q1q1 = q1 * q1
        q1q2 = q1 * q2
        q1q3 = q1 * q3
        q1q4 = q1 * q4
        q2q2 = q2 * q2
        q2q3 = q2 * q3
        q2q4 = q2 * q4
        q3q3 = q3 * q3
        q3q4 = q3 * q4
        q4q4 = q4 * q4
        # Normalise accelerometer measurement
        norm = sqrt(ax * ax + ay * ay + az * az)
        if (norm == 0): return
        norm = 1 / norm
        ax *= norm
        ay *= norm
        az *= norm
        # Normalise magnetometer measurement
        norm = sqrt(mx * mx + my * my + mz * mz)
        if (norm == 0): return
        norm = 1 / norm            
        mx *= norm
        my *= norm
        mz *= norm
        # Reference direction of Earth's magnetic field
        _2q1mx = 2 * q1 * mx
        _2q1my = 2 * q1 * my
        _2q1mz = 2 * q1 * mz
        _2q2mx = 2 * q2 * mx
        hx = mx * q1q1 - _2q1my * q4 + _2q1mz * q3 + mx * q2q2 +\
             _2q2 * my * q3 + _2q2 * mz * q4 - mx * q3q3 - mx * q4q4
        hy = _2q1mx * q4 + my * q1q1 - _2q1mz * q2 + _2q2mx * q3 -\
        	 my * q2q2 + my * q3q3 + _2q3 * mz * q4 - my * q4q4
        _2bx = sqrt(hx * hx + hy * hy)
        _2bz = -_2q1mx * q3 + _2q1my * q2 + mz * q1q1 + _2q2mx * q4\
        	   - mz * q2q2 + _2q3 * my * q4 - mz * q3q3 + mz * q4q4
        _4bx = 2 * _2bx
        _4bz = 2 * _2bz
        # Gradient descent algorithm corrective step
        s1 = (-_2q3 * (2 * q2q4 - _2q1q3 - ax) + _2q2 * (2 * q1q2 + _2q3q4 - ay) - _2bz * q3 * (_2bx * (0.5 - q3q3 - q4q4)
             + _2bz * (q2q4 - q1q3) - mx) + (-_2bx * q4 + _2bz * q2) * (_2bx * (q2q3 - q1q4) + _2bz * (q1q2 + q3q4) - my)
             + _2bx * q3 * (_2bx * (q1q3 + q2q4) + _2bz * (0.5 - q2q2 - q3q3) - mz))
        s2 = (_2q4 * (2 * q2q4 - _2q1q3 - ax) + _2q1 * (2 * q1q2 + _2q3q4 - ay) - 4 * q2 * (1 - 2 * q2q2 - 2 * q3q3 - az)
             + _2bz * q4 * (_2bx * (0.5 - q3q3 - q4q4) + _2bz * (q2q4 - q1q3) - mx) + (_2bx * q3 + _2bz * q1) * (_2bx * (q2q3 - q1q4)
             + _2bz * (q1q2 + q3q4) - my) + (_2bx * q4 - _4bz * q2) * (_2bx * (q1q3 + q2q4) + _2bz * (0.5 - q2q2 - q3q3) - mz))
        s3 = (-_2q1 * (2 * q2q4 - _2q1q3 - ax) + _2q4 * (2 * q1q2 + _2q3q4 - ay) - 4 * q3 * (1 - 2 * q2q2 - 2 * q3q3 - az)
             + (-_4bx * q3 - _2bz * q1) * (_2bx * (0.5 - q3q3 - q4q4) + _2bz * (q2q4 - q1q3) - mx)
             + (_2bx * q2 + _2bz * q4) * (_2bx * (q2q3 - q1q4) + _2bz * (q1q2 + q3q4) - my)
             + (_2bx * q1 - _4bz * q3) * (_2bx * (q1q3 + q2q4) + _2bz * (0.5 - q2q2 - q3q3) - mz))
        s4 = (_2q2 * (2 * q2q4 - _2q1q3 - ax) + _2q3 * (2 * q1q2 + _2q3q4 - ay) + (-_4bx * q4 + _2bz * q2) * (_2bx * (0.5 - q3q3 - q4q4)
              + _2bz * (q2q4 - q1q3) - mx) + (-_2bx * q1 + _2bz * q3) * (_2bx * (q2q3 - q1q4) + _2bz * (q1q2 + q3q4) - my)
              + _2bx * q2 * (_2bx * (q1q3 + q2q4) + _2bz * (0.5 - q2q2 - q3q3) - mz))
        norm = 1 / sqrt(s1 * s1 + s2 * s2 + s3 * s3 + s4 * s4) # normalise step magnitude
        s1 *= norm
        s2 *= norm
        s3 *= norm
        s4 *= norm
        # Compute rate of change of quaternion
        qDot1 = 0.5 * (-q2* gx - q3 * gy - q4 * gz) - self.beta * s1
        qDot2 = 0.5 * (q1 * gx + q3 * gz - q4 * gy) - self.beta * s2
        qDot3 = 0.5 * (q1 * gy - q2 * gz + q4 * gx) - self.beta * s3
        qDot4 = 0.5 * (q1 * gz + q2 * gy - q3 * gx) - self.beta * s4
        # Integrate to yield quaternion
        q1 += qDot1 * deltat
        q2 += qDot2 * deltat
        q3 += qDot3 * deltat
        q4 += qDot4 * deltat
        norm = 1 / sqrt(q1 * q1 + q2 * q2 + q3 * q3 + q4 * q4) # normalise quaternion
        self.q = q1 * norm, q2 * norm, q3 * norm, q4 * norm
        self.H[0] = self.declination + degrees(atan2(2.0 *\
        	(self.q[1] * self.q[2] + self.q[0] * self.q[3]),\
        	 self.q[0] * self.q[0] + self.q[1] * self.q[1] -\
        	 self.q[2] * self.q[2] - self.q[3] * self.q[3]))
        self.H[1] = degrees(-asin(2.0 * \
        	(self.q[1] * self.q[3] - self.q[0] * self.q[2])))
        self.H[2] = degrees(atan2(2.0 * \
        	(self.q[0] * self.q[1] + self.q[2] * self.q[3]),\
             self.q[0] * self.q[0] - self.q[1] * self.q[1] -\
             self.q[2] * self.q[2] + self.q[3] * self.q[3]))
        dh = self.H[0]-self.H[4]
        self.H[3]+= 1 if dh&lt;-180 else -1 if dh&gt;180 else 0
        self.H[5] = self.H[3]*360+self.H[0]        
        self.H[4] = self.H[0]
        return  np.round(self.H,3)
    def dataConv(self, data1, data2):
        value = data1 | (data2 &lt;&lt; 8)
        if(value &amp; (1 &lt;&lt; 16 - 1)):
            value -= (1&lt;&lt;16)
        return value
if __name__ == "__main__":
	try:
		mpu9250 = MPU9250()
		c = int(input("Check mode: "))
		if c == 0:			
			x = mpu9250.calibrate_Gyro()
			y = mpu9250.calibrate_Mag()
			print(x,y)
		while c == 1: 
			print(mpu9250.YawOnly())
		while c == 2:
			data = mpu9250.read()
			print(" ax = " , ( data['ax'] ))
			print(" ay = " , ( data['ay'] ))
			print(" az = " , ( data['az'] ))
			print(" gx = " , ( data['gx'] ))
			print(" gy = " , ( data['gy'] ))
			print(" gz = " , ( data['gz'] ))
			print(" mx = " , ( data['mx'] ))
			print(" my = " , ( data['my'] ))
			print(" mz = " , ( data['mz'] ))
			print(" et = " , ( data['et'] ))
			print(mpu9250.readTemperature())
			print()
			time.sleep(0.5)
	except KeyboardInterrupt:
		sys.exit()</t>
  </si>
  <si>
    <t>#!/usr/bin/env python3
import RPi.GPIO as GPIO
from time import time,sleep
from threading import Timer
import numpy as np
GPIO.setmode(GPIO.BCM)
GPIO.setwarnings(False)
GPIO.cleanup()
class MOTOR(object):
	"""docstring for MOTOR"""
	def __init__(self, x = 0):
		self.Mt = [16,20,7,12]#P1R,P2R,P1L,P2L #change 21
		self.En = [26,19,6 ,13]#AR, BR, AL, BL
		self.PIDR=[.1,.2,.05,0 ,0 ,0]#kp,ki,kd,I,lD,Out
		self.PIDL=[.1,.2,.05,0 ,0 ,0]#kp,ki,kd,I,lD,Out
		self.dt = 0
		if x==1:
			def enR(channel):
				self.SP[0]+= self.SP[4]
			def enL(channel):
				self.SP[1]+= self.SP[5]
		else:
			def enR(channel):
				if abs(self.SP[6])&gt;500:
					self.SP[0]+= self.SP[4]
					self.SP[6] = 0.9*self.SP[6]+0.1*self.SP[4]/(time()-self.SP[8])
				else:
					tp1 =-(GPIO.input(self.En[1])*2-1)
					self.SP[0]+= tp1
					self.SP[6] = 0.9*self.SP[6]+0.1*tp1/(time()-self.SP[8])
				self.SP[8] = time()
			def enL(channel):
				if abs(self.SP[7])&gt;500:
					self.SP[1]+= self.SP[5]
					self.SP[7] = 0.9*self.SP[7]+0.1*self.SP[5]/(time()-self.SP[9])
				else:
					tp1 = GPIO.input(self.En[3])*2-1
					self.SP[1]+= tp1
					self.SP[7] = 0.9*self.SP[7]+0.1*tp1/(time()-self.SP[9])
				self.SP[9] = time()
		GPIO.setup(self.Mt, GPIO.OUT,initial = GPIO.LOW)
		GPIO.setup(self.En, GPIO.IN)
		self.MT = [0,0]
		self.SP = [0,0,0,0,0,0,0,0,time(),time(),0,0]
		self.Spd= [0,0]
		GPIO.add_event_detect(self.En[0], GPIO.RISING, callback=enR)
		GPIO.add_event_detect(self.En[2], GPIO.RISING, callback=enL)
		self.MT[0] = GPIO.PWM(self.Mt[0], 1000)
		self.MT[1] = GPIO.PWM(self.Mt[2], 1000)
		self.MT[0].start(0)
		self.MT[1].start(0)
		self.calculateSP()
	def calculateSP(self):
		t = time()
		if self.dt !=0:
			self.SP[2] = 0.9*self.SP[2]+0.1*(self.SP[0]-self.SP[10])/(t-self.dt)
			self.SP[3] = 0.9*self.SP[3]+0.1*(self.SP[1]-self.SP[11])/(t-self.dt)
		self.dt = t
		self.SP[10:12] = self.SP[0:2]
		Timer(.01,self.calculateSP).start()
	def Speed(self):
		R= 0.9*self.SP[2]+0.1*self.SP[6]
		L= 0.9*self.SP[3]+0.1*self.SP[7]
		return R,L
	def run(self,R = 0, L = 0):
		R = 100 if R&gt;100 else -100 if R&lt;-100 else R
		L = 100 if L&gt;100 else -100 if L&lt;-100 else L
		self.SP[4]=1 if R&gt;0 else -1 if R&lt;0 else 0
		self.SP[5]=1 if L&gt;0 else -1 if L&lt;0 else 0
		if R&gt;=0:
			self.MT[0].ChangeDutyCycle(R)
			GPIO.output(self.Mt[1], GPIO.LOW)
		else:
			self.MT[0].ChangeDutyCycle(100-abs(R))
			GPIO.output(self.Mt[1], GPIO.HIGH)
		if L&gt;=0:
			self.MT[1].ChangeDutyCycle(L)
			GPIO.output(self.Mt[3], GPIO.LOW)
		else:
			self.MT[1].ChangeDutyCycle(100-abs(L))
			GPIO.output(self.Mt[3], GPIO.HIGH)
	def PID(self,R = 0,L = 0):	
		erR,erL = self.Speed()
		erR = R - erR
		erL = L - erL
		self.PIDR[3]+= self.PIDR[1]*erR*.01
		self.PIDL[3]+= self.PIDL[1]*erL*.01
		self.PIDR[3] = 100 if self.PIDR[3]&gt; 100 else\
					  -100 if self.PIDR[3]&lt;-100 else self.PIDR[3]
		self.PIDL[3] = 100 if self.PIDL[3]&gt; 100 else\
					  -100 if self.PIDL[3]&lt;-100 else self.PIDL[3]
		dR = self.PIDR[2]*(erR-self.PIDR[4])
		dL = self.PIDL[2]*(erL-self.PIDL[4])
		self.PIDR[4] = erR
		self.PIDL[4] = erL
		self.PIDR[5] = self.PIDR[0]*erR+self.PIDR[3]+dR
		self.PIDL[5] = self.PIDL[0]*erL+self.PIDL[3]+dL
		self.run(self.PIDR[5],self.PIDL[5])
	def close(self):		
		self.run(0,0)
		GPIO.remove_event_detect(self.En[0])
		GPIO.remove_event_detect(self.En[2])
		for i in range(2): self.MT[i].stop()	
		GPIO.cleanup()
if __name__ == "__main__":
	try:
		Motor = MOTOR()
		while 1:
			x = input("nhap = : ")
			if x == 'w':Motor.run(30,30)
			if x == 's':Motor.run(-30,-30)
			if x == 'a':Motor.run(30,-30)
			if x == 'f':Motor.run(300,-300)
			if x == 'd':Motor.run(-30,30)
			if x == 'q':Motor.run(0,0)
			if x == 'e':Motor.run(100,100)
		x = -2000
		while 1:
			Motor.PID(0,0)
			print(Motor.Speed())
			sleep(.01)
			x+=1
			if x &gt;2000: x=-2000
	except KeyboardInterrupt:
		Motor.close()
		exit()</t>
  </si>
  <si>
    <t>https://icdayroi.com/pcb-7x9cm-phu-xanh</t>
  </si>
  <si>
    <t>import numpy as np
import matplotlib.pyplot as plt
import time
from math import tan,pi,atan2,cos,sin,radians,degrees
ObjCha = [['object_1',  'hop',  5, 0, 0, 0, 0, 0, 0, 0, 0, 0, 0, 0, 0, 0, 0],
		  ['object_2',  'hop',  5, 0, 0, 0, 0, 0, 0, 0, 0, 0, 0, 0, 0, 0, 0],
		  ['object_3',  'hop',  5, 0, 0, 0, 0, 0, 0, 0, 0, 0, 0, 0, 0, 0, 0],
		  ['object_4',  'hop',  5, 0, 0, 0, 0, 0, 0, 0, 0, 0, 0, 0, 0, 0, 0],
		  ['object_5',  'hop',  5, 0, 0, 0, 0, 0, 0, 0, 0, 0, 0, 0, 0, 0, 0],
		  ['object_6',  'hop',  5, 0, 0, 0, 0, 0, 0, 0, 0, 0, 0, 0, 0, 0, 0],
		  ['object_7',  'hop',  5, 0, 0, 0, 0, 0, 0, 0, 0, 0, 0, 0, 0, 0, 0],
		  ['object_8',  'det', 10, 0, 0, 0, 0, 0, 0, 0, 0, 0, 0, 0, 0, 0, 0],
		  ['object_9',  'det', 10, 0, 0, 0, 0, 0, 0, 0, 0, 0, 0, 0, 0, 0, 0],
		  ['object_10', 'det', 10, 0, 0, 0, 0, 0, 0, 0, 0, 0, 0, 0, 0, 0, 0],
		  ['object_11', 'det', 10, 0, 0, 0, 0, 0, 0, 0, 0, 0, 0, 0, 0, 0, 0],
		  ['object_12', 'dia', 15, 0, 0, 0, 0, 0, 0, 0, 0, 0, 0, 0, 0, 0, 0],
		  ['object_13', 'dia', 15, 0, 0, 0, 0, 0, 0, 0, 0, 0, 0, 0, 0, 0, 0],
		  ['object_14', 'dia', 15, 0, 0, 0, 0, 0, 0, 0, 0, 0, 0, 0, 0, 0, 0],
		  ['object_15', 'bay', 20, 0, 0, 0, 0, 0, 0, 0, 0, 0, 0, 0, 0, 0, 0],
		  ['object_16', 'bay', 20, 0, 0, 0, 0, 0, 0, 0, 0, 0, 0, 0, 0, 0, 0],
		  ['object_17', 'ban', 25, 0, 0, 0, 0, 0, 0, 0, 0, 0, 0, 0, 0, 0, 0],
		  ['object_18', 'ban', 25, 0, 0, 0, 0, 0, 0, 0, 0, 0, 0, 0, 0, 0, 0],
		  ['object_19', 'phi', 30, 0, 0, 0, 0, 0, 0, 0, 0, 0, 0, 0, 0, 0, 0],
		  ['object_20', 'phi', 30, 0, 0, 0, 0, 0, 0, 0, 0, 0, 0, 0, 0, 0, 0],
		  ['object_21', 'bom', 40, 0, 0, 0, 0, 0, 0, 0, 0, 0, 0, 0, 0, 0, 0],
		  ['object_22', '---',  0, 0, 0, 0, 0, 0, 0, 0, 0, 0, 0, 0, 0, 0, 0],
		  ['object_23', '---',  0, 0, 0, 0, 0, 0, 0, 0, 0, 0, 0, 0, 0, 0, 0],
		  ['object_24', '---',  0, 0, 0, 0, 0, 0, 0, 0, 0, 0, 0, 0, 0, 0, 0],
		  ['auto_1',     'a1', -5, 0, 0, 0, 0, 0, 0, 0, 0, 0, 0, 0, 0, 0, 0],
		  ['auto_2',     'a2',-10, 0, 0, 0, 0, 0, 0, 0, 0, 0, 0, 0, 0, 0, 0],
		  ['manual_1',   'm1',-15, 0, 0, 0, 0, 0, 0, 0, 0, 0, 0, 0, 0, 0, 0],
		  ['manual_2',   'm2',-20, 0, 0, 0, 0, 0, 0, 0, 0, 0, 0, 0, 0, 0, 0]]
autoindex =  ['auto_1',24]
manual_ally =['manual_1',25]
auto_foe =   ['auto_2',26]
manual_foe = ['manual_2',27]
ObjCha = np.array(ObjCha,dtype = object)
#0name,1obj,2score,3xpos,4ypos,5xdim,6ydim,7dis,8dir,9head
#10coedir,#11Ldir,#12coedir,#13Lhead,#14v,#15forwardAngle,#16omega#17ld
BatGnd = np.ones((302,302),dtype = int)*50
Zone1  = np.array([1,110,51,190,1])
Zone2  = np.array([249,111,299,191,2])
Bar1   = np.array([1,190,51,191,50])
Bar2   = np.array([249,110,299,111,50])
PlayGd = np.array([1,1,299,299,0])
Path   = np.ones((300,300),dtype = int)*9999
A1 = [50,50,48]
Ob = [150,150,49]
def fill(data,area):
	for x in area:
		for i in range(x[0],x[2]):
			for j in range(x[1],x[3]):
				data[i][j]=x[4]
def point(data,pt):
	for x in pt:
		data[x[0]][x[1]]=x[2]
def cnode(data,i,j):
	if BatGnd[i][j]&lt;3:
		data[i][j] = 1+min(data[i][j-1],data[i][j+1],
			data[i-1][j-1],data[i-1][j],data[i-1][j+1],
			data[i+1][j-1],data[i+1][j],data[i+1][j+1])
def pathf(data,s,g):
	Path[g[0]][g[1]] = 0
	t = time.time()
	def update(data):
		r = np.array(data.shape)-1
		for i in range(0,r[0]):
			for j in range(0,r[1]):
				cnode(data,i,j)
				cnode(data,i,r[1]-j)
				cnode(data,r[0]-i,j)
				cnode(data,r[0]-i,r[1]-j)
	update(Path)
	print(time.time()-t)
	print(BatGnd[g[0]])
	print(Path[200])
def Pre(data):
	fill(BatGnd,[PlayGd,Zone1,Zone2,Bar1,Bar2])
	point(data,[A1,Ob])
	pathf(data,A1,Ob)
def sort(data,index = 2):
	def ex(data,i,j):
		x = np.array(data[i])
		data[i] = data[j]
		data[j] = x
	for i in range(len(data)):
		for j in range(len(data)-1):
			if int(data[j][index])&lt;int(data[j+1][index]): 				
				ex(data,j,j+1)
def dist(x,y,z):	
	d = round(pow((y[0]-x[0])**2+(y[1]-x[1])**2,0.5),1)
	c = round(degrees(atan2(y[1]-x[1],y[0]-x[0])),1)
	h = round(degrees(atan2(z[1],z[0])),1)
	return d,c,h
def exdata(x,y):
	x[0] = y[0]-y[3]
	x[1]+= 1 if y[1]-y[4]&gt;180 else -1 if y[1]-y[4]&lt;-180 else 0
	x[2]+= 1 if y[2]-y[5]&gt;180 else -1 if y[2]-y[5]&lt;-180 else 0
	return x
def preprocess(packet):
	x = packet['time']
	#packet['data'][5]['position'] = np.array([-1,-1])
	for i in packet["data"]:
		index = np.where(ObjCha == i['name'])[0][0]
		if (i['position'][0] == -1) and (i['position'][1] == -1):
			ObjCha[index][2] = 0
		ObjCha[index][3:7]= [*np.array(i['position'])/5,*np.array(i['dimension'])]
def calculate(agent,k=0):
	index  = agent[1]
	x = ObjCha[index][3:5]
	for i in range(len(ObjCha)):
		y = ObjCha[i][3:5]
		z = ObjCha[i][5:7]
		ObjCha[i][10:13]= ObjCha[i][7:10]
		ObjCha[i][7:10] = dist(x,y,z) if k ==0 else [*dist(x,y,z)[0:2],ObjCha[i][9]]
		ObjCha[i][10:13]= ObjCha[i][7:10] if (ObjCha[i][10:13]==[0,0,0]).all() else ObjCha[i][7:10]
		ObjCha[i][13:16]= exdata(ObjCha[i][13:16],ObjCha[i][7:13])
		ObjCha[i][7:9] += ObjCha[i][14:16]*360
def play(pick):
	print(ObjCha[24,9:])
	if ObjCha[pick][7]&lt;10:pick+=1
	if pick== 28: pick =25
	calculate(autoindex,1)
	def move(foe):
		def rotate(w):
			ObjCha[autoindex[1]][9]+=round(0.3*w,1)
		def go():
			ObjCha[autoindex[1]][3]+=round(3*cos(radians(ObjCha[autoindex[1]][9])),1)
			ObjCha[autoindex[1]][4]+=round(3*sin(radians(ObjCha[autoindex[1]][9])),1)
		head = ObjCha[foe][8]-ObjCha[autoindex[1]][9]
		if abs(head)&gt;30:rotate(head)
		else: go()
	def pl():
		for i in ObjCha[24:28]:
			plt.plot(i[3],i[4],'ro')
			plt.text(i[3],i[4], i[1], fontsize=8)
			if i[0]!=autoindex[0]:
				for j in range(0,20):
					plt.plot(ObjCha[autoindex[1]][3]+j*cos(radians(i[8])),\
						ObjCha[autoindex[1]][4]+j*sin(radians(i[8])),'g.')
			else:
				for j in range(0,30):
					plt.plot(i[3]+j*cos(radians(i[9])),i[4]+j*sin(radians(i[9])),'b.')
	pl()
	plt.show(block = 0)
	plt.pause(.01)
	plt.clf()
	move(pick)
	play(pick)
def main(data):
	preprocess(data)
	calculate(autoindex)
	print(autoindex)
	#sort(ObjCha)
	print(ObjCha[24:])
	plt.axis([0, 300, 0, 300])
	play(25)
	exit()
	#print(ObjCha)
if __name__ == "__main__":
	pass
	#Pre(BatGnd)
	#plt.imshow(200-Path, cmap="gray",vmin=0,vmax=200,aspect='auto')
	#plt.imshow(50-BatGnd, cmap="gray",vmin=0,vmax=50,aspect='auto')
	#plt.show()</t>
  </si>
  <si>
    <t>#!/usr/bin/env python3
# -*- coding: utf-8 -*-
## Khai báo các thư viện được sử dụng
import websocket
from websocket import create_connection as wscc
import json
import ssl
import time
import urllib.request
from pathlib import Path
import auto
## Cài đặt và trả về thông tin cho giao thức mã hoá HTTPS
def makeSSLContext(ca, crt, key):
    sslCTX = ssl.create_default_context(
        purpose=ssl.Purpose.SERVER_AUTH,
        cafile=ca
    )
    sslCTX.load_cert_chain(crt, key)
    return sslCTX
## Trả về chuỗi JSON chứa thông tin đăng nhâp
def makeJSONCredentials(username, password):
    creds = {
        "username": username,
        "password": password
    }
    return json.dumps(creds).encode("utf-8")
## Cài đặt và trả về thông tin của yêu cầu HTTPS
def makeRequestHeader(url, contentType, content):
    req = urllib.request.Request(url)
    req.add_header('Content-Type', contentType)
    req.add_header('Content-Length', len(content))
    return req
## Gửi yêu cầu đăng nhập và trả về mã xác thực
def getToken(url, username, password,
             ca, crt, key):
    reqSSLContext = makeSSLContext(ca, crt, key)
    reqContent = makeJSONCredentials(username, password)
    req = makeRequestHeader(
        url,
        'application/json; charset=utf-8',
        reqContent
    )
    # Gửi yêu cầu và nhận kết quả trả về
    resp = urllib.request.urlopen(
        req, data=reqContent, context=reqSSLContext)
    # Đọc và trả về mã xác thực
    respBody = resp.read()
    respBodyJSON = json.loads(respBody.decode('utf-8'))
    return respBodyJSON["token"]
# Đăng nhập và nhận dữ liệu
## Cài đặt thông tin của giao thức mã hoá cho Websocket
# Đường dẫn đến các tập tin nhận từ BTC
CA_CRT = str(Path("cacert.pem"))
CRT = str(Path("clientcert.pem"))
KEY = str(Path("clientkey.pem"))
sslopt = {
    'cert_reqs': ssl.PROTOCOL_SSLv23,
    'keyfile': KEY,
    'certfile': CRT,
    'ca_certs': CA_CRT,
}
## Nhận mã xác thực và thêm mã xác thực vào thông tin yêu cầu Websocket
# Tên địa chỉ server (thay đổi vào ngày thi đấu)
HOST = "test.tunglevo.com"
# Tên cổng kết nối (thay đổi vào ngày thi đấu)
PORT = 4433
url = 'https://%s:%s/subscribe' % (HOST, PORT)
token = getToken(url,
                 # Thông tin tài khoản của mỗi đội
                 'user', 'password',
                 CA_CRT, CRT, KEY)
header = {
    'Authorization': 'Bearer %s' % (token)
}
## Thiết lập kết nối Websocket và bắt đầu nhận dữ liệu
url = 'wss://%s:%s/data' % (HOST, PORT)
ws = wscc(url,header=header,sslopt=sslopt)
while True:
    msg = ws.recv()
    packet = json.loads(msg.decode('utf-8'))
    #print(packet)
    auto.main(packet)
    ws.send(json.dumps({'finished': True}).encode('utf-8'))
'''
{'time': 1556514604639332284, 
'data': [
{'dimension': [-87, -33], 'name': 'manual_1', 'position': [1249, 710]}, 
{'dimension': [36, 53], 'name': 'auto_1', 'position': [958, 1034]}, 
{'dimension': [-39, -42], 'name': 'manual_2', 'position': [731, 840]}, 
{'dimension': [81, 66], 'name': 'auto_2', 'position': [1299, 39]}, 
{'dimension': [-21, -35], 'name': 'object_1', 'position': [357, 818]}, 
{'dimension': [61, 85], 'name': 'object_2', 'position': [1205, 447]}, 
{'dimension': [66, -59], 'name': 'object_3', 'position': [653, 612]}, 
{'dimension': [69, -17], 'name': 'object_4', 'position': [536, 916]}, 
{'dimension': [-31, 36], 'name': 'object_5', 'position': [1246, 21]}, 
{'dimension': [39, 67], 'name': 'object_6', 'position': [581, 843]}, 
{'dimension': [-67, -48], 'name': 'object_7', 'position': [832, 695]}, 
{'dimension': [86, 32], 'name': 'object_8', 'position': [1496, 1470]}, 
{'dimension': [-87, 43], 'name': 'object_9', 'position': [1022, 264]}, 
{'dimension': [35, -1], 'name': 'object_10', 'position': [1029, 1458]}, 
{'dimension': [86, -69], 'name': 'object_11', 'position': [275, 863]}, 
{'dimension': [-83, -32], 'name': 'object_12', 'position': [672, 143]}, 
{'dimension': [20, 81], 'name': 'object_13', 'position': [719, 273]}, 
{'dimension': [7, 86], 'name': 'object_14', 'position': [822, 1060]}, 
{'dimension': [-51, 74], 'name': 'object_15', 'position': [1193, 293]}, 
{'dimension': [47, -34], 'name': 'object_16', 'position': [579, 784]}, 
{'dimension': [-31, -41], 'name': 'object_17', 'position': [790, 1277]}, 
{'dimension': [-52, 36], 'name': 'object_18', 'position': [997, 305]}, 
{'dimension': [-30, 31], 'name': 'object_19', 'position': [465, 546]}, 
{'dimension': [-51, 36], 'name': 'object_20', 'position': [336, 970]}, 
{'dimension': [-76, -2], 'name': 'object_21', 'position': [928, 675]}, 
{'dimension': [-12, -63], 'name': 'object_22', 'position': [713, 655]}, 
{'dimension': [-88, -15], 'name': 'object_23', 'position': [425, 1492]}, 
{'dimension': [8, 34], 'name': 'object_24', 'position': [723, 1325]}]}
'''</t>
  </si>
  <si>
    <t>#!/usr/bin/env python3
import RPi.GPIO as GPIO
import numpy as np
from time import sleep
from MPU9250 import MPU9250
from MOTOR import MOTOR
import board, neopixel
GPIO.setmode(GPIO.BCM)
GPIO.setwarnings(False)
Motor   = MOTOR()
Mpu9250 = MPU9250()
pixels = neopixel.NeoPixel(board.D18, 1)
def Main():        
        while 1:
                print(Mpu9250.fusion())
Main()</t>
  </si>
  <si>
    <t>Buzzer</t>
  </si>
  <si>
    <t>Processer</t>
  </si>
  <si>
    <t>Arduino</t>
  </si>
  <si>
    <t>Driver đk</t>
  </si>
  <si>
    <t>TB6612 x2</t>
  </si>
  <si>
    <t>Tổng</t>
  </si>
  <si>
    <t>Xe Tự Động</t>
  </si>
  <si>
    <t>-</t>
  </si>
  <si>
    <t>p</t>
  </si>
  <si>
    <t>http://linhkienrobotics.com/san-pham/khung-xe-robot-rua-sp503672.html
https://www.dientudat.com/tron-bo-khung-xe-robot-4-banh-co-dia-encoder</t>
  </si>
  <si>
    <t>XL4015</t>
  </si>
  <si>
    <t>HSHOP</t>
  </si>
  <si>
    <t>https://hshop.vn/products/mach-giamop-dc-xl4015-cu-hien-thi-5a-1</t>
  </si>
  <si>
    <t>AB channel</t>
  </si>
  <si>
    <t>Sensor</t>
  </si>
  <si>
    <t>M9250</t>
  </si>
  <si>
    <t>Radar</t>
  </si>
  <si>
    <t>VDK</t>
  </si>
  <si>
    <t>Pi Zero W</t>
  </si>
  <si>
    <t>Servo</t>
  </si>
  <si>
    <t>Motor</t>
  </si>
  <si>
    <t>ĐC</t>
  </si>
  <si>
    <t>TB6612</t>
  </si>
  <si>
    <t>#include &lt;math.h&gt;
#include "VGU.cpp"
#include "I2Cdev.h"
#include "MPU6050.h"
#if I2CDEV_IMPLEMENTATION == I2CDEV_ARDUINO_WIRE
#include "Wire.h"
#endif
MPU6050 accelgyro;
//#include &lt;Adafruit_NeoPixel.h&gt;
//Adafruit_NeoPixel RGBs = Adafruit_NeoPixel(1, A4, NEO_GRB + NEO_KHZ800);
int16_t gx, gy, gz;
float GzO = 0;
unsigned long TIMER = 0, DT = 0;
void setup() {
  Serial.begin(57600);
  //RGBs.begin();
#if I2CDEV_IMPLEMENTATION == I2CDEV_ARDUINO_WIRE
  Wire.begin();
#elif I2CDEV_IMPLEMENTATION == I2CDEV_BUILTIN_FASTWIRE
  Fastwire::setup(3400, true);
#endif
  accelgyro.initialize();
  for (int i = 0; i &lt; 1000; i++) {
    accelgyro.getRotation(&amp;gx, &amp;gy, &amp;gz);
    GzO = 0.95 * GzO + 0.05 * gz;
  }
  attachInterrupt(digitalPinToInterrupt(2), wheelR, CHANGE);
  attachInterrupt(digitalPinToInterrupt(3), wheelL, CHANGE);
}
signed long EN[4] = {0, 0 , 0, 0};
int DR[2] = {0, 0};
void wheelR() {
  EN[0] += DR[0];
}
void wheelL() {
  EN[1] += DR[1];
}
void Motor(int spR, int spL) {
  if (spR == 0) {
    digitalWrite(PWB, 1); DR[0] = 0;
    digitalWrite(BI1, 1); digitalWrite(BI2, 1);
  }
  else if (spR &gt; 0) {
    if (spR &lt; 255) analogWrite(PWB, abs(spR));
    else digitalWrite(PWB, 1); DR[0] = 1;
    digitalWrite(BI1, 1); digitalWrite(BI2, 0);
  }
  else {
    if (spR &gt; -255) analogWrite(PWB, abs(spR));
    else digitalWrite(PWB, 1); DR[0] = -1;
    digitalWrite(BI1, 0); digitalWrite(BI2, 1);
  }
  if (spL == 0) {
    digitalWrite(PWA, 1); DR[1] = 0;
    digitalWrite(AI1, 1); digitalWrite(AI2, 1);
  }
  else if (spL &gt; 0) {
    if (spL &lt; 255) analogWrite(PWA, abs(spL));
    else digitalWrite(PWA, 1); DR[1] = 1;
    digitalWrite(AI1, 0); digitalWrite(AI2, 1);
  }
  else {
    if (spL &gt; -255) analogWrite(PWA, abs(spL));
    else digitalWrite(PWA, 1); DR[1] = -1;
    digitalWrite(AI1, 1); digitalWrite(AI2, 0);
  }
}
double mapf(double val, double in_min, double in_max, double out_min, double out_max) {
  return (val - in_min) * (out_max - out_min) / (in_max - in_min) + out_min;
}
unsigned int RX[7] = {0, 0, 0, 0, 0, 0, 0};
int          SC[6] = {0, 0, 0, 0, 0, 0};
unsigned int MN[2][6] = {
  {1096, 1096, 1096, 1096, 1300, 1096},
  {1910, 1910, 1910, 1910, 1910, 1700}
};
int getrx(int j = RX[6]) {
  int check = 0;
  RX[6]++; if (RX[6] &gt;= 6) RX[6] = 0;
  RX[j] = pulseIn(j + 4, HIGH);
  for (int i = 0; i &lt; 6; i++) if (RX[i] &lt; 800 || RX[i] &gt; 2200) check = -1;
  if (check &gt;= 0) {
    if (RX[AUX] &gt; 1800) {
      check = 8;
      MN[0][j] = min(RX[j],MN[0][j]);
      MN[1][j] = max(RX[j],MN[1][j]);
      if (RX[MIX] &gt; 1700) {
        for (int i =0;i&lt;6;i++) MN[0][i]=1200;
        for (int i =0;i&lt;6;i++) MN[1][i]=1800;
        check = 9;
      }
      accelgyro.getRotation(&amp;gx, &amp;gy, &amp;gz);
      GzO = 0.95 * GzO + 0.05 * gz;
    }
    else if (RX[AUX] &gt; 1300) {
      if (RX[MIX] &lt; 1300) check = 4;
      else if (RX[MIX] &lt; 1700) check = 5;
      else check = 6;
    }
    else {
      if (RX[MIX] &lt; 1300) check = 1;
      else if (RX[MIX] &lt; 1700) check = 2;
      else check = 3;
    }
  }
  if (j == THR) SC[j] = map(RX[j], MN[0][j], MN[1][j], 0, 255); //THR
  else SC[j] = map(RX[j], MN[0][j], MN[1][j], -SC[THR], SC[THR]);
  return check;
}
/*
  void led(int R = 255, int G = 255, int B = 255) {
  RGBs.setPixelColor(0, RGBs.Color(R, G, B));
  RGBs.show();
  }*/
unsigned long TBAT = 0;
void BATIND(float BAT, int C) {
  unsigned long Tout;
  if (C == 9) Serial.println(BAT);
  if (BAT &gt; 12.0) Tout = 1000;
  else if (BAT &gt; 11.5) Tout = 500;
  else if (BAT &gt; 11.0) Tout = 100;
  else if (BAT &gt; 10.5) Tout = 50;
  else Tout = 1;
  if (millis() - TBAT &gt;= Tout) {
    digitalWrite(13, !digitalRead(13));
    TBAT = millis();
  }
}
float Za = 0;
float GetZ(float &amp;Gz) {
  accelgyro.getRotation(&amp;gx, &amp;gy, &amp;gz);
  Gz += float(DT) * (gz - int(GzO)) / 131072.0;
  return float(DT) * (gz - int(GzO)) / 13107.2;
}
double PIDM[3][5] = {{2, 1, 0.5, 0, 0},
  {2, 1, 0.5, 0, 0},
  {2, 1, 0.5, 0, 0}
};
double PID(double erA, int w) {
  PIDM[w][3] += PIDM[w][1] * erA * (DT / 1000.0);
  PIDM[w][4] = PIDM[w][2] * (erA - PIDM[w][4]) / (DT / 100.0);
  double sum = PIDM[w][0] * erA + PIDM[w][3] + PIDM[w][4];
  PIDM[w][4] = erA;
  return sum;
}
void PushMode() {
  if (abs(SC[ELE]) &gt; (SC[THR] / 2)) {
    GetZ(Za);
    double erA = - Za;
    double sum = PID(erA, 2);
    Motor(SC[ELE] + sum, SC[ELE] - sum);
  }
  else if (abs(SC[RUD]) &gt; (SC[THR] / 3)) Motor(SC[RUD] / 2.0, -SC[RUD] / 2.0);
  else {
    Motor(0, 0);
    Za = 0;
    PIDM[2][4] = 0;
    PIDM[2][5] = 0;
  }
}
/*
double La = 0, Ta = 0;
void AngularMode() {
  if ((abs(SC[RUD]) &lt; SC[THR] / 2) and (abs(SC[ELE]) &lt; SC[THR] / 2)) {
    GetZ(Za);
    if (SC[ALE] &gt; SC[THR] / 2) Motor(SC[THR] , -SC[THR]);
    else if (SC[ALE] &gt; -SC[THR] / 2) Motor(0, 0);
    else Motor(-SC[THR], SC[THR]);
    La = 0; Ta = 0; Za = 0;
    PIDM[2][4] = 0;
    PIDM[2][5] = 0;
  }
  else {
    double Ang = atan2(SC[ELE], -SC[RUD]) + radians(90);
    Ang = (Ang - PI) * 180 / PI;
    if (La == 0) La = Ang;
    else if ((Ang - La) &gt; 180) Ta--;
    else if ((Ang - La) &lt; -180) Ta++;
    La = Ang;
    GetZ(Za);
    double erA = (Ta * 360 + Ang) - Za;
    if (erA &gt; 30) Motor(SC[THR], -SC[THR]);
    else if (erA &lt; -30) Motor(-SC[THR], SC[THR]);
    else {
      double sum = PID(erA, 2);
      if (SC[ALE] &gt; SC[THR] / 2) Motor(-SC[THR] + sum, -SC[THR] - sum);
      else if (SC[ALE] &gt; -SC[THR] / 2) Motor(SC[THR] + sum, SC[THR] - sum);
      else Motor(sum, - sum);
    }
  }
}
*/
float ft[2] = {0, 0};
float Sp[2] = {0, 0};
void UpdateSpeed() {
  Sp[0] = 510.509 * (EN[0] - EN[2]) / float(DT);
  Sp[1] = 510.509 * (EN[1] - EN[3]) / float(DT);
  EN[2] = EN[0]; EN[3] = EN[1];
}
void EasyMode() {
  int R = 0, L = 0;
  if ((SC[RUD] + SC[ELE]) &gt; SC[THR]) R = SC[THR];
  else if ((SC[RUD] + SC[ELE]) &lt; -SC[THR]) R = -SC[THR];
  else R = SC[RUD] + SC[ELE];
  if ((SC[ELE] - SC[RUD]) &gt; SC[THR]) L = SC[THR];
  else if ((SC[ELE] - SC[RUD]) &lt; -SC[THR]) L = - SC[THR];
  else L = SC[ELE] - SC[RUD];
  Motor(R + SC[ALE] / 2, L - SC[ALE] / 2);
}
void MasterMode() {
  int R = 0, L = 0;
  if ((SC[RUD] + SC[ELE]) &gt; SC[THR]) R = SC[THR];
  else if ((SC[RUD] + SC[ELE]) &lt; -SC[THR]) R = -SC[THR];
  else R = SC[RUD] + SC[ELE];
  if ((SC[ELE] - SC[RUD]) &gt; SC[THR]) L = SC[THR];
  else if ((SC[ELE] - SC[RUD]) &lt; -SC[THR]) L = - SC[THR];
  else L = SC[ELE] - SC[RUD];
  ft[0] = 0.9 * ft[0] + 0.1 * Sp[0];
  ft[1] = 0.9 * ft[1] + 0.1 * Sp[1];
  double sR = PID(double(R - ft[0]), 0);
  double sL = PID(double(L - ft[1]), 1);
  Motor(sR, sL);
}
/*
int BS = 4;
void BluetoothMode() {
  char x = '-';
  if (Serial.available()) {
    x = Serial.read();
  }
  if ((x &gt; 47) &amp;&amp; (x &lt; 58)) BS = x - 48;
  if (x == 'S') EasyMode();
  if (x == 'q') BS = 10;
  if (x == 'F') Motor((BS) * 25, (BS) * 25);
  if (x == 'B') Motor(-(BS) * 25, -(BS) * 25);
  if (x == 'R') Motor(-(BS) * 25, (BS) * 25);
  if (x == 'L') Motor((BS) * 25, -(BS) * 25);
  if (x == 'G') Motor((BS + 1) * 25, (BS - 1) * 25);
  if (x == 'I') Motor((BS - 1) * 25, (BS + 1) * 25);
  if (x == 'J') Motor(-(BS - 1) * 25, -(BS + 1) * 25);
  if (x == 'H') Motor(-(BS + 1) * 25, -(BS - 1) * 25);
}
*/
void Main() {
  int c = getrx();
  unsigned long t = millis();
  if (TIMER == 0) TIMER = t;
  else {
    DT = t - TIMER;
    TIMER = t;
  }
  UpdateSpeed();  
  if (c == 1) EasyMode();
  else if (c == 2) PushMode(); //LR
  else if (c == 3) MasterMode(); //YX
  else Motor(0, 0);
  float Bat = mapf(analogRead(A0), 0, 1023, 0, 17.4);
  BATIND(Bat, c);
}
void loop() {
  Main();
}</t>
  </si>
  <si>
    <t>Calib</t>
  </si>
  <si>
    <t>1. Xoay AUX2 hướng 5h,
2. Đẩy MIX lên mức 0 đợi 0.5s -&gt; kết nối Bluetooth hoặc ko -&gt;  đẩy xuống mức 2
3. Đẩy 2 cần về 4 hướng 2h30 4h30 7h30 10h30 giữ 0.5s
4. Xoay AUX về hướng 7h hoặc 12h</t>
  </si>
  <si>
    <t>Mode 1 (normal)</t>
  </si>
  <si>
    <t>AUX2 7h; MIX 1</t>
  </si>
  <si>
    <t>Mode 2 (push)</t>
  </si>
  <si>
    <t>AUX2 7h; MIX 2</t>
  </si>
  <si>
    <t>Mode 3 (PID normal push)</t>
  </si>
  <si>
    <t>AUX2 7h; MIX 3</t>
  </si>
  <si>
    <t>VGU.cpp</t>
  </si>
  <si>
    <t>#include "VGU.h"
#define   AUX   4
#define   MIX   5
#define   THR   2   //LY
#define   ALE   1   //LX
#define   RUD   3   //RX
#define   ELE   0   //RY
#define   LED   13
#define   PWA   11
#define   AI1   A1
#define   AI2   12
#define   PWB   10
#define   BI1   A2
#define   BI2   A3</t>
  </si>
  <si>
    <t>#include &lt;Adafruit_NeoPixel.h&gt;
Adafruit_NeoPixel RGBs = Adafruit_NeoPixel(1, A4, NEO_GRB + NEO_KHZ800);
#define   AUX   4
#define   MIX   5
#define   THR   1   //LY
#define   ALE   2   //LX
#define   RUD   0   //RX
#define   ELE   3   //RY
void setup() {
  Serial.begin(57600);
  RGBs.begin();
  /*
  for(int i =2;i&lt;12;i++) if (i&lt;10) pinMode(i,INPUT); else pinMode(i,OUTPUT);
  pinMode(A0,INPUT);
  pinMode(A1,OUTPUT);
  pinMode(A2,OUTPUT);
  pinMode(A3,OUTPUT);
  */
  //attachInterrupt(digitalPinToInterrupt(3), wheelR, CHANGE);
  //attachInterrupt(digitalPinToInterrupt(2), wheelL, CHANGE);
}
/*
long EN[2] = {0,0};
boolean DR[2] = {1,1};
unsigned long TM[2] = {0,0};
double TT[2] = {0.0,0.0};
void wheelR() {//R
  TT[0] = (micros()-TM[0])*(DR[0]*2.0-1.0);
  TM[0] = micros();
  if (DR[0]&gt;0) EN[0]++; else EN[0]--;
}
void wheelL() {//L
  TT[1] = (micros()-TM[1])*(DR[1]*2-1);
  TM[1] = micros();
  if (DR[1]&gt;0) EN[1]++; else EN[1]--;
}
*/
void Motor(int spR, int spL){
  if (spR == 0) {       digitalWrite(11,1);
    digitalWrite(12,1); digitalWrite(A1,1);}
  else if (spR&gt;0){analogWrite(11,abs(spR));//DR[0]= 1;
    digitalWrite(12,0); digitalWrite(A1,1);}
  else {          analogWrite(11,abs(spR));//DR[0]= 0;
    digitalWrite(12,1); digitalWrite(A1,0);}
  //
  if (spL == 0) {       digitalWrite(10,1);
    digitalWrite(A2,1); digitalWrite(A3,1);}
  else if (spL&gt;0){analogWrite(10,abs(spL));//DR[1]= 1;
    digitalWrite(A2,0); digitalWrite(A3,1);}
  else {          analogWrite(10,abs(spL));//DR[1]= 0;
    digitalWrite(A2,1); digitalWrite(A3,0);}
}
double mapf(double val, double in_min, double in_max, double out_min, double out_max) {
    return (val - in_min) * (out_max - out_min) / (in_max - in_min) + out_min;
}
unsigned int RX[7] = {0,0,0,0,0,0,0};
int          SC[6] = {0,0,0,0,0,0};
unsigned int MN[2][6] = {
  {1098,1097,1103,1097,1057,1097},
  {1910,1911,1911,1911,1826,1912}};
int getrx(int Max = 6, int j=RX[6]){
  int check = 0;
  RX[6]++; if (RX[6]&gt;=Max) RX[6]=0;
  RX[j] = pulseIn(j+4,HIGH);  
  for(int i=0;i&lt;6;i++) if (RX[i]&lt;800 || RX[i]&gt;2200) check=-1;
  if (check&gt;=0) {
    if (RX[AUX]&gt;1700) {
      check=8;
      if (RX[j]&lt;MN[0][j]) MN[0][j]=RX[j];
      if (RX[j]&gt;MN[1][j]) MN[1][j]=RX[j];
      if (RX[MIX]&gt;1700){unsigned int temp[2][6] = {
        {1400,1400,1400,1400,1400,1400},
        {1600,1600,1600,1600,1600,1600}};
        memcpy(MN, temp, sizeof MN);
        check=9;}}
    else if (RX[AUX]&gt;1300) {
    if (RX[MIX]&lt;1300) check=4; 
    else if (RX[MIX]&lt;1700) check=5;
    else check= 3;}
     else {
    if (RX[MIX]&lt;1300) check= 1; 
    else if (RX[MIX]&lt;1700) check= 2;
    else check= 3;}
  }  
  if (j==THR) SC[j]= map(RX[j], MN[0][j], MN[1][j], 0, 250);//Thr
  else SC[j]= map(RX[j], MN[0][j], MN[1][j], -SC[THR], SC[THR]);
  return check;
}
void QMotor(int c){
  if (abs(SC[ELE])&gt;(SC[THR]/2)) {
    if (c==2) Motor(SC[ELE],SC[ELE]);
    else Motor(-SC[ELE],-SC[ELE]);}
  else if (abs(SC[RUD])&gt;(SC[THR]/2)) Motor(SC[RUD],-SC[RUD]);
  else Motor(0,0);
}
void led(int R=255,int G=255,int B=255,int C=0){
  if (C==0) RGBs.setPixelColor(0, RGBs.Color(R,G,B));
  else RGBs.setPixelColor(0, RGBs.Color(random(0,255),random(0,255),random(0,255)));
  RGBs.show();
}
void BATIND(float BAT,unsigned long Tout =1000){
  if (BAT&gt; 12.0) led();
  else if (BAT&gt; 11.5) led(0,255,0);
  else if (BAT&gt; 11.0) led(0,0,255);
  else if (BAT&gt; 10.5) led(255,0,0);
  else led(0,0,0,1);
}
void Comunicate(int c,float BAT){
  Serial.begin(57600);
  Serial.print("Mode: ");
  Serial.print(c);  
  Serial.print("; Battery: ");
  Serial.println(BAT);
}
void Main(){
  int c = getrx();  
  float Bat = mapf(analogRead(A0),0,1023,0,15.87);
  if (c==1) Motor((SC[RUD]+SC[ELE]),(SC[ELE]-SC[RUD]));//RL
  else if (c==4) Motor((SC[RUD]-SC[ELE]),-(SC[RUD]+SC[ELE]));//LR
  else if (c==3) Motor(SC[RUD],SC[ELE]);//YX
  else if (c==5) QMotor(c);
  else if (c==2) QMotor(c);
  else Motor(0,0);
  BATIND(Bat); 
  if (c&lt;9) Comunicate(c,Bat);
  else Serial.end();
}
void loop() {
  Main();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</si>
</sst>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"/>
    <numFmt numFmtId="166" formatCode="m/d/yyyy h:mm:ss"/>
  </numFmts>
  <fonts count="19">
    <font>
      <sz val="10.0"/>
      <color rgb="FF000000"/>
      <name val="Arial"/>
    </font>
    <font/>
    <font>
      <b/>
    </font>
    <font>
      <b/>
      <color rgb="FFFFFF00"/>
    </font>
    <font>
      <b/>
      <color rgb="FFFF0000"/>
    </font>
    <font>
      <b/>
      <color rgb="FFFFFFFF"/>
    </font>
    <font>
      <b/>
      <color rgb="FFFFFFFF"/>
      <name val="Roboto"/>
    </font>
    <font>
      <color rgb="FF000000"/>
      <name val="Roboto"/>
    </font>
    <font>
      <b/>
      <strike/>
      <color rgb="FFFFFF00"/>
    </font>
    <font>
      <b/>
      <strike/>
      <color rgb="FFFF0000"/>
    </font>
    <font>
      <color rgb="FF000000"/>
      <name val="Arial"/>
    </font>
    <font>
      <b/>
      <strike/>
      <color rgb="FFFFFFFF"/>
    </font>
    <font>
      <name val="Arial"/>
    </font>
    <font>
      <b/>
      <color rgb="FF0000FF"/>
    </font>
    <font>
      <b/>
      <i/>
      <color rgb="FF0000FF"/>
    </font>
    <font>
      <b/>
      <u/>
      <color rgb="FFFF0000"/>
    </font>
    <font>
      <b/>
      <i/>
    </font>
    <font>
      <sz val="10.0"/>
    </font>
    <font>
      <sz val="8.0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DDF2F0"/>
        <bgColor rgb="FFDDF2F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0" xfId="0" applyBorder="1" applyFont="1"/>
    <xf borderId="1" fillId="2" fontId="3" numFmtId="0" xfId="0" applyAlignment="1" applyBorder="1" applyFill="1" applyFont="1">
      <alignment horizontal="right" readingOrder="0"/>
    </xf>
    <xf borderId="1" fillId="3" fontId="4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horizontal="right" readingOrder="0"/>
    </xf>
    <xf borderId="0" fillId="4" fontId="6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1" fillId="2" fontId="3" numFmtId="164" xfId="0" applyAlignment="1" applyBorder="1" applyFont="1" applyNumberFormat="1">
      <alignment readingOrder="0"/>
    </xf>
    <xf borderId="1" fillId="4" fontId="5" numFmtId="0" xfId="0" applyBorder="1" applyFont="1"/>
    <xf borderId="0" fillId="4" fontId="7" numFmtId="0" xfId="0" applyFont="1"/>
    <xf borderId="0" fillId="5" fontId="1" numFmtId="0" xfId="0" applyFont="1"/>
    <xf borderId="0" fillId="4" fontId="1" numFmtId="0" xfId="0" applyFont="1"/>
    <xf borderId="0" fillId="4" fontId="7" numFmtId="0" xfId="0" applyAlignment="1" applyFont="1">
      <alignment readingOrder="0"/>
    </xf>
    <xf borderId="1" fillId="2" fontId="8" numFmtId="164" xfId="0" applyAlignment="1" applyBorder="1" applyFont="1" applyNumberFormat="1">
      <alignment readingOrder="0"/>
    </xf>
    <xf borderId="1" fillId="3" fontId="9" numFmtId="0" xfId="0" applyAlignment="1" applyBorder="1" applyFont="1">
      <alignment readingOrder="0"/>
    </xf>
    <xf borderId="0" fillId="0" fontId="10" numFmtId="0" xfId="0" applyAlignment="1" applyFont="1">
      <alignment vertical="bottom"/>
    </xf>
    <xf borderId="1" fillId="4" fontId="11" numFmtId="0" xfId="0" applyBorder="1" applyFont="1"/>
    <xf borderId="0" fillId="6" fontId="10" numFmtId="0" xfId="0" applyAlignment="1" applyFill="1" applyFont="1">
      <alignment vertical="bottom"/>
    </xf>
    <xf borderId="1" fillId="2" fontId="3" numFmtId="0" xfId="0" applyBorder="1" applyFont="1"/>
    <xf borderId="0" fillId="6" fontId="10" numFmtId="0" xfId="0" applyAlignment="1" applyFont="1">
      <alignment horizontal="center" readingOrder="0" vertical="bottom"/>
    </xf>
    <xf borderId="1" fillId="3" fontId="4" numFmtId="0" xfId="0" applyBorder="1" applyFont="1"/>
    <xf borderId="0" fillId="5" fontId="10" numFmtId="0" xfId="0" applyAlignment="1" applyFont="1">
      <alignment vertical="bottom"/>
    </xf>
    <xf borderId="1" fillId="2" fontId="8" numFmtId="165" xfId="0" applyAlignment="1" applyBorder="1" applyFont="1" applyNumberFormat="1">
      <alignment readingOrder="0"/>
    </xf>
    <xf borderId="0" fillId="5" fontId="10" numFmtId="0" xfId="0" applyAlignment="1" applyFont="1">
      <alignment horizontal="center" readingOrder="0" vertical="bottom"/>
    </xf>
    <xf borderId="0" fillId="7" fontId="10" numFmtId="0" xfId="0" applyAlignment="1" applyFill="1" applyFont="1">
      <alignment vertical="bottom"/>
    </xf>
    <xf borderId="0" fillId="7" fontId="10" numFmtId="0" xfId="0" applyAlignment="1" applyFont="1">
      <alignment horizontal="center"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horizontal="center" vertical="bottom"/>
    </xf>
    <xf borderId="1" fillId="2" fontId="3" numFmtId="166" xfId="0" applyBorder="1" applyFont="1" applyNumberFormat="1"/>
    <xf borderId="0" fillId="7" fontId="10" numFmtId="0" xfId="0" applyAlignment="1" applyFont="1">
      <alignment horizontal="center" readingOrder="0" vertical="bottom"/>
    </xf>
    <xf borderId="1" fillId="4" fontId="5" numFmtId="0" xfId="0" applyAlignment="1" applyBorder="1" applyFont="1">
      <alignment readingOrder="0"/>
    </xf>
    <xf borderId="0" fillId="5" fontId="10" numFmtId="0" xfId="0" applyAlignment="1" applyFont="1">
      <alignment horizontal="center" vertical="bottom"/>
    </xf>
    <xf borderId="0" fillId="7" fontId="12" numFmtId="0" xfId="0" applyAlignment="1" applyFont="1">
      <alignment vertical="bottom"/>
    </xf>
    <xf borderId="0" fillId="7" fontId="12" numFmtId="0" xfId="0" applyAlignment="1" applyFont="1">
      <alignment vertical="bottom"/>
    </xf>
    <xf borderId="0" fillId="7" fontId="12" numFmtId="0" xfId="0" applyAlignment="1" applyFont="1">
      <alignment horizontal="center" vertical="bottom"/>
    </xf>
    <xf borderId="0" fillId="0" fontId="2" numFmtId="0" xfId="0" applyFont="1"/>
    <xf borderId="0" fillId="8" fontId="13" numFmtId="0" xfId="0" applyAlignment="1" applyFill="1" applyFont="1">
      <alignment horizontal="center" readingOrder="0"/>
    </xf>
    <xf borderId="1" fillId="9" fontId="14" numFmtId="0" xfId="0" applyAlignment="1" applyBorder="1" applyFill="1" applyFont="1">
      <alignment readingOrder="0"/>
    </xf>
    <xf borderId="1" fillId="3" fontId="4" numFmtId="0" xfId="0" applyAlignment="1" applyBorder="1" applyFont="1">
      <alignment horizontal="right" readingOrder="0"/>
    </xf>
    <xf borderId="1" fillId="3" fontId="4" numFmtId="0" xfId="0" applyAlignment="1" applyBorder="1" applyFont="1">
      <alignment readingOrder="0" shrinkToFit="0" wrapText="1"/>
    </xf>
    <xf borderId="1" fillId="3" fontId="15" numFmtId="0" xfId="0" applyAlignment="1" applyBorder="1" applyFont="1">
      <alignment readingOrder="0" shrinkToFit="0" wrapText="1"/>
    </xf>
    <xf borderId="0" fillId="0" fontId="16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0"/>
    </xf>
    <xf borderId="1" fillId="3" fontId="4" numFmtId="0" xfId="0" applyBorder="1" applyFont="1"/>
    <xf borderId="1" fillId="3" fontId="4" numFmtId="0" xfId="0" applyAlignment="1" applyBorder="1" applyFont="1">
      <alignment readingOrder="0"/>
    </xf>
    <xf borderId="0" fillId="0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0000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Chiến thuật lượt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2619375</xdr:colOff>
      <xdr:row>0</xdr:row>
      <xdr:rowOff>0</xdr:rowOff>
    </xdr:from>
    <xdr:ext cx="8439150" cy="27241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13</xdr:row>
      <xdr:rowOff>133350</xdr:rowOff>
    </xdr:from>
    <xdr:ext cx="6534150" cy="3657600"/>
    <xdr:pic>
      <xdr:nvPicPr>
        <xdr:cNvPr id="0" name="image3.jp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2171700</xdr:colOff>
      <xdr:row>0</xdr:row>
      <xdr:rowOff>0</xdr:rowOff>
    </xdr:from>
    <xdr:ext cx="4562475" cy="453390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15</xdr:row>
      <xdr:rowOff>190500</xdr:rowOff>
    </xdr:from>
    <xdr:ext cx="8343900" cy="530542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14</xdr:row>
      <xdr:rowOff>1143000</xdr:rowOff>
    </xdr:from>
    <xdr:ext cx="8343900" cy="530542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342900</xdr:colOff>
      <xdr:row>0</xdr:row>
      <xdr:rowOff>0</xdr:rowOff>
    </xdr:from>
    <xdr:ext cx="6838950" cy="51435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22</xdr:row>
      <xdr:rowOff>114300</xdr:rowOff>
    </xdr:from>
    <xdr:ext cx="3733800" cy="5143500"/>
    <xdr:pic>
      <xdr:nvPicPr>
        <xdr:cNvPr id="0" name="image6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32:D60" displayName="Table_1" id="1">
  <tableColumns count="4">
    <tableColumn name="Dynamic Energy" id="1"/>
    <tableColumn name="Võ Văn Lộc" id="2"/>
    <tableColumn name="Đại học Bách Khoa TPHCM" id="3"/>
    <tableColumn name="x" id="4"/>
  </tableColumns>
  <tableStyleInfo name="Chiến thuật lượ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cdayroi.com/mach-nguon-giam-ap-dc-xl4015-5a" TargetMode="External"/><Relationship Id="rId2" Type="http://schemas.openxmlformats.org/officeDocument/2006/relationships/hyperlink" Target="https://icdayroi.com/module-encoder-motor" TargetMode="External"/><Relationship Id="rId3" Type="http://schemas.openxmlformats.org/officeDocument/2006/relationships/hyperlink" Target="https://icdayroi.com/txs0108e-8-kenh-chuyen-muc-logic-1-8v-3-3v-5v" TargetMode="External"/><Relationship Id="rId4" Type="http://schemas.openxmlformats.org/officeDocument/2006/relationships/hyperlink" Target="https://icdayroi.com/mach-test-pin-kiem-tra-do-pin-lipo" TargetMode="External"/><Relationship Id="rId5" Type="http://schemas.openxmlformats.org/officeDocument/2006/relationships/hyperlink" Target="https://icdayroi.com/jack-chu-t-bo" TargetMode="External"/><Relationship Id="rId6" Type="http://schemas.openxmlformats.org/officeDocument/2006/relationships/hyperlink" Target="https://icdayroi.com/pcb-7x9cm-phu-xanh" TargetMode="External"/><Relationship Id="rId7" Type="http://schemas.openxmlformats.org/officeDocument/2006/relationships/hyperlink" Target="https://hshop.vn/products/mach-giamop-dc-xl4015-cu-hien-thi-5a-1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16.86"/>
    <col customWidth="1" min="6" max="6" width="11.0"/>
    <col customWidth="1" min="7" max="7" width="26.71"/>
  </cols>
  <sheetData>
    <row r="2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4" t="s">
        <v>7</v>
      </c>
    </row>
    <row r="3">
      <c r="A3" s="2" t="s">
        <v>11</v>
      </c>
      <c r="B3" s="6"/>
      <c r="C3" s="6"/>
      <c r="D3" s="2" t="s">
        <v>12</v>
      </c>
      <c r="E3" s="2" t="s">
        <v>13</v>
      </c>
      <c r="G3" s="2" t="s">
        <v>14</v>
      </c>
      <c r="H3" s="6"/>
      <c r="I3" s="2" t="s">
        <v>12</v>
      </c>
      <c r="J3" s="6"/>
      <c r="K3" s="7"/>
    </row>
    <row r="4">
      <c r="A4" s="2" t="s">
        <v>19</v>
      </c>
      <c r="B4" s="2"/>
      <c r="C4" s="6"/>
      <c r="D4" s="2" t="s">
        <v>12</v>
      </c>
      <c r="E4" s="2" t="s">
        <v>13</v>
      </c>
      <c r="G4" s="2" t="s">
        <v>20</v>
      </c>
      <c r="H4" s="6"/>
      <c r="I4" s="2" t="s">
        <v>12</v>
      </c>
      <c r="J4" s="6"/>
      <c r="K4" s="4" t="s">
        <v>13</v>
      </c>
    </row>
    <row r="5">
      <c r="A5" s="2" t="s">
        <v>21</v>
      </c>
      <c r="B5" s="2" t="s">
        <v>12</v>
      </c>
      <c r="C5" s="6"/>
      <c r="D5" s="6"/>
      <c r="E5" s="2" t="s">
        <v>13</v>
      </c>
      <c r="G5" s="2" t="s">
        <v>22</v>
      </c>
      <c r="H5" s="2" t="s">
        <v>12</v>
      </c>
      <c r="I5" s="6"/>
      <c r="J5" s="6"/>
      <c r="K5" s="4" t="s">
        <v>13</v>
      </c>
    </row>
    <row r="6">
      <c r="A6" s="2" t="s">
        <v>23</v>
      </c>
      <c r="B6" s="2" t="s">
        <v>12</v>
      </c>
      <c r="C6" s="2" t="s">
        <v>12</v>
      </c>
      <c r="D6" s="6"/>
      <c r="E6" s="6"/>
      <c r="G6" s="2" t="s">
        <v>24</v>
      </c>
      <c r="H6" s="2" t="s">
        <v>12</v>
      </c>
      <c r="I6" s="6"/>
      <c r="J6" s="6"/>
      <c r="K6" s="4" t="s">
        <v>13</v>
      </c>
    </row>
    <row r="7">
      <c r="A7" s="2" t="s">
        <v>25</v>
      </c>
      <c r="B7" s="6"/>
      <c r="C7" s="2" t="s">
        <v>12</v>
      </c>
      <c r="D7" s="6"/>
      <c r="E7" s="6"/>
      <c r="G7" s="2" t="s">
        <v>26</v>
      </c>
      <c r="H7" s="6"/>
      <c r="I7" s="2" t="s">
        <v>12</v>
      </c>
      <c r="J7" s="6"/>
      <c r="K7" s="7"/>
    </row>
    <row r="8">
      <c r="A8" s="2" t="s">
        <v>27</v>
      </c>
      <c r="B8" s="6"/>
      <c r="C8" s="2" t="s">
        <v>12</v>
      </c>
      <c r="D8" s="6"/>
      <c r="E8" s="6"/>
      <c r="G8" s="2" t="s">
        <v>28</v>
      </c>
      <c r="H8" s="6"/>
      <c r="I8" s="6"/>
      <c r="J8" s="6"/>
      <c r="K8" s="4" t="s">
        <v>30</v>
      </c>
    </row>
    <row r="9">
      <c r="A9" s="2" t="s">
        <v>32</v>
      </c>
      <c r="B9" s="2"/>
      <c r="C9" s="2" t="s">
        <v>12</v>
      </c>
      <c r="D9" s="6"/>
      <c r="E9" s="6"/>
      <c r="G9" s="2" t="s">
        <v>33</v>
      </c>
      <c r="H9" s="2" t="s">
        <v>12</v>
      </c>
      <c r="I9" s="6"/>
      <c r="J9" s="6"/>
      <c r="K9" s="7"/>
    </row>
    <row r="10">
      <c r="A10" s="2" t="s">
        <v>35</v>
      </c>
      <c r="B10" s="2" t="s">
        <v>12</v>
      </c>
      <c r="C10" s="6"/>
      <c r="D10" s="6"/>
      <c r="E10" s="6"/>
      <c r="G10" s="2" t="s">
        <v>36</v>
      </c>
      <c r="H10" s="6"/>
      <c r="I10" s="2" t="s">
        <v>12</v>
      </c>
      <c r="J10" s="6"/>
      <c r="K10" s="7"/>
    </row>
    <row r="11">
      <c r="A11" s="2" t="s">
        <v>44</v>
      </c>
      <c r="B11" s="2" t="s">
        <v>12</v>
      </c>
      <c r="C11" s="2" t="s">
        <v>12</v>
      </c>
      <c r="D11" s="6"/>
      <c r="E11" s="6"/>
      <c r="G11" s="2" t="s">
        <v>45</v>
      </c>
      <c r="H11" s="2" t="s">
        <v>12</v>
      </c>
      <c r="I11" s="6"/>
      <c r="J11" s="6"/>
      <c r="K11" s="7"/>
    </row>
    <row r="12">
      <c r="A12" s="2" t="s">
        <v>46</v>
      </c>
      <c r="B12" s="2"/>
      <c r="C12" s="2" t="s">
        <v>12</v>
      </c>
      <c r="D12" s="6"/>
      <c r="E12" s="6"/>
      <c r="G12" s="2" t="s">
        <v>47</v>
      </c>
      <c r="H12" s="6"/>
      <c r="I12" s="2" t="s">
        <v>12</v>
      </c>
      <c r="J12" s="6"/>
      <c r="K12" s="7"/>
    </row>
    <row r="13">
      <c r="A13" s="2" t="s">
        <v>49</v>
      </c>
      <c r="B13" s="2" t="s">
        <v>12</v>
      </c>
      <c r="C13" s="6"/>
      <c r="D13" s="6"/>
      <c r="E13" s="2" t="s">
        <v>13</v>
      </c>
      <c r="G13" s="2" t="s">
        <v>52</v>
      </c>
      <c r="H13" s="2" t="s">
        <v>12</v>
      </c>
      <c r="I13" s="6"/>
      <c r="J13" s="6"/>
      <c r="K13" s="7"/>
    </row>
    <row r="14">
      <c r="A14" s="2" t="s">
        <v>53</v>
      </c>
      <c r="B14" s="2" t="s">
        <v>12</v>
      </c>
      <c r="C14" s="6"/>
      <c r="D14" s="2" t="s">
        <v>12</v>
      </c>
      <c r="E14" s="2" t="s">
        <v>13</v>
      </c>
      <c r="G14" s="2" t="s">
        <v>54</v>
      </c>
      <c r="H14" s="6"/>
      <c r="I14" s="6"/>
      <c r="J14" s="6"/>
      <c r="K14" s="7"/>
    </row>
    <row r="15">
      <c r="A15" s="2" t="s">
        <v>55</v>
      </c>
      <c r="B15" s="2" t="s">
        <v>12</v>
      </c>
      <c r="C15" s="2" t="s">
        <v>12</v>
      </c>
      <c r="D15" s="2" t="s">
        <v>12</v>
      </c>
      <c r="E15" s="2" t="s">
        <v>13</v>
      </c>
      <c r="G15" s="2" t="s">
        <v>58</v>
      </c>
      <c r="H15" s="6"/>
      <c r="I15" s="6"/>
      <c r="J15" s="6"/>
      <c r="K15" s="7"/>
    </row>
    <row r="16">
      <c r="A16" s="2" t="s">
        <v>59</v>
      </c>
      <c r="B16" s="2" t="s">
        <v>12</v>
      </c>
      <c r="C16" s="6"/>
      <c r="D16" s="6"/>
      <c r="E16" s="6"/>
      <c r="G16" s="2" t="s">
        <v>61</v>
      </c>
      <c r="H16" s="2" t="s">
        <v>12</v>
      </c>
      <c r="I16" s="6"/>
      <c r="J16" s="6"/>
      <c r="K16" s="7"/>
    </row>
    <row r="17">
      <c r="A17" s="2" t="s">
        <v>62</v>
      </c>
      <c r="B17" s="6"/>
      <c r="C17" s="2" t="s">
        <v>12</v>
      </c>
      <c r="D17" s="6"/>
      <c r="E17" s="6"/>
      <c r="G17" s="2" t="s">
        <v>65</v>
      </c>
      <c r="H17" s="2" t="s">
        <v>12</v>
      </c>
      <c r="I17" s="6"/>
      <c r="J17" s="6"/>
      <c r="K17" s="7"/>
    </row>
    <row r="18">
      <c r="A18" s="2" t="s">
        <v>66</v>
      </c>
      <c r="B18" s="6"/>
      <c r="C18" s="2" t="s">
        <v>12</v>
      </c>
      <c r="D18" s="6"/>
      <c r="E18" s="6"/>
      <c r="G18" s="2" t="s">
        <v>67</v>
      </c>
      <c r="H18" s="6"/>
      <c r="I18" s="2" t="s">
        <v>12</v>
      </c>
      <c r="J18" s="6"/>
      <c r="K18" s="7"/>
    </row>
    <row r="19">
      <c r="A19" s="2" t="s">
        <v>68</v>
      </c>
      <c r="B19" s="6"/>
      <c r="C19" s="2"/>
      <c r="D19" s="2" t="s">
        <v>12</v>
      </c>
      <c r="E19" s="2" t="s">
        <v>69</v>
      </c>
      <c r="G19" s="6"/>
      <c r="H19" s="6"/>
      <c r="I19" s="6"/>
      <c r="J19" s="6"/>
      <c r="K19" s="7"/>
    </row>
    <row r="20">
      <c r="A20" s="2" t="s">
        <v>70</v>
      </c>
      <c r="B20" s="6"/>
      <c r="C20" s="2" t="s">
        <v>12</v>
      </c>
      <c r="D20" s="2"/>
      <c r="E20" s="2" t="s">
        <v>69</v>
      </c>
      <c r="G20" s="6"/>
      <c r="H20" s="6"/>
      <c r="I20" s="6"/>
      <c r="J20" s="6"/>
      <c r="K20" s="7"/>
    </row>
    <row r="21">
      <c r="A21" s="2" t="s">
        <v>71</v>
      </c>
      <c r="B21" s="6"/>
      <c r="C21" s="2"/>
      <c r="D21" s="2" t="s">
        <v>12</v>
      </c>
      <c r="E21" s="2" t="s">
        <v>69</v>
      </c>
      <c r="G21" s="6"/>
      <c r="H21" s="6"/>
      <c r="I21" s="6"/>
      <c r="J21" s="6"/>
      <c r="K21" s="7"/>
    </row>
    <row r="22">
      <c r="A22" s="2" t="s">
        <v>72</v>
      </c>
      <c r="B22" s="2" t="s">
        <v>12</v>
      </c>
      <c r="C22" s="6"/>
      <c r="D22" s="6"/>
      <c r="E22" s="6"/>
      <c r="G22" s="6"/>
      <c r="H22" s="6"/>
      <c r="I22" s="6"/>
      <c r="J22" s="6"/>
      <c r="K22" s="7"/>
    </row>
    <row r="23">
      <c r="A23" s="2" t="s">
        <v>77</v>
      </c>
      <c r="B23" s="6"/>
      <c r="C23" s="6"/>
      <c r="D23" s="2" t="s">
        <v>12</v>
      </c>
      <c r="E23" s="6"/>
      <c r="G23" s="6"/>
      <c r="H23" s="6"/>
      <c r="I23" s="6"/>
      <c r="J23" s="6"/>
      <c r="K23" s="7"/>
    </row>
    <row r="24">
      <c r="A24" s="2" t="s">
        <v>80</v>
      </c>
      <c r="B24" s="2" t="s">
        <v>12</v>
      </c>
      <c r="C24" s="2" t="s">
        <v>81</v>
      </c>
      <c r="D24" s="2" t="s">
        <v>12</v>
      </c>
      <c r="E24" s="6"/>
      <c r="G24" s="6"/>
      <c r="H24" s="6"/>
      <c r="I24" s="6"/>
      <c r="J24" s="6"/>
      <c r="K24" s="7"/>
    </row>
    <row r="25">
      <c r="A25" s="2" t="s">
        <v>83</v>
      </c>
      <c r="B25" s="6"/>
      <c r="C25" s="2" t="s">
        <v>12</v>
      </c>
      <c r="D25" s="6"/>
      <c r="E25" s="6"/>
      <c r="G25" s="6"/>
      <c r="H25" s="6"/>
      <c r="I25" s="6"/>
      <c r="J25" s="6"/>
      <c r="K25" s="7"/>
    </row>
    <row r="26">
      <c r="A26" s="2" t="s">
        <v>85</v>
      </c>
      <c r="B26" s="6"/>
      <c r="C26" s="2" t="s">
        <v>12</v>
      </c>
      <c r="D26" s="6"/>
      <c r="E26" s="6"/>
      <c r="G26" s="6"/>
      <c r="H26" s="6"/>
      <c r="I26" s="6"/>
      <c r="J26" s="6"/>
      <c r="K26" s="7"/>
    </row>
    <row r="27">
      <c r="A27" s="6"/>
      <c r="B27" s="6"/>
      <c r="C27" s="6"/>
      <c r="D27" s="6"/>
      <c r="E27" s="6"/>
      <c r="G27" s="6"/>
      <c r="H27" s="6"/>
      <c r="I27" s="6"/>
      <c r="J27" s="6"/>
      <c r="K27" s="7"/>
    </row>
    <row r="28">
      <c r="A28" s="6"/>
      <c r="B28" s="6"/>
      <c r="C28" s="6"/>
      <c r="D28" s="6"/>
      <c r="E28" s="6"/>
      <c r="G28" s="6"/>
      <c r="H28" s="6"/>
      <c r="I28" s="6"/>
      <c r="J28" s="6"/>
      <c r="K28" s="7"/>
    </row>
    <row r="29">
      <c r="A29" s="6"/>
      <c r="B29" s="6"/>
      <c r="C29" s="6"/>
      <c r="D29" s="6"/>
      <c r="E29" s="6"/>
      <c r="G29" s="6"/>
      <c r="H29" s="6"/>
      <c r="I29" s="6"/>
      <c r="J29" s="6"/>
      <c r="K29" s="7"/>
    </row>
    <row r="30">
      <c r="A30" s="6"/>
      <c r="B30" s="6"/>
      <c r="C30" s="6"/>
      <c r="D30" s="6"/>
      <c r="E30" s="6"/>
      <c r="G30" s="6"/>
      <c r="H30" s="6"/>
      <c r="I30" s="6"/>
      <c r="J30" s="6"/>
      <c r="K30" s="7"/>
    </row>
  </sheetData>
  <conditionalFormatting sqref="B2:B30 H3:H30">
    <cfRule type="notContainsBlanks" dxfId="0" priority="1">
      <formula>LEN(TRIM(B2))&gt;0</formula>
    </cfRule>
  </conditionalFormatting>
  <conditionalFormatting sqref="C3:C30 I3:I30 I2 C2">
    <cfRule type="notContainsBlanks" dxfId="1" priority="2">
      <formula>LEN(TRIM(C3))&gt;0</formula>
    </cfRule>
  </conditionalFormatting>
  <conditionalFormatting sqref="D3:D30 J3:J30">
    <cfRule type="notContainsBlanks" dxfId="2" priority="3">
      <formula>LEN(TRIM(D3))&gt;0</formula>
    </cfRule>
  </conditionalFormatting>
  <conditionalFormatting sqref="D2">
    <cfRule type="notContainsBlanks" dxfId="2" priority="4">
      <formula>LEN(TRIM(D2))&gt;0</formula>
    </cfRule>
  </conditionalFormatting>
  <conditionalFormatting sqref="D2 J2">
    <cfRule type="notContainsBlanks" dxfId="2" priority="5">
      <formula>LEN(TRIM(D2))&gt;0</formula>
    </cfRule>
  </conditionalFormatting>
  <conditionalFormatting sqref="H2">
    <cfRule type="notContainsBlanks" dxfId="0" priority="6">
      <formula>LEN(TRIM(H2))&gt;0</formula>
    </cfRule>
  </conditionalFormatting>
  <conditionalFormatting sqref="E2:E30">
    <cfRule type="notContainsBlanks" dxfId="3" priority="7">
      <formula>LEN(TRIM(E2))&gt;0</formula>
    </cfRule>
  </conditionalFormatting>
  <conditionalFormatting sqref="K2:K30">
    <cfRule type="notContainsBlanks" dxfId="4" priority="8">
      <formula>LEN(TRIM(K2))&gt;0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9.0"/>
    <col customWidth="1" min="3" max="3" width="39.29"/>
  </cols>
  <sheetData>
    <row r="1">
      <c r="A1" s="3" t="s">
        <v>3</v>
      </c>
      <c r="B1" s="3" t="s">
        <v>9</v>
      </c>
      <c r="C1" s="3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1.0</v>
      </c>
      <c r="B2" s="3" t="s">
        <v>15</v>
      </c>
      <c r="C2" s="3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17</v>
      </c>
      <c r="C3" s="3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29</v>
      </c>
      <c r="C4" s="3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3" t="s">
        <v>37</v>
      </c>
      <c r="C5" s="3" t="s">
        <v>38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3" t="s">
        <v>39</v>
      </c>
      <c r="C6" s="3" t="s">
        <v>40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3" t="s">
        <v>42</v>
      </c>
      <c r="C7" s="3" t="s">
        <v>43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1" t="s">
        <v>48</v>
      </c>
      <c r="C8" s="3" t="s">
        <v>51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3" t="s">
        <v>56</v>
      </c>
      <c r="C9" s="3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3" t="s">
        <v>63</v>
      </c>
      <c r="C10" s="3" t="s">
        <v>64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74</v>
      </c>
      <c r="B15" s="3" t="s">
        <v>75</v>
      </c>
      <c r="C15" s="3" t="s">
        <v>76</v>
      </c>
      <c r="D15" s="3" t="s">
        <v>78</v>
      </c>
      <c r="E15" s="3" t="s">
        <v>79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82</v>
      </c>
      <c r="B16" s="3" t="s">
        <v>84</v>
      </c>
      <c r="C16" s="3">
        <v>4.3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86</v>
      </c>
      <c r="B17" s="3">
        <v>1.7</v>
      </c>
      <c r="C17" s="3">
        <v>7.9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87</v>
      </c>
      <c r="B18" s="3" t="s">
        <v>88</v>
      </c>
      <c r="C18" s="3" t="s">
        <v>89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90</v>
      </c>
      <c r="B19" s="3" t="s">
        <v>91</v>
      </c>
      <c r="C19" s="3">
        <v>4.0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92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95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97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98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99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16.0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8.0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4.0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2.0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 t="s">
        <v>104</v>
      </c>
      <c r="B31" s="21" t="s">
        <v>105</v>
      </c>
      <c r="C31" s="21" t="s">
        <v>106</v>
      </c>
      <c r="D31" s="3" t="s">
        <v>12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3" t="s">
        <v>107</v>
      </c>
      <c r="B32" s="23" t="s">
        <v>109</v>
      </c>
      <c r="C32" s="23" t="s">
        <v>110</v>
      </c>
      <c r="D32" s="25" t="s">
        <v>12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7" t="s">
        <v>111</v>
      </c>
      <c r="B33" s="27" t="s">
        <v>112</v>
      </c>
      <c r="C33" s="27" t="s">
        <v>110</v>
      </c>
      <c r="D33" s="29" t="s">
        <v>12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0" t="s">
        <v>113</v>
      </c>
      <c r="B34" s="30" t="s">
        <v>114</v>
      </c>
      <c r="C34" s="30" t="s">
        <v>115</v>
      </c>
      <c r="D34" s="3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2" t="s">
        <v>116</v>
      </c>
      <c r="B35" s="32" t="s">
        <v>117</v>
      </c>
      <c r="C35" s="32" t="s">
        <v>118</v>
      </c>
      <c r="D35" s="3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0" t="s">
        <v>119</v>
      </c>
      <c r="B36" s="30" t="s">
        <v>120</v>
      </c>
      <c r="C36" s="30" t="s">
        <v>121</v>
      </c>
      <c r="D36" s="35" t="s">
        <v>12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7" t="s">
        <v>123</v>
      </c>
      <c r="B37" s="27" t="s">
        <v>124</v>
      </c>
      <c r="C37" s="27" t="s">
        <v>125</v>
      </c>
      <c r="D37" s="29" t="s">
        <v>12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0" t="s">
        <v>126</v>
      </c>
      <c r="B38" s="30" t="s">
        <v>127</v>
      </c>
      <c r="C38" s="30" t="s">
        <v>128</v>
      </c>
      <c r="D38" s="3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7" t="s">
        <v>129</v>
      </c>
      <c r="B39" s="27" t="s">
        <v>130</v>
      </c>
      <c r="C39" s="27" t="s">
        <v>128</v>
      </c>
      <c r="D39" s="3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0" t="s">
        <v>131</v>
      </c>
      <c r="B40" s="30" t="s">
        <v>132</v>
      </c>
      <c r="C40" s="30" t="s">
        <v>128</v>
      </c>
      <c r="D40" s="3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8" t="s">
        <v>133</v>
      </c>
      <c r="B41" s="30" t="s">
        <v>134</v>
      </c>
      <c r="C41" s="39" t="s">
        <v>128</v>
      </c>
      <c r="D41" s="4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0" t="s">
        <v>135</v>
      </c>
      <c r="B42" s="30" t="s">
        <v>136</v>
      </c>
      <c r="C42" s="30" t="s">
        <v>137</v>
      </c>
      <c r="D42" s="3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7" t="s">
        <v>138</v>
      </c>
      <c r="B43" s="27" t="s">
        <v>139</v>
      </c>
      <c r="C43" s="27" t="s">
        <v>137</v>
      </c>
      <c r="D43" s="3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0" t="s">
        <v>140</v>
      </c>
      <c r="B44" s="30" t="s">
        <v>141</v>
      </c>
      <c r="C44" s="30" t="s">
        <v>142</v>
      </c>
      <c r="D44" s="3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7" t="s">
        <v>143</v>
      </c>
      <c r="B45" s="27" t="s">
        <v>144</v>
      </c>
      <c r="C45" s="27" t="s">
        <v>145</v>
      </c>
      <c r="D45" s="3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 t="s">
        <v>146</v>
      </c>
      <c r="B46" s="30" t="s">
        <v>147</v>
      </c>
      <c r="C46" s="30" t="s">
        <v>145</v>
      </c>
      <c r="D46" s="3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7" t="s">
        <v>148</v>
      </c>
      <c r="B47" s="27" t="s">
        <v>149</v>
      </c>
      <c r="C47" s="27" t="s">
        <v>150</v>
      </c>
      <c r="D47" s="29" t="s">
        <v>12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0" t="s">
        <v>151</v>
      </c>
      <c r="B48" s="30" t="s">
        <v>152</v>
      </c>
      <c r="C48" s="30" t="s">
        <v>150</v>
      </c>
      <c r="D48" s="35" t="s">
        <v>12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7" t="s">
        <v>153</v>
      </c>
      <c r="B49" s="27" t="s">
        <v>154</v>
      </c>
      <c r="C49" s="27" t="s">
        <v>150</v>
      </c>
      <c r="D49" s="29" t="s">
        <v>12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0" t="s">
        <v>155</v>
      </c>
      <c r="B50" s="30" t="s">
        <v>156</v>
      </c>
      <c r="C50" s="30" t="s">
        <v>150</v>
      </c>
      <c r="D50" s="35" t="s">
        <v>12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7" t="s">
        <v>158</v>
      </c>
      <c r="B51" s="27" t="s">
        <v>159</v>
      </c>
      <c r="C51" s="27" t="s">
        <v>150</v>
      </c>
      <c r="D51" s="29" t="s">
        <v>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0" t="s">
        <v>160</v>
      </c>
      <c r="B52" s="30" t="s">
        <v>161</v>
      </c>
      <c r="C52" s="30" t="s">
        <v>150</v>
      </c>
      <c r="D52" s="35" t="s">
        <v>12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7" t="s">
        <v>163</v>
      </c>
      <c r="B53" s="27" t="s">
        <v>164</v>
      </c>
      <c r="C53" s="27" t="s">
        <v>150</v>
      </c>
      <c r="D53" s="29" t="s">
        <v>12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0" t="s">
        <v>169</v>
      </c>
      <c r="B54" s="30" t="s">
        <v>172</v>
      </c>
      <c r="C54" s="30" t="s">
        <v>174</v>
      </c>
      <c r="D54" s="3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7" t="s">
        <v>176</v>
      </c>
      <c r="B55" s="27" t="s">
        <v>177</v>
      </c>
      <c r="C55" s="27" t="s">
        <v>179</v>
      </c>
      <c r="D55" s="3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0" t="s">
        <v>181</v>
      </c>
      <c r="B56" s="30" t="s">
        <v>182</v>
      </c>
      <c r="C56" s="30" t="s">
        <v>183</v>
      </c>
      <c r="D56" s="3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7" t="s">
        <v>184</v>
      </c>
      <c r="B57" s="27" t="s">
        <v>185</v>
      </c>
      <c r="C57" s="27" t="s">
        <v>183</v>
      </c>
      <c r="D57" s="3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0" t="s">
        <v>186</v>
      </c>
      <c r="B58" s="30" t="s">
        <v>187</v>
      </c>
      <c r="C58" s="30" t="s">
        <v>188</v>
      </c>
      <c r="D58" s="3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7" t="s">
        <v>189</v>
      </c>
      <c r="B59" s="27" t="s">
        <v>190</v>
      </c>
      <c r="C59" s="27" t="s">
        <v>191</v>
      </c>
      <c r="D59" s="3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0" t="s">
        <v>196</v>
      </c>
      <c r="B60" s="30" t="s">
        <v>197</v>
      </c>
      <c r="C60" s="30" t="s">
        <v>191</v>
      </c>
      <c r="D60" s="3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16.71"/>
    <col customWidth="1" min="4" max="4" width="13.71"/>
    <col customWidth="1" min="6" max="6" width="13.43"/>
  </cols>
  <sheetData>
    <row r="2">
      <c r="A2" s="1" t="s">
        <v>0</v>
      </c>
    </row>
    <row r="4">
      <c r="B4" s="8" t="s">
        <v>2</v>
      </c>
      <c r="C4" s="9" t="s">
        <v>34</v>
      </c>
      <c r="D4" s="10" t="s">
        <v>41</v>
      </c>
      <c r="F4" s="11" t="s">
        <v>50</v>
      </c>
      <c r="G4" s="12" t="s">
        <v>60</v>
      </c>
    </row>
    <row r="5">
      <c r="B5" s="13">
        <v>43597.0</v>
      </c>
      <c r="C5" s="9" t="s">
        <v>73</v>
      </c>
      <c r="D5" s="14">
        <f t="shared" ref="D5:D6" si="1">round(B5-$B$17)</f>
        <v>-2</v>
      </c>
      <c r="F5" s="15"/>
    </row>
    <row r="6">
      <c r="B6" s="13">
        <v>43596.0</v>
      </c>
      <c r="C6" s="9" t="s">
        <v>93</v>
      </c>
      <c r="D6" s="14">
        <f t="shared" si="1"/>
        <v>-3</v>
      </c>
      <c r="F6" s="15"/>
    </row>
    <row r="7">
      <c r="B7" s="13"/>
      <c r="C7" s="9"/>
      <c r="D7" s="14"/>
      <c r="E7" s="16"/>
      <c r="F7" s="17"/>
    </row>
    <row r="8">
      <c r="B8" s="13">
        <v>43576.0</v>
      </c>
      <c r="C8" s="9" t="s">
        <v>96</v>
      </c>
      <c r="D8" s="14">
        <f t="shared" ref="D8:D11" si="2">round(B8-$B$17)</f>
        <v>-23</v>
      </c>
      <c r="E8" s="17"/>
      <c r="F8" s="18"/>
    </row>
    <row r="9">
      <c r="B9" s="13">
        <v>43568.0</v>
      </c>
      <c r="C9" s="9" t="s">
        <v>100</v>
      </c>
      <c r="D9" s="14">
        <f t="shared" si="2"/>
        <v>-31</v>
      </c>
      <c r="E9" s="1" t="s">
        <v>101</v>
      </c>
      <c r="F9" s="1" t="s">
        <v>102</v>
      </c>
    </row>
    <row r="10">
      <c r="B10" s="19">
        <v>43561.0</v>
      </c>
      <c r="C10" s="20" t="s">
        <v>103</v>
      </c>
      <c r="D10" s="22">
        <f t="shared" si="2"/>
        <v>-38</v>
      </c>
    </row>
    <row r="11">
      <c r="B11" s="13">
        <v>43556.0</v>
      </c>
      <c r="C11" s="20" t="s">
        <v>108</v>
      </c>
      <c r="D11" s="22">
        <f t="shared" si="2"/>
        <v>-43</v>
      </c>
    </row>
    <row r="12">
      <c r="B12" s="24"/>
      <c r="C12" s="26"/>
      <c r="D12" s="14"/>
    </row>
    <row r="13">
      <c r="B13" s="24"/>
      <c r="C13" s="26"/>
      <c r="D13" s="14"/>
    </row>
    <row r="14">
      <c r="B14" s="28"/>
      <c r="C14" s="20"/>
      <c r="D14" s="22"/>
    </row>
    <row r="15">
      <c r="B15" s="24"/>
      <c r="C15" s="26"/>
      <c r="D15" s="14"/>
    </row>
    <row r="16">
      <c r="B16" s="13"/>
      <c r="C16" s="9"/>
      <c r="D16" s="14"/>
    </row>
    <row r="17">
      <c r="B17" s="34">
        <f>NOW()</f>
        <v>43598.57961</v>
      </c>
      <c r="C17" s="9" t="s">
        <v>122</v>
      </c>
      <c r="D17" s="36">
        <v>0.0</v>
      </c>
    </row>
  </sheetData>
  <mergeCells count="1">
    <mergeCell ref="G4:J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6.86"/>
    <col customWidth="1" min="3" max="3" width="27.71"/>
    <col customWidth="1" min="6" max="6" width="19.86"/>
    <col customWidth="1" min="9" max="9" width="55.57"/>
  </cols>
  <sheetData>
    <row r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>
      <c r="A2" s="42" t="s">
        <v>157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>
      <c r="A3" s="43" t="s">
        <v>162</v>
      </c>
      <c r="B3" s="43" t="s">
        <v>165</v>
      </c>
      <c r="C3" s="43" t="s">
        <v>166</v>
      </c>
      <c r="D3" s="43" t="s">
        <v>167</v>
      </c>
      <c r="E3" s="43" t="s">
        <v>168</v>
      </c>
      <c r="F3" s="43" t="s">
        <v>170</v>
      </c>
      <c r="G3" s="43" t="s">
        <v>171</v>
      </c>
      <c r="H3" s="43" t="s">
        <v>173</v>
      </c>
      <c r="I3" s="43" t="s">
        <v>175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A4" s="9">
        <v>1.0</v>
      </c>
      <c r="B4" s="9" t="s">
        <v>178</v>
      </c>
      <c r="C4" s="9" t="s">
        <v>180</v>
      </c>
      <c r="D4" s="44">
        <v>1.0</v>
      </c>
      <c r="E4" s="44">
        <v>165.0</v>
      </c>
      <c r="F4" s="9" t="s">
        <v>192</v>
      </c>
      <c r="G4" s="9" t="s">
        <v>193</v>
      </c>
      <c r="H4" s="9" t="s">
        <v>194</v>
      </c>
      <c r="I4" s="45" t="s">
        <v>195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A5" s="9">
        <f t="shared" ref="A5:A13" si="1">A4+1</f>
        <v>2</v>
      </c>
      <c r="B5" s="9" t="s">
        <v>198</v>
      </c>
      <c r="C5" s="9" t="s">
        <v>199</v>
      </c>
      <c r="D5" s="9">
        <v>2.0</v>
      </c>
      <c r="E5" s="9">
        <v>48.0</v>
      </c>
      <c r="F5" s="9" t="s">
        <v>192</v>
      </c>
      <c r="G5" s="9" t="s">
        <v>193</v>
      </c>
      <c r="H5" s="9" t="s">
        <v>194</v>
      </c>
      <c r="I5" s="46" t="s">
        <v>200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A6" s="9">
        <f t="shared" si="1"/>
        <v>3</v>
      </c>
      <c r="B6" s="9" t="s">
        <v>201</v>
      </c>
      <c r="C6" s="9" t="s">
        <v>202</v>
      </c>
      <c r="D6" s="9">
        <v>4.0</v>
      </c>
      <c r="E6" s="9">
        <v>38.0</v>
      </c>
      <c r="F6" s="9" t="s">
        <v>192</v>
      </c>
      <c r="G6" s="9" t="s">
        <v>193</v>
      </c>
      <c r="H6" s="9" t="s">
        <v>194</v>
      </c>
      <c r="I6" s="46" t="s">
        <v>203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A7" s="9">
        <f t="shared" si="1"/>
        <v>4</v>
      </c>
      <c r="B7" s="9" t="s">
        <v>205</v>
      </c>
      <c r="C7" s="9" t="s">
        <v>206</v>
      </c>
      <c r="D7" s="9">
        <v>1.0</v>
      </c>
      <c r="E7" s="9">
        <v>15.0</v>
      </c>
      <c r="F7" s="9" t="s">
        <v>192</v>
      </c>
      <c r="G7" s="9" t="s">
        <v>193</v>
      </c>
      <c r="H7" s="9" t="s">
        <v>194</v>
      </c>
      <c r="I7" s="46" t="s">
        <v>207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A8" s="9">
        <f t="shared" si="1"/>
        <v>5</v>
      </c>
      <c r="B8" s="9" t="s">
        <v>221</v>
      </c>
      <c r="C8" s="9" t="s">
        <v>222</v>
      </c>
      <c r="D8" s="9">
        <v>1.0</v>
      </c>
      <c r="E8" s="9">
        <v>39.0</v>
      </c>
      <c r="F8" s="9" t="s">
        <v>192</v>
      </c>
      <c r="G8" s="9" t="s">
        <v>193</v>
      </c>
      <c r="H8" s="9"/>
      <c r="I8" s="46" t="s">
        <v>224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>
      <c r="A9" s="9">
        <f t="shared" si="1"/>
        <v>6</v>
      </c>
      <c r="B9" s="9" t="s">
        <v>233</v>
      </c>
      <c r="C9" s="9" t="s">
        <v>234</v>
      </c>
      <c r="D9" s="9">
        <v>1.0</v>
      </c>
      <c r="E9" s="9">
        <v>10.0</v>
      </c>
      <c r="F9" s="9" t="s">
        <v>192</v>
      </c>
      <c r="G9" s="9" t="s">
        <v>193</v>
      </c>
      <c r="H9" s="9" t="s">
        <v>194</v>
      </c>
      <c r="I9" s="46" t="s">
        <v>235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>
      <c r="A10" s="9">
        <f t="shared" si="1"/>
        <v>7</v>
      </c>
      <c r="B10" s="9" t="s">
        <v>242</v>
      </c>
      <c r="C10" s="9" t="s">
        <v>243</v>
      </c>
      <c r="D10" s="9">
        <v>2.0</v>
      </c>
      <c r="E10" s="9">
        <f>9*D10</f>
        <v>18</v>
      </c>
      <c r="F10" s="9" t="s">
        <v>192</v>
      </c>
      <c r="G10" s="9" t="s">
        <v>193</v>
      </c>
      <c r="H10" s="9" t="s">
        <v>194</v>
      </c>
      <c r="I10" s="46" t="s">
        <v>246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>
      <c r="A11" s="9">
        <f t="shared" si="1"/>
        <v>8</v>
      </c>
      <c r="B11" s="9" t="s">
        <v>250</v>
      </c>
      <c r="C11" s="63"/>
      <c r="D11" s="9"/>
      <c r="E11" s="9"/>
      <c r="F11" s="9" t="s">
        <v>192</v>
      </c>
      <c r="G11" s="9" t="s">
        <v>193</v>
      </c>
      <c r="H11" s="9"/>
      <c r="I11" s="45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>
      <c r="A12" s="9">
        <f t="shared" si="1"/>
        <v>9</v>
      </c>
      <c r="B12" s="9" t="s">
        <v>251</v>
      </c>
      <c r="C12" s="9" t="s">
        <v>252</v>
      </c>
      <c r="D12" s="9"/>
      <c r="E12" s="9"/>
      <c r="F12" s="9"/>
      <c r="G12" s="9" t="s">
        <v>193</v>
      </c>
      <c r="H12" s="9"/>
      <c r="I12" s="45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>
      <c r="A13" s="9">
        <f t="shared" si="1"/>
        <v>10</v>
      </c>
      <c r="B13" s="9" t="s">
        <v>253</v>
      </c>
      <c r="C13" s="9" t="s">
        <v>254</v>
      </c>
      <c r="D13" s="26"/>
      <c r="E13" s="26"/>
      <c r="F13" s="9"/>
      <c r="G13" s="9" t="s">
        <v>193</v>
      </c>
      <c r="H13" s="9"/>
      <c r="I13" s="45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>
      <c r="A14" s="9"/>
      <c r="B14" s="9" t="s">
        <v>255</v>
      </c>
      <c r="C14" s="9"/>
      <c r="D14" s="9"/>
      <c r="E14" s="9">
        <f>sum(E4:E13)</f>
        <v>333</v>
      </c>
      <c r="F14" s="26"/>
      <c r="G14" s="9"/>
      <c r="H14" s="9"/>
      <c r="I14" s="45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>
      <c r="A16" s="42" t="s">
        <v>256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>
      <c r="A17" s="43" t="s">
        <v>162</v>
      </c>
      <c r="B17" s="43" t="s">
        <v>165</v>
      </c>
      <c r="C17" s="43" t="s">
        <v>166</v>
      </c>
      <c r="D17" s="43"/>
      <c r="E17" s="43" t="s">
        <v>168</v>
      </c>
      <c r="F17" s="43" t="s">
        <v>170</v>
      </c>
      <c r="G17" s="43" t="s">
        <v>171</v>
      </c>
      <c r="H17" s="43" t="s">
        <v>173</v>
      </c>
      <c r="I17" s="43" t="s">
        <v>175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>
      <c r="A18" s="9">
        <v>1.0</v>
      </c>
      <c r="B18" s="9" t="s">
        <v>178</v>
      </c>
      <c r="C18" s="9" t="s">
        <v>257</v>
      </c>
      <c r="D18" s="9"/>
      <c r="E18" s="9">
        <v>0.0</v>
      </c>
      <c r="F18" s="9"/>
      <c r="G18" s="9" t="s">
        <v>193</v>
      </c>
      <c r="H18" s="9" t="s">
        <v>258</v>
      </c>
      <c r="I18" s="45" t="s">
        <v>259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>
      <c r="A19" s="9">
        <v>2.0</v>
      </c>
      <c r="B19" s="9" t="s">
        <v>198</v>
      </c>
      <c r="C19" s="64" t="s">
        <v>260</v>
      </c>
      <c r="D19" s="9"/>
      <c r="E19" s="9">
        <v>35.0</v>
      </c>
      <c r="F19" s="9" t="s">
        <v>261</v>
      </c>
      <c r="G19" s="9" t="s">
        <v>193</v>
      </c>
      <c r="H19" s="9" t="s">
        <v>258</v>
      </c>
      <c r="I19" s="46" t="s">
        <v>262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>
      <c r="A20" s="9">
        <v>3.0</v>
      </c>
      <c r="B20" s="9" t="s">
        <v>201</v>
      </c>
      <c r="C20" s="9" t="s">
        <v>263</v>
      </c>
      <c r="D20" s="9"/>
      <c r="E20" s="9"/>
      <c r="F20" s="26"/>
      <c r="G20" s="9" t="s">
        <v>257</v>
      </c>
      <c r="H20" s="9" t="s">
        <v>258</v>
      </c>
      <c r="I20" s="45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>
      <c r="A21" s="9">
        <v>4.0</v>
      </c>
      <c r="B21" s="9" t="s">
        <v>264</v>
      </c>
      <c r="C21" s="9" t="s">
        <v>265</v>
      </c>
      <c r="D21" s="9"/>
      <c r="E21" s="9"/>
      <c r="F21" s="26"/>
      <c r="G21" s="9" t="s">
        <v>193</v>
      </c>
      <c r="H21" s="9" t="s">
        <v>258</v>
      </c>
      <c r="I21" s="45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>
      <c r="A22" s="9">
        <v>5.0</v>
      </c>
      <c r="B22" s="9" t="s">
        <v>264</v>
      </c>
      <c r="C22" s="9" t="s">
        <v>266</v>
      </c>
      <c r="D22" s="26"/>
      <c r="E22" s="26"/>
      <c r="F22" s="26"/>
      <c r="G22" s="9" t="s">
        <v>193</v>
      </c>
      <c r="H22" s="9" t="s">
        <v>258</v>
      </c>
      <c r="I22" s="45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>
      <c r="A23" s="9">
        <v>6.0</v>
      </c>
      <c r="B23" s="9" t="s">
        <v>267</v>
      </c>
      <c r="C23" s="9" t="s">
        <v>268</v>
      </c>
      <c r="D23" s="9"/>
      <c r="E23" s="9"/>
      <c r="F23" s="9"/>
      <c r="G23" s="9" t="s">
        <v>193</v>
      </c>
      <c r="H23" s="9" t="s">
        <v>258</v>
      </c>
      <c r="I23" s="45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>
      <c r="A24" s="9">
        <v>7.0</v>
      </c>
      <c r="B24" s="9" t="s">
        <v>269</v>
      </c>
      <c r="C24" s="9"/>
      <c r="D24" s="9"/>
      <c r="E24" s="9"/>
      <c r="F24" s="26"/>
      <c r="G24" s="9" t="s">
        <v>193</v>
      </c>
      <c r="H24" s="9"/>
      <c r="I24" s="45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>
      <c r="A25" s="9">
        <v>8.0</v>
      </c>
      <c r="B25" s="9" t="s">
        <v>270</v>
      </c>
      <c r="C25" s="9"/>
      <c r="D25" s="9"/>
      <c r="E25" s="9"/>
      <c r="F25" s="26"/>
      <c r="G25" s="9"/>
      <c r="H25" s="9"/>
      <c r="I25" s="45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>
      <c r="A26" s="9">
        <v>9.0</v>
      </c>
      <c r="B26" s="9" t="s">
        <v>271</v>
      </c>
      <c r="C26" s="9"/>
      <c r="D26" s="9"/>
      <c r="E26" s="9"/>
      <c r="F26" s="26"/>
      <c r="G26" s="9"/>
      <c r="H26" s="9"/>
      <c r="I26" s="45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>
      <c r="A27" s="9">
        <v>10.0</v>
      </c>
      <c r="B27" s="9"/>
      <c r="C27" s="9"/>
      <c r="D27" s="9"/>
      <c r="E27" s="9"/>
      <c r="F27" s="26"/>
      <c r="G27" s="9"/>
      <c r="H27" s="9"/>
      <c r="I27" s="45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>
      <c r="A28" s="9"/>
      <c r="B28" s="9" t="s">
        <v>253</v>
      </c>
      <c r="C28" s="9" t="s">
        <v>272</v>
      </c>
      <c r="D28" s="26"/>
      <c r="E28" s="26"/>
      <c r="F28" s="26"/>
      <c r="G28" s="9" t="s">
        <v>193</v>
      </c>
      <c r="H28" s="9" t="s">
        <v>5</v>
      </c>
      <c r="I28" s="45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</row>
  </sheetData>
  <mergeCells count="2">
    <mergeCell ref="A2:I2"/>
    <mergeCell ref="A16:I16"/>
  </mergeCell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9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  <col customWidth="1" min="5" max="5" width="20.29"/>
    <col customWidth="1" min="6" max="6" width="19.71"/>
    <col customWidth="1" min="8" max="8" width="32.57"/>
    <col customWidth="1" min="9" max="9" width="16.86"/>
  </cols>
  <sheetData>
    <row r="2">
      <c r="B2" s="47" t="s">
        <v>204</v>
      </c>
      <c r="C2" s="47" t="s">
        <v>208</v>
      </c>
      <c r="D2" s="47" t="s">
        <v>209</v>
      </c>
      <c r="E2" s="47" t="s">
        <v>208</v>
      </c>
      <c r="F2" s="47"/>
      <c r="G2" s="47"/>
    </row>
    <row r="3">
      <c r="B3" s="48" t="s">
        <v>210</v>
      </c>
      <c r="C3" s="49" t="s">
        <v>211</v>
      </c>
      <c r="D3" s="50" t="s">
        <v>212</v>
      </c>
      <c r="E3" s="49" t="s">
        <v>213</v>
      </c>
      <c r="F3" s="51" t="s">
        <v>214</v>
      </c>
      <c r="H3" s="1" t="s">
        <v>215</v>
      </c>
    </row>
    <row r="4">
      <c r="B4" s="52" t="s">
        <v>216</v>
      </c>
      <c r="C4" s="53" t="s">
        <v>217</v>
      </c>
      <c r="D4" s="3" t="s">
        <v>218</v>
      </c>
      <c r="E4" s="53"/>
      <c r="F4" s="54"/>
      <c r="H4" s="1" t="s">
        <v>219</v>
      </c>
    </row>
    <row r="5">
      <c r="B5" s="52" t="s">
        <v>220</v>
      </c>
      <c r="C5" s="55"/>
      <c r="D5" s="3" t="s">
        <v>223</v>
      </c>
      <c r="E5" s="55"/>
      <c r="F5" s="56"/>
      <c r="H5" s="1" t="s">
        <v>225</v>
      </c>
    </row>
    <row r="6">
      <c r="B6" s="57"/>
      <c r="C6" s="55"/>
      <c r="D6" s="3" t="s">
        <v>226</v>
      </c>
      <c r="E6" s="55"/>
      <c r="F6" s="56"/>
      <c r="H6" s="1" t="s">
        <v>227</v>
      </c>
    </row>
    <row r="7">
      <c r="B7" s="57"/>
      <c r="C7" s="55"/>
      <c r="D7" s="3" t="s">
        <v>228</v>
      </c>
      <c r="E7" s="55"/>
      <c r="F7" s="56"/>
    </row>
    <row r="8">
      <c r="B8" s="57"/>
      <c r="C8" s="55"/>
      <c r="E8" s="55"/>
      <c r="F8" s="56"/>
    </row>
    <row r="9">
      <c r="B9" s="57"/>
      <c r="C9" s="55"/>
      <c r="D9" s="5"/>
      <c r="E9" s="55"/>
      <c r="F9" s="54" t="s">
        <v>229</v>
      </c>
    </row>
    <row r="10">
      <c r="B10" s="57"/>
      <c r="C10" s="55"/>
      <c r="D10" s="54" t="s">
        <v>230</v>
      </c>
      <c r="E10" s="55"/>
      <c r="F10" s="54" t="s">
        <v>230</v>
      </c>
    </row>
    <row r="11">
      <c r="B11" s="57"/>
      <c r="C11" s="55"/>
      <c r="D11" s="3" t="s">
        <v>231</v>
      </c>
      <c r="E11" s="55"/>
      <c r="F11" s="54"/>
    </row>
    <row r="12">
      <c r="B12" s="58"/>
      <c r="C12" s="59"/>
      <c r="D12" s="60" t="s">
        <v>232</v>
      </c>
      <c r="E12" s="59"/>
      <c r="F12" s="61" t="s">
        <v>232</v>
      </c>
    </row>
    <row r="14">
      <c r="A14" s="1" t="s">
        <v>236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</row>
    <row r="15">
      <c r="B15" s="62" t="s">
        <v>244</v>
      </c>
      <c r="C15" s="62" t="s">
        <v>245</v>
      </c>
      <c r="D15" s="62" t="s">
        <v>247</v>
      </c>
      <c r="E15" s="62" t="s">
        <v>248</v>
      </c>
      <c r="F15" s="62" t="s">
        <v>249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43"/>
    <col customWidth="1" min="8" max="8" width="39.29"/>
  </cols>
  <sheetData>
    <row r="1">
      <c r="M1" s="65"/>
    </row>
    <row r="2">
      <c r="B2" s="66" t="s">
        <v>273</v>
      </c>
    </row>
    <row r="17">
      <c r="I17" s="65"/>
      <c r="J17" s="65"/>
      <c r="K17" s="65"/>
      <c r="L17" s="65"/>
      <c r="M17" s="65"/>
    </row>
    <row r="18">
      <c r="A18" s="1" t="s">
        <v>75</v>
      </c>
      <c r="I18" s="65"/>
      <c r="J18" s="65"/>
      <c r="K18" s="65"/>
      <c r="L18" s="65"/>
      <c r="M18" s="65"/>
    </row>
    <row r="19">
      <c r="A19" s="1" t="s">
        <v>274</v>
      </c>
      <c r="B19" s="67" t="s">
        <v>275</v>
      </c>
      <c r="I19" s="65"/>
      <c r="J19" s="65"/>
      <c r="K19" s="65"/>
      <c r="L19" s="65"/>
      <c r="M19" s="65"/>
    </row>
    <row r="20">
      <c r="A20" s="1" t="s">
        <v>276</v>
      </c>
      <c r="B20" s="1" t="s">
        <v>277</v>
      </c>
      <c r="I20" s="65"/>
      <c r="J20" s="65"/>
      <c r="K20" s="65"/>
      <c r="L20" s="65"/>
      <c r="M20" s="65"/>
    </row>
    <row r="21">
      <c r="A21" s="1" t="s">
        <v>278</v>
      </c>
      <c r="B21" s="1" t="s">
        <v>279</v>
      </c>
      <c r="I21" s="65"/>
      <c r="J21" s="65"/>
      <c r="K21" s="65"/>
      <c r="L21" s="65"/>
      <c r="M21" s="65"/>
    </row>
    <row r="22">
      <c r="A22" s="1" t="s">
        <v>280</v>
      </c>
      <c r="B22" s="1" t="s">
        <v>281</v>
      </c>
      <c r="H22" s="1" t="s">
        <v>282</v>
      </c>
      <c r="I22" s="65"/>
      <c r="J22" s="65"/>
      <c r="K22" s="65"/>
      <c r="L22" s="65"/>
      <c r="M22" s="65"/>
    </row>
    <row r="23" ht="147.75" customHeight="1">
      <c r="B23" s="62" t="s">
        <v>283</v>
      </c>
      <c r="I23" s="65"/>
      <c r="J23" s="65"/>
      <c r="K23" s="65"/>
      <c r="L23" s="65"/>
      <c r="M23" s="65"/>
    </row>
    <row r="24">
      <c r="I24" s="65"/>
      <c r="J24" s="65"/>
      <c r="K24" s="65"/>
      <c r="L24" s="65"/>
      <c r="M24" s="65"/>
    </row>
    <row r="25">
      <c r="A25" s="68"/>
      <c r="I25" s="65"/>
      <c r="J25" s="65"/>
      <c r="K25" s="65"/>
      <c r="L25" s="65"/>
      <c r="M25" s="65"/>
    </row>
    <row r="26">
      <c r="B26" s="65" t="s">
        <v>284</v>
      </c>
      <c r="I26" s="65"/>
      <c r="J26" s="65"/>
      <c r="K26" s="65"/>
      <c r="L26" s="65"/>
      <c r="M26" s="65"/>
    </row>
    <row r="27">
      <c r="I27" s="65"/>
      <c r="J27" s="65"/>
      <c r="K27" s="65"/>
      <c r="L27" s="65"/>
      <c r="M27" s="65"/>
    </row>
    <row r="28">
      <c r="I28" s="65"/>
      <c r="J28" s="65"/>
      <c r="K28" s="65"/>
      <c r="L28" s="65"/>
      <c r="M28" s="65"/>
    </row>
    <row r="29">
      <c r="I29" s="65"/>
      <c r="J29" s="65"/>
      <c r="K29" s="65"/>
      <c r="L29" s="65"/>
      <c r="M29" s="65"/>
    </row>
    <row r="30">
      <c r="I30" s="65"/>
      <c r="J30" s="65"/>
      <c r="K30" s="65"/>
      <c r="L30" s="65"/>
      <c r="M30" s="65"/>
    </row>
    <row r="31">
      <c r="I31" s="65"/>
      <c r="J31" s="65"/>
      <c r="K31" s="65"/>
      <c r="L31" s="65"/>
      <c r="M31" s="65"/>
    </row>
    <row r="32">
      <c r="I32" s="65"/>
      <c r="J32" s="65"/>
      <c r="K32" s="65"/>
      <c r="L32" s="65"/>
      <c r="M32" s="65"/>
    </row>
    <row r="33">
      <c r="I33" s="65"/>
      <c r="J33" s="65"/>
      <c r="K33" s="65"/>
      <c r="L33" s="65"/>
      <c r="M33" s="65"/>
    </row>
    <row r="34">
      <c r="I34" s="65"/>
      <c r="J34" s="65"/>
      <c r="K34" s="65"/>
      <c r="L34" s="65"/>
      <c r="M34" s="65"/>
    </row>
    <row r="35">
      <c r="I35" s="65"/>
      <c r="J35" s="65"/>
      <c r="K35" s="65"/>
      <c r="L35" s="65"/>
      <c r="M35" s="65"/>
    </row>
    <row r="36">
      <c r="I36" s="65"/>
      <c r="J36" s="65"/>
      <c r="K36" s="65"/>
      <c r="L36" s="65"/>
      <c r="M36" s="65"/>
    </row>
    <row r="37">
      <c r="I37" s="65"/>
      <c r="J37" s="65"/>
      <c r="K37" s="65"/>
      <c r="L37" s="65"/>
      <c r="M37" s="65"/>
    </row>
    <row r="38">
      <c r="I38" s="65"/>
      <c r="J38" s="65"/>
      <c r="K38" s="65"/>
      <c r="L38" s="65"/>
      <c r="M38" s="65"/>
    </row>
    <row r="39">
      <c r="I39" s="65"/>
      <c r="J39" s="65"/>
      <c r="K39" s="65"/>
      <c r="L39" s="65"/>
      <c r="M39" s="65"/>
    </row>
    <row r="40">
      <c r="I40" s="65"/>
      <c r="J40" s="65"/>
      <c r="K40" s="65"/>
      <c r="L40" s="65"/>
      <c r="M40" s="65"/>
    </row>
    <row r="41">
      <c r="I41" s="65"/>
      <c r="J41" s="65"/>
      <c r="K41" s="65"/>
      <c r="L41" s="65"/>
      <c r="M41" s="65"/>
    </row>
    <row r="42">
      <c r="I42" s="65"/>
      <c r="J42" s="65"/>
      <c r="K42" s="65"/>
      <c r="L42" s="65"/>
      <c r="M42" s="65"/>
    </row>
    <row r="43">
      <c r="I43" s="65"/>
      <c r="J43" s="65"/>
      <c r="K43" s="65"/>
      <c r="L43" s="65"/>
      <c r="M43" s="65"/>
    </row>
    <row r="44">
      <c r="I44" s="65"/>
      <c r="J44" s="65"/>
      <c r="K44" s="65"/>
      <c r="L44" s="65"/>
      <c r="M44" s="65"/>
    </row>
    <row r="45">
      <c r="I45" s="65"/>
      <c r="J45" s="65"/>
      <c r="K45" s="65"/>
      <c r="L45" s="65"/>
      <c r="M45" s="65"/>
    </row>
    <row r="46">
      <c r="I46" s="65"/>
      <c r="J46" s="65"/>
      <c r="K46" s="65"/>
      <c r="L46" s="65"/>
      <c r="M46" s="65"/>
    </row>
    <row r="47">
      <c r="I47" s="65"/>
      <c r="J47" s="65"/>
      <c r="K47" s="65"/>
      <c r="L47" s="65"/>
      <c r="M47" s="65"/>
    </row>
    <row r="48">
      <c r="I48" s="65"/>
      <c r="J48" s="65"/>
      <c r="K48" s="65"/>
      <c r="L48" s="65"/>
      <c r="M48" s="65"/>
    </row>
    <row r="49">
      <c r="I49" s="65"/>
      <c r="J49" s="65"/>
      <c r="K49" s="65"/>
      <c r="L49" s="65"/>
      <c r="M49" s="65"/>
    </row>
    <row r="50">
      <c r="I50" s="65"/>
      <c r="J50" s="65"/>
      <c r="K50" s="65"/>
      <c r="L50" s="65"/>
      <c r="M50" s="65"/>
    </row>
    <row r="51">
      <c r="I51" s="65"/>
      <c r="J51" s="65"/>
      <c r="K51" s="65"/>
      <c r="L51" s="65"/>
      <c r="M51" s="65"/>
    </row>
    <row r="52">
      <c r="I52" s="65"/>
      <c r="J52" s="65"/>
      <c r="K52" s="65"/>
      <c r="L52" s="65"/>
      <c r="M52" s="65"/>
    </row>
    <row r="53">
      <c r="I53" s="65"/>
      <c r="J53" s="65"/>
      <c r="K53" s="65"/>
      <c r="L53" s="65"/>
      <c r="M53" s="65"/>
    </row>
    <row r="54">
      <c r="I54" s="65"/>
      <c r="J54" s="65"/>
      <c r="K54" s="65"/>
      <c r="L54" s="65"/>
      <c r="M54" s="65"/>
    </row>
    <row r="55">
      <c r="I55" s="65"/>
      <c r="J55" s="65"/>
      <c r="K55" s="65"/>
      <c r="L55" s="65"/>
      <c r="M55" s="65"/>
    </row>
    <row r="56">
      <c r="I56" s="65"/>
      <c r="J56" s="65"/>
      <c r="K56" s="65"/>
      <c r="L56" s="65"/>
      <c r="M56" s="65"/>
    </row>
    <row r="57">
      <c r="I57" s="65"/>
      <c r="J57" s="65"/>
      <c r="K57" s="65"/>
      <c r="L57" s="65"/>
      <c r="M57" s="65"/>
    </row>
    <row r="58">
      <c r="I58" s="65"/>
      <c r="J58" s="65"/>
      <c r="K58" s="65"/>
      <c r="L58" s="65"/>
      <c r="M58" s="65"/>
    </row>
    <row r="59">
      <c r="I59" s="65"/>
      <c r="J59" s="65"/>
      <c r="K59" s="65"/>
      <c r="L59" s="65"/>
      <c r="M59" s="65"/>
    </row>
    <row r="60">
      <c r="I60" s="65"/>
      <c r="J60" s="65"/>
      <c r="K60" s="65"/>
      <c r="L60" s="65"/>
      <c r="M60" s="65"/>
    </row>
    <row r="61">
      <c r="I61" s="65"/>
      <c r="J61" s="65"/>
      <c r="K61" s="65"/>
      <c r="L61" s="65"/>
      <c r="M61" s="65"/>
    </row>
    <row r="62">
      <c r="I62" s="65"/>
      <c r="J62" s="65"/>
      <c r="K62" s="65"/>
      <c r="L62" s="65"/>
      <c r="M62" s="65"/>
    </row>
    <row r="63">
      <c r="I63" s="65"/>
      <c r="J63" s="65"/>
      <c r="K63" s="65"/>
      <c r="L63" s="65"/>
      <c r="M63" s="65"/>
    </row>
    <row r="64">
      <c r="I64" s="65"/>
      <c r="J64" s="65"/>
      <c r="K64" s="65"/>
      <c r="L64" s="65"/>
      <c r="M64" s="65"/>
    </row>
    <row r="65">
      <c r="I65" s="65"/>
      <c r="J65" s="65"/>
      <c r="K65" s="65"/>
      <c r="L65" s="65"/>
      <c r="M65" s="65"/>
    </row>
    <row r="66">
      <c r="I66" s="65"/>
      <c r="J66" s="65"/>
      <c r="K66" s="65"/>
      <c r="L66" s="65"/>
      <c r="M66" s="65"/>
    </row>
    <row r="67">
      <c r="I67" s="65"/>
      <c r="J67" s="65"/>
      <c r="K67" s="65"/>
      <c r="L67" s="65"/>
      <c r="M67" s="65"/>
    </row>
    <row r="68">
      <c r="I68" s="65"/>
      <c r="J68" s="65"/>
      <c r="K68" s="65"/>
      <c r="L68" s="65"/>
      <c r="M68" s="65"/>
    </row>
    <row r="69">
      <c r="I69" s="65"/>
      <c r="J69" s="65"/>
      <c r="K69" s="65"/>
      <c r="L69" s="65"/>
      <c r="M69" s="65"/>
    </row>
    <row r="70">
      <c r="I70" s="65"/>
      <c r="J70" s="65"/>
      <c r="K70" s="65"/>
      <c r="L70" s="65"/>
      <c r="M70" s="65"/>
    </row>
    <row r="71">
      <c r="I71" s="65"/>
      <c r="J71" s="65"/>
      <c r="K71" s="65"/>
      <c r="L71" s="65"/>
      <c r="M71" s="65"/>
    </row>
    <row r="72">
      <c r="I72" s="65"/>
      <c r="J72" s="65"/>
      <c r="K72" s="65"/>
      <c r="L72" s="65"/>
      <c r="M72" s="65"/>
    </row>
    <row r="73">
      <c r="I73" s="65"/>
      <c r="J73" s="65"/>
      <c r="K73" s="65"/>
      <c r="L73" s="65"/>
      <c r="M73" s="65"/>
    </row>
    <row r="74">
      <c r="I74" s="65"/>
      <c r="J74" s="65"/>
      <c r="K74" s="65"/>
      <c r="L74" s="65"/>
      <c r="M74" s="65"/>
    </row>
    <row r="75">
      <c r="I75" s="65"/>
      <c r="J75" s="65"/>
      <c r="K75" s="65"/>
      <c r="L75" s="65"/>
      <c r="M75" s="65"/>
    </row>
    <row r="76">
      <c r="I76" s="65"/>
      <c r="J76" s="65"/>
      <c r="K76" s="65"/>
      <c r="L76" s="65"/>
      <c r="M76" s="65"/>
    </row>
    <row r="77">
      <c r="I77" s="65"/>
      <c r="J77" s="65"/>
      <c r="K77" s="65"/>
      <c r="L77" s="65"/>
      <c r="M77" s="65"/>
    </row>
    <row r="78">
      <c r="I78" s="65"/>
      <c r="J78" s="65"/>
      <c r="K78" s="65"/>
      <c r="L78" s="65"/>
      <c r="M78" s="65"/>
    </row>
    <row r="79">
      <c r="I79" s="65"/>
      <c r="J79" s="65"/>
      <c r="K79" s="65"/>
      <c r="L79" s="65"/>
      <c r="M79" s="65"/>
    </row>
    <row r="80">
      <c r="I80" s="65"/>
      <c r="J80" s="65"/>
      <c r="K80" s="65"/>
      <c r="L80" s="65"/>
      <c r="M80" s="65"/>
    </row>
    <row r="81">
      <c r="I81" s="65"/>
      <c r="J81" s="65"/>
      <c r="K81" s="65"/>
      <c r="L81" s="65"/>
      <c r="M81" s="65"/>
    </row>
    <row r="82">
      <c r="I82" s="65"/>
      <c r="J82" s="65"/>
      <c r="K82" s="65"/>
      <c r="L82" s="65"/>
      <c r="M82" s="65"/>
    </row>
    <row r="83">
      <c r="I83" s="65"/>
      <c r="J83" s="65"/>
      <c r="K83" s="65"/>
      <c r="L83" s="65"/>
      <c r="M83" s="65"/>
    </row>
    <row r="84">
      <c r="I84" s="65"/>
      <c r="J84" s="65"/>
      <c r="K84" s="65"/>
      <c r="L84" s="65"/>
      <c r="M84" s="65"/>
    </row>
    <row r="85">
      <c r="I85" s="65"/>
      <c r="J85" s="65"/>
      <c r="K85" s="65"/>
      <c r="L85" s="65"/>
      <c r="M85" s="65"/>
    </row>
    <row r="86">
      <c r="I86" s="65"/>
      <c r="J86" s="65"/>
      <c r="K86" s="65"/>
      <c r="L86" s="65"/>
      <c r="M86" s="65"/>
    </row>
    <row r="87">
      <c r="I87" s="65"/>
      <c r="J87" s="65"/>
      <c r="K87" s="65"/>
      <c r="L87" s="65"/>
      <c r="M87" s="65"/>
    </row>
    <row r="88">
      <c r="I88" s="65"/>
      <c r="J88" s="65"/>
      <c r="K88" s="65"/>
      <c r="L88" s="65"/>
      <c r="M88" s="65"/>
    </row>
    <row r="89">
      <c r="I89" s="65"/>
      <c r="J89" s="65"/>
      <c r="K89" s="65"/>
      <c r="L89" s="65"/>
      <c r="M89" s="65"/>
    </row>
    <row r="90">
      <c r="I90" s="65"/>
      <c r="J90" s="65"/>
      <c r="K90" s="65"/>
      <c r="L90" s="65"/>
      <c r="M90" s="65"/>
    </row>
  </sheetData>
  <mergeCells count="8">
    <mergeCell ref="B20:E20"/>
    <mergeCell ref="B21:E21"/>
    <mergeCell ref="B24:E24"/>
    <mergeCell ref="B2:E17"/>
    <mergeCell ref="B25:E25"/>
    <mergeCell ref="B26:E44"/>
    <mergeCell ref="B19:E19"/>
    <mergeCell ref="B22:E22"/>
  </mergeCells>
  <drawing r:id="rId1"/>
</worksheet>
</file>