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42237ECE-DB5F-412C-A140-EF47F631769B}"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5" l="1"/>
  <c r="G64" i="5"/>
  <c r="G157" i="5" l="1"/>
  <c r="G144" i="5"/>
  <c r="G11" i="5" l="1"/>
  <c r="G7" i="5"/>
  <c r="G184" i="5"/>
  <c r="B186" i="5" s="1"/>
  <c r="B159" i="5"/>
  <c r="B146" i="5"/>
  <c r="B70" i="5"/>
  <c r="G171" i="5" l="1"/>
  <c r="B173" i="5" s="1"/>
  <c r="G33" i="5"/>
  <c r="B35" i="5" s="1"/>
  <c r="G161" i="5"/>
  <c r="B163" i="5" s="1"/>
  <c r="G17" i="5"/>
  <c r="B66" i="5"/>
  <c r="G113" i="5"/>
  <c r="B115" i="5" s="1"/>
  <c r="G54" i="5"/>
  <c r="B56" i="5" s="1"/>
  <c r="G109" i="5"/>
  <c r="B111" i="5" s="1"/>
  <c r="G47" i="5"/>
  <c r="B49" i="5" s="1"/>
  <c r="G136" i="5"/>
  <c r="B138" i="5" s="1"/>
  <c r="G22" i="5"/>
  <c r="B24" i="5" s="1"/>
  <c r="B16" i="5"/>
  <c r="G59" i="5"/>
  <c r="B61" i="5" s="1"/>
  <c r="G85" i="5"/>
  <c r="B87" i="5" s="1"/>
  <c r="G127" i="5"/>
  <c r="B129" i="5" s="1"/>
  <c r="B10" i="5"/>
  <c r="G37" i="5"/>
  <c r="G93" i="5"/>
  <c r="B95" i="5" s="1"/>
  <c r="G117" i="5"/>
  <c r="B119" i="5" s="1"/>
  <c r="G153" i="5"/>
  <c r="B155"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0" i="5" l="1"/>
  <c r="Q6" i="5"/>
  <c r="O6" i="5"/>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<sst xmlns="http://schemas.openxmlformats.org/spreadsheetml/2006/main" count="1467" uniqueCount="786">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</sst>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49" t="s">
        <v>0</v>
      </c>
      <c r="I1" s="250"/>
      <c r="J1" s="251"/>
      <c r="K1" s="252" t="s">
        <v>1</v>
      </c>
      <c r="L1" s="250"/>
      <c r="M1" s="250"/>
      <c r="N1" s="250"/>
      <c r="O1" s="250"/>
      <c r="P1" s="250"/>
      <c r="Q1" s="250"/>
      <c r="R1" s="250"/>
      <c r="S1" s="250"/>
      <c r="T1" s="250"/>
      <c r="U1" s="250"/>
      <c r="V1" s="251"/>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8"/>
  <sheetViews>
    <sheetView tabSelected="1" workbookViewId="0">
      <selection activeCell="X97" sqref="X97"/>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49" t="s">
        <v>0</v>
      </c>
      <c r="J1" s="250"/>
      <c r="K1" s="251"/>
      <c r="L1" s="252" t="s">
        <v>1</v>
      </c>
      <c r="M1" s="250"/>
      <c r="N1" s="250"/>
      <c r="O1" s="250"/>
      <c r="P1" s="250"/>
      <c r="Q1" s="250"/>
      <c r="R1" s="250"/>
      <c r="S1" s="250"/>
      <c r="T1" s="250"/>
      <c r="U1" s="250"/>
      <c r="V1" s="250"/>
      <c r="W1" s="250"/>
      <c r="X1" s="251"/>
      <c r="Y1" s="2"/>
      <c r="Z1" s="2"/>
      <c r="AA1" s="2"/>
      <c r="AB1" s="2"/>
      <c r="AC1" s="2"/>
    </row>
    <row r="2" spans="1:29" ht="36" customHeight="1" thickBot="1">
      <c r="A2" s="3"/>
      <c r="B2" s="3"/>
      <c r="C2" s="3" t="s">
        <v>2</v>
      </c>
      <c r="D2" s="85"/>
      <c r="E2" s="85"/>
      <c r="F2" s="85"/>
      <c r="G2" s="85"/>
      <c r="H2" s="9" t="s">
        <v>769</v>
      </c>
      <c r="I2" s="9" t="s">
        <v>3</v>
      </c>
      <c r="J2" s="9" t="s">
        <v>4</v>
      </c>
      <c r="K2" s="9" t="s">
        <v>5</v>
      </c>
      <c r="L2" s="191" t="s">
        <v>590</v>
      </c>
      <c r="M2" s="191" t="s">
        <v>591</v>
      </c>
      <c r="N2" s="246" t="s">
        <v>592</v>
      </c>
      <c r="O2" s="246" t="s">
        <v>593</v>
      </c>
      <c r="P2" s="191" t="s">
        <v>771</v>
      </c>
      <c r="Q2" s="191" t="s">
        <v>773</v>
      </c>
      <c r="R2" s="191" t="s">
        <v>595</v>
      </c>
      <c r="S2" s="191" t="s">
        <v>596</v>
      </c>
      <c r="T2" s="191" t="s">
        <v>597</v>
      </c>
      <c r="U2" s="191" t="s">
        <v>598</v>
      </c>
      <c r="V2" s="191" t="s">
        <v>772</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770</v>
      </c>
      <c r="I5" s="9" t="s">
        <v>40</v>
      </c>
      <c r="J5" s="9" t="s">
        <v>41</v>
      </c>
      <c r="K5" s="9" t="s">
        <v>42</v>
      </c>
      <c r="L5" s="9" t="s">
        <v>43</v>
      </c>
      <c r="M5" s="9" t="s">
        <v>44</v>
      </c>
      <c r="N5" s="9" t="s">
        <v>45</v>
      </c>
      <c r="O5" s="9" t="s">
        <v>46</v>
      </c>
      <c r="P5" s="191" t="s">
        <v>783</v>
      </c>
      <c r="Q5" s="9" t="s">
        <v>774</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G7*H7+$G11*H11+$G17*H17+$G22*H22+$G28*H28+$G33*H33+$G37*H37+$G43*H43+$G47*H47+$G54*H54+$G59*H59+$G64*H64+$G68*H68+$G75*H75+$G85*H85+$G93*H93+$G97*H97+$G101*H101+$G105*H105+$G109*H109+$G113*H113+$G117*H117+$G127*H127+$G136*H136+$G144*H144+$G153*H153+$G157*H157+$G161*H161+$G171*H171+$G184*H184+$G193*H193</f>
        <v>71.44</v>
      </c>
      <c r="I6" s="10">
        <f>$G7*I7+$G11*I11+$G17*I17+$G22*I22+$G28*I28+$G33*I33+$G37*I37+$G43*I43+$G47*I47+$G54*I54+$G59*I59+$G64*I64+$G68*I68+$G75*I75+$G85*I85+$G93*I93+$G97*I97+$G101*I101+$G105*I105+$G109*I109+$G113*I113+$G117*I117+$G127*I127+$G136*I136+$G144*I144+$G153*I153+$G157*I157+$G161*I161+$G171*I171+$G184*I184+$G193*I193</f>
        <v>101.25</v>
      </c>
      <c r="J6" s="10">
        <f>$G7*J7+$G11*J11+$G17*J17+$G22*J22+$G28*J28+$G33*J33+$G37*J37+$G43*J43+$G47*J47+$G54*J54+$G59*J59+$G64*J64+$G68*J68+$G75*J75+$G85*J85+$G93*J93+$G97*J97+$G101*J101+$G105*J105+$G109*J109+$G113*J113+$G117*J117+$G127*J127+$G136*J136+$G144*J144+$G153*J153+$G157*J157+$G161*J161+$G171*J171+$G184*J184+$G193*J193</f>
        <v>373.38</v>
      </c>
      <c r="K6" s="10">
        <f>$G7*K7+$G11*K11+$G17*K17+$G22*K22+$G28*K28+$G33*K33+$G37*K37+$G43*K43+$G47*K47+$G54*K54+$G59*K59+$G64*K64+$G68*K68+$G75*K75+$G85*K85+$G93*K93+$G97*K97+$G101*K101+$G105*K105+$G109*K109+$G113*K113+$G117*K117+$G127*K127+$G136*K136+$G144*K144+$G153*K153+$G157*K157+$G161*K161+$G171*K171+$G184*K184+$G193*K193</f>
        <v>536.86</v>
      </c>
      <c r="L6" s="10">
        <f>$G7*L7+$G11*L11+$G17*L17+$G22*L22+$G28*L28+$G33*L33+$G37*L37+$G43*L43+$G47*L47+$G54*L54+$G59*L59+$G64*L64+$G68*L68+$G75*L75+$G85*L85+$G93*L93+$G97*L97+$G101*L101+$G105*L105+$G109*L109+$G113*L113+$G117*L117+$G127*L127+$G136*L136+$G144*L144+$G153*L153+$G157*L157+$G161*L161+$G171*L171+$G184*L184+$G193*L193</f>
        <v>330.32000000000005</v>
      </c>
      <c r="M6" s="10">
        <f>$G7*M7+$G11*M11+$G17*M17+$G22*M22+$G28*M28+$G33*M33+$G37*M37+$G43*M43+$G47*M47+$G54*M54+$G59*M59+$G64*M64+$G68*M68+$G75*M75+$G85*M85+$G93*M93+$G97*M97+$G101*M101+$G105*M105+$G109*M109+$G113*M113+$G117*M117+$G127*M127+$G136*M136+$G144*M144+$G153*M153+$G157*M157+$G161*M161+$G171*M171+$G184*M184+$G193*M193</f>
        <v>241.77</v>
      </c>
      <c r="N6" s="10">
        <f>$G7*N7+$G11*N11+$G17*N17+$G22*N22+$G28*N28+$G33*N33+$G37*N37+$G43*N43+$G47*N47+$G54*N54+$G59*N59+$G64*N64+$G68*N68+$G75*N75+$G85*N85+$G93*N93+$G97*N97+$G101*N101+$G105*N105+$G109*N109+$G113*N113+$G117*N117+$G127*N127+$G136*N136+$G144*N144+$G153*N153+$G157*N157+$G161*N161+$G171*N171+$G184*N184+$G193*N193</f>
        <v>238.67000000000002</v>
      </c>
      <c r="O6" s="10">
        <f>$G7*O7+$G11*O11+$G17*O17+$G22*O22+$G28*O28+$G33*O33+$G37*O37+$G43*O43+$G47*O47+$G54*O54+$G59*O59+$G64*O64+$G68*O68+$G75*O75+$G85*O85+$G93*O93+$G97*O97+$G101*O101+$G105*O105+$G109*O109+$G113*O113+$G117*O117+$G127*O127+$G136*O136+$G144*O144+$G153*O153+$G157*O157+$G161*O161+$G171*O171+$G184*O184+$G193*O193</f>
        <v>293.64999999999998</v>
      </c>
      <c r="P6" s="10">
        <f>$G7*P7+$G11*P11+$G17*P17+$G22*P22+$G28*P28+$G33*P33+$G37*P37+$G43*P43+$G47*P47+$G54*P54+$G59*P59+$G64*P64+$G68*P68+$G75*P75+$G85*P85+$G93*P93+$G97*P97+$G101*P101+$G105*P105+$G109*P109+$G113*P113+$G117*P117+$G127*P127+$G136*P136+$G144*P144+$G153*P153+$G157*P157+$G161*P161+$G171*P171+$G184*P184+$G193*P193</f>
        <v>329.36</v>
      </c>
      <c r="Q6" s="10">
        <f>$G7*Q7+$G11*Q11+$G17*Q17+$G22*Q22+$G28*Q28+$G33*Q33+$G37*Q37+$G43*Q43+$G47*Q47+$G54*Q54+$G59*Q59+$G64*Q64+$G68*Q68+$G75*Q75+$G85*Q85+$G93*Q93+$G97*Q97+$G101*Q101+$G105*Q105+$G109*Q109+$G113*Q113+$G117*Q117+$G127*Q127+$G136*Q136+$G144*Q144+$G153*Q153+$G157*Q157+$G161*Q161+$G171*Q171+$G184*Q184+$G193*Q193</f>
        <v>404.26</v>
      </c>
      <c r="R6" s="10">
        <f>$G7*R7+$G11*R11+$G17*R17+$G22*R22+$G28*R28+$G33*R33+$G37*R37+$G43*R43+$G47*R47+$G54*R54+$G59*R59+$G64*R64+$G68*R68+$G75*R75+$G85*R85+$G93*R93+$G97*R97+$G101*R101+$G105*R105+$G109*R109+$G113*R113+$G117*R117+$G127*R127+$G136*R136+$G144*R144+$G153*R153+$G157*R157+$G161*R161+$G171*R171+$G184*R184+$G193*R193</f>
        <v>353.6</v>
      </c>
      <c r="S6" s="10">
        <f>$G7*S7+$G11*S11+$G17*S17+$G22*S22+$G28*S28+$G33*S33+$G37*S37+$G43*S43+$G47*S47+$G54*S54+$G59*S59+$G64*S64+$G68*S68+$G75*S75+$G85*S85+$G93*S93+$G97*S97+$G101*S101+$G105*S105+$G109*S109+$G113*S113+$G117*S117+$G127*S127+$G136*S136+$G144*S144+$G153*S153+$G157*S157+$G161*S161+$G171*S171+$G184*S184+$G193*S193</f>
        <v>308.68</v>
      </c>
      <c r="T6" s="10">
        <f>$G7*T7+$G11*T11+$G17*T17+$G22*T22+$G28*T28+$G33*T33+$G37*T37+$G43*T43+$G47*T47+$G54*T54+$G59*T59+$G64*T64+$G68*T68+$G75*T75+$G85*T85+$G93*T93+$G97*T97+$G101*T101+$G105*T105+$G109*T109+$G113*T113+$G117*T117+$G127*T127+$G136*T136+$G144*T144+$G153*T153+$G157*T157+$G161*T161+$G171*T171+$G184*T184+$G193*T193</f>
        <v>22.740000000000002</v>
      </c>
      <c r="U6" s="10">
        <f>$G7*U7+$G11*U11+$G17*U17+$G22*U22+$G28*U28+$G33*U33+$G37*U37+$G43*U43+$G47*U47+$G54*U54+$G59*U59+$G64*U64+$G68*U68+$G75*U75+$G85*U85+$G93*U93+$G97*U97+$G101*U101+$G105*U105+$G109*U109+$G113*U113+$G117*U117+$G127*U127+$G136*U136+$G144*U144+$G153*U153+$G157*U157+$G161*U161+$G171*U171+$G184*U184+$G193*U193</f>
        <v>81.349999999999994</v>
      </c>
      <c r="V6" s="10">
        <f>$G7*V7+$G11*V11+$G17*V17+$G22*V22+$G28*V28+$G33*V33+$G37*V37+$G43*V43+$G47*V47+$G54*V54+$G59*V59+$G64*V64+$G68*V68+$G75*V75+$G85*V85+$G93*V93+$G97*V97+$G101*V101+$G105*V105+$G109*V109+$G113*V113+$G117*V117+$G127*V127+$G136*V136+$G144*V144+$G153*V153+$G157*V157+$G161*V161+$G171*V171+$G184*V184+$G193*V193</f>
        <v>29.84</v>
      </c>
      <c r="W6" s="10">
        <f>$G7*W7+$G11*W11+$G17*W17+$G22*W22+$G28*W28+$G33*W33+$G37*W37+$G43*W43+$G47*W47+$G54*W54+$G59*W59+$G64*W64+$G68*W68+$G75*W75+$G85*W85+$G93*W93+$G97*W97+$G101*W101+$G105*W105+$G109*W109+$G113*W113+$G117*W117+$G127*W127+$G136*W136+$G144*W144+$G153*W153+$G157*W157+$G161*W161+$G171*W171+$G184*W184+$G193*W193</f>
        <v>103.5</v>
      </c>
      <c r="X6" s="10">
        <f>$G7*X7+$G11*X11+$G17*X17+$G22*X22+$G28*X28+$G33*X33+$G37*X37+$G43*X43+$G47*X47+$G54*X54+$G59*X59+$G64*X64+$G68*X68+$G75*X75+$G85*X85+$G93*X93+$G97*X97+$G101*X101+$G105*X105+$G109*X109+$G113*X113+$G117*X117+$G127*X127+$G136*X136+$G144*X144+$G153*X153+$G157*X157+$G161*X161+$G171*X171+$G184*X184+$G193*X193</f>
        <v>268.54000000000002</v>
      </c>
      <c r="Y6" s="2"/>
      <c r="Z6" s="2"/>
      <c r="AA6" s="2"/>
      <c r="AB6" s="2"/>
      <c r="AC6" s="2"/>
    </row>
    <row r="7" spans="1:29">
      <c r="A7" s="91">
        <v>1</v>
      </c>
      <c r="B7" s="12" t="s">
        <v>634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12</v>
      </c>
      <c r="M11" s="86">
        <v>3</v>
      </c>
      <c r="N11" s="86">
        <v>2</v>
      </c>
      <c r="O11" s="45">
        <v>4</v>
      </c>
      <c r="P11" s="46">
        <v>0</v>
      </c>
      <c r="Q11" s="210">
        <v>7</v>
      </c>
      <c r="R11" s="47">
        <v>9</v>
      </c>
      <c r="S11" s="47">
        <v>6</v>
      </c>
      <c r="T11" s="47">
        <v>3</v>
      </c>
      <c r="U11" s="47">
        <v>7</v>
      </c>
      <c r="V11" s="47">
        <v>4</v>
      </c>
      <c r="W11" s="47">
        <v>7</v>
      </c>
      <c r="X11" s="47">
        <v>6</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719</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49" t="s">
        <v>735</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720</v>
      </c>
      <c r="D19" s="50">
        <v>1</v>
      </c>
      <c r="E19" s="50">
        <v>1</v>
      </c>
      <c r="F19" s="27" t="s">
        <v>721</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743</v>
      </c>
      <c r="D20" s="241">
        <v>1</v>
      </c>
      <c r="E20" s="241">
        <v>1</v>
      </c>
      <c r="F20" s="244" t="s">
        <v>723</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722</v>
      </c>
      <c r="D21" s="65">
        <v>0</v>
      </c>
      <c r="E21" s="65">
        <v>1</v>
      </c>
      <c r="F21" s="66" t="s">
        <v>724</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725</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718</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4" t="s">
        <v>726</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728</v>
      </c>
      <c r="D30" s="78">
        <v>1</v>
      </c>
      <c r="E30" s="78">
        <v>1</v>
      </c>
      <c r="F30" s="84" t="s">
        <v>784</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727</v>
      </c>
      <c r="C31" s="196" t="s">
        <v>729</v>
      </c>
      <c r="D31" s="78">
        <v>1</v>
      </c>
      <c r="E31" s="78">
        <v>4</v>
      </c>
      <c r="F31" s="84" t="s">
        <v>732</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730</v>
      </c>
      <c r="D32" s="78">
        <v>1</v>
      </c>
      <c r="E32" s="78">
        <v>4</v>
      </c>
      <c r="F32" s="84" t="s">
        <v>731</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733</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49" t="s">
        <v>734</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736</v>
      </c>
      <c r="D35" s="50">
        <v>1</v>
      </c>
      <c r="E35" s="50">
        <v>1</v>
      </c>
      <c r="F35" s="27" t="s">
        <v>721</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737</v>
      </c>
      <c r="D36" s="65">
        <v>0</v>
      </c>
      <c r="E36" s="65">
        <v>1</v>
      </c>
      <c r="F36" s="66" t="s">
        <v>738</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656</v>
      </c>
      <c r="D49" s="208">
        <v>1</v>
      </c>
      <c r="E49" s="208">
        <v>1</v>
      </c>
      <c r="F49" s="209" t="s">
        <v>660</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663</v>
      </c>
      <c r="C50" s="212" t="s">
        <v>657</v>
      </c>
      <c r="D50" s="208">
        <v>1</v>
      </c>
      <c r="E50" s="208">
        <v>1</v>
      </c>
      <c r="F50" s="209" t="s">
        <v>661</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658</v>
      </c>
      <c r="D51" s="208">
        <v>1</v>
      </c>
      <c r="E51" s="208">
        <v>2</v>
      </c>
      <c r="F51" s="209" t="s">
        <v>662</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659</v>
      </c>
      <c r="D53" s="208"/>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671</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664</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254">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53">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t="s">
        <v>103</v>
      </c>
      <c r="C69" s="228" t="s">
        <v>775</v>
      </c>
      <c r="D69" s="229">
        <v>1</v>
      </c>
      <c r="E69" s="229">
        <v>1</v>
      </c>
      <c r="F69" s="193" t="s">
        <v>776</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777</v>
      </c>
      <c r="D70" s="229">
        <v>1</v>
      </c>
      <c r="E70" s="229">
        <v>1</v>
      </c>
      <c r="F70" s="193" t="s">
        <v>778</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t="s">
        <v>117</v>
      </c>
      <c r="C76" s="228" t="s">
        <v>649</v>
      </c>
      <c r="D76" s="229"/>
      <c r="E76" s="229">
        <v>1</v>
      </c>
      <c r="F76" s="228" t="s">
        <v>642</v>
      </c>
      <c r="G76" s="230">
        <v>0</v>
      </c>
      <c r="H76" s="223"/>
      <c r="I76" s="223"/>
      <c r="J76" s="224"/>
      <c r="K76" s="231"/>
      <c r="L76" s="223"/>
      <c r="M76" s="224"/>
      <c r="N76" s="224" t="s">
        <v>785</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739</v>
      </c>
      <c r="D77" s="229">
        <v>1</v>
      </c>
      <c r="E77" s="229">
        <v>1</v>
      </c>
      <c r="F77" s="193" t="s">
        <v>740</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742</v>
      </c>
      <c r="D78" s="50">
        <v>1</v>
      </c>
      <c r="E78" s="50">
        <v>1</v>
      </c>
      <c r="F78" s="27" t="s">
        <v>709</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741</v>
      </c>
      <c r="D79" s="65">
        <v>1</v>
      </c>
      <c r="E79" s="65">
        <v>1</v>
      </c>
      <c r="F79" s="76" t="s">
        <v>708</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t="s">
        <v>133</v>
      </c>
      <c r="C86" s="78" t="s">
        <v>649</v>
      </c>
      <c r="D86" s="50"/>
      <c r="E86" s="50">
        <v>1</v>
      </c>
      <c r="F86" s="78" t="s">
        <v>642</v>
      </c>
      <c r="G86" s="51">
        <v>0</v>
      </c>
      <c r="H86" s="85"/>
      <c r="I86" s="85"/>
      <c r="J86" s="213" t="s">
        <v>782</v>
      </c>
      <c r="K86" s="80"/>
      <c r="L86" s="255" t="s">
        <v>782</v>
      </c>
      <c r="M86" s="86"/>
      <c r="N86" s="86"/>
      <c r="O86" s="86"/>
      <c r="P86" s="80"/>
      <c r="Q86" s="47"/>
      <c r="R86" s="47"/>
      <c r="S86" s="47"/>
      <c r="T86" s="47"/>
      <c r="U86" s="47"/>
      <c r="V86" s="47"/>
      <c r="W86" s="47"/>
      <c r="X86" s="47"/>
      <c r="Y86" s="2"/>
      <c r="Z86" s="2"/>
      <c r="AA86" s="2"/>
      <c r="AB86" s="2"/>
      <c r="AC86" s="2"/>
    </row>
    <row r="87" spans="1:29">
      <c r="A87" s="82"/>
      <c r="B87" s="83">
        <f>G85</f>
        <v>15.8</v>
      </c>
      <c r="C87" s="78" t="s">
        <v>682</v>
      </c>
      <c r="D87" s="50">
        <v>1</v>
      </c>
      <c r="E87" s="50">
        <v>1</v>
      </c>
      <c r="F87" s="27" t="s">
        <v>685</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683</v>
      </c>
      <c r="D88" s="50">
        <v>1</v>
      </c>
      <c r="E88" s="50">
        <v>1</v>
      </c>
      <c r="F88" s="27" t="s">
        <v>684</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779</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780</v>
      </c>
      <c r="D92" s="208">
        <v>1</v>
      </c>
      <c r="E92" s="208">
        <v>1</v>
      </c>
      <c r="F92" s="209" t="s">
        <v>781</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758</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688</v>
      </c>
      <c r="D99" s="50">
        <v>1</v>
      </c>
      <c r="E99" s="50">
        <v>1</v>
      </c>
      <c r="F99" s="27" t="s">
        <v>689</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757</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755</v>
      </c>
      <c r="C101" s="217"/>
      <c r="D101" s="217"/>
      <c r="E101" s="217"/>
      <c r="F101" s="217"/>
      <c r="G101" s="219">
        <f>E102*G102+E103*G103+E104*G104</f>
        <v>0.3</v>
      </c>
      <c r="H101" s="221">
        <v>4</v>
      </c>
      <c r="I101" s="221">
        <v>5</v>
      </c>
      <c r="J101" s="221">
        <v>8</v>
      </c>
      <c r="K101" s="222">
        <v>1</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t="s">
        <v>150</v>
      </c>
      <c r="C102" s="228" t="s">
        <v>649</v>
      </c>
      <c r="D102" s="229"/>
      <c r="E102" s="229">
        <v>1</v>
      </c>
      <c r="F102" s="228" t="s">
        <v>642</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754</v>
      </c>
      <c r="D103" s="229">
        <v>1</v>
      </c>
      <c r="E103" s="229">
        <v>1</v>
      </c>
      <c r="F103" s="193" t="s">
        <v>753</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757</v>
      </c>
      <c r="C104" s="236" t="s">
        <v>761</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756</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t="s">
        <v>150</v>
      </c>
      <c r="C106" s="228" t="s">
        <v>649</v>
      </c>
      <c r="D106" s="229"/>
      <c r="E106" s="229">
        <v>1</v>
      </c>
      <c r="F106" s="228" t="s">
        <v>642</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760</v>
      </c>
      <c r="D107" s="229">
        <v>1</v>
      </c>
      <c r="E107" s="229">
        <v>1</v>
      </c>
      <c r="F107" s="193" t="s">
        <v>759</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757</v>
      </c>
      <c r="C108" s="236" t="s">
        <v>762</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690</v>
      </c>
      <c r="D111" s="50">
        <v>1</v>
      </c>
      <c r="E111" s="50">
        <v>1</v>
      </c>
      <c r="F111" s="27" t="s">
        <v>691</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692</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693</v>
      </c>
      <c r="D115" s="50">
        <v>1</v>
      </c>
      <c r="E115" s="50">
        <v>1</v>
      </c>
      <c r="F115" s="27" t="s">
        <v>694</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695</v>
      </c>
      <c r="D116" s="65">
        <v>0</v>
      </c>
      <c r="E116" s="65">
        <v>1</v>
      </c>
      <c r="F116" s="77" t="s">
        <v>696</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E118*G118+E119*G119+E120*G120+E122*G122+E125*G125+E126*G126</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t="s">
        <v>182</v>
      </c>
      <c r="C118" s="228" t="s">
        <v>649</v>
      </c>
      <c r="D118" s="229"/>
      <c r="E118" s="229">
        <v>1</v>
      </c>
      <c r="F118" s="228" t="s">
        <v>642</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744</v>
      </c>
      <c r="D119" s="229">
        <v>1</v>
      </c>
      <c r="E119" s="229">
        <v>1</v>
      </c>
      <c r="F119" s="193" t="s">
        <v>745</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746</v>
      </c>
      <c r="D120" s="229">
        <v>1</v>
      </c>
      <c r="E120" s="229">
        <v>1</v>
      </c>
      <c r="F120" s="193" t="s">
        <v>747</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750</v>
      </c>
      <c r="D121" s="229">
        <v>1</v>
      </c>
      <c r="E121" s="229">
        <v>1</v>
      </c>
      <c r="F121" s="193" t="s">
        <v>751</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23"/>
      <c r="B122" s="224"/>
      <c r="C122" s="228" t="s">
        <v>616</v>
      </c>
      <c r="D122" s="229">
        <v>0</v>
      </c>
      <c r="E122" s="229">
        <v>1</v>
      </c>
      <c r="F122" s="193" t="s">
        <v>180</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752</v>
      </c>
      <c r="D123" s="229">
        <v>1</v>
      </c>
      <c r="E123" s="229">
        <v>1</v>
      </c>
      <c r="F123" s="193" t="s">
        <v>701</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ht="16" thickBot="1">
      <c r="A124" s="223"/>
      <c r="B124" s="224"/>
      <c r="C124" s="236" t="s">
        <v>749</v>
      </c>
      <c r="D124" s="237">
        <v>0</v>
      </c>
      <c r="E124" s="237">
        <v>1</v>
      </c>
      <c r="F124" s="192" t="s">
        <v>696</v>
      </c>
      <c r="G124" s="239">
        <v>48.7</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c r="A125" s="223"/>
      <c r="B125" s="224"/>
      <c r="C125" s="228" t="s">
        <v>608</v>
      </c>
      <c r="D125" s="229">
        <v>0</v>
      </c>
      <c r="E125" s="229">
        <v>3</v>
      </c>
      <c r="F125" s="193" t="s">
        <v>73</v>
      </c>
      <c r="G125" s="230">
        <v>0.2</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ht="16" thickBot="1">
      <c r="A126" s="223"/>
      <c r="B126" s="235"/>
      <c r="C126" s="236" t="s">
        <v>64</v>
      </c>
      <c r="D126" s="237">
        <v>0</v>
      </c>
      <c r="E126" s="237">
        <v>3</v>
      </c>
      <c r="F126" s="243" t="s">
        <v>65</v>
      </c>
      <c r="G126" s="239">
        <v>0.47</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c r="A127" s="91">
        <v>23</v>
      </c>
      <c r="B127" s="12" t="s">
        <v>175</v>
      </c>
      <c r="C127" s="14"/>
      <c r="D127" s="14"/>
      <c r="E127" s="14"/>
      <c r="F127" s="14"/>
      <c r="G127" s="15">
        <f>E128*G128+E129*G129+E130*G130+E131*G131+E134*G134+E135*G135</f>
        <v>2.31</v>
      </c>
      <c r="H127" s="45">
        <v>0</v>
      </c>
      <c r="I127" s="45">
        <v>0</v>
      </c>
      <c r="J127" s="45">
        <v>0</v>
      </c>
      <c r="K127" s="46">
        <v>1</v>
      </c>
      <c r="L127" s="85">
        <v>0</v>
      </c>
      <c r="M127" s="86">
        <v>0</v>
      </c>
      <c r="N127" s="86">
        <v>0</v>
      </c>
      <c r="O127" s="45">
        <v>0</v>
      </c>
      <c r="P127" s="46">
        <v>0</v>
      </c>
      <c r="Q127" s="210">
        <v>0</v>
      </c>
      <c r="R127" s="47">
        <v>0</v>
      </c>
      <c r="S127" s="47">
        <v>2</v>
      </c>
      <c r="T127" s="47">
        <v>0</v>
      </c>
      <c r="U127" s="47">
        <v>0</v>
      </c>
      <c r="V127" s="47">
        <v>0</v>
      </c>
      <c r="W127" s="47">
        <v>0</v>
      </c>
      <c r="X127" s="47">
        <v>0</v>
      </c>
      <c r="Y127" s="2"/>
      <c r="Z127" s="2"/>
      <c r="AA127" s="2"/>
      <c r="AB127" s="2"/>
      <c r="AC127" s="2"/>
    </row>
    <row r="128" spans="1:29">
      <c r="A128" s="130"/>
      <c r="B128" s="49" t="s">
        <v>176</v>
      </c>
      <c r="C128" s="78" t="s">
        <v>649</v>
      </c>
      <c r="D128" s="50"/>
      <c r="E128" s="50">
        <v>1</v>
      </c>
      <c r="F128" s="78" t="s">
        <v>642</v>
      </c>
      <c r="G128" s="51">
        <v>0</v>
      </c>
      <c r="H128" s="85"/>
      <c r="I128" s="85"/>
      <c r="J128" s="86"/>
      <c r="K128" s="80"/>
      <c r="L128" s="85"/>
      <c r="M128" s="86"/>
      <c r="N128" s="86"/>
      <c r="O128" s="86"/>
      <c r="P128" s="80"/>
      <c r="Q128" s="47"/>
      <c r="R128" s="47"/>
      <c r="S128" s="47"/>
      <c r="T128" s="47"/>
      <c r="U128" s="47"/>
      <c r="V128" s="47"/>
      <c r="W128" s="47"/>
      <c r="X128" s="47"/>
      <c r="Y128" s="2"/>
      <c r="Z128" s="2"/>
      <c r="AA128" s="2"/>
      <c r="AB128" s="2"/>
      <c r="AC128" s="2"/>
    </row>
    <row r="129" spans="1:29">
      <c r="A129" s="82"/>
      <c r="B129" s="83">
        <f>G127</f>
        <v>2.31</v>
      </c>
      <c r="C129" s="78" t="s">
        <v>697</v>
      </c>
      <c r="D129" s="50">
        <v>1</v>
      </c>
      <c r="E129" s="50">
        <v>1</v>
      </c>
      <c r="F129" s="27" t="s">
        <v>700</v>
      </c>
      <c r="G129" s="51">
        <v>0.2</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5"/>
      <c r="B130" s="86" t="s">
        <v>179</v>
      </c>
      <c r="C130" s="78" t="s">
        <v>698</v>
      </c>
      <c r="D130" s="50">
        <v>1</v>
      </c>
      <c r="E130" s="50">
        <v>1</v>
      </c>
      <c r="F130" s="193" t="s">
        <v>699</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c r="C131" s="78" t="s">
        <v>616</v>
      </c>
      <c r="D131" s="50">
        <v>0</v>
      </c>
      <c r="E131" s="50">
        <v>1</v>
      </c>
      <c r="F131" s="56" t="s">
        <v>180</v>
      </c>
      <c r="G131" s="51">
        <v>0.1</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228" t="s">
        <v>748</v>
      </c>
      <c r="D132" s="229">
        <v>1</v>
      </c>
      <c r="E132" s="229">
        <v>1</v>
      </c>
      <c r="F132" s="193" t="s">
        <v>701</v>
      </c>
      <c r="G132" s="230">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ht="16" thickBot="1">
      <c r="A133" s="85"/>
      <c r="B133" s="86"/>
      <c r="C133" s="236" t="s">
        <v>749</v>
      </c>
      <c r="D133" s="237">
        <v>0</v>
      </c>
      <c r="E133" s="237">
        <v>1</v>
      </c>
      <c r="F133" s="192" t="s">
        <v>696</v>
      </c>
      <c r="G133" s="239">
        <v>48.7</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78" t="s">
        <v>608</v>
      </c>
      <c r="D134" s="50">
        <v>0</v>
      </c>
      <c r="E134" s="50">
        <v>3</v>
      </c>
      <c r="F134" s="56" t="s">
        <v>73</v>
      </c>
      <c r="G134" s="51">
        <v>0.2</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68"/>
      <c r="C135" s="64" t="s">
        <v>64</v>
      </c>
      <c r="D135" s="65">
        <v>0</v>
      </c>
      <c r="E135" s="65">
        <v>3</v>
      </c>
      <c r="F135" s="66" t="s">
        <v>65</v>
      </c>
      <c r="G135" s="67">
        <v>0.47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91">
        <v>24</v>
      </c>
      <c r="B136" s="195" t="s">
        <v>186</v>
      </c>
      <c r="C136" s="14"/>
      <c r="D136" s="14"/>
      <c r="E136" s="14"/>
      <c r="F136" s="40"/>
      <c r="G136" s="15">
        <f>E137*G137+E138*G138+E141*G141+E142*G142+E143*G143</f>
        <v>31.5</v>
      </c>
      <c r="H136" s="45">
        <v>0</v>
      </c>
      <c r="I136" s="45">
        <v>0</v>
      </c>
      <c r="J136" s="45">
        <v>1</v>
      </c>
      <c r="K136" s="46">
        <v>1</v>
      </c>
      <c r="L136" s="85">
        <v>1</v>
      </c>
      <c r="M136" s="86">
        <v>1</v>
      </c>
      <c r="N136" s="86">
        <v>1</v>
      </c>
      <c r="O136" s="45">
        <v>1</v>
      </c>
      <c r="P136" s="46">
        <v>1</v>
      </c>
      <c r="Q136" s="210">
        <v>1</v>
      </c>
      <c r="R136" s="47">
        <v>1</v>
      </c>
      <c r="S136" s="47">
        <v>1</v>
      </c>
      <c r="T136" s="47">
        <v>0</v>
      </c>
      <c r="U136" s="47">
        <v>0</v>
      </c>
      <c r="V136" s="47">
        <v>0</v>
      </c>
      <c r="W136" s="47">
        <v>0</v>
      </c>
      <c r="X136" s="47">
        <v>1</v>
      </c>
      <c r="Y136" s="2"/>
      <c r="Z136" s="2"/>
      <c r="AA136" s="2"/>
      <c r="AB136" s="2"/>
      <c r="AC136" s="2"/>
    </row>
    <row r="137" spans="1:29">
      <c r="A137" s="130"/>
      <c r="B137" s="49" t="s">
        <v>187</v>
      </c>
      <c r="C137" s="78" t="s">
        <v>649</v>
      </c>
      <c r="D137" s="50"/>
      <c r="E137" s="50">
        <v>1</v>
      </c>
      <c r="F137" s="78" t="s">
        <v>642</v>
      </c>
      <c r="G137" s="51">
        <v>0</v>
      </c>
      <c r="H137" s="85"/>
      <c r="I137" s="85"/>
      <c r="J137" s="86"/>
      <c r="K137" s="80"/>
      <c r="L137" s="85"/>
      <c r="M137" s="86"/>
      <c r="N137" s="213" t="s">
        <v>785</v>
      </c>
      <c r="O137" s="86"/>
      <c r="P137" s="80"/>
      <c r="Q137" s="47"/>
      <c r="R137" s="47"/>
      <c r="S137" s="47"/>
      <c r="T137" s="47"/>
      <c r="U137" s="47"/>
      <c r="V137" s="47"/>
      <c r="W137" s="47"/>
      <c r="X137" s="47"/>
      <c r="Y137" s="2"/>
      <c r="Z137" s="2"/>
      <c r="AA137" s="2"/>
      <c r="AB137" s="2"/>
      <c r="AC137" s="2"/>
    </row>
    <row r="138" spans="1:29">
      <c r="A138" s="82"/>
      <c r="B138" s="83">
        <f>G136</f>
        <v>31.5</v>
      </c>
      <c r="C138" s="78" t="s">
        <v>702</v>
      </c>
      <c r="D138" s="50">
        <v>1</v>
      </c>
      <c r="E138" s="50">
        <v>1</v>
      </c>
      <c r="F138" s="27" t="s">
        <v>703</v>
      </c>
      <c r="G138" s="51">
        <v>0.3</v>
      </c>
      <c r="H138" s="85"/>
      <c r="I138" s="85"/>
      <c r="J138" s="86"/>
      <c r="K138" s="80"/>
      <c r="L138" s="85"/>
      <c r="M138" s="86"/>
      <c r="N138" s="86"/>
      <c r="O138" s="86"/>
      <c r="P138" s="80"/>
      <c r="Q138" s="47"/>
      <c r="R138" s="47"/>
      <c r="S138" s="47"/>
      <c r="T138" s="47"/>
      <c r="U138" s="47"/>
      <c r="V138" s="47"/>
      <c r="W138" s="47"/>
      <c r="X138" s="47"/>
      <c r="Y138" s="2"/>
      <c r="Z138" s="2"/>
      <c r="AA138" s="2"/>
      <c r="AB138" s="2"/>
      <c r="AC138" s="2"/>
    </row>
    <row r="139" spans="1:29">
      <c r="A139" s="85"/>
      <c r="B139" s="86" t="s">
        <v>190</v>
      </c>
      <c r="C139" s="196" t="s">
        <v>742</v>
      </c>
      <c r="D139" s="50">
        <v>1</v>
      </c>
      <c r="E139" s="50">
        <v>1</v>
      </c>
      <c r="F139" s="27" t="s">
        <v>709</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ht="16" thickBot="1">
      <c r="A140" s="85"/>
      <c r="B140" s="86"/>
      <c r="C140" s="214" t="s">
        <v>741</v>
      </c>
      <c r="D140" s="65">
        <v>1</v>
      </c>
      <c r="E140" s="65">
        <v>1</v>
      </c>
      <c r="F140" s="76" t="s">
        <v>708</v>
      </c>
      <c r="G140" s="67">
        <v>0</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c r="C141" s="78" t="s">
        <v>191</v>
      </c>
      <c r="D141" s="50">
        <v>0</v>
      </c>
      <c r="E141" s="50">
        <v>1</v>
      </c>
      <c r="F141" s="56" t="s">
        <v>192</v>
      </c>
      <c r="G141" s="51">
        <v>27</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193</v>
      </c>
      <c r="D142" s="50">
        <v>0</v>
      </c>
      <c r="E142" s="50">
        <v>1</v>
      </c>
      <c r="F142" s="56" t="s">
        <v>194</v>
      </c>
      <c r="G142" s="51">
        <v>4</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ht="16" thickBot="1">
      <c r="A143" s="85"/>
      <c r="B143" s="68"/>
      <c r="C143" s="64" t="s">
        <v>107</v>
      </c>
      <c r="D143" s="65">
        <v>0</v>
      </c>
      <c r="E143" s="65">
        <v>2</v>
      </c>
      <c r="F143" s="69" t="s">
        <v>108</v>
      </c>
      <c r="G143" s="67">
        <v>0.1</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91">
        <v>25</v>
      </c>
      <c r="B144" s="12" t="s">
        <v>195</v>
      </c>
      <c r="C144" s="14"/>
      <c r="D144" s="14"/>
      <c r="E144" s="14"/>
      <c r="F144" s="14"/>
      <c r="G144" s="15">
        <f>E145*G145+E146*G146+E147*G147+E148*G148+E149*G149+E150*G150+E151*G151+E152*G152</f>
        <v>21.75</v>
      </c>
      <c r="H144" s="45">
        <v>0</v>
      </c>
      <c r="I144" s="45">
        <v>0</v>
      </c>
      <c r="J144" s="45">
        <v>0</v>
      </c>
      <c r="K144" s="46">
        <v>1</v>
      </c>
      <c r="L144" s="85">
        <v>0</v>
      </c>
      <c r="M144" s="86">
        <v>0</v>
      </c>
      <c r="N144" s="86">
        <v>0</v>
      </c>
      <c r="O144" s="45">
        <v>0</v>
      </c>
      <c r="P144" s="46">
        <v>1</v>
      </c>
      <c r="Q144" s="210">
        <v>1</v>
      </c>
      <c r="R144" s="47">
        <v>0</v>
      </c>
      <c r="S144" s="47">
        <v>0</v>
      </c>
      <c r="T144" s="47">
        <v>0</v>
      </c>
      <c r="U144" s="47">
        <v>0</v>
      </c>
      <c r="V144" s="47">
        <v>0</v>
      </c>
      <c r="W144" s="47">
        <v>0</v>
      </c>
      <c r="X144" s="47">
        <v>0</v>
      </c>
      <c r="Y144" s="2"/>
      <c r="Z144" s="2"/>
      <c r="AA144" s="2"/>
      <c r="AB144" s="2"/>
      <c r="AC144" s="2"/>
    </row>
    <row r="145" spans="1:29">
      <c r="A145" s="130"/>
      <c r="B145" s="49" t="s">
        <v>196</v>
      </c>
      <c r="C145" s="78" t="s">
        <v>704</v>
      </c>
      <c r="D145" s="50">
        <v>1</v>
      </c>
      <c r="E145" s="50">
        <v>1</v>
      </c>
      <c r="F145" s="27" t="s">
        <v>705</v>
      </c>
      <c r="G145" s="51">
        <v>0.2</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82"/>
      <c r="B146" s="83">
        <f>G144</f>
        <v>21.75</v>
      </c>
      <c r="C146" s="78" t="s">
        <v>202</v>
      </c>
      <c r="D146" s="50">
        <v>1</v>
      </c>
      <c r="E146" s="50">
        <v>1</v>
      </c>
      <c r="F146" s="27" t="s">
        <v>706</v>
      </c>
      <c r="G146" s="51">
        <v>0.5</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5"/>
      <c r="B147" s="86" t="s">
        <v>201</v>
      </c>
      <c r="C147" s="78" t="s">
        <v>608</v>
      </c>
      <c r="D147" s="50">
        <v>0</v>
      </c>
      <c r="E147" s="50">
        <v>6</v>
      </c>
      <c r="F147" s="56" t="s">
        <v>73</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c r="C148" s="78" t="s">
        <v>618</v>
      </c>
      <c r="D148" s="50">
        <v>0</v>
      </c>
      <c r="E148" s="50">
        <v>1</v>
      </c>
      <c r="F148" s="69" t="s">
        <v>108</v>
      </c>
      <c r="G148" s="51">
        <v>0.1</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110</v>
      </c>
      <c r="D149" s="50">
        <v>0</v>
      </c>
      <c r="E149" s="50">
        <v>1</v>
      </c>
      <c r="F149" s="56" t="s">
        <v>111</v>
      </c>
      <c r="G149" s="51">
        <v>8</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206</v>
      </c>
      <c r="D150" s="50">
        <v>0</v>
      </c>
      <c r="E150" s="50">
        <v>1</v>
      </c>
      <c r="F150" s="56" t="s">
        <v>207</v>
      </c>
      <c r="G150" s="51">
        <v>5.35</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112</v>
      </c>
      <c r="D151" s="50">
        <v>0</v>
      </c>
      <c r="E151" s="50">
        <v>6</v>
      </c>
      <c r="F151" s="56" t="s">
        <v>113</v>
      </c>
      <c r="G151" s="51">
        <v>0.6</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ht="16" thickBot="1">
      <c r="A152" s="85"/>
      <c r="B152" s="68"/>
      <c r="C152" s="64" t="s">
        <v>114</v>
      </c>
      <c r="D152" s="65">
        <v>0</v>
      </c>
      <c r="E152" s="65">
        <v>1</v>
      </c>
      <c r="F152" s="66" t="s">
        <v>115</v>
      </c>
      <c r="G152" s="67">
        <v>2.8</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91">
        <v>26</v>
      </c>
      <c r="B153" s="12" t="s">
        <v>208</v>
      </c>
      <c r="C153" s="14"/>
      <c r="D153" s="14"/>
      <c r="E153" s="14"/>
      <c r="F153" s="14"/>
      <c r="G153" s="15">
        <f>E154*G154+E155*G155+E156*G156</f>
        <v>0.3</v>
      </c>
      <c r="H153" s="45">
        <v>1</v>
      </c>
      <c r="I153" s="45">
        <v>1</v>
      </c>
      <c r="J153" s="45">
        <v>2</v>
      </c>
      <c r="K153" s="46">
        <v>1</v>
      </c>
      <c r="L153" s="85">
        <v>2</v>
      </c>
      <c r="M153" s="86">
        <v>1</v>
      </c>
      <c r="N153" s="86">
        <v>0</v>
      </c>
      <c r="O153" s="45">
        <v>0</v>
      </c>
      <c r="P153" s="46">
        <v>0</v>
      </c>
      <c r="Q153" s="210">
        <v>0</v>
      </c>
      <c r="R153" s="47">
        <v>2</v>
      </c>
      <c r="S153" s="47">
        <v>0</v>
      </c>
      <c r="T153" s="47">
        <v>1</v>
      </c>
      <c r="U153" s="47">
        <v>1</v>
      </c>
      <c r="V153" s="47">
        <v>0</v>
      </c>
      <c r="W153" s="47">
        <v>0</v>
      </c>
      <c r="X153" s="47">
        <v>2</v>
      </c>
      <c r="Y153" s="2"/>
      <c r="Z153" s="2"/>
      <c r="AA153" s="2"/>
      <c r="AB153" s="2"/>
      <c r="AC153" s="2"/>
    </row>
    <row r="154" spans="1:29">
      <c r="A154" s="130"/>
      <c r="B154" s="49" t="s">
        <v>209</v>
      </c>
      <c r="C154" s="78" t="s">
        <v>649</v>
      </c>
      <c r="D154" s="50"/>
      <c r="E154" s="50">
        <v>1</v>
      </c>
      <c r="F154" s="78" t="s">
        <v>642</v>
      </c>
      <c r="G154" s="51">
        <v>0</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82"/>
      <c r="B155" s="83">
        <f>G153</f>
        <v>0.3</v>
      </c>
      <c r="C155" s="78" t="s">
        <v>707</v>
      </c>
      <c r="D155" s="50">
        <v>1</v>
      </c>
      <c r="E155" s="50">
        <v>1</v>
      </c>
      <c r="F155" s="27" t="s">
        <v>709</v>
      </c>
      <c r="G155" s="51">
        <v>0.3</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ht="16" thickBot="1">
      <c r="A156" s="85"/>
      <c r="B156" s="68" t="s">
        <v>212</v>
      </c>
      <c r="C156" s="64" t="s">
        <v>213</v>
      </c>
      <c r="D156" s="65">
        <v>1</v>
      </c>
      <c r="E156" s="65">
        <v>1</v>
      </c>
      <c r="F156" s="76" t="s">
        <v>708</v>
      </c>
      <c r="G156" s="67">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91">
        <v>27</v>
      </c>
      <c r="B157" s="12" t="s">
        <v>215</v>
      </c>
      <c r="C157" s="14"/>
      <c r="D157" s="14"/>
      <c r="E157" s="14"/>
      <c r="F157" s="14"/>
      <c r="G157" s="15">
        <f>E158*G158+E159*G159</f>
        <v>1</v>
      </c>
      <c r="H157" s="45">
        <v>0</v>
      </c>
      <c r="I157" s="45">
        <v>0</v>
      </c>
      <c r="J157" s="45">
        <v>1</v>
      </c>
      <c r="K157" s="46">
        <v>1</v>
      </c>
      <c r="L157" s="85">
        <v>1</v>
      </c>
      <c r="M157" s="86">
        <v>0</v>
      </c>
      <c r="N157" s="86">
        <v>0</v>
      </c>
      <c r="O157" s="45">
        <v>0</v>
      </c>
      <c r="P157" s="46">
        <v>0</v>
      </c>
      <c r="Q157" s="210">
        <v>0</v>
      </c>
      <c r="R157" s="47">
        <v>0</v>
      </c>
      <c r="S157" s="47">
        <v>0</v>
      </c>
      <c r="T157" s="47">
        <v>0</v>
      </c>
      <c r="U157" s="47">
        <v>0</v>
      </c>
      <c r="V157" s="47">
        <v>0</v>
      </c>
      <c r="W157" s="47">
        <v>0</v>
      </c>
      <c r="X157" s="47">
        <v>0</v>
      </c>
      <c r="Y157" s="2"/>
      <c r="Z157" s="2"/>
      <c r="AA157" s="2"/>
      <c r="AB157" s="2"/>
      <c r="AC157" s="2"/>
    </row>
    <row r="158" spans="1:29">
      <c r="A158" s="130"/>
      <c r="B158" s="49" t="s">
        <v>209</v>
      </c>
      <c r="C158" s="78" t="s">
        <v>710</v>
      </c>
      <c r="D158" s="50">
        <v>1</v>
      </c>
      <c r="E158" s="50">
        <v>1</v>
      </c>
      <c r="F158" s="53" t="s">
        <v>711</v>
      </c>
      <c r="G158" s="51">
        <v>0.2</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ht="16" thickBot="1">
      <c r="A159" s="82"/>
      <c r="B159" s="83">
        <f>G157</f>
        <v>1</v>
      </c>
      <c r="C159" s="64" t="s">
        <v>608</v>
      </c>
      <c r="D159" s="65">
        <v>0</v>
      </c>
      <c r="E159" s="65">
        <v>4</v>
      </c>
      <c r="F159" s="66" t="s">
        <v>73</v>
      </c>
      <c r="G159" s="67">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5"/>
      <c r="B160" s="68" t="s">
        <v>218</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c r="A161" s="91">
        <v>28</v>
      </c>
      <c r="B161" s="12" t="s">
        <v>234</v>
      </c>
      <c r="C161" s="14"/>
      <c r="D161" s="14"/>
      <c r="E161" s="14"/>
      <c r="F161" s="14"/>
      <c r="G161" s="15">
        <f>E162*G162+E163*G163+E164*G164+E165*G165+E166*G166+E167*G167+E168*G168+E169*G169+E170*G170</f>
        <v>29.5</v>
      </c>
      <c r="H161" s="45">
        <v>1</v>
      </c>
      <c r="I161" s="45">
        <v>1</v>
      </c>
      <c r="J161" s="45">
        <v>0</v>
      </c>
      <c r="K161" s="46">
        <v>0</v>
      </c>
      <c r="L161" s="85">
        <v>0</v>
      </c>
      <c r="M161" s="86">
        <v>0</v>
      </c>
      <c r="N161" s="86">
        <v>0</v>
      </c>
      <c r="O161" s="86">
        <v>0</v>
      </c>
      <c r="P161" s="80">
        <v>0</v>
      </c>
      <c r="Q161" s="47">
        <v>0</v>
      </c>
      <c r="R161" s="47">
        <v>0</v>
      </c>
      <c r="S161" s="47">
        <v>0</v>
      </c>
      <c r="T161" s="47">
        <v>0</v>
      </c>
      <c r="U161" s="47">
        <v>1</v>
      </c>
      <c r="V161" s="47">
        <v>0</v>
      </c>
      <c r="W161" s="47">
        <v>0</v>
      </c>
      <c r="X161" s="47">
        <v>0</v>
      </c>
      <c r="Y161" s="2"/>
      <c r="Z161" s="2"/>
      <c r="AA161" s="2"/>
      <c r="AB161" s="2"/>
      <c r="AC161" s="2"/>
    </row>
    <row r="162" spans="1:29">
      <c r="A162" s="130"/>
      <c r="B162" s="49" t="s">
        <v>235</v>
      </c>
      <c r="C162" s="78" t="s">
        <v>649</v>
      </c>
      <c r="D162" s="50"/>
      <c r="E162" s="50">
        <v>1</v>
      </c>
      <c r="F162" s="78" t="s">
        <v>642</v>
      </c>
      <c r="G162" s="51">
        <v>0</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82"/>
      <c r="B163" s="83">
        <f>G161</f>
        <v>29.5</v>
      </c>
      <c r="C163" s="78" t="s">
        <v>712</v>
      </c>
      <c r="D163" s="50">
        <v>1</v>
      </c>
      <c r="E163" s="50">
        <v>1</v>
      </c>
      <c r="F163" s="193" t="s">
        <v>717</v>
      </c>
      <c r="G163" s="51">
        <v>0.3</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5"/>
      <c r="B164" s="86" t="s">
        <v>236</v>
      </c>
      <c r="C164" s="78" t="s">
        <v>713</v>
      </c>
      <c r="D164" s="50">
        <v>1</v>
      </c>
      <c r="E164" s="50">
        <v>1</v>
      </c>
      <c r="F164" s="193" t="s">
        <v>716</v>
      </c>
      <c r="G164" s="51">
        <v>0.6</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c r="C165" s="78" t="s">
        <v>714</v>
      </c>
      <c r="D165" s="50">
        <v>1</v>
      </c>
      <c r="E165" s="50">
        <v>1</v>
      </c>
      <c r="F165" s="193" t="s">
        <v>715</v>
      </c>
      <c r="G165" s="51">
        <v>0.1</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619</v>
      </c>
      <c r="D166" s="50">
        <v>0</v>
      </c>
      <c r="E166" s="50">
        <v>1</v>
      </c>
      <c r="F166" s="56" t="s">
        <v>165</v>
      </c>
      <c r="G166" s="51">
        <v>15.4</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608</v>
      </c>
      <c r="D167" s="50">
        <v>0</v>
      </c>
      <c r="E167" s="50">
        <v>20</v>
      </c>
      <c r="F167" s="56" t="s">
        <v>73</v>
      </c>
      <c r="G167" s="51">
        <v>0.6</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3</v>
      </c>
      <c r="F168" s="56"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ht="16" thickBot="1">
      <c r="A170" s="85"/>
      <c r="B170" s="68"/>
      <c r="C170" s="64" t="s">
        <v>613</v>
      </c>
      <c r="D170" s="65">
        <v>0</v>
      </c>
      <c r="E170" s="65">
        <v>2</v>
      </c>
      <c r="F170" s="66" t="s">
        <v>141</v>
      </c>
      <c r="G170" s="67">
        <v>0.2</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c r="A171" s="91">
        <v>29</v>
      </c>
      <c r="B171" s="12" t="s">
        <v>763</v>
      </c>
      <c r="C171" s="14"/>
      <c r="D171" s="14"/>
      <c r="E171" s="14"/>
      <c r="F171" s="14"/>
      <c r="G171" s="15">
        <f>E172*G172+E173*G173+E174*G174+E175*G175+E176*G176+E177*G177+E178*G178+E179*G179+E180*G180+E181*G181+E182*G182+E183*G183</f>
        <v>37.75</v>
      </c>
      <c r="H171" s="45">
        <v>0</v>
      </c>
      <c r="I171" s="45">
        <v>0</v>
      </c>
      <c r="J171" s="45">
        <v>0</v>
      </c>
      <c r="K171" s="46">
        <v>1</v>
      </c>
      <c r="L171" s="85">
        <v>0</v>
      </c>
      <c r="M171" s="86">
        <v>0</v>
      </c>
      <c r="N171" s="86">
        <v>0</v>
      </c>
      <c r="O171" s="86">
        <v>1</v>
      </c>
      <c r="P171" s="80">
        <v>0</v>
      </c>
      <c r="Q171" s="47">
        <v>0</v>
      </c>
      <c r="R171" s="47">
        <v>0</v>
      </c>
      <c r="S171" s="47">
        <v>0</v>
      </c>
      <c r="T171" s="47">
        <v>0</v>
      </c>
      <c r="U171" s="47">
        <v>0</v>
      </c>
      <c r="V171" s="47">
        <v>0</v>
      </c>
      <c r="W171" s="47">
        <v>1</v>
      </c>
      <c r="X171" s="47">
        <v>0</v>
      </c>
      <c r="Y171" s="2"/>
      <c r="Z171" s="2"/>
      <c r="AA171" s="2"/>
      <c r="AB171" s="2"/>
      <c r="AC171" s="2"/>
    </row>
    <row r="172" spans="1:29">
      <c r="A172" s="130"/>
      <c r="B172" s="49" t="s">
        <v>764</v>
      </c>
      <c r="C172" s="78" t="s">
        <v>649</v>
      </c>
      <c r="D172" s="50"/>
      <c r="E172" s="50">
        <v>2</v>
      </c>
      <c r="F172" s="78" t="s">
        <v>642</v>
      </c>
      <c r="G172" s="51">
        <v>0</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2"/>
      <c r="B173" s="83">
        <f>G171</f>
        <v>37.75</v>
      </c>
      <c r="C173" s="78" t="s">
        <v>765</v>
      </c>
      <c r="D173" s="50">
        <v>1</v>
      </c>
      <c r="E173" s="50">
        <v>1</v>
      </c>
      <c r="F173" s="193" t="s">
        <v>766</v>
      </c>
      <c r="G173" s="51">
        <v>0.8</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t="s">
        <v>236</v>
      </c>
      <c r="C174" s="78" t="s">
        <v>202</v>
      </c>
      <c r="D174" s="50">
        <v>1</v>
      </c>
      <c r="E174" s="50">
        <v>1</v>
      </c>
      <c r="F174" s="27" t="s">
        <v>706</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767</v>
      </c>
      <c r="D175" s="50">
        <v>1</v>
      </c>
      <c r="E175" s="50">
        <v>1</v>
      </c>
      <c r="F175" s="193" t="s">
        <v>768</v>
      </c>
      <c r="G175" s="51">
        <v>0.3</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228" t="s">
        <v>110</v>
      </c>
      <c r="D180" s="229">
        <v>0</v>
      </c>
      <c r="E180" s="229">
        <v>1</v>
      </c>
      <c r="F180" s="193" t="s">
        <v>111</v>
      </c>
      <c r="G180" s="230">
        <v>8</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206</v>
      </c>
      <c r="D181" s="229">
        <v>0</v>
      </c>
      <c r="E181" s="229">
        <v>1</v>
      </c>
      <c r="F181" s="193" t="s">
        <v>207</v>
      </c>
      <c r="G181" s="230">
        <v>5.35</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112</v>
      </c>
      <c r="D182" s="229">
        <v>0</v>
      </c>
      <c r="E182" s="229">
        <v>6</v>
      </c>
      <c r="F182" s="193" t="s">
        <v>113</v>
      </c>
      <c r="G182" s="230">
        <v>0.6</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ht="16" thickBot="1">
      <c r="A183" s="85"/>
      <c r="B183" s="68"/>
      <c r="C183" s="236" t="s">
        <v>114</v>
      </c>
      <c r="D183" s="237">
        <v>0</v>
      </c>
      <c r="E183" s="237">
        <v>1</v>
      </c>
      <c r="F183" s="243" t="s">
        <v>115</v>
      </c>
      <c r="G183" s="239">
        <v>2.8</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91">
        <v>30</v>
      </c>
      <c r="B184" s="12" t="s">
        <v>252</v>
      </c>
      <c r="C184" s="91"/>
      <c r="D184" s="91"/>
      <c r="E184" s="91"/>
      <c r="F184" s="91"/>
      <c r="G184" s="92">
        <f>E185*G185+E186*G186+E187*G187+E188*G188+E189*G189+E190*G190+E191*G191</f>
        <v>187.8</v>
      </c>
      <c r="H184" s="45">
        <v>0</v>
      </c>
      <c r="I184" s="45">
        <v>0</v>
      </c>
      <c r="J184" s="45">
        <v>1</v>
      </c>
      <c r="K184" s="46">
        <v>1</v>
      </c>
      <c r="L184" s="85">
        <v>1</v>
      </c>
      <c r="M184" s="86">
        <v>1</v>
      </c>
      <c r="N184" s="86">
        <v>1</v>
      </c>
      <c r="O184" s="86">
        <v>1</v>
      </c>
      <c r="P184" s="80">
        <v>1</v>
      </c>
      <c r="Q184" s="47">
        <v>1</v>
      </c>
      <c r="R184" s="47">
        <v>1</v>
      </c>
      <c r="S184" s="47">
        <v>1</v>
      </c>
      <c r="T184" s="47">
        <v>0</v>
      </c>
      <c r="U184" s="47">
        <v>0</v>
      </c>
      <c r="V184" s="47">
        <v>0</v>
      </c>
      <c r="W184" s="47">
        <v>0</v>
      </c>
      <c r="X184" s="47">
        <v>1</v>
      </c>
      <c r="Y184" s="2"/>
      <c r="Z184" s="2"/>
      <c r="AA184" s="2"/>
      <c r="AB184" s="2"/>
      <c r="AC184" s="2"/>
    </row>
    <row r="185" spans="1:29">
      <c r="A185" s="82"/>
      <c r="C185" s="78" t="s">
        <v>253</v>
      </c>
      <c r="D185" s="50"/>
      <c r="E185" s="50">
        <v>1</v>
      </c>
      <c r="F185" s="56" t="s">
        <v>254</v>
      </c>
      <c r="G185" s="51">
        <v>40</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3">
        <f>G184</f>
        <v>187.8</v>
      </c>
      <c r="C186" s="78" t="s">
        <v>256</v>
      </c>
      <c r="D186" s="50"/>
      <c r="E186" s="50">
        <v>1</v>
      </c>
      <c r="F186" s="56" t="s">
        <v>257</v>
      </c>
      <c r="G186" s="51">
        <v>64.5</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258</v>
      </c>
      <c r="D187" s="50"/>
      <c r="E187" s="50">
        <v>1</v>
      </c>
      <c r="F187" s="56" t="s">
        <v>259</v>
      </c>
      <c r="G187" s="51">
        <v>22.3</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260</v>
      </c>
      <c r="D188" s="50"/>
      <c r="E188" s="50">
        <v>1</v>
      </c>
      <c r="F188" s="56" t="s">
        <v>261</v>
      </c>
      <c r="G188" s="51">
        <v>9.5</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262</v>
      </c>
      <c r="D189" s="50"/>
      <c r="E189" s="50">
        <v>1</v>
      </c>
      <c r="F189" s="56" t="s">
        <v>263</v>
      </c>
      <c r="G189" s="51">
        <v>11</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264</v>
      </c>
      <c r="D190" s="50"/>
      <c r="E190" s="50">
        <v>1</v>
      </c>
      <c r="F190" s="56" t="s">
        <v>265</v>
      </c>
      <c r="G190" s="51">
        <v>27</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6" thickBot="1">
      <c r="A191" s="85"/>
      <c r="B191" s="68"/>
      <c r="C191" s="64" t="s">
        <v>266</v>
      </c>
      <c r="D191" s="65"/>
      <c r="E191" s="65">
        <v>1</v>
      </c>
      <c r="F191" s="66" t="s">
        <v>267</v>
      </c>
      <c r="G191" s="67">
        <v>13.5</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31</v>
      </c>
      <c r="B192" s="12" t="s">
        <v>268</v>
      </c>
      <c r="C192" s="91"/>
      <c r="D192" s="91"/>
      <c r="E192" s="91"/>
      <c r="F192" s="91"/>
      <c r="G192" s="92"/>
      <c r="H192" s="45"/>
      <c r="I192" s="45"/>
      <c r="J192" s="45"/>
      <c r="K192" s="46"/>
      <c r="L192" s="85"/>
      <c r="M192" s="86"/>
      <c r="N192" s="86"/>
      <c r="O192" s="86"/>
      <c r="P192" s="80"/>
      <c r="Q192" s="47"/>
      <c r="R192" s="47"/>
      <c r="S192" s="86"/>
      <c r="T192" s="80"/>
      <c r="U192" s="47"/>
      <c r="V192" s="86"/>
      <c r="W192" s="80"/>
      <c r="X192" s="47"/>
      <c r="Y192" s="2"/>
      <c r="Z192" s="2"/>
      <c r="AA192" s="2"/>
      <c r="AB192" s="2"/>
      <c r="AC192" s="2"/>
    </row>
    <row r="193" spans="1:29">
      <c r="A193" s="85"/>
      <c r="B193" s="93" t="s">
        <v>271</v>
      </c>
      <c r="C193" s="94"/>
      <c r="D193" s="50"/>
      <c r="E193" s="50">
        <v>1</v>
      </c>
      <c r="F193" s="56" t="s">
        <v>272</v>
      </c>
      <c r="G193" s="95">
        <v>13.1</v>
      </c>
      <c r="H193" s="85">
        <v>0</v>
      </c>
      <c r="I193" s="85">
        <v>0</v>
      </c>
      <c r="J193" s="86">
        <v>1</v>
      </c>
      <c r="K193" s="80">
        <v>1</v>
      </c>
      <c r="L193" s="85">
        <v>0</v>
      </c>
      <c r="M193" s="86">
        <v>0</v>
      </c>
      <c r="N193" s="86">
        <v>0</v>
      </c>
      <c r="O193" s="86">
        <v>0</v>
      </c>
      <c r="P193" s="80">
        <v>0</v>
      </c>
      <c r="Q193" s="47">
        <v>0</v>
      </c>
      <c r="R193" s="47">
        <v>0</v>
      </c>
      <c r="S193" s="86">
        <v>0</v>
      </c>
      <c r="T193" s="80">
        <v>0</v>
      </c>
      <c r="U193" s="47">
        <v>0</v>
      </c>
      <c r="V193" s="86">
        <v>0</v>
      </c>
      <c r="W193" s="80">
        <v>0</v>
      </c>
      <c r="X193" s="47">
        <v>0</v>
      </c>
      <c r="Y193" s="2"/>
      <c r="Z193" s="2"/>
      <c r="AA193" s="2"/>
      <c r="AB193" s="2"/>
      <c r="AC193" s="2"/>
    </row>
    <row r="194" spans="1:29">
      <c r="A194" s="108"/>
      <c r="B194" s="97" t="s">
        <v>273</v>
      </c>
      <c r="C194" s="94"/>
      <c r="D194" s="98"/>
      <c r="E194" s="98">
        <v>1</v>
      </c>
      <c r="F194" s="27" t="s">
        <v>274</v>
      </c>
      <c r="G194" s="99">
        <v>0</v>
      </c>
      <c r="H194" s="100">
        <v>0</v>
      </c>
      <c r="I194" s="100">
        <v>0</v>
      </c>
      <c r="J194" s="101">
        <v>0</v>
      </c>
      <c r="K194" s="101">
        <v>0</v>
      </c>
      <c r="L194" s="101">
        <v>0</v>
      </c>
      <c r="M194" s="101">
        <v>0</v>
      </c>
      <c r="N194" s="101">
        <v>0</v>
      </c>
      <c r="O194" s="101">
        <v>0</v>
      </c>
      <c r="P194" s="101">
        <v>0</v>
      </c>
      <c r="Q194" s="101">
        <v>0</v>
      </c>
      <c r="R194" s="101">
        <v>0</v>
      </c>
      <c r="S194" s="101">
        <v>0</v>
      </c>
      <c r="T194" s="101">
        <v>0</v>
      </c>
      <c r="U194" s="101">
        <v>0</v>
      </c>
      <c r="V194" s="101">
        <v>0</v>
      </c>
      <c r="W194" s="101">
        <v>1</v>
      </c>
      <c r="X194" s="101">
        <v>0</v>
      </c>
      <c r="Y194" s="2"/>
      <c r="Z194" s="2"/>
      <c r="AA194" s="2"/>
      <c r="AB194" s="2"/>
      <c r="AC194" s="2"/>
    </row>
    <row r="195" spans="1:29">
      <c r="A195" s="108"/>
      <c r="B195" s="97" t="s">
        <v>275</v>
      </c>
      <c r="C195" s="94"/>
      <c r="D195" s="98"/>
      <c r="E195" s="98">
        <v>1</v>
      </c>
      <c r="F195" s="102"/>
      <c r="G195" s="99">
        <v>0</v>
      </c>
      <c r="H195" s="100">
        <v>0</v>
      </c>
      <c r="I195" s="100">
        <v>0</v>
      </c>
      <c r="J195" s="101">
        <v>0</v>
      </c>
      <c r="K195" s="101">
        <v>0</v>
      </c>
      <c r="L195" s="101">
        <v>0</v>
      </c>
      <c r="M195" s="101">
        <v>0</v>
      </c>
      <c r="N195" s="101">
        <v>1</v>
      </c>
      <c r="O195" s="101">
        <v>0</v>
      </c>
      <c r="P195" s="101">
        <v>0</v>
      </c>
      <c r="Q195" s="101">
        <v>0</v>
      </c>
      <c r="R195" s="101">
        <v>0</v>
      </c>
      <c r="S195" s="101">
        <v>0</v>
      </c>
      <c r="T195" s="101">
        <v>0</v>
      </c>
      <c r="U195" s="101">
        <v>0</v>
      </c>
      <c r="V195" s="101">
        <v>0</v>
      </c>
      <c r="W195" s="101">
        <v>0</v>
      </c>
      <c r="X195" s="101">
        <v>0</v>
      </c>
      <c r="Y195" s="2"/>
      <c r="Z195" s="2"/>
      <c r="AA195" s="2"/>
      <c r="AB195" s="2"/>
      <c r="AC195" s="2"/>
    </row>
    <row r="196" spans="1:29" ht="16" thickBot="1">
      <c r="A196" s="108"/>
      <c r="B196" s="103" t="s">
        <v>276</v>
      </c>
      <c r="C196" s="104"/>
      <c r="D196" s="105"/>
      <c r="E196" s="105">
        <v>1</v>
      </c>
      <c r="F196" s="106"/>
      <c r="G196" s="107">
        <v>0</v>
      </c>
      <c r="H196" s="100">
        <v>0</v>
      </c>
      <c r="I196" s="100">
        <v>0</v>
      </c>
      <c r="J196" s="101">
        <v>0</v>
      </c>
      <c r="K196" s="101">
        <v>0</v>
      </c>
      <c r="L196" s="101">
        <v>0</v>
      </c>
      <c r="M196" s="101">
        <v>2</v>
      </c>
      <c r="N196" s="101">
        <v>0</v>
      </c>
      <c r="O196" s="101">
        <v>0</v>
      </c>
      <c r="P196" s="101">
        <v>0</v>
      </c>
      <c r="Q196" s="101">
        <v>0</v>
      </c>
      <c r="R196" s="101">
        <v>0</v>
      </c>
      <c r="S196" s="101">
        <v>0</v>
      </c>
      <c r="T196" s="101">
        <v>0</v>
      </c>
      <c r="U196" s="101">
        <v>0</v>
      </c>
      <c r="V196" s="101">
        <v>0</v>
      </c>
      <c r="W196" s="101">
        <v>0</v>
      </c>
      <c r="X196" s="101">
        <v>0</v>
      </c>
      <c r="Y196" s="2"/>
      <c r="Z196" s="2"/>
      <c r="AA196" s="2"/>
      <c r="AB196" s="2"/>
      <c r="AC196" s="2"/>
    </row>
    <row r="197" spans="1:29">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B76" r:id="rId40" xr:uid="{53B7A194-DAFE-4A37-8E91-7BF4A19F4732}"/>
    <hyperlink ref="F80" r:id="rId41" xr:uid="{0DFB6E74-F8D0-4330-A406-C26AEC5B4FE4}"/>
    <hyperlink ref="F81" r:id="rId42" xr:uid="{4AAD817A-EF2C-45C1-95B6-EC0901B47794}"/>
    <hyperlink ref="F83" r:id="rId43" xr:uid="{E481B40A-6347-49DE-8025-E979E2017E62}"/>
    <hyperlink ref="F84" r:id="rId44" xr:uid="{86E518D3-93A8-4733-9B96-EC9E0181F479}"/>
    <hyperlink ref="B86" r:id="rId45" xr:uid="{2EB58E7D-95B3-4916-9EDF-C2FBBEA2869F}"/>
    <hyperlink ref="F89" r:id="rId46" xr:uid="{7D4A8A2E-22E2-4532-8696-842E86A893AD}"/>
    <hyperlink ref="F90" r:id="rId47" xr:uid="{EA5CDF69-5D02-4F0D-9C2A-B765D4A0A672}"/>
    <hyperlink ref="B94" r:id="rId48" xr:uid="{381BDFEF-0A5A-4373-A2DC-88763D5950D5}"/>
    <hyperlink ref="F96" r:id="rId49" location="row-63_yq_40" xr:uid="{1EE9B8CA-731D-4A78-AB43-0FB2EA76121E}"/>
    <hyperlink ref="B102" r:id="rId50" xr:uid="{ABEA9D70-9A0B-4342-85F5-108551250571}"/>
    <hyperlink ref="B106" r:id="rId51" xr:uid="{7ED4ED8B-CED2-4C49-9C6B-DED0C6F42AB1}"/>
    <hyperlink ref="B98" r:id="rId52" xr:uid="{D49D203F-3DA5-486C-8ECF-DF5098A12D90}"/>
    <hyperlink ref="F100" r:id="rId53" xr:uid="{3E32F962-22FB-49DC-A7D4-253D812339F8}"/>
    <hyperlink ref="B110" r:id="rId54" xr:uid="{C10CA96D-839F-4334-8C15-C182DBBDE18D}"/>
    <hyperlink ref="F112" r:id="rId55" xr:uid="{1454B478-A2DA-4F3C-A412-7BFD06617B50}"/>
    <hyperlink ref="B128" r:id="rId56" xr:uid="{F0987865-8E6F-438B-AE65-BC97C0C46BCE}"/>
    <hyperlink ref="F131" r:id="rId57" xr:uid="{D0D971A4-4C48-4A66-B309-5DCEA0EBD4F6}"/>
    <hyperlink ref="F134" r:id="rId58" xr:uid="{FED8DCC9-C407-4F63-A885-00D37653D948}"/>
    <hyperlink ref="F135" r:id="rId59" xr:uid="{8147AB3F-599A-4D3D-AD55-F1482AE18370}"/>
    <hyperlink ref="B118" r:id="rId60" xr:uid="{69B2E52F-393A-49E3-ADE1-BDCF9FF2EA28}"/>
    <hyperlink ref="F122"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5" r:id="rId62" xr:uid="{54364FA8-F65A-4C7D-B8D1-9C7CFF4D6883}"/>
    <hyperlink ref="F126" r:id="rId63" xr:uid="{5411E15F-4729-4B79-9402-79DFD3B35A6E}"/>
    <hyperlink ref="B137" r:id="rId64" xr:uid="{E53A5367-7319-481D-8C62-CC0A2E3A1052}"/>
    <hyperlink ref="F141" r:id="rId65" xr:uid="{119B3543-BF4A-4B91-B3BA-8C299B204DE3}"/>
    <hyperlink ref="F142" r:id="rId66" xr:uid="{51AD2647-1814-4436-B95D-A03364904F23}"/>
    <hyperlink ref="F143" r:id="rId67" xr:uid="{A87A87AD-77A5-4AA0-B0BF-85D8748BD8F6}"/>
    <hyperlink ref="B145" r:id="rId68" xr:uid="{F0813D34-11AC-46B0-90CC-53C0C2F2191E}"/>
    <hyperlink ref="F147" r:id="rId69" xr:uid="{D163B5DE-15AA-476F-8AB6-A07FEB09D386}"/>
    <hyperlink ref="F148" r:id="rId70" xr:uid="{1DDC36E7-E77F-4A0D-898C-9BB5224B2AF3}"/>
    <hyperlink ref="F149" r:id="rId71" xr:uid="{55265BFA-A799-42E2-9F25-4B3B642D310F}"/>
    <hyperlink ref="F150" r:id="rId72" xr:uid="{5E063503-6F05-4509-9DEF-2D0218DDAF59}"/>
    <hyperlink ref="F151" r:id="rId73" xr:uid="{55E612DE-1CF8-4DE5-A92C-A63DD25C2534}"/>
    <hyperlink ref="F152" r:id="rId74" xr:uid="{2AA7D999-6D12-48C3-9C4B-4FC058A155DF}"/>
    <hyperlink ref="B154" r:id="rId75" xr:uid="{7A87B4A9-E2EB-4BB6-907C-E99DADDED73C}"/>
    <hyperlink ref="B158" r:id="rId76" xr:uid="{1BED4BCF-5704-4F6E-B167-C053633CD9D3}"/>
    <hyperlink ref="F159" r:id="rId77" xr:uid="{7C81B776-E424-4599-956E-150E0C25A833}"/>
    <hyperlink ref="B162" r:id="rId78" xr:uid="{10A2ABD3-7C3F-46BB-AE26-9C8EAE60066C}"/>
    <hyperlink ref="F166" r:id="rId79" xr:uid="{66DE16D6-6946-41E1-811A-19CB175323A2}"/>
    <hyperlink ref="F167" r:id="rId80" xr:uid="{77423C29-444A-4992-BEF0-4F7B0F120E22}"/>
    <hyperlink ref="F168" r:id="rId81" xr:uid="{93D12E4F-045D-4B7B-BD5C-208D9E077966}"/>
    <hyperlink ref="F169" r:id="rId82" xr:uid="{7D3A0876-2477-46FC-8DBE-803B4632ECD0}"/>
    <hyperlink ref="F170" r:id="rId83" xr:uid="{FC1D686A-EEE0-4E7A-B83F-B99AB477AA2F}"/>
    <hyperlink ref="B23" r:id="rId84" xr:uid="{9BC3094B-9A1F-4968-AC96-F7CD017F7A44}"/>
    <hyperlink ref="F185" r:id="rId85" xr:uid="{7AAFC35C-BA55-48F5-9AE5-1CE9221B0526}"/>
    <hyperlink ref="F186" r:id="rId86" xr:uid="{B8EAD270-6022-484B-8EC7-F67D6FC73D05}"/>
    <hyperlink ref="F187" r:id="rId87" xr:uid="{996176AB-08C6-424E-89D5-53E0347D5FC7}"/>
    <hyperlink ref="F188" r:id="rId88" xr:uid="{104D991F-7565-4E6F-8B98-8542D87F60D6}"/>
    <hyperlink ref="F189" r:id="rId89" xr:uid="{7A70EACF-EF73-4FE8-9235-5F2053BECFEE}"/>
    <hyperlink ref="F190" r:id="rId90" xr:uid="{6A635115-92EF-4197-9594-3B92D655908B}"/>
    <hyperlink ref="F191" r:id="rId91" xr:uid="{0A97634B-3F55-489E-A0B7-E88735EFB021}"/>
    <hyperlink ref="F193" r:id="rId92" xr:uid="{76EA16BA-976D-4C11-A301-300A76915CC4}"/>
    <hyperlink ref="F194" r:id="rId93" xr:uid="{CB0BB755-BE5D-4B2B-AAFA-C094D5E20695}"/>
    <hyperlink ref="F9" r:id="rId94" xr:uid="{DFA96D5C-2727-4C2F-9263-767D29300ADB}"/>
    <hyperlink ref="F10" r:id="rId95" xr:uid="{1940999B-988C-43BF-A23A-ACBF292D4968}"/>
    <hyperlink ref="F15" r:id="rId96" xr:uid="{DE8FBE0B-B886-443D-A6FB-782EBA86D934}"/>
    <hyperlink ref="B48" r:id="rId97" xr:uid="{10B2AD8F-1029-4D5E-8307-DC737EEA7159}"/>
    <hyperlink ref="F52" r:id="rId98" xr:uid="{D613ECB9-7F8A-4772-BB9D-A2987334D3A0}"/>
    <hyperlink ref="B55" r:id="rId99" xr:uid="{2F0642D9-FA04-429B-8C78-2DA3AB45A08C}"/>
    <hyperlink ref="F67" r:id="rId100" xr:uid="{54DAEC02-2CF9-4510-BBFE-CF7763957AC8}"/>
    <hyperlink ref="B114" r:id="rId101" xr:uid="{359B6D78-0E1E-44F2-9919-64F764BD0C54}"/>
    <hyperlink ref="F130" r:id="rId102" xr:uid="{CFCAF96C-5492-4B6E-96B6-6EFBD677998A}"/>
    <hyperlink ref="F77" r:id="rId103" xr:uid="{A23261B3-F1A3-4DFB-A2E6-82783FA3FFE7}"/>
    <hyperlink ref="F20" r:id="rId104" xr:uid="{88E2A0B0-07CC-4081-9DEB-4B793FDE7C51}"/>
    <hyperlink ref="F119" r:id="rId105" xr:uid="{DD517054-1035-490F-9B9C-F45778F81DB5}"/>
    <hyperlink ref="F120" r:id="rId106" xr:uid="{BF96E326-F735-49CF-9A01-6D0EB72DA724}"/>
    <hyperlink ref="F132" r:id="rId107" xr:uid="{D5C8D857-F91F-4D85-9C0C-9A2E1DF4FA50}"/>
    <hyperlink ref="F133" r:id="rId108" xr:uid="{83D83C3B-7EFD-4CEC-BAB5-328693EB71E1}"/>
    <hyperlink ref="F123" r:id="rId109" xr:uid="{928F0633-B5D8-4CE7-BC1E-0C8E05705308}"/>
    <hyperlink ref="F124" r:id="rId110" xr:uid="{395A47CC-E124-4C6E-BFA3-FAEB8FC28D77}"/>
    <hyperlink ref="F103" r:id="rId111" xr:uid="{26F24317-3E59-4058-8594-CA59233ADAA1}"/>
    <hyperlink ref="F107" r:id="rId112" xr:uid="{0A2AEE2E-8995-4C43-8255-1DBF53063269}"/>
    <hyperlink ref="F176" r:id="rId113" xr:uid="{1E8CAA2A-8FD3-4066-A19A-A8D429D7A3FF}"/>
    <hyperlink ref="F177" r:id="rId114" xr:uid="{F6FC028E-387E-4866-8402-6180CB5D6A1B}"/>
    <hyperlink ref="F179" r:id="rId115" xr:uid="{E728CB87-3949-4F31-9D3F-CF69D6C711FE}"/>
    <hyperlink ref="F178" r:id="rId116" xr:uid="{B6F9E61D-3690-4EDF-84B2-18E0CF69E4F9}"/>
    <hyperlink ref="F180" r:id="rId117" xr:uid="{F278C1AD-278C-475D-AD5A-B87D49797728}"/>
    <hyperlink ref="F181" r:id="rId118" xr:uid="{D780F8FF-E1D2-4FA5-BEDF-EECBC56E4CF7}"/>
    <hyperlink ref="F182"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3" r:id="rId120" xr:uid="{E866F563-0C03-49AC-8A7F-21D04F68F463}"/>
    <hyperlink ref="H3" r:id="rId121" xr:uid="{F4F8E778-F198-4CA8-91D0-925753F1BC74}"/>
    <hyperlink ref="H4" r:id="rId122" xr:uid="{D8633064-4D38-45B7-8552-1FBCC54841D2}"/>
    <hyperlink ref="F69" r:id="rId123" xr:uid="{64168B8B-84ED-4009-BE8A-125DF1E6616F}"/>
    <hyperlink ref="F71" r:id="rId124" xr:uid="{473561E5-D6C7-4C54-BF0B-365C105C748C}"/>
    <hyperlink ref="F70" r:id="rId125" xr:uid="{4FF2DEE2-24D4-4B2E-928B-04DF0CBB455F}"/>
    <hyperlink ref="F72" r:id="rId126" display="https://github.com/bionanoimaging/UC2-GIT/tree/master/CAD/ASSEMBLY_CUBE_LED_v2" xr:uid="{AB3770E3-BAA5-498D-B73D-CEC91AB9B557}"/>
    <hyperlink ref="F73" r:id="rId127" display="https://www.ebay.de/itm/Hi-Power-LED-1W-3W-UV-STAR-Ultraviolet-/131326525056?var=" xr:uid="{E21DC799-3739-47DE-9294-4F556DF38323}"/>
    <hyperlink ref="F74"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2020-12-16T09:13:50Z</dcterms:modified>
</cp:coreProperties>
</file>