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Projects\spring-arquitectura-backend\"/>
    </mc:Choice>
  </mc:AlternateContent>
  <xr:revisionPtr revIDLastSave="0" documentId="13_ncr:1_{7B758D77-8863-417A-A104-51A65C56FB1F}" xr6:coauthVersionLast="45" xr6:coauthVersionMax="47" xr10:uidLastSave="{00000000-0000-0000-0000-000000000000}"/>
  <bookViews>
    <workbookView xWindow="-10575" yWindow="3375" windowWidth="21600" windowHeight="11385" activeTab="5" xr2:uid="{E987C773-BE31-4315-B3C6-3EE316AFFFDE}"/>
  </bookViews>
  <sheets>
    <sheet name="Form-Envolvente-1" sheetId="1" r:id="rId1"/>
    <sheet name="Form-Envolvente-2" sheetId="9" r:id="rId2"/>
    <sheet name="Form-Envolvente-3" sheetId="7" r:id="rId3"/>
    <sheet name="Form-Envolvente-4" sheetId="8" r:id="rId4"/>
    <sheet name="Form-Condensadores" sheetId="5" r:id="rId5"/>
    <sheet name="Form-Luminico" sheetId="3" r:id="rId6"/>
    <sheet name="Form-Solar" sheetId="4" r:id="rId7"/>
  </sheets>
  <externalReferences>
    <externalReference r:id="rId8"/>
    <externalReference r:id="rId9"/>
  </externalReferences>
  <definedNames>
    <definedName name="ListaResistenciaCamaraAire" localSheetId="1">'Form-Envolvente-2'!$Q$3:$Q$18</definedName>
    <definedName name="ListaResistenciaCamaraAire">'Form-Envolvente-1'!$Q$3:$Q$18</definedName>
    <definedName name="ListaTipoCarpinteriaMarcoVentanaVerical" localSheetId="1">'Form-Envolvente-2'!$O$3:$O$10</definedName>
    <definedName name="ListaTipoCarpinteriaMarcoVentanaVerical" localSheetId="6">'[1]Form-Envolvente-1'!$O$3:$O$10</definedName>
    <definedName name="ListaTipoCarpinteriaMarcoVentanaVerical">'Form-Envolvente-1'!$O$3:$O$10</definedName>
    <definedName name="ListaTipoMaterialesVarios" localSheetId="1">'Form-Envolvente-2'!$O$13:$O$132</definedName>
    <definedName name="ListaTipoMaterialesVarios">'Form-Envolvente-1'!$O$13:$O$132</definedName>
    <definedName name="ListaTipoVidrioPoli" localSheetId="1">'Form-Envolvente-2'!$M$3:$M$26</definedName>
    <definedName name="ListaTipoVidrioPoli" localSheetId="6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D11" i="8" l="1"/>
  <c r="D51" i="8"/>
  <c r="D39" i="8"/>
  <c r="D21" i="8"/>
  <c r="D152" i="1" l="1"/>
  <c r="D127" i="1"/>
  <c r="E127" i="1" s="1"/>
  <c r="D126" i="1"/>
  <c r="E126" i="1" s="1"/>
  <c r="D125" i="1"/>
  <c r="E125" i="1" s="1"/>
  <c r="D13" i="9"/>
  <c r="E13" i="9" s="1"/>
  <c r="D14" i="9"/>
  <c r="E14" i="9"/>
  <c r="D15" i="9"/>
  <c r="E15" i="9" s="1"/>
  <c r="C21" i="9"/>
  <c r="C22" i="9"/>
  <c r="C23" i="9"/>
  <c r="D37" i="9"/>
  <c r="D57" i="9"/>
  <c r="D69" i="9"/>
  <c r="D125" i="9"/>
  <c r="E125" i="9"/>
  <c r="D126" i="9"/>
  <c r="E126" i="9" s="1"/>
  <c r="D127" i="9"/>
  <c r="E127" i="9"/>
  <c r="D152" i="9"/>
  <c r="D58" i="7" l="1"/>
  <c r="D68" i="7"/>
  <c r="D74" i="7"/>
  <c r="D80" i="7"/>
  <c r="D44" i="7"/>
  <c r="D34" i="7"/>
  <c r="D13" i="7"/>
  <c r="E13" i="7" s="1"/>
  <c r="D12" i="7"/>
  <c r="E12" i="7" s="1"/>
  <c r="D11" i="7"/>
  <c r="E11" i="7" s="1"/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MARIANO</author>
  </authors>
  <commentList>
    <comment ref="F14" authorId="0" shapeId="0" xr:uid="{2FF482D4-8F59-443C-95EF-D4ECB6F996F3}">
      <text>
        <r>
          <rPr>
            <b/>
            <sz val="9"/>
            <color indexed="81"/>
            <rFont val="Tahoma"/>
            <family val="2"/>
          </rPr>
          <t>MARIANO:</t>
        </r>
        <r>
          <rPr>
            <sz val="9"/>
            <color indexed="81"/>
            <rFont val="Tahoma"/>
            <family val="2"/>
          </rPr>
          <t xml:space="preserve">
funciona sólo para 50%</t>
        </r>
      </text>
    </comment>
    <comment ref="F16" authorId="0" shapeId="0" xr:uid="{72C0534E-B3FB-4E64-9C8E-C2EFD5E1AA13}">
      <text>
        <r>
          <rPr>
            <b/>
            <sz val="9"/>
            <color indexed="81"/>
            <rFont val="Tahoma"/>
            <family val="2"/>
          </rPr>
          <t>MARIANO:</t>
        </r>
        <r>
          <rPr>
            <sz val="9"/>
            <color indexed="81"/>
            <rFont val="Tahoma"/>
            <family val="2"/>
          </rPr>
          <t xml:space="preserve">
Es la reflejancia ideal del techo: 70%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<sst xmlns="http://schemas.openxmlformats.org/spreadsheetml/2006/main" count="1026" uniqueCount="301">
  <si>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</si>
  <si>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</si>
  <si>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</si>
  <si>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</si>
  <si>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</si>
  <si>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</si>
  <si>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</si>
  <si>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</si>
  <si>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</si>
  <si>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</si>
  <si>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</si>
  <si>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</si>
  <si>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</si>
  <si>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</si>
  <si>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</si>
  <si>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</si>
  <si>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</si>
  <si>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</si>
  <si>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</si>
  <si>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</si>
  <si>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</si>
  <si>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</si>
  <si>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</si>
  <si>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</si>
  <si>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</si>
  <si>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</si>
  <si>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</si>
  <si>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</si>
  <si>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</si>
  <si>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</si>
  <si>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</si>
  <si>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</si>
  <si>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</si>
  <si>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</si>
  <si>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</si>
  <si>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</si>
  <si>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</si>
  <si>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</si>
  <si>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</si>
  <si>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</si>
  <si>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</si>
  <si>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</si>
  <si>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</si>
  <si>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</si>
  <si>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</si>
  <si>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</si>
  <si>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</si>
  <si>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</si>
  <si>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</si>
  <si>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</si>
  <si>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</si>
  <si>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</si>
  <si>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</si>
  <si>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</si>
  <si>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</si>
  <si>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</si>
  <si>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</si>
  <si>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</si>
  <si>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</si>
  <si>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</si>
  <si>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</si>
  <si>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</si>
  <si>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</si>
  <si>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</si>
  <si>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</si>
  <si>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</si>
  <si>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</si>
  <si>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</si>
  <si>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</si>
  <si>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</si>
  <si>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</si>
  <si>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</si>
  <si>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</si>
  <si>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</si>
  <si>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</si>
  <si>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</si>
  <si>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</si>
  <si>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</si>
  <si>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</si>
  <si>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</si>
  <si>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</si>
  <si>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</si>
  <si>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</si>
  <si>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</si>
  <si>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</si>
  <si>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</si>
  <si>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</si>
  <si>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</si>
  <si>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</si>
  <si>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</si>
  <si>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</si>
  <si>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</si>
  <si>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</si>
  <si>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</si>
  <si>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</si>
  <si>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</si>
  <si>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</si>
  <si>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</si>
  <si>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</si>
  <si>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</si>
  <si>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</si>
  <si>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</si>
  <si>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</si>
  <si>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</si>
  <si>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</si>
  <si>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</si>
  <si>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</si>
  <si>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</si>
  <si>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</si>
  <si>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</si>
  <si>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</si>
  <si>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</si>
  <si>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</si>
  <si>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</si>
  <si>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</si>
  <si>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</si>
  <si>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</si>
  <si>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</si>
  <si>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</si>
  <si>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</si>
  <si>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</si>
  <si>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</si>
  <si>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</si>
  <si>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</si>
  <si>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</si>
  <si>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</si>
  <si>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</si>
  <si>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</si>
  <si>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</si>
  <si>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</si>
  <si>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</si>
  <si>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</si>
  <si>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</si>
  <si>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</si>
  <si>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</si>
  <si>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</si>
  <si>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</si>
  <si>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</si>
  <si>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</si>
  <si>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</si>
  <si>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</si>
  <si>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</si>
  <si>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</si>
  <si>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</si>
  <si>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</si>
  <si>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</si>
  <si>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</si>
  <si>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</si>
  <si>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</si>
  <si>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</si>
  <si>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</si>
  <si>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</si>
  <si>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</si>
  <si>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</si>
  <si>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</si>
  <si>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</si>
  <si>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</si>
  <si>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</si>
  <si>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</si>
  <si>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</si>
  <si>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</si>
  <si>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</si>
  <si>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</si>
  <si>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</si>
  <si>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</si>
  <si>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</si>
  <si>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</si>
  <si>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</si>
  <si>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</si>
  <si>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</si>
  <si>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</si>
  <si>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</si>
  <si>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</si>
  <si>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</si>
  <si>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</si>
  <si>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</si>
  <si>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</si>
  <si>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</si>
  <si>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</si>
  <si>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</si>
  <si>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</si>
  <si>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</si>
  <si>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</si>
  <si>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</si>
  <si>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</si>
  <si>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</si>
  <si>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</si>
  <si>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</si>
  <si>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</si>
  <si>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</si>
  <si>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</si>
  <si>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</si>
  <si>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</si>
  <si>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</si>
  <si>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</si>
  <si>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</si>
  <si>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</si>
  <si>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</si>
  <si>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</si>
  <si>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</si>
  <si>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</si>
  <si>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</si>
  <si>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</si>
  <si>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</si>
  <si>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</si>
  <si>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</si>
  <si>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</si>
  <si>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</si>
  <si>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</si>
  <si>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</si>
  <si>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</si>
  <si>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</si>
  <si>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</si>
  <si>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</si>
  <si>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</si>
  <si>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</si>
  <si>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</si>
  <si>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</si>
  <si>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</si>
  <si>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</si>
  <si>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</si>
  <si>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</si>
  <si>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</si>
  <si>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</si>
  <si>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</si>
  <si>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Vanos: Ventanas, lucernarios, claraboyas y otros vanos traslúcidos o transparentes sobre techo</t>
  </si>
  <si>
    <t>TIPO DE CARPINTERÍA DE PUERTA O MARCO (CON AMBIENTE EXTERIOR)</t>
  </si>
  <si>
    <t>escoger tipo de carpintería de puerta</t>
  </si>
  <si>
    <t>Madera (hoja de vidrio simple en &lt; 30% de la superficie de la hoja de madera maciza)</t>
  </si>
  <si>
    <t>Madera (hoja de vidrio simple en 30% a 60% de la superficie de la hoja de madera maciza)</t>
  </si>
  <si>
    <t>Madera (hoja de vidrio doble)</t>
  </si>
  <si>
    <t>Metálico (hoja de metal)</t>
  </si>
  <si>
    <t>Metálico (puerta cortafuego de una hoja (cualquier espesor)</t>
  </si>
  <si>
    <t>Metálico (puerta cortafuego de dos hojas, espesor: 83 mm)</t>
  </si>
  <si>
    <t>Metálico (hoja de vidrio simple)</t>
  </si>
  <si>
    <t>Metálico (hoja de vidrio doble, con cámara de aire de 6 mm en &lt; 30% de su superficie)</t>
  </si>
  <si>
    <t>Metálico (hoja de vidrio doble, con cámara de aire de 6 mm en 30% a 70% de su superficie)</t>
  </si>
  <si>
    <t>Metálico (hoja de vidrio doble, al 100%)</t>
  </si>
  <si>
    <t>Hoja de vidrio (sin carpintería)</t>
  </si>
  <si>
    <t>Mampostería (Bloque de arcilla - Ladrillo corriente)</t>
  </si>
  <si>
    <r>
      <t>Material aislante (Lana mineral</t>
    </r>
    <r>
      <rPr>
        <vertAlign val="superscript"/>
        <sz val="10"/>
        <color rgb="FF000000"/>
        <rFont val="Arial Narrow"/>
        <family val="2"/>
      </rPr>
      <t>)</t>
    </r>
  </si>
  <si>
    <t xml:space="preserve">3.1) </t>
  </si>
  <si>
    <t xml:space="preserve">3.2) </t>
  </si>
  <si>
    <t>Vanos: Compuertas sobre techo</t>
  </si>
  <si>
    <t>Tipo de Compuerta</t>
  </si>
  <si>
    <t>Techos Tipo 3B(3) (azoteas y azoteas ajardinadas) y Techos Tipo 3C (pisos enterrados)</t>
  </si>
  <si>
    <t xml:space="preserve">3.3) </t>
  </si>
  <si>
    <t>Resistencias Superficiales</t>
  </si>
  <si>
    <t>RST/RCA 
(m2 °C/W)</t>
  </si>
  <si>
    <t>Techo (azotea) sin cámara de aire</t>
  </si>
  <si>
    <t>Techo (azotea) con cámara de aire</t>
  </si>
  <si>
    <t>Composición</t>
  </si>
  <si>
    <t>Puente Térmico: Columnas Tipo N° 1</t>
  </si>
  <si>
    <t>Puente Térmico: Columnas Tipo N° 2</t>
  </si>
  <si>
    <t>Techos Tipo 3A (inclinados menos de 60° con la horizontal)</t>
  </si>
  <si>
    <t xml:space="preserve">3.4) </t>
  </si>
  <si>
    <t>Composición:</t>
  </si>
  <si>
    <t>Losas tipo 2B (sobre ambientes no habitables de altura mayor o igual a 1 metro)</t>
  </si>
  <si>
    <t xml:space="preserve">2.3) </t>
  </si>
  <si>
    <t>Puente Térmico: Caja de persianas (en caso el proyecto lo contemple). Ver definición en numeral 5.7 del Glosario</t>
  </si>
  <si>
    <t>Puente Térmico: Vestidura de derrame (en caso el proyecto lo contemple). Ver definición en numeral 5.53 del Glosario</t>
  </si>
  <si>
    <t>Puente Térmico: Viga N° 2</t>
  </si>
  <si>
    <t>Puente Térmico: Viga N° 1</t>
  </si>
  <si>
    <t>Puente Térmico: Sobrecimiento N° 2</t>
  </si>
  <si>
    <t>Puente Térmico: Sobrecimiento N° 1</t>
  </si>
  <si>
    <t>Muros tipo 2A (verticales de separación con ambientes no acondicionados o espacios de separación)</t>
  </si>
  <si>
    <t xml:space="preserve">2.2) </t>
  </si>
  <si>
    <t xml:space="preserve">2.1) </t>
  </si>
  <si>
    <t>Envolvente 2</t>
  </si>
  <si>
    <t>Pisos tipo 1B (sobre ambientes exteriores)</t>
  </si>
  <si>
    <t>Concreto (simple)</t>
  </si>
  <si>
    <t>Pisos tipo 4A (horizontales o ligeramente inclinados de separación entre el interior de la edificación con el terreno natural)</t>
  </si>
  <si>
    <t xml:space="preserve">4.1) </t>
  </si>
  <si>
    <t>Piso sin cámara de aire</t>
  </si>
  <si>
    <t>Piso con cámara de aire</t>
  </si>
  <si>
    <t xml:space="preserve">4.2) </t>
  </si>
  <si>
    <t>Pisos tipo 4B (sobre espacio exterior &lt; 1 m, cámara de aire)</t>
  </si>
  <si>
    <t xml:space="preserve">4.3) </t>
  </si>
  <si>
    <t>Muros tipo 4C (enterrados o semienterrados)</t>
  </si>
  <si>
    <t>TIPO DE CIELO</t>
  </si>
  <si>
    <t>[1]: Lima Metropolitana; [2]: otro lugar</t>
  </si>
  <si>
    <t>NÚMERO DE VENTANAS</t>
  </si>
  <si>
    <t>[1]: una ventana; [2]: dos ventanas</t>
  </si>
  <si>
    <t>Ventana tipo (a)</t>
  </si>
  <si>
    <t>L: ancho [m]=</t>
  </si>
  <si>
    <t>H: alto [m]=</t>
  </si>
  <si>
    <t>Z: alféizar [m]=</t>
  </si>
  <si>
    <t>DISEÑO</t>
  </si>
  <si>
    <t>D: distancia de la ventana al punto P [m]=</t>
  </si>
  <si>
    <t>E: espesor de la pared de la ventana [m]=</t>
  </si>
  <si>
    <t>altura del plano de trabajo [m]=</t>
  </si>
  <si>
    <t>DIMENSIONAMIENTO DE LA HABITACIÓN</t>
  </si>
  <si>
    <t>Lb: largo habit [m]=</t>
  </si>
  <si>
    <t>Ab: ancho habit [m]=</t>
  </si>
  <si>
    <t>Reflejancia de muro</t>
  </si>
  <si>
    <t>Reflejancia de piso</t>
  </si>
  <si>
    <t>Reflejancia de techo</t>
  </si>
  <si>
    <t>Factor de mantenimiento</t>
  </si>
  <si>
    <t>% del vano ocupado por la carpintería</t>
  </si>
  <si>
    <t>% del vano ocupado por las obstrucciones</t>
  </si>
  <si>
    <t>Transmitancia lumínica del vidrio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</si>
</sst>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0"/>
      <color rgb="FF000000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66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5" fillId="0" borderId="0" applyFont="0" applyFill="0" applyBorder="0" applyAlignment="0" applyProtection="0"/>
  </cellStyleXfs>
  <cellXfs count="109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1" applyAlignment="1">
      <alignment vertical="center"/>
    </xf>
    <xf numFmtId="0" fontId="18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0" fontId="19" fillId="16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 wrapText="1"/>
    </xf>
    <xf numFmtId="0" fontId="20" fillId="14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vertical="center"/>
    </xf>
    <xf numFmtId="0" fontId="21" fillId="14" borderId="1" xfId="0" applyFont="1" applyFill="1" applyBorder="1"/>
    <xf numFmtId="0" fontId="19" fillId="19" borderId="1" xfId="0" applyFont="1" applyFill="1" applyBorder="1" applyAlignment="1">
      <alignment vertical="center" wrapText="1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16" fillId="0" borderId="0" xfId="0" applyFont="1" applyAlignment="1">
      <alignment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0" borderId="1" xfId="1" applyFont="1" applyFill="1" applyBorder="1" applyAlignment="1">
      <alignment vertical="center" wrapText="1"/>
    </xf>
    <xf numFmtId="0" fontId="0" fillId="21" borderId="1" xfId="0" applyFill="1" applyBorder="1" applyAlignment="1">
      <alignment wrapText="1"/>
    </xf>
    <xf numFmtId="0" fontId="0" fillId="13" borderId="1" xfId="0" applyFill="1" applyBorder="1"/>
    <xf numFmtId="0" fontId="0" fillId="22" borderId="1" xfId="0" applyFill="1" applyBorder="1"/>
    <xf numFmtId="2" fontId="0" fillId="0" borderId="0" xfId="0" applyNumberFormat="1"/>
    <xf numFmtId="0" fontId="5" fillId="0" borderId="0" xfId="0" applyFont="1" applyAlignment="1">
      <alignment horizontal="left" vertic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23" borderId="21" xfId="0" applyFont="1" applyFill="1" applyBorder="1" applyAlignment="1" applyProtection="1">
      <alignment horizontal="center" vertical="center"/>
      <protection hidden="1"/>
    </xf>
    <xf numFmtId="0" fontId="1" fillId="23" borderId="22" xfId="0" applyFont="1" applyFill="1" applyBorder="1" applyAlignment="1" applyProtection="1">
      <alignment horizontal="center" vertical="center"/>
      <protection hidden="1"/>
    </xf>
    <xf numFmtId="0" fontId="8" fillId="24" borderId="21" xfId="0" applyFont="1" applyFill="1" applyBorder="1" applyAlignment="1">
      <alignment horizontal="center" vertical="center"/>
    </xf>
    <xf numFmtId="0" fontId="8" fillId="24" borderId="22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right" vertical="center"/>
    </xf>
    <xf numFmtId="1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0" fillId="24" borderId="0" xfId="0" applyFill="1" applyAlignment="1">
      <alignment vertical="center"/>
    </xf>
    <xf numFmtId="0" fontId="8" fillId="24" borderId="20" xfId="0" applyFont="1" applyFill="1" applyBorder="1" applyAlignment="1" applyProtection="1">
      <alignment horizontal="right" vertical="center"/>
      <protection hidden="1"/>
    </xf>
    <xf numFmtId="0" fontId="1" fillId="3" borderId="20" xfId="0" applyFont="1" applyFill="1" applyBorder="1" applyAlignment="1" applyProtection="1">
      <alignment horizontal="center" vertical="center"/>
      <protection locked="0" hidden="1"/>
    </xf>
    <xf numFmtId="165" fontId="1" fillId="3" borderId="20" xfId="0" applyNumberFormat="1" applyFont="1" applyFill="1" applyBorder="1" applyAlignment="1" applyProtection="1">
      <alignment horizontal="center" vertical="center"/>
      <protection locked="0" hidden="1"/>
    </xf>
    <xf numFmtId="2" fontId="3" fillId="3" borderId="1" xfId="0" applyNumberFormat="1" applyFont="1" applyFill="1" applyBorder="1" applyAlignment="1" applyProtection="1">
      <alignment horizontal="center" vertical="center"/>
      <protection locked="0" hidden="1"/>
    </xf>
    <xf numFmtId="2" fontId="1" fillId="3" borderId="20" xfId="0" applyNumberFormat="1" applyFont="1" applyFill="1" applyBorder="1" applyAlignment="1" applyProtection="1">
      <alignment horizontal="center" vertical="center"/>
      <protection locked="0" hidden="1"/>
    </xf>
    <xf numFmtId="0" fontId="1" fillId="24" borderId="0" xfId="0" applyFont="1" applyFill="1" applyAlignment="1" applyProtection="1">
      <alignment vertical="center"/>
      <protection hidden="1"/>
    </xf>
    <xf numFmtId="0" fontId="0" fillId="24" borderId="0" xfId="0" applyFill="1" applyAlignment="1" applyProtection="1">
      <alignment vertical="center"/>
      <protection hidden="1"/>
    </xf>
    <xf numFmtId="0" fontId="1" fillId="23" borderId="1" xfId="0" applyFont="1" applyFill="1" applyBorder="1" applyAlignment="1" applyProtection="1">
      <alignment horizontal="center" vertical="center"/>
      <protection hidden="1"/>
    </xf>
    <xf numFmtId="165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8" fillId="24" borderId="1" xfId="0" applyFont="1" applyFill="1" applyBorder="1" applyAlignment="1" applyProtection="1">
      <alignment horizontal="right" vertical="center"/>
      <protection hidden="1"/>
    </xf>
    <xf numFmtId="9" fontId="1" fillId="24" borderId="1" xfId="2" applyFont="1" applyFill="1" applyBorder="1" applyAlignment="1" applyProtection="1">
      <alignment horizontal="center" vertical="center"/>
      <protection locked="0" hidden="1"/>
    </xf>
    <xf numFmtId="9" fontId="1" fillId="3" borderId="1" xfId="2" applyFont="1" applyFill="1" applyBorder="1" applyAlignment="1" applyProtection="1">
      <alignment horizontal="center" vertical="center"/>
      <protection locked="0" hidden="1"/>
    </xf>
    <xf numFmtId="9" fontId="1" fillId="24" borderId="20" xfId="2" applyFont="1" applyFill="1" applyBorder="1" applyAlignment="1" applyProtection="1">
      <alignment horizontal="center" vertical="center"/>
      <protection locked="0" hidden="1"/>
    </xf>
    <xf numFmtId="0" fontId="26" fillId="24" borderId="1" xfId="0" applyFont="1" applyFill="1" applyBorder="1" applyAlignment="1" applyProtection="1">
      <alignment horizontal="right" vertical="center"/>
      <protection hidden="1"/>
    </xf>
  </cellXfs>
  <cellStyles count="3">
    <cellStyle name="Normal" xfId="0" builtinId="0"/>
    <cellStyle name="Normal 2 2" xfId="1" xr:uid="{CA90E7E1-4729-468B-B0E6-40F5ED3C237F}"/>
    <cellStyle name="Porcentaje" xfId="2" builtinId="5"/>
  </cellStyles>
  <dxfs count="0"/>
  <tableStyles count="0" defaultTableStyle="TableStyleMedium2" defaultPivotStyle="PivotStyleLight16"/>
  <colors>
    <mruColors>
      <color rgb="FF66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orage\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ael-PC\Downloads\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  <sheetName val="Hoja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C:\storage\Condensadores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54"/>
  <sheetViews>
    <sheetView topLeftCell="A4" zoomScale="82" zoomScaleNormal="82" workbookViewId="0">
      <selection activeCell="E29" sqref="E29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7.85546875" bestFit="1" customWidth="1"/>
    <col min="17" max="17" width="38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82" t="s">
        <v>79</v>
      </c>
      <c r="C2" s="82"/>
      <c r="D2" s="82"/>
      <c r="E2" s="82"/>
      <c r="F2" s="82"/>
      <c r="G2" s="82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41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13</v>
      </c>
      <c r="B25" s="82" t="s">
        <v>14</v>
      </c>
      <c r="C25" s="82"/>
      <c r="D25" s="82"/>
      <c r="E25" s="82"/>
      <c r="F25" s="82"/>
      <c r="G25" s="82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9" t="s">
        <v>82</v>
      </c>
      <c r="C27" s="36"/>
      <c r="O27" s="43" t="s">
        <v>100</v>
      </c>
    </row>
    <row r="28" spans="1:17" ht="15" customHeight="1" x14ac:dyDescent="0.25">
      <c r="B28" s="37"/>
      <c r="C28" s="36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9" t="s">
        <v>83</v>
      </c>
      <c r="O33" s="43" t="s">
        <v>106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90</v>
      </c>
      <c r="C37" s="48">
        <v>0.44</v>
      </c>
      <c r="D37" s="79">
        <f>1.2*2.1</f>
        <v>2.52</v>
      </c>
      <c r="O37" s="43" t="s">
        <v>109</v>
      </c>
    </row>
    <row r="38" spans="2:15" x14ac:dyDescent="0.25">
      <c r="B38" s="35" t="s">
        <v>90</v>
      </c>
      <c r="C38" s="48">
        <v>0.44</v>
      </c>
      <c r="D38" s="80"/>
      <c r="O38" s="43" t="s">
        <v>110</v>
      </c>
    </row>
    <row r="39" spans="2:15" x14ac:dyDescent="0.25">
      <c r="B39" s="35" t="s">
        <v>101</v>
      </c>
      <c r="C39" s="48">
        <v>0.44</v>
      </c>
      <c r="D39" s="81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9">
        <v>0.4</v>
      </c>
      <c r="D45" s="79">
        <v>24.5</v>
      </c>
      <c r="O45" s="43" t="s">
        <v>116</v>
      </c>
    </row>
    <row r="46" spans="2:15" x14ac:dyDescent="0.25">
      <c r="B46" s="35" t="s">
        <v>89</v>
      </c>
      <c r="C46" s="49">
        <v>0.3</v>
      </c>
      <c r="D46" s="80"/>
      <c r="O46" s="43" t="s">
        <v>117</v>
      </c>
    </row>
    <row r="47" spans="2:15" x14ac:dyDescent="0.25">
      <c r="B47" s="35" t="s">
        <v>89</v>
      </c>
      <c r="C47" s="49">
        <v>0.3</v>
      </c>
      <c r="D47" s="81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E53" t="s">
        <v>224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5">
        <v>0.44</v>
      </c>
      <c r="D57" s="79">
        <f>1.2*2.1</f>
        <v>2.52</v>
      </c>
      <c r="O57" s="43" t="s">
        <v>128</v>
      </c>
    </row>
    <row r="58" spans="2:15" x14ac:dyDescent="0.25">
      <c r="B58" s="35" t="s">
        <v>89</v>
      </c>
      <c r="C58" s="45">
        <v>0.44</v>
      </c>
      <c r="D58" s="80"/>
      <c r="O58" s="43" t="s">
        <v>129</v>
      </c>
    </row>
    <row r="59" spans="2:15" x14ac:dyDescent="0.25">
      <c r="B59" s="35" t="s">
        <v>89</v>
      </c>
      <c r="C59" s="45">
        <v>0.44</v>
      </c>
      <c r="D59" s="81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5">
        <v>0.44</v>
      </c>
      <c r="D69" s="79">
        <f>1.2*2.1</f>
        <v>2.52</v>
      </c>
      <c r="O69" s="43" t="s">
        <v>140</v>
      </c>
    </row>
    <row r="70" spans="2:15" x14ac:dyDescent="0.25">
      <c r="B70" s="35" t="s">
        <v>88</v>
      </c>
      <c r="C70" s="45">
        <v>0.44</v>
      </c>
      <c r="D70" s="80"/>
      <c r="O70" s="43" t="s">
        <v>141</v>
      </c>
    </row>
    <row r="71" spans="2:15" x14ac:dyDescent="0.25">
      <c r="B71" s="35" t="s">
        <v>88</v>
      </c>
      <c r="C71" s="45">
        <v>0.44</v>
      </c>
      <c r="D71" s="81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79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80"/>
      <c r="O78" s="43" t="s">
        <v>149</v>
      </c>
    </row>
    <row r="79" spans="2:15" x14ac:dyDescent="0.25">
      <c r="B79" s="35" t="s">
        <v>203</v>
      </c>
      <c r="C79" s="48">
        <v>1</v>
      </c>
      <c r="D79" s="81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79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80"/>
      <c r="O86" s="43" t="s">
        <v>157</v>
      </c>
    </row>
    <row r="87" spans="2:15" x14ac:dyDescent="0.25">
      <c r="B87" s="35" t="s">
        <v>203</v>
      </c>
      <c r="C87" s="48">
        <v>1</v>
      </c>
      <c r="D87" s="81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79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80"/>
      <c r="O94" s="43" t="s">
        <v>165</v>
      </c>
    </row>
    <row r="95" spans="2:15" x14ac:dyDescent="0.25">
      <c r="B95" s="35" t="s">
        <v>93</v>
      </c>
      <c r="C95" s="48">
        <v>1</v>
      </c>
      <c r="D95" s="81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79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80"/>
      <c r="O102" s="43" t="s">
        <v>173</v>
      </c>
    </row>
    <row r="103" spans="2:15" x14ac:dyDescent="0.25">
      <c r="B103" s="35" t="s">
        <v>198</v>
      </c>
      <c r="C103" s="48">
        <v>1</v>
      </c>
      <c r="D103" s="81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79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80"/>
      <c r="O110" s="43" t="s">
        <v>181</v>
      </c>
    </row>
    <row r="111" spans="2:15" x14ac:dyDescent="0.25">
      <c r="B111" s="35" t="s">
        <v>119</v>
      </c>
      <c r="C111" s="48">
        <v>1</v>
      </c>
      <c r="D111" s="81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79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80"/>
      <c r="O118" s="43" t="s">
        <v>189</v>
      </c>
    </row>
    <row r="119" spans="2:15" x14ac:dyDescent="0.25">
      <c r="B119" s="35" t="s">
        <v>200</v>
      </c>
      <c r="C119" s="48">
        <v>1</v>
      </c>
      <c r="D119" s="81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 t="shared" ref="D126:D127" si="2">(1.2*4)*10</f>
        <v>48</v>
      </c>
      <c r="E126" s="8">
        <f t="shared" ref="E126:E127" si="3"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 t="shared" si="2"/>
        <v>48</v>
      </c>
      <c r="E127" s="8">
        <f t="shared" si="3"/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79">
        <v>23.1</v>
      </c>
    </row>
    <row r="138" spans="1:15" x14ac:dyDescent="0.25">
      <c r="B138" s="35" t="s">
        <v>198</v>
      </c>
      <c r="C138" s="48">
        <v>1</v>
      </c>
      <c r="D138" s="80"/>
    </row>
    <row r="139" spans="1:15" x14ac:dyDescent="0.25">
      <c r="B139" s="35" t="s">
        <v>200</v>
      </c>
      <c r="C139" s="48">
        <v>1</v>
      </c>
      <c r="D139" s="81"/>
    </row>
    <row r="142" spans="1:15" ht="21" x14ac:dyDescent="0.25">
      <c r="A142" s="78">
        <v>1.3</v>
      </c>
      <c r="B142" s="82" t="s">
        <v>269</v>
      </c>
      <c r="C142" s="82"/>
      <c r="D142" s="82"/>
      <c r="E142" s="82"/>
      <c r="F142" s="82"/>
      <c r="G142" s="82"/>
    </row>
    <row r="144" spans="1:15" ht="18.75" x14ac:dyDescent="0.3">
      <c r="B144" s="33" t="s">
        <v>82</v>
      </c>
      <c r="C144" s="70"/>
    </row>
    <row r="145" spans="2:4" x14ac:dyDescent="0.25">
      <c r="C145" s="70"/>
    </row>
    <row r="146" spans="2:4" ht="30" x14ac:dyDescent="0.25">
      <c r="B146" s="40" t="s">
        <v>1</v>
      </c>
      <c r="C146" s="41" t="s">
        <v>78</v>
      </c>
    </row>
    <row r="147" spans="2:4" x14ac:dyDescent="0.25">
      <c r="B147" s="42" t="s">
        <v>80</v>
      </c>
      <c r="C147" s="40">
        <v>0.11</v>
      </c>
    </row>
    <row r="148" spans="2:4" x14ac:dyDescent="0.25">
      <c r="B148" s="42" t="s">
        <v>81</v>
      </c>
      <c r="C148" s="40">
        <v>0.06</v>
      </c>
    </row>
    <row r="150" spans="2:4" ht="15.75" x14ac:dyDescent="0.25">
      <c r="B150" s="10" t="s">
        <v>256</v>
      </c>
    </row>
    <row r="151" spans="2:4" x14ac:dyDescent="0.25">
      <c r="B151" s="38" t="s">
        <v>1</v>
      </c>
      <c r="C151" s="38" t="s">
        <v>77</v>
      </c>
      <c r="D151" s="5" t="s">
        <v>12</v>
      </c>
    </row>
    <row r="152" spans="2:4" x14ac:dyDescent="0.25">
      <c r="B152" s="35" t="s">
        <v>90</v>
      </c>
      <c r="C152" s="48">
        <v>0.44</v>
      </c>
      <c r="D152" s="79">
        <f>1.2*2.1</f>
        <v>2.52</v>
      </c>
    </row>
    <row r="153" spans="2:4" x14ac:dyDescent="0.25">
      <c r="B153" s="35" t="s">
        <v>90</v>
      </c>
      <c r="C153" s="48">
        <v>0.44</v>
      </c>
      <c r="D153" s="80"/>
    </row>
    <row r="154" spans="2:4" x14ac:dyDescent="0.25">
      <c r="B154" s="35" t="s">
        <v>101</v>
      </c>
      <c r="C154" s="48">
        <v>0.44</v>
      </c>
      <c r="D154" s="81"/>
    </row>
  </sheetData>
  <mergeCells count="15">
    <mergeCell ref="D117:D119"/>
    <mergeCell ref="D137:D139"/>
    <mergeCell ref="B142:G142"/>
    <mergeCell ref="D152:D154"/>
    <mergeCell ref="D77:D79"/>
    <mergeCell ref="D85:D87"/>
    <mergeCell ref="D93:D95"/>
    <mergeCell ref="D101:D103"/>
    <mergeCell ref="D109:D111"/>
    <mergeCell ref="D69:D71"/>
    <mergeCell ref="B2:G2"/>
    <mergeCell ref="B25:G25"/>
    <mergeCell ref="D37:D39"/>
    <mergeCell ref="D45:D47"/>
    <mergeCell ref="D57:D59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 B127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 B125:B127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 B133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F649-7C2E-467B-83D1-668A13960686}">
  <dimension ref="A1:Q154"/>
  <sheetViews>
    <sheetView zoomScale="96" zoomScaleNormal="96" workbookViewId="0">
      <selection activeCell="Q21" sqref="Q21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1" spans="1:17" ht="21" customHeight="1" x14ac:dyDescent="0.35">
      <c r="A1" s="83" t="s">
        <v>268</v>
      </c>
      <c r="B1" s="83"/>
      <c r="C1" s="83"/>
      <c r="D1" s="83"/>
      <c r="E1" s="83"/>
      <c r="F1" s="83"/>
      <c r="G1" s="83"/>
    </row>
    <row r="2" spans="1:17" ht="39.75" customHeight="1" x14ac:dyDescent="0.35">
      <c r="A2" s="78" t="s">
        <v>267</v>
      </c>
      <c r="B2" s="82" t="s">
        <v>79</v>
      </c>
      <c r="C2" s="82"/>
      <c r="D2" s="82"/>
      <c r="E2" s="82"/>
      <c r="F2" s="82"/>
      <c r="G2" s="82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>
        <v>6.0000000000000001E-3</v>
      </c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>
        <v>6.0000000000000001E-3</v>
      </c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>(1.2*4)*10</f>
        <v>48</v>
      </c>
      <c r="E14" s="8">
        <f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>(1.2*4)*10</f>
        <v>48</v>
      </c>
      <c r="E15" s="8">
        <f>C15*D15</f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266</v>
      </c>
      <c r="B25" s="82" t="s">
        <v>265</v>
      </c>
      <c r="C25" s="82"/>
      <c r="D25" s="82"/>
      <c r="E25" s="82"/>
      <c r="F25" s="82"/>
      <c r="G25" s="82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3" t="s">
        <v>82</v>
      </c>
      <c r="C27" s="70"/>
      <c r="O27" s="43" t="s">
        <v>100</v>
      </c>
    </row>
    <row r="28" spans="1:17" ht="15" customHeight="1" x14ac:dyDescent="0.25">
      <c r="C28" s="70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3" t="s">
        <v>83</v>
      </c>
      <c r="O33" s="43" t="s">
        <v>106</v>
      </c>
    </row>
    <row r="34" spans="2:15" ht="14.25" customHeight="1" x14ac:dyDescent="0.3">
      <c r="B34" s="33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270</v>
      </c>
      <c r="C37" s="48">
        <v>0.44</v>
      </c>
      <c r="D37" s="79">
        <f>1.2*2.1</f>
        <v>2.52</v>
      </c>
      <c r="O37" s="43" t="s">
        <v>109</v>
      </c>
    </row>
    <row r="38" spans="2:15" x14ac:dyDescent="0.25">
      <c r="B38" s="35" t="s">
        <v>270</v>
      </c>
      <c r="C38" s="48">
        <v>0.44</v>
      </c>
      <c r="D38" s="80"/>
      <c r="O38" s="43" t="s">
        <v>110</v>
      </c>
    </row>
    <row r="39" spans="2:15" x14ac:dyDescent="0.25">
      <c r="B39" s="35" t="s">
        <v>270</v>
      </c>
      <c r="C39" s="48">
        <v>0.44</v>
      </c>
      <c r="D39" s="81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8">
        <v>0.4</v>
      </c>
      <c r="D45" s="79">
        <v>24.5</v>
      </c>
      <c r="O45" s="43" t="s">
        <v>116</v>
      </c>
    </row>
    <row r="46" spans="2:15" x14ac:dyDescent="0.25">
      <c r="B46" s="35" t="s">
        <v>89</v>
      </c>
      <c r="C46" s="48">
        <v>0.3</v>
      </c>
      <c r="D46" s="80"/>
      <c r="O46" s="43" t="s">
        <v>117</v>
      </c>
    </row>
    <row r="47" spans="2:15" x14ac:dyDescent="0.25">
      <c r="B47" s="35" t="s">
        <v>89</v>
      </c>
      <c r="C47" s="48">
        <v>0.3</v>
      </c>
      <c r="D47" s="81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8">
        <v>0.44</v>
      </c>
      <c r="D57" s="79">
        <f>1.2*2.1</f>
        <v>2.52</v>
      </c>
      <c r="O57" s="43" t="s">
        <v>128</v>
      </c>
    </row>
    <row r="58" spans="2:15" x14ac:dyDescent="0.25">
      <c r="B58" s="35" t="s">
        <v>89</v>
      </c>
      <c r="C58" s="48">
        <v>0.44</v>
      </c>
      <c r="D58" s="80"/>
      <c r="O58" s="43" t="s">
        <v>129</v>
      </c>
    </row>
    <row r="59" spans="2:15" x14ac:dyDescent="0.25">
      <c r="B59" s="35" t="s">
        <v>89</v>
      </c>
      <c r="C59" s="48">
        <v>0.44</v>
      </c>
      <c r="D59" s="81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8">
        <v>0.44</v>
      </c>
      <c r="D69" s="79">
        <f>1.2*2.1</f>
        <v>2.52</v>
      </c>
      <c r="O69" s="43" t="s">
        <v>140</v>
      </c>
    </row>
    <row r="70" spans="2:15" x14ac:dyDescent="0.25">
      <c r="B70" s="35" t="s">
        <v>88</v>
      </c>
      <c r="C70" s="48">
        <v>0.44</v>
      </c>
      <c r="D70" s="80"/>
      <c r="O70" s="43" t="s">
        <v>141</v>
      </c>
    </row>
    <row r="71" spans="2:15" x14ac:dyDescent="0.25">
      <c r="B71" s="35" t="s">
        <v>88</v>
      </c>
      <c r="C71" s="48">
        <v>0.44</v>
      </c>
      <c r="D71" s="81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79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80"/>
      <c r="O78" s="43" t="s">
        <v>149</v>
      </c>
    </row>
    <row r="79" spans="2:15" x14ac:dyDescent="0.25">
      <c r="B79" s="35" t="s">
        <v>203</v>
      </c>
      <c r="C79" s="48">
        <v>1</v>
      </c>
      <c r="D79" s="81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79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80"/>
      <c r="O86" s="43" t="s">
        <v>157</v>
      </c>
    </row>
    <row r="87" spans="2:15" x14ac:dyDescent="0.25">
      <c r="B87" s="35" t="s">
        <v>203</v>
      </c>
      <c r="C87" s="48">
        <v>1</v>
      </c>
      <c r="D87" s="81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79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80"/>
      <c r="O94" s="43" t="s">
        <v>165</v>
      </c>
    </row>
    <row r="95" spans="2:15" x14ac:dyDescent="0.25">
      <c r="B95" s="35" t="s">
        <v>93</v>
      </c>
      <c r="C95" s="48">
        <v>1</v>
      </c>
      <c r="D95" s="81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79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80"/>
      <c r="O102" s="43" t="s">
        <v>173</v>
      </c>
    </row>
    <row r="103" spans="2:15" x14ac:dyDescent="0.25">
      <c r="B103" s="35" t="s">
        <v>198</v>
      </c>
      <c r="C103" s="48">
        <v>1</v>
      </c>
      <c r="D103" s="81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79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80"/>
      <c r="O110" s="43" t="s">
        <v>181</v>
      </c>
    </row>
    <row r="111" spans="2:15" x14ac:dyDescent="0.25">
      <c r="B111" s="35" t="s">
        <v>119</v>
      </c>
      <c r="C111" s="48">
        <v>1</v>
      </c>
      <c r="D111" s="81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79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80"/>
      <c r="O118" s="43" t="s">
        <v>189</v>
      </c>
    </row>
    <row r="119" spans="2:15" x14ac:dyDescent="0.25">
      <c r="B119" s="35" t="s">
        <v>200</v>
      </c>
      <c r="C119" s="48">
        <v>1</v>
      </c>
      <c r="D119" s="81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>(1.2*4)*10</f>
        <v>48</v>
      </c>
      <c r="E126" s="8">
        <f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>(1.2*4)*10</f>
        <v>48</v>
      </c>
      <c r="E127" s="8">
        <f>C127*D127</f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79">
        <v>23.1</v>
      </c>
    </row>
    <row r="138" spans="1:15" x14ac:dyDescent="0.25">
      <c r="B138" s="35" t="s">
        <v>198</v>
      </c>
      <c r="C138" s="48">
        <v>1</v>
      </c>
      <c r="D138" s="80"/>
    </row>
    <row r="139" spans="1:15" x14ac:dyDescent="0.25">
      <c r="B139" s="35" t="s">
        <v>200</v>
      </c>
      <c r="C139" s="48">
        <v>1</v>
      </c>
      <c r="D139" s="81"/>
    </row>
    <row r="142" spans="1:15" ht="21" x14ac:dyDescent="0.35">
      <c r="A142" s="1" t="s">
        <v>258</v>
      </c>
      <c r="B142" s="82" t="s">
        <v>257</v>
      </c>
      <c r="C142" s="82"/>
      <c r="D142" s="82"/>
      <c r="E142" s="82"/>
      <c r="F142" s="82"/>
      <c r="G142" s="82"/>
    </row>
    <row r="144" spans="1:15" ht="18.75" x14ac:dyDescent="0.3">
      <c r="B144" s="33" t="s">
        <v>82</v>
      </c>
      <c r="C144" s="70"/>
    </row>
    <row r="145" spans="2:8" x14ac:dyDescent="0.25">
      <c r="C145" s="70"/>
    </row>
    <row r="146" spans="2:8" ht="30" x14ac:dyDescent="0.25">
      <c r="B146" s="40" t="s">
        <v>1</v>
      </c>
      <c r="C146" s="41" t="s">
        <v>78</v>
      </c>
    </row>
    <row r="147" spans="2:8" x14ac:dyDescent="0.25">
      <c r="B147" s="42" t="s">
        <v>80</v>
      </c>
      <c r="C147" s="40">
        <v>0.11</v>
      </c>
    </row>
    <row r="148" spans="2:8" x14ac:dyDescent="0.25">
      <c r="B148" s="42" t="s">
        <v>81</v>
      </c>
      <c r="C148" s="40">
        <v>0.06</v>
      </c>
    </row>
    <row r="149" spans="2:8" x14ac:dyDescent="0.25">
      <c r="H149" s="77"/>
    </row>
    <row r="150" spans="2:8" ht="15.75" x14ac:dyDescent="0.25">
      <c r="B150" s="10" t="s">
        <v>256</v>
      </c>
    </row>
    <row r="151" spans="2:8" x14ac:dyDescent="0.25">
      <c r="B151" s="38" t="s">
        <v>1</v>
      </c>
      <c r="C151" s="38" t="s">
        <v>77</v>
      </c>
      <c r="D151" s="5" t="s">
        <v>12</v>
      </c>
    </row>
    <row r="152" spans="2:8" x14ac:dyDescent="0.25">
      <c r="B152" s="35" t="s">
        <v>90</v>
      </c>
      <c r="C152" s="48">
        <v>0.44</v>
      </c>
      <c r="D152" s="79">
        <f>1.2*2.1</f>
        <v>2.52</v>
      </c>
    </row>
    <row r="153" spans="2:8" x14ac:dyDescent="0.25">
      <c r="B153" s="35" t="s">
        <v>90</v>
      </c>
      <c r="C153" s="48">
        <v>0.44</v>
      </c>
      <c r="D153" s="80"/>
    </row>
    <row r="154" spans="2:8" x14ac:dyDescent="0.25">
      <c r="B154" s="35" t="s">
        <v>101</v>
      </c>
      <c r="C154" s="48">
        <v>0.44</v>
      </c>
      <c r="D154" s="81"/>
    </row>
  </sheetData>
  <mergeCells count="16">
    <mergeCell ref="D117:D119"/>
    <mergeCell ref="D137:D139"/>
    <mergeCell ref="B142:G142"/>
    <mergeCell ref="D152:D154"/>
    <mergeCell ref="D69:D71"/>
    <mergeCell ref="D77:D79"/>
    <mergeCell ref="D85:D87"/>
    <mergeCell ref="D93:D95"/>
    <mergeCell ref="D101:D103"/>
    <mergeCell ref="D109:D111"/>
    <mergeCell ref="D57:D59"/>
    <mergeCell ref="A1:G1"/>
    <mergeCell ref="B2:G2"/>
    <mergeCell ref="B25:G25"/>
    <mergeCell ref="D37:D39"/>
    <mergeCell ref="D45:D47"/>
  </mergeCells>
  <dataValidations count="7">
    <dataValidation type="list" allowBlank="1" showInputMessage="1" showErrorMessage="1" sqref="B21:B23" xr:uid="{5F032077-0F11-4022-B12C-DE4FE12F1034}">
      <formula1>TIPO_DE_CARPINTERÍA_DE_PUERTA_O_MARCO__CON_AMBIENTE_EXTERIOR</formula1>
    </dataValidation>
    <dataValidation type="list" allowBlank="1" showInputMessage="1" showErrorMessage="1" sqref="B15:B16 B127" xr:uid="{3EFB093D-CB1B-44B7-A222-ABA6BB30765E}">
      <formula1>TIPO_DE_CARPINTERÍA_DEL_MARCO__DE_VENTANA__VERTICAL</formula1>
    </dataValidation>
    <dataValidation type="list" allowBlank="1" showInputMessage="1" showErrorMessage="1" sqref="B8:B9" xr:uid="{04FD1850-6362-464A-8CA7-FD65C6171DE7}">
      <formula1>ListaTipoVidrioPoli</formula1>
    </dataValidation>
    <dataValidation type="list" allowBlank="1" showInputMessage="1" showErrorMessage="1" sqref="B13:B15 B125:B127" xr:uid="{C963CFF7-A837-4D10-8790-C279580F7CF9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CE551986-1916-4CA6-8DAB-487A6E93618D}">
      <formula1>ListaTipoMaterialesVarios</formula1>
    </dataValidation>
    <dataValidation type="list" allowBlank="1" showInputMessage="1" showErrorMessage="1" sqref="B10" xr:uid="{598D0740-B4DA-41E6-9B8C-164C8061A4C7}">
      <formula1>$M$31:$M$61</formula1>
    </dataValidation>
    <dataValidation type="list" allowBlank="1" showInputMessage="1" showErrorMessage="1" sqref="B53 B65 B133" xr:uid="{C9568652-519D-4905-9865-91E630E9C060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915D-F4AF-4501-AD9D-A15696411677}">
  <dimension ref="A2:P150"/>
  <sheetViews>
    <sheetView topLeftCell="A4" zoomScaleNormal="100" workbookViewId="0">
      <selection activeCell="C18" sqref="C18"/>
    </sheetView>
  </sheetViews>
  <sheetFormatPr baseColWidth="10" defaultRowHeight="15" x14ac:dyDescent="0.25"/>
  <cols>
    <col min="1" max="1" width="6.28515625" bestFit="1" customWidth="1"/>
    <col min="2" max="2" width="80.28515625" customWidth="1"/>
    <col min="3" max="3" width="14.85546875" bestFit="1" customWidth="1"/>
    <col min="4" max="4" width="16.42578125" customWidth="1"/>
    <col min="5" max="5" width="15.140625" customWidth="1"/>
    <col min="7" max="7" width="15.85546875" customWidth="1"/>
    <col min="12" max="12" width="65.42578125" bestFit="1" customWidth="1"/>
    <col min="14" max="14" width="71.7109375" bestFit="1" customWidth="1"/>
    <col min="16" max="16" width="85.42578125" bestFit="1" customWidth="1"/>
  </cols>
  <sheetData>
    <row r="2" spans="1:16" ht="21" x14ac:dyDescent="0.3">
      <c r="A2" s="33" t="s">
        <v>241</v>
      </c>
      <c r="B2" s="82" t="s">
        <v>225</v>
      </c>
      <c r="C2" s="82"/>
      <c r="D2" s="82"/>
      <c r="E2" s="82"/>
      <c r="F2" s="82"/>
      <c r="G2" s="82"/>
      <c r="L2" s="51" t="s">
        <v>15</v>
      </c>
      <c r="M2" s="50"/>
      <c r="N2" s="51" t="s">
        <v>38</v>
      </c>
      <c r="O2" s="50"/>
      <c r="P2" s="51" t="s">
        <v>226</v>
      </c>
    </row>
    <row r="3" spans="1:16" x14ac:dyDescent="0.25">
      <c r="A3" s="61"/>
      <c r="B3" s="63"/>
      <c r="C3" s="63"/>
      <c r="D3" s="63"/>
      <c r="E3" s="63"/>
      <c r="F3" s="63"/>
      <c r="G3" s="63"/>
      <c r="H3" s="62"/>
      <c r="I3" s="62"/>
      <c r="J3" s="62"/>
      <c r="L3" s="12" t="s">
        <v>7</v>
      </c>
      <c r="M3" s="50"/>
      <c r="N3" s="12" t="s">
        <v>9</v>
      </c>
      <c r="O3" s="50"/>
      <c r="P3" s="12" t="s">
        <v>227</v>
      </c>
    </row>
    <row r="4" spans="1:16" ht="18.75" x14ac:dyDescent="0.3">
      <c r="B4" s="68" t="s">
        <v>5</v>
      </c>
      <c r="C4" s="64"/>
      <c r="D4" s="64"/>
      <c r="E4" s="64"/>
      <c r="F4" s="64"/>
      <c r="G4" s="64"/>
      <c r="L4" s="52" t="s">
        <v>16</v>
      </c>
      <c r="M4" s="50"/>
      <c r="N4" s="53" t="s">
        <v>39</v>
      </c>
      <c r="O4" s="50"/>
      <c r="P4" s="54" t="s">
        <v>46</v>
      </c>
    </row>
    <row r="5" spans="1:16" x14ac:dyDescent="0.25">
      <c r="B5" s="4" t="s">
        <v>1</v>
      </c>
      <c r="C5" s="4" t="s">
        <v>2</v>
      </c>
      <c r="D5" s="5" t="s">
        <v>12</v>
      </c>
      <c r="E5" s="64"/>
      <c r="F5" s="64"/>
      <c r="G5" s="64"/>
      <c r="L5" s="52" t="s">
        <v>17</v>
      </c>
      <c r="M5" s="50"/>
      <c r="N5" s="53" t="s">
        <v>40</v>
      </c>
      <c r="O5" s="50"/>
      <c r="P5" s="54" t="s">
        <v>47</v>
      </c>
    </row>
    <row r="6" spans="1:16" x14ac:dyDescent="0.25">
      <c r="B6" s="72" t="s">
        <v>16</v>
      </c>
      <c r="C6" s="6"/>
      <c r="D6" s="3">
        <v>14.4</v>
      </c>
      <c r="E6" s="64"/>
      <c r="F6" s="64"/>
      <c r="G6" s="64"/>
      <c r="L6" s="52" t="s">
        <v>18</v>
      </c>
      <c r="M6" s="50"/>
      <c r="N6" s="53" t="s">
        <v>41</v>
      </c>
      <c r="O6" s="50"/>
      <c r="P6" s="54" t="s">
        <v>228</v>
      </c>
    </row>
    <row r="7" spans="1:16" x14ac:dyDescent="0.25">
      <c r="B7" s="72" t="s">
        <v>17</v>
      </c>
      <c r="C7" s="6"/>
      <c r="D7" s="3">
        <v>14.4</v>
      </c>
      <c r="E7" s="64"/>
      <c r="F7" s="64"/>
      <c r="G7" s="64"/>
      <c r="L7" s="52" t="s">
        <v>19</v>
      </c>
      <c r="M7" s="50"/>
      <c r="N7" s="53" t="s">
        <v>42</v>
      </c>
      <c r="O7" s="50"/>
      <c r="P7" s="54" t="s">
        <v>229</v>
      </c>
    </row>
    <row r="8" spans="1:16" x14ac:dyDescent="0.25">
      <c r="B8" s="64"/>
      <c r="C8" s="64"/>
      <c r="D8" s="64"/>
      <c r="E8" s="64"/>
      <c r="F8" s="64"/>
      <c r="G8" s="64"/>
      <c r="L8" s="52" t="s">
        <v>20</v>
      </c>
      <c r="M8" s="50"/>
      <c r="N8" s="53" t="s">
        <v>43</v>
      </c>
      <c r="O8" s="50"/>
      <c r="P8" s="54" t="s">
        <v>230</v>
      </c>
    </row>
    <row r="9" spans="1:16" ht="18.75" x14ac:dyDescent="0.3">
      <c r="B9" s="68" t="s">
        <v>8</v>
      </c>
      <c r="C9" s="64"/>
      <c r="D9" s="64"/>
      <c r="E9" s="64"/>
      <c r="F9" s="64"/>
      <c r="G9" s="64"/>
      <c r="L9" s="52" t="s">
        <v>21</v>
      </c>
      <c r="M9" s="50"/>
      <c r="N9" s="53" t="s">
        <v>44</v>
      </c>
      <c r="O9" s="50"/>
      <c r="P9" s="54" t="s">
        <v>231</v>
      </c>
    </row>
    <row r="10" spans="1:16" x14ac:dyDescent="0.25">
      <c r="B10" s="4" t="s">
        <v>1</v>
      </c>
      <c r="C10" s="4" t="s">
        <v>2</v>
      </c>
      <c r="D10" s="4" t="s">
        <v>3</v>
      </c>
      <c r="E10" s="5" t="s">
        <v>12</v>
      </c>
      <c r="F10" s="64"/>
      <c r="G10" s="64"/>
      <c r="L10" s="52" t="s">
        <v>22</v>
      </c>
      <c r="M10" s="50"/>
      <c r="N10" s="53" t="s">
        <v>45</v>
      </c>
      <c r="O10" s="50"/>
      <c r="P10" s="54" t="s">
        <v>232</v>
      </c>
    </row>
    <row r="11" spans="1:16" x14ac:dyDescent="0.25">
      <c r="B11" s="73" t="s">
        <v>39</v>
      </c>
      <c r="C11" s="6">
        <v>3.5000000000000003E-2</v>
      </c>
      <c r="D11" s="3">
        <f>(1.2*4)*10</f>
        <v>48</v>
      </c>
      <c r="E11" s="3">
        <f>C11*D11</f>
        <v>1.6800000000000002</v>
      </c>
      <c r="F11" s="64"/>
      <c r="G11" s="64"/>
      <c r="L11" s="52" t="s">
        <v>23</v>
      </c>
      <c r="M11" s="50"/>
      <c r="N11" s="50"/>
      <c r="O11" s="50"/>
      <c r="P11" s="54" t="s">
        <v>233</v>
      </c>
    </row>
    <row r="12" spans="1:16" x14ac:dyDescent="0.25">
      <c r="B12" s="73" t="s">
        <v>40</v>
      </c>
      <c r="C12" s="6">
        <v>3.5000000000000003E-2</v>
      </c>
      <c r="D12" s="3">
        <f t="shared" ref="D12:D13" si="0">(1.2*4)*10</f>
        <v>48</v>
      </c>
      <c r="E12" s="3">
        <f t="shared" ref="E12:E13" si="1">C12*D12</f>
        <v>1.6800000000000002</v>
      </c>
      <c r="F12" s="64"/>
      <c r="G12" s="64"/>
      <c r="L12" s="52" t="s">
        <v>24</v>
      </c>
      <c r="M12" s="50"/>
      <c r="N12" s="50"/>
      <c r="O12" s="50"/>
      <c r="P12" s="54" t="s">
        <v>234</v>
      </c>
    </row>
    <row r="13" spans="1:16" x14ac:dyDescent="0.25">
      <c r="B13" s="73" t="s">
        <v>39</v>
      </c>
      <c r="C13" s="6">
        <v>3.5000000000000003E-2</v>
      </c>
      <c r="D13" s="3">
        <f t="shared" si="0"/>
        <v>48</v>
      </c>
      <c r="E13" s="3">
        <f t="shared" si="1"/>
        <v>1.6800000000000002</v>
      </c>
      <c r="F13" s="64"/>
      <c r="G13" s="64"/>
      <c r="L13" s="55" t="s">
        <v>25</v>
      </c>
      <c r="M13" s="50"/>
      <c r="N13" s="50"/>
      <c r="O13" s="50"/>
      <c r="P13" s="56" t="s">
        <v>235</v>
      </c>
    </row>
    <row r="14" spans="1:16" x14ac:dyDescent="0.25">
      <c r="B14" s="64"/>
      <c r="C14" s="64"/>
      <c r="D14" s="64"/>
      <c r="E14" s="64"/>
      <c r="F14" s="64"/>
      <c r="G14" s="64"/>
      <c r="L14" s="55" t="s">
        <v>26</v>
      </c>
      <c r="M14" s="50"/>
      <c r="N14" s="50"/>
      <c r="O14" s="50"/>
      <c r="P14" s="56" t="s">
        <v>236</v>
      </c>
    </row>
    <row r="15" spans="1:16" x14ac:dyDescent="0.25">
      <c r="B15" s="64"/>
      <c r="C15" s="64"/>
      <c r="D15" s="64"/>
      <c r="E15" s="64"/>
      <c r="F15" s="64"/>
      <c r="G15" s="64"/>
      <c r="L15" s="55" t="s">
        <v>27</v>
      </c>
      <c r="M15" s="50"/>
      <c r="N15" s="50"/>
      <c r="O15" s="50"/>
      <c r="P15" s="56" t="s">
        <v>237</v>
      </c>
    </row>
    <row r="16" spans="1:16" ht="21" x14ac:dyDescent="0.3">
      <c r="A16" s="33" t="s">
        <v>242</v>
      </c>
      <c r="B16" s="82" t="s">
        <v>243</v>
      </c>
      <c r="C16" s="82"/>
      <c r="D16" s="82"/>
      <c r="E16" s="82"/>
      <c r="F16" s="82"/>
      <c r="G16" s="82"/>
      <c r="L16" s="55" t="s">
        <v>28</v>
      </c>
      <c r="M16" s="50"/>
      <c r="N16" s="50"/>
      <c r="O16" s="50"/>
      <c r="P16" s="54" t="s">
        <v>238</v>
      </c>
    </row>
    <row r="17" spans="1:16" x14ac:dyDescent="0.25">
      <c r="B17" s="64"/>
      <c r="C17" s="64"/>
      <c r="D17" s="64"/>
      <c r="E17" s="64"/>
      <c r="F17" s="64"/>
      <c r="G17" s="64"/>
      <c r="L17" s="55" t="s">
        <v>29</v>
      </c>
      <c r="M17" s="50"/>
      <c r="N17" s="50"/>
      <c r="O17" s="50"/>
      <c r="P17" s="50"/>
    </row>
    <row r="18" spans="1:16" ht="18.75" x14ac:dyDescent="0.3">
      <c r="B18" s="68" t="s">
        <v>244</v>
      </c>
      <c r="C18" s="64"/>
      <c r="D18" s="64"/>
      <c r="E18" s="64"/>
      <c r="F18" s="64"/>
      <c r="G18" s="64"/>
      <c r="L18" s="55" t="s">
        <v>30</v>
      </c>
      <c r="M18" s="50"/>
      <c r="N18" s="50"/>
      <c r="O18" s="50"/>
      <c r="P18" s="50"/>
    </row>
    <row r="19" spans="1:16" x14ac:dyDescent="0.25">
      <c r="B19" s="4" t="s">
        <v>1</v>
      </c>
      <c r="C19" s="4" t="s">
        <v>2</v>
      </c>
      <c r="D19" s="5" t="s">
        <v>12</v>
      </c>
      <c r="E19" s="64"/>
      <c r="F19" s="64"/>
      <c r="G19" s="64"/>
      <c r="L19" s="55" t="s">
        <v>31</v>
      </c>
      <c r="M19" s="50"/>
      <c r="N19" s="50"/>
      <c r="O19" s="50"/>
      <c r="P19" s="50"/>
    </row>
    <row r="20" spans="1:16" x14ac:dyDescent="0.25">
      <c r="B20" s="74" t="s">
        <v>46</v>
      </c>
      <c r="C20" s="65"/>
      <c r="D20" s="3">
        <v>14.4</v>
      </c>
      <c r="E20" s="64"/>
      <c r="F20" s="64"/>
      <c r="G20" s="64"/>
      <c r="L20" s="55" t="s">
        <v>32</v>
      </c>
      <c r="M20" s="50"/>
      <c r="N20" s="50"/>
      <c r="O20" s="50"/>
      <c r="P20" s="50"/>
    </row>
    <row r="21" spans="1:16" ht="18" customHeight="1" x14ac:dyDescent="0.25">
      <c r="B21" s="74" t="s">
        <v>229</v>
      </c>
      <c r="C21" s="65"/>
      <c r="D21" s="3">
        <v>14.4</v>
      </c>
      <c r="E21" s="64"/>
      <c r="F21" s="64"/>
      <c r="G21" s="64"/>
      <c r="L21" s="55" t="s">
        <v>33</v>
      </c>
      <c r="M21" s="50"/>
      <c r="N21" s="50"/>
      <c r="O21" s="50"/>
      <c r="P21" s="50"/>
    </row>
    <row r="22" spans="1:16" x14ac:dyDescent="0.25">
      <c r="B22" s="74" t="s">
        <v>235</v>
      </c>
      <c r="C22" s="65"/>
      <c r="D22" s="3">
        <v>14.4</v>
      </c>
      <c r="E22" s="64"/>
      <c r="F22" s="64"/>
      <c r="G22" s="64"/>
      <c r="L22" s="55" t="s">
        <v>34</v>
      </c>
      <c r="M22" s="50"/>
      <c r="N22" s="50"/>
      <c r="O22" s="50"/>
      <c r="P22" s="50"/>
    </row>
    <row r="23" spans="1:16" x14ac:dyDescent="0.25">
      <c r="B23" s="64"/>
      <c r="C23" s="64"/>
      <c r="D23" s="64"/>
      <c r="E23" s="64"/>
      <c r="F23" s="64"/>
      <c r="G23" s="64"/>
      <c r="L23" s="55" t="s">
        <v>35</v>
      </c>
      <c r="M23" s="50"/>
      <c r="N23" s="50"/>
      <c r="O23" s="50"/>
      <c r="P23" s="50"/>
    </row>
    <row r="24" spans="1:16" x14ac:dyDescent="0.25">
      <c r="B24" s="64"/>
      <c r="C24" s="64"/>
      <c r="D24" s="64"/>
      <c r="E24" s="64"/>
      <c r="F24" s="64"/>
      <c r="G24" s="64"/>
      <c r="L24" s="55" t="s">
        <v>36</v>
      </c>
      <c r="M24" s="50"/>
      <c r="N24" s="50"/>
      <c r="O24" s="50"/>
      <c r="P24" s="50"/>
    </row>
    <row r="25" spans="1:16" ht="21" customHeight="1" x14ac:dyDescent="0.3">
      <c r="A25" s="33" t="s">
        <v>246</v>
      </c>
      <c r="B25" s="82" t="s">
        <v>245</v>
      </c>
      <c r="C25" s="82"/>
      <c r="D25" s="82"/>
      <c r="E25" s="82"/>
      <c r="F25" s="82"/>
      <c r="G25" s="82"/>
      <c r="L25" s="55" t="s">
        <v>37</v>
      </c>
      <c r="M25" s="50"/>
      <c r="N25" s="50"/>
      <c r="O25" s="50"/>
      <c r="P25" s="50"/>
    </row>
    <row r="26" spans="1:16" x14ac:dyDescent="0.25">
      <c r="B26" s="64"/>
      <c r="C26" s="64"/>
      <c r="D26" s="64"/>
      <c r="E26" s="64"/>
      <c r="F26" s="64"/>
      <c r="G26" s="64"/>
      <c r="L26" s="55" t="s">
        <v>6</v>
      </c>
      <c r="M26" s="50"/>
      <c r="N26" s="50"/>
      <c r="O26" s="50"/>
      <c r="P26" s="50"/>
    </row>
    <row r="27" spans="1:16" ht="18.75" x14ac:dyDescent="0.3">
      <c r="B27" s="68" t="s">
        <v>247</v>
      </c>
      <c r="C27" s="64"/>
      <c r="D27" s="64"/>
      <c r="E27" s="64"/>
      <c r="F27" s="64"/>
      <c r="G27" s="64"/>
      <c r="L27" s="50"/>
      <c r="M27" s="50"/>
      <c r="N27" s="50"/>
      <c r="O27" s="50"/>
      <c r="P27" s="50"/>
    </row>
    <row r="28" spans="1:16" ht="30" x14ac:dyDescent="0.25">
      <c r="B28" s="4" t="s">
        <v>1</v>
      </c>
      <c r="C28" s="4" t="s">
        <v>248</v>
      </c>
      <c r="D28" s="64"/>
      <c r="E28" s="64"/>
      <c r="F28" s="64"/>
      <c r="G28" s="64"/>
      <c r="L28" s="50"/>
      <c r="M28" s="50"/>
      <c r="N28" s="50"/>
      <c r="O28" s="50"/>
      <c r="P28" s="50"/>
    </row>
    <row r="29" spans="1:16" x14ac:dyDescent="0.25">
      <c r="B29" s="65" t="s">
        <v>80</v>
      </c>
      <c r="C29" s="66">
        <v>0.11</v>
      </c>
      <c r="D29" s="64"/>
      <c r="E29" s="64"/>
      <c r="F29" s="64"/>
      <c r="G29" s="64"/>
      <c r="L29" s="50"/>
      <c r="M29" s="50"/>
      <c r="N29" s="50"/>
      <c r="O29" s="50"/>
      <c r="P29" s="50"/>
    </row>
    <row r="30" spans="1:16" x14ac:dyDescent="0.25">
      <c r="B30" s="65" t="s">
        <v>81</v>
      </c>
      <c r="C30" s="66">
        <v>0.06</v>
      </c>
      <c r="D30" s="64"/>
      <c r="E30" s="64"/>
      <c r="F30" s="64"/>
      <c r="G30" s="64"/>
      <c r="L30" s="50"/>
      <c r="M30" s="50"/>
      <c r="N30" s="50"/>
      <c r="O30" s="50"/>
      <c r="P30" s="50"/>
    </row>
    <row r="31" spans="1:16" x14ac:dyDescent="0.25">
      <c r="B31" s="64"/>
      <c r="C31" s="64"/>
      <c r="D31" s="64"/>
      <c r="E31" s="64"/>
      <c r="F31" s="64"/>
      <c r="G31" s="64"/>
      <c r="L31" s="51" t="s">
        <v>86</v>
      </c>
      <c r="M31" s="50"/>
      <c r="N31" s="57" t="s">
        <v>206</v>
      </c>
      <c r="O31" s="50"/>
      <c r="P31" s="50"/>
    </row>
    <row r="32" spans="1:16" ht="18.75" x14ac:dyDescent="0.3">
      <c r="B32" s="68" t="s">
        <v>249</v>
      </c>
      <c r="C32" s="64"/>
      <c r="D32" s="64"/>
      <c r="E32" s="64"/>
      <c r="F32" s="64"/>
      <c r="G32" s="64"/>
      <c r="L32" s="12" t="s">
        <v>87</v>
      </c>
      <c r="M32" s="50"/>
      <c r="N32" s="12" t="s">
        <v>207</v>
      </c>
      <c r="O32" s="50"/>
      <c r="P32" s="50"/>
    </row>
    <row r="33" spans="2:16" x14ac:dyDescent="0.25">
      <c r="B33" s="38" t="s">
        <v>1</v>
      </c>
      <c r="C33" s="38" t="s">
        <v>77</v>
      </c>
      <c r="D33" s="5" t="s">
        <v>12</v>
      </c>
      <c r="E33" s="64"/>
      <c r="F33" s="64"/>
      <c r="G33" s="64"/>
      <c r="L33" s="58" t="s">
        <v>88</v>
      </c>
      <c r="M33" s="50"/>
      <c r="N33" s="59" t="s">
        <v>208</v>
      </c>
      <c r="O33" s="50"/>
      <c r="P33" s="50"/>
    </row>
    <row r="34" spans="2:16" x14ac:dyDescent="0.25">
      <c r="B34" s="75" t="s">
        <v>270</v>
      </c>
      <c r="C34" s="48">
        <v>0.44</v>
      </c>
      <c r="D34" s="79">
        <f>1.2*2.1</f>
        <v>2.52</v>
      </c>
      <c r="E34" s="64"/>
      <c r="F34" s="64"/>
      <c r="G34" s="64"/>
      <c r="L34" s="58" t="s">
        <v>89</v>
      </c>
      <c r="M34" s="50"/>
      <c r="N34" s="59" t="s">
        <v>209</v>
      </c>
      <c r="O34" s="50"/>
      <c r="P34" s="50"/>
    </row>
    <row r="35" spans="2:16" x14ac:dyDescent="0.25">
      <c r="B35" s="75" t="s">
        <v>88</v>
      </c>
      <c r="C35" s="48">
        <v>0.44</v>
      </c>
      <c r="D35" s="80"/>
      <c r="E35" s="64"/>
      <c r="F35" s="64"/>
      <c r="G35" s="64"/>
      <c r="L35" s="58" t="s">
        <v>270</v>
      </c>
      <c r="M35" s="50"/>
      <c r="N35" s="59" t="s">
        <v>210</v>
      </c>
      <c r="O35" s="50"/>
      <c r="P35" s="50"/>
    </row>
    <row r="36" spans="2:16" x14ac:dyDescent="0.25">
      <c r="B36" s="75" t="s">
        <v>91</v>
      </c>
      <c r="C36" s="48">
        <v>0.44</v>
      </c>
      <c r="D36" s="81"/>
      <c r="E36" s="64"/>
      <c r="F36" s="64"/>
      <c r="G36" s="64"/>
      <c r="L36" s="58" t="s">
        <v>90</v>
      </c>
      <c r="M36" s="50"/>
      <c r="N36" s="59" t="s">
        <v>211</v>
      </c>
      <c r="O36" s="50"/>
      <c r="P36" s="50"/>
    </row>
    <row r="37" spans="2:16" x14ac:dyDescent="0.25">
      <c r="B37" s="64"/>
      <c r="C37" s="64"/>
      <c r="D37" s="64"/>
      <c r="E37" s="64"/>
      <c r="F37" s="64"/>
      <c r="G37" s="64"/>
      <c r="L37" s="58" t="s">
        <v>91</v>
      </c>
      <c r="M37" s="50"/>
      <c r="N37" s="59" t="s">
        <v>212</v>
      </c>
      <c r="O37" s="50"/>
      <c r="P37" s="50"/>
    </row>
    <row r="38" spans="2:16" ht="18.75" x14ac:dyDescent="0.3">
      <c r="B38" s="68" t="s">
        <v>250</v>
      </c>
      <c r="C38" s="64"/>
      <c r="D38" s="64"/>
      <c r="E38" s="64"/>
      <c r="F38" s="64"/>
      <c r="G38" s="64"/>
      <c r="L38" s="58" t="s">
        <v>92</v>
      </c>
      <c r="M38" s="50"/>
      <c r="N38" s="59" t="s">
        <v>213</v>
      </c>
      <c r="O38" s="50"/>
      <c r="P38" s="50"/>
    </row>
    <row r="39" spans="2:16" ht="15.75" x14ac:dyDescent="0.25">
      <c r="B39" s="67" t="s">
        <v>205</v>
      </c>
      <c r="E39" s="64"/>
      <c r="F39" s="64"/>
      <c r="G39" s="64"/>
      <c r="L39" s="58" t="s">
        <v>93</v>
      </c>
      <c r="M39" s="50"/>
      <c r="N39" s="59" t="s">
        <v>214</v>
      </c>
      <c r="O39" s="50"/>
      <c r="P39" s="50"/>
    </row>
    <row r="40" spans="2:16" x14ac:dyDescent="0.25">
      <c r="B40" s="38" t="s">
        <v>1</v>
      </c>
      <c r="L40" s="58" t="s">
        <v>94</v>
      </c>
      <c r="M40" s="50"/>
      <c r="N40" s="59" t="s">
        <v>215</v>
      </c>
      <c r="O40" s="50"/>
      <c r="P40" s="50"/>
    </row>
    <row r="41" spans="2:16" x14ac:dyDescent="0.25">
      <c r="B41" s="76" t="s">
        <v>208</v>
      </c>
      <c r="L41" s="60" t="s">
        <v>95</v>
      </c>
      <c r="M41" s="50"/>
      <c r="N41" s="59" t="s">
        <v>216</v>
      </c>
      <c r="O41" s="50"/>
      <c r="P41" s="50"/>
    </row>
    <row r="42" spans="2:16" ht="15.75" x14ac:dyDescent="0.25">
      <c r="B42" s="67" t="s">
        <v>251</v>
      </c>
      <c r="L42" s="58" t="s">
        <v>96</v>
      </c>
      <c r="M42" s="50"/>
      <c r="N42" s="59" t="s">
        <v>217</v>
      </c>
      <c r="O42" s="50"/>
      <c r="P42" s="50"/>
    </row>
    <row r="43" spans="2:16" x14ac:dyDescent="0.25">
      <c r="B43" s="38" t="s">
        <v>1</v>
      </c>
      <c r="C43" s="38" t="s">
        <v>77</v>
      </c>
      <c r="D43" s="5" t="s">
        <v>12</v>
      </c>
      <c r="L43" s="60" t="s">
        <v>97</v>
      </c>
      <c r="M43" s="50"/>
      <c r="N43" s="59" t="s">
        <v>218</v>
      </c>
      <c r="O43" s="50"/>
      <c r="P43" s="50"/>
    </row>
    <row r="44" spans="2:16" x14ac:dyDescent="0.25">
      <c r="B44" s="75" t="s">
        <v>270</v>
      </c>
      <c r="C44" s="48">
        <v>0.44</v>
      </c>
      <c r="D44" s="79">
        <f>1.2*2.1</f>
        <v>2.52</v>
      </c>
      <c r="L44" s="58" t="s">
        <v>98</v>
      </c>
      <c r="M44" s="50"/>
      <c r="N44" s="59" t="s">
        <v>219</v>
      </c>
      <c r="O44" s="50"/>
      <c r="P44" s="50"/>
    </row>
    <row r="45" spans="2:16" x14ac:dyDescent="0.25">
      <c r="B45" s="75" t="s">
        <v>88</v>
      </c>
      <c r="C45" s="48">
        <v>0.44</v>
      </c>
      <c r="D45" s="80"/>
      <c r="L45" s="60" t="s">
        <v>99</v>
      </c>
      <c r="M45" s="50"/>
      <c r="N45" s="59" t="s">
        <v>220</v>
      </c>
      <c r="O45" s="50"/>
      <c r="P45" s="50"/>
    </row>
    <row r="46" spans="2:16" x14ac:dyDescent="0.25">
      <c r="B46" s="75" t="s">
        <v>91</v>
      </c>
      <c r="C46" s="48">
        <v>0.44</v>
      </c>
      <c r="D46" s="81"/>
      <c r="L46" s="58" t="s">
        <v>100</v>
      </c>
      <c r="M46" s="50"/>
      <c r="N46" s="59" t="s">
        <v>221</v>
      </c>
      <c r="O46" s="50"/>
      <c r="P46" s="50"/>
    </row>
    <row r="47" spans="2:16" x14ac:dyDescent="0.25">
      <c r="L47" s="58" t="s">
        <v>101</v>
      </c>
      <c r="M47" s="50"/>
      <c r="N47" s="59" t="s">
        <v>222</v>
      </c>
      <c r="O47" s="50"/>
      <c r="P47" s="50"/>
    </row>
    <row r="48" spans="2:16" x14ac:dyDescent="0.25">
      <c r="L48" s="58" t="s">
        <v>102</v>
      </c>
      <c r="M48" s="50"/>
      <c r="N48" s="50"/>
      <c r="O48" s="50"/>
      <c r="P48" s="50"/>
    </row>
    <row r="49" spans="1:16" ht="21" x14ac:dyDescent="0.3">
      <c r="A49" s="33" t="s">
        <v>255</v>
      </c>
      <c r="B49" s="82" t="s">
        <v>254</v>
      </c>
      <c r="C49" s="82"/>
      <c r="D49" s="82"/>
      <c r="E49" s="82"/>
      <c r="F49" s="82"/>
      <c r="G49" s="82"/>
      <c r="L49" s="58" t="s">
        <v>103</v>
      </c>
      <c r="M49" s="50"/>
      <c r="N49" s="50"/>
      <c r="O49" s="50"/>
      <c r="P49" s="50"/>
    </row>
    <row r="50" spans="1:16" x14ac:dyDescent="0.25">
      <c r="B50" s="64"/>
      <c r="C50" s="64"/>
      <c r="D50" s="64"/>
      <c r="E50" s="64"/>
      <c r="F50" s="64"/>
      <c r="G50" s="64"/>
      <c r="L50" s="58" t="s">
        <v>104</v>
      </c>
      <c r="M50" s="50"/>
      <c r="N50" s="50"/>
      <c r="O50" s="50"/>
      <c r="P50" s="50"/>
    </row>
    <row r="51" spans="1:16" ht="18.75" x14ac:dyDescent="0.3">
      <c r="B51" s="68" t="s">
        <v>247</v>
      </c>
      <c r="C51" s="64"/>
      <c r="D51" s="64"/>
      <c r="E51" s="64"/>
      <c r="F51" s="64"/>
      <c r="G51" s="64"/>
      <c r="L51" s="58" t="s">
        <v>105</v>
      </c>
      <c r="M51" s="50"/>
      <c r="N51" s="50"/>
      <c r="O51" s="50"/>
      <c r="P51" s="50"/>
    </row>
    <row r="52" spans="1:16" ht="30" x14ac:dyDescent="0.25">
      <c r="B52" s="4" t="s">
        <v>1</v>
      </c>
      <c r="C52" s="4" t="s">
        <v>248</v>
      </c>
      <c r="D52" s="64"/>
      <c r="E52" s="64"/>
      <c r="F52" s="64"/>
      <c r="G52" s="64"/>
      <c r="L52" s="58" t="s">
        <v>106</v>
      </c>
      <c r="M52" s="50"/>
      <c r="N52" s="50"/>
      <c r="O52" s="50"/>
      <c r="P52" s="50"/>
    </row>
    <row r="53" spans="1:16" x14ac:dyDescent="0.25">
      <c r="B53" s="65" t="s">
        <v>80</v>
      </c>
      <c r="C53" s="66">
        <v>0.11</v>
      </c>
      <c r="D53" s="64"/>
      <c r="E53" s="64"/>
      <c r="F53" s="64"/>
      <c r="G53" s="64"/>
      <c r="L53" s="58" t="s">
        <v>239</v>
      </c>
      <c r="M53" s="50"/>
      <c r="N53" s="50"/>
      <c r="O53" s="50"/>
      <c r="P53" s="50"/>
    </row>
    <row r="54" spans="1:16" x14ac:dyDescent="0.25">
      <c r="B54" s="65" t="s">
        <v>81</v>
      </c>
      <c r="C54" s="66">
        <v>0.06</v>
      </c>
      <c r="D54" s="64"/>
      <c r="E54" s="64"/>
      <c r="F54" s="64"/>
      <c r="G54" s="64"/>
      <c r="L54" s="58" t="s">
        <v>107</v>
      </c>
      <c r="M54" s="50"/>
      <c r="N54" s="50"/>
      <c r="O54" s="50"/>
      <c r="P54" s="50"/>
    </row>
    <row r="55" spans="1:16" x14ac:dyDescent="0.25">
      <c r="B55" s="64"/>
      <c r="C55" s="70"/>
      <c r="D55" s="70"/>
      <c r="E55" s="64"/>
      <c r="F55" s="64"/>
      <c r="G55" s="64"/>
      <c r="L55" s="58" t="s">
        <v>108</v>
      </c>
      <c r="M55" s="50"/>
      <c r="N55" s="50"/>
      <c r="O55" s="50"/>
      <c r="P55" s="50"/>
    </row>
    <row r="56" spans="1:16" ht="18.75" x14ac:dyDescent="0.3">
      <c r="B56" s="68" t="s">
        <v>249</v>
      </c>
      <c r="C56" s="70"/>
      <c r="D56" s="70"/>
      <c r="E56" s="64"/>
      <c r="F56" s="64"/>
      <c r="G56" s="64"/>
      <c r="L56" s="58" t="s">
        <v>109</v>
      </c>
      <c r="M56" s="50"/>
      <c r="N56" s="50"/>
      <c r="O56" s="50"/>
      <c r="P56" s="50"/>
    </row>
    <row r="57" spans="1:16" x14ac:dyDescent="0.25">
      <c r="B57" s="38" t="s">
        <v>1</v>
      </c>
      <c r="C57" s="38" t="s">
        <v>77</v>
      </c>
      <c r="D57" s="5" t="s">
        <v>12</v>
      </c>
      <c r="E57" s="64"/>
      <c r="F57" s="64"/>
      <c r="G57" s="64"/>
      <c r="L57" s="58" t="s">
        <v>110</v>
      </c>
      <c r="M57" s="50"/>
      <c r="N57" s="50"/>
      <c r="O57" s="50"/>
      <c r="P57" s="50"/>
    </row>
    <row r="58" spans="1:16" x14ac:dyDescent="0.25">
      <c r="B58" s="75" t="s">
        <v>270</v>
      </c>
      <c r="C58" s="69">
        <v>0.44</v>
      </c>
      <c r="D58" s="79">
        <f>1.2*2.1</f>
        <v>2.52</v>
      </c>
      <c r="E58" s="64"/>
      <c r="F58" s="64"/>
      <c r="G58" s="64"/>
      <c r="L58" s="58" t="s">
        <v>111</v>
      </c>
      <c r="M58" s="50"/>
      <c r="N58" s="50"/>
      <c r="O58" s="50"/>
      <c r="P58" s="50"/>
    </row>
    <row r="59" spans="1:16" x14ac:dyDescent="0.25">
      <c r="B59" s="75" t="s">
        <v>88</v>
      </c>
      <c r="C59" s="69">
        <v>0.44</v>
      </c>
      <c r="D59" s="80"/>
      <c r="E59" s="64"/>
      <c r="F59" s="64"/>
      <c r="G59" s="64"/>
      <c r="L59" s="58" t="s">
        <v>112</v>
      </c>
      <c r="M59" s="50"/>
      <c r="N59" s="50"/>
      <c r="O59" s="50"/>
      <c r="P59" s="50"/>
    </row>
    <row r="60" spans="1:16" x14ac:dyDescent="0.25">
      <c r="B60" s="75" t="s">
        <v>91</v>
      </c>
      <c r="C60" s="69">
        <v>0.44</v>
      </c>
      <c r="D60" s="81"/>
      <c r="E60" s="64"/>
      <c r="F60" s="64"/>
      <c r="G60" s="64"/>
      <c r="L60" s="58" t="s">
        <v>113</v>
      </c>
      <c r="M60" s="50"/>
      <c r="N60" s="50"/>
      <c r="O60" s="50"/>
      <c r="P60" s="50"/>
    </row>
    <row r="61" spans="1:16" x14ac:dyDescent="0.25">
      <c r="B61" s="64"/>
      <c r="C61" s="70"/>
      <c r="D61" s="70"/>
      <c r="E61" s="64"/>
      <c r="F61" s="64"/>
      <c r="G61" s="64"/>
      <c r="L61" s="60" t="s">
        <v>114</v>
      </c>
      <c r="M61" s="50"/>
      <c r="N61" s="50"/>
      <c r="O61" s="50"/>
      <c r="P61" s="50"/>
    </row>
    <row r="62" spans="1:16" ht="18.75" x14ac:dyDescent="0.3">
      <c r="B62" s="68" t="s">
        <v>250</v>
      </c>
      <c r="C62" s="70"/>
      <c r="D62" s="70"/>
      <c r="E62" s="64"/>
      <c r="F62" s="64"/>
      <c r="G62" s="64"/>
      <c r="L62" s="60" t="s">
        <v>115</v>
      </c>
      <c r="M62" s="50"/>
      <c r="N62" s="50"/>
      <c r="O62" s="50"/>
      <c r="P62" s="50"/>
    </row>
    <row r="63" spans="1:16" ht="15.75" x14ac:dyDescent="0.25">
      <c r="B63" s="67" t="s">
        <v>205</v>
      </c>
      <c r="C63" s="71"/>
      <c r="D63" s="71"/>
      <c r="E63" s="64"/>
      <c r="F63" s="64"/>
      <c r="G63" s="64"/>
      <c r="L63" s="58" t="s">
        <v>116</v>
      </c>
      <c r="M63" s="50"/>
      <c r="N63" s="50"/>
      <c r="O63" s="50"/>
      <c r="P63" s="50"/>
    </row>
    <row r="64" spans="1:16" x14ac:dyDescent="0.25">
      <c r="B64" s="38" t="s">
        <v>1</v>
      </c>
      <c r="C64" s="71"/>
      <c r="D64" s="71"/>
      <c r="L64" s="58" t="s">
        <v>117</v>
      </c>
      <c r="M64" s="50"/>
      <c r="N64" s="50"/>
      <c r="O64" s="50"/>
      <c r="P64" s="50"/>
    </row>
    <row r="65" spans="2:16" x14ac:dyDescent="0.25">
      <c r="B65" s="76" t="s">
        <v>208</v>
      </c>
      <c r="C65" s="71"/>
      <c r="D65" s="71"/>
      <c r="L65" s="58" t="s">
        <v>118</v>
      </c>
      <c r="M65" s="50"/>
      <c r="N65" s="50"/>
      <c r="O65" s="50"/>
      <c r="P65" s="50"/>
    </row>
    <row r="66" spans="2:16" ht="15.75" x14ac:dyDescent="0.25">
      <c r="B66" s="67" t="s">
        <v>251</v>
      </c>
      <c r="C66" s="71"/>
      <c r="D66" s="71"/>
      <c r="L66" s="58" t="s">
        <v>119</v>
      </c>
      <c r="M66" s="50"/>
      <c r="N66" s="50"/>
      <c r="O66" s="50"/>
      <c r="P66" s="50"/>
    </row>
    <row r="67" spans="2:16" x14ac:dyDescent="0.25">
      <c r="B67" s="38" t="s">
        <v>1</v>
      </c>
      <c r="C67" s="38" t="s">
        <v>77</v>
      </c>
      <c r="D67" s="5" t="s">
        <v>12</v>
      </c>
      <c r="L67" s="58" t="s">
        <v>120</v>
      </c>
      <c r="M67" s="50"/>
      <c r="N67" s="50"/>
      <c r="O67" s="50"/>
      <c r="P67" s="50"/>
    </row>
    <row r="68" spans="2:16" x14ac:dyDescent="0.25">
      <c r="B68" s="75" t="s">
        <v>270</v>
      </c>
      <c r="C68" s="69">
        <v>0.44</v>
      </c>
      <c r="D68" s="79">
        <f>1.2*2.1</f>
        <v>2.52</v>
      </c>
      <c r="L68" s="58" t="s">
        <v>121</v>
      </c>
      <c r="M68" s="50"/>
      <c r="N68" s="50"/>
      <c r="O68" s="50"/>
      <c r="P68" s="50"/>
    </row>
    <row r="69" spans="2:16" x14ac:dyDescent="0.25">
      <c r="B69" s="75" t="s">
        <v>88</v>
      </c>
      <c r="C69" s="69">
        <v>0.44</v>
      </c>
      <c r="D69" s="80"/>
      <c r="L69" s="58" t="s">
        <v>122</v>
      </c>
      <c r="M69" s="50"/>
      <c r="N69" s="50"/>
      <c r="O69" s="50"/>
      <c r="P69" s="50"/>
    </row>
    <row r="70" spans="2:16" x14ac:dyDescent="0.25">
      <c r="B70" s="75" t="s">
        <v>91</v>
      </c>
      <c r="C70" s="69">
        <v>0.44</v>
      </c>
      <c r="D70" s="81"/>
      <c r="L70" s="58" t="s">
        <v>123</v>
      </c>
      <c r="M70" s="50"/>
      <c r="N70" s="50"/>
      <c r="O70" s="50"/>
      <c r="P70" s="50"/>
    </row>
    <row r="71" spans="2:16" x14ac:dyDescent="0.25">
      <c r="C71" s="71"/>
      <c r="D71" s="71"/>
      <c r="L71" s="58" t="s">
        <v>240</v>
      </c>
      <c r="M71" s="50"/>
      <c r="N71" s="50"/>
      <c r="O71" s="50"/>
      <c r="P71" s="50"/>
    </row>
    <row r="72" spans="2:16" ht="18.75" x14ac:dyDescent="0.3">
      <c r="B72" s="68" t="s">
        <v>252</v>
      </c>
      <c r="C72" s="70"/>
      <c r="D72" s="70"/>
      <c r="L72" s="58" t="s">
        <v>125</v>
      </c>
      <c r="M72" s="50"/>
      <c r="N72" s="50"/>
      <c r="O72" s="50"/>
      <c r="P72" s="50"/>
    </row>
    <row r="73" spans="2:16" x14ac:dyDescent="0.25">
      <c r="B73" s="38" t="s">
        <v>1</v>
      </c>
      <c r="C73" s="38" t="s">
        <v>77</v>
      </c>
      <c r="D73" s="5" t="s">
        <v>12</v>
      </c>
      <c r="L73" s="58" t="s">
        <v>126</v>
      </c>
      <c r="M73" s="50"/>
      <c r="N73" s="50"/>
      <c r="O73" s="50"/>
      <c r="P73" s="50"/>
    </row>
    <row r="74" spans="2:16" x14ac:dyDescent="0.25">
      <c r="B74" s="75" t="s">
        <v>270</v>
      </c>
      <c r="C74" s="69">
        <v>0.44</v>
      </c>
      <c r="D74" s="79">
        <f>1.2*2.1</f>
        <v>2.52</v>
      </c>
      <c r="L74" s="58" t="s">
        <v>127</v>
      </c>
      <c r="M74" s="50"/>
      <c r="N74" s="50"/>
      <c r="O74" s="50"/>
      <c r="P74" s="50"/>
    </row>
    <row r="75" spans="2:16" x14ac:dyDescent="0.25">
      <c r="B75" s="75" t="s">
        <v>88</v>
      </c>
      <c r="C75" s="69">
        <v>0.44</v>
      </c>
      <c r="D75" s="80"/>
      <c r="L75" s="58" t="s">
        <v>128</v>
      </c>
      <c r="M75" s="50"/>
      <c r="N75" s="50"/>
      <c r="O75" s="50"/>
      <c r="P75" s="50"/>
    </row>
    <row r="76" spans="2:16" x14ac:dyDescent="0.25">
      <c r="B76" s="75" t="s">
        <v>91</v>
      </c>
      <c r="C76" s="69">
        <v>0.44</v>
      </c>
      <c r="D76" s="81"/>
      <c r="L76" s="58" t="s">
        <v>129</v>
      </c>
      <c r="M76" s="50"/>
      <c r="N76" s="50"/>
      <c r="O76" s="50"/>
      <c r="P76" s="50"/>
    </row>
    <row r="77" spans="2:16" x14ac:dyDescent="0.25">
      <c r="C77" s="71"/>
      <c r="D77" s="71"/>
      <c r="L77" s="58" t="s">
        <v>130</v>
      </c>
      <c r="M77" s="50"/>
      <c r="N77" s="50"/>
      <c r="O77" s="50"/>
      <c r="P77" s="50"/>
    </row>
    <row r="78" spans="2:16" ht="18.75" x14ac:dyDescent="0.3">
      <c r="B78" s="68" t="s">
        <v>253</v>
      </c>
      <c r="C78" s="70"/>
      <c r="D78" s="70"/>
      <c r="L78" s="58" t="s">
        <v>131</v>
      </c>
      <c r="M78" s="50"/>
      <c r="N78" s="50"/>
      <c r="O78" s="50"/>
      <c r="P78" s="50"/>
    </row>
    <row r="79" spans="2:16" x14ac:dyDescent="0.25">
      <c r="B79" s="38" t="s">
        <v>1</v>
      </c>
      <c r="C79" s="38" t="s">
        <v>77</v>
      </c>
      <c r="D79" s="5" t="s">
        <v>12</v>
      </c>
      <c r="L79" s="58" t="s">
        <v>132</v>
      </c>
      <c r="M79" s="50"/>
      <c r="N79" s="50"/>
      <c r="O79" s="50"/>
      <c r="P79" s="50"/>
    </row>
    <row r="80" spans="2:16" x14ac:dyDescent="0.25">
      <c r="B80" s="75" t="s">
        <v>270</v>
      </c>
      <c r="C80" s="69">
        <v>0.44</v>
      </c>
      <c r="D80" s="79">
        <f>1.2*2.1</f>
        <v>2.52</v>
      </c>
      <c r="L80" s="58" t="s">
        <v>133</v>
      </c>
      <c r="M80" s="50"/>
      <c r="N80" s="50"/>
      <c r="O80" s="50"/>
      <c r="P80" s="50"/>
    </row>
    <row r="81" spans="2:16" x14ac:dyDescent="0.25">
      <c r="B81" s="75" t="s">
        <v>88</v>
      </c>
      <c r="C81" s="69">
        <v>0.44</v>
      </c>
      <c r="D81" s="80"/>
      <c r="L81" s="58" t="s">
        <v>134</v>
      </c>
      <c r="M81" s="50"/>
      <c r="N81" s="50"/>
      <c r="O81" s="50"/>
      <c r="P81" s="50"/>
    </row>
    <row r="82" spans="2:16" x14ac:dyDescent="0.25">
      <c r="B82" s="75" t="s">
        <v>91</v>
      </c>
      <c r="C82" s="48">
        <v>0.44</v>
      </c>
      <c r="D82" s="81"/>
      <c r="L82" s="58" t="s">
        <v>135</v>
      </c>
      <c r="M82" s="50"/>
      <c r="N82" s="50"/>
      <c r="O82" s="50"/>
      <c r="P82" s="50"/>
    </row>
    <row r="83" spans="2:16" x14ac:dyDescent="0.25">
      <c r="L83" s="58" t="s">
        <v>136</v>
      </c>
      <c r="M83" s="50"/>
      <c r="N83" s="50"/>
      <c r="O83" s="50"/>
      <c r="P83" s="50"/>
    </row>
    <row r="84" spans="2:16" x14ac:dyDescent="0.25">
      <c r="L84" s="58" t="s">
        <v>137</v>
      </c>
      <c r="M84" s="50"/>
      <c r="N84" s="50"/>
      <c r="O84" s="50"/>
      <c r="P84" s="50"/>
    </row>
    <row r="85" spans="2:16" x14ac:dyDescent="0.25">
      <c r="L85" s="58" t="s">
        <v>138</v>
      </c>
      <c r="M85" s="50"/>
      <c r="N85" s="50"/>
      <c r="O85" s="50"/>
      <c r="P85" s="50"/>
    </row>
    <row r="86" spans="2:16" x14ac:dyDescent="0.25">
      <c r="L86" s="58" t="s">
        <v>139</v>
      </c>
      <c r="M86" s="50"/>
      <c r="N86" s="50"/>
      <c r="O86" s="50"/>
      <c r="P86" s="50"/>
    </row>
    <row r="87" spans="2:16" x14ac:dyDescent="0.25">
      <c r="L87" s="58" t="s">
        <v>140</v>
      </c>
      <c r="M87" s="50"/>
      <c r="N87" s="50"/>
      <c r="O87" s="50"/>
      <c r="P87" s="50"/>
    </row>
    <row r="88" spans="2:16" x14ac:dyDescent="0.25">
      <c r="L88" s="58" t="s">
        <v>141</v>
      </c>
      <c r="M88" s="50"/>
      <c r="N88" s="50"/>
      <c r="O88" s="50"/>
      <c r="P88" s="50"/>
    </row>
    <row r="89" spans="2:16" x14ac:dyDescent="0.25">
      <c r="L89" s="58" t="s">
        <v>142</v>
      </c>
      <c r="M89" s="50"/>
      <c r="N89" s="50"/>
      <c r="O89" s="50"/>
      <c r="P89" s="50"/>
    </row>
    <row r="90" spans="2:16" x14ac:dyDescent="0.25">
      <c r="L90" s="58" t="s">
        <v>143</v>
      </c>
      <c r="M90" s="50"/>
      <c r="N90" s="50"/>
      <c r="O90" s="50"/>
      <c r="P90" s="50"/>
    </row>
    <row r="91" spans="2:16" x14ac:dyDescent="0.25">
      <c r="L91" s="58" t="s">
        <v>144</v>
      </c>
      <c r="M91" s="50"/>
      <c r="N91" s="50"/>
      <c r="O91" s="50"/>
      <c r="P91" s="50"/>
    </row>
    <row r="92" spans="2:16" x14ac:dyDescent="0.25">
      <c r="L92" s="58" t="s">
        <v>145</v>
      </c>
      <c r="M92" s="50"/>
      <c r="N92" s="50"/>
      <c r="O92" s="50"/>
      <c r="P92" s="50"/>
    </row>
    <row r="93" spans="2:16" x14ac:dyDescent="0.25">
      <c r="L93" s="58" t="s">
        <v>146</v>
      </c>
      <c r="M93" s="50"/>
      <c r="N93" s="50"/>
      <c r="O93" s="50"/>
      <c r="P93" s="50"/>
    </row>
    <row r="94" spans="2:16" x14ac:dyDescent="0.25">
      <c r="L94" s="58" t="s">
        <v>147</v>
      </c>
      <c r="M94" s="50"/>
      <c r="N94" s="50"/>
      <c r="O94" s="50"/>
      <c r="P94" s="50"/>
    </row>
    <row r="95" spans="2:16" x14ac:dyDescent="0.25">
      <c r="L95" s="58" t="s">
        <v>148</v>
      </c>
      <c r="M95" s="50"/>
      <c r="N95" s="50"/>
      <c r="O95" s="50"/>
      <c r="P95" s="50"/>
    </row>
    <row r="96" spans="2:16" x14ac:dyDescent="0.25">
      <c r="L96" s="58" t="s">
        <v>149</v>
      </c>
      <c r="M96" s="50"/>
      <c r="N96" s="50"/>
      <c r="O96" s="50"/>
      <c r="P96" s="50"/>
    </row>
    <row r="97" spans="12:16" x14ac:dyDescent="0.25">
      <c r="L97" s="58" t="s">
        <v>150</v>
      </c>
      <c r="M97" s="50"/>
      <c r="N97" s="50"/>
      <c r="O97" s="50"/>
      <c r="P97" s="50"/>
    </row>
    <row r="98" spans="12:16" x14ac:dyDescent="0.25">
      <c r="L98" s="58" t="s">
        <v>151</v>
      </c>
      <c r="M98" s="50"/>
      <c r="N98" s="50"/>
      <c r="O98" s="50"/>
      <c r="P98" s="50"/>
    </row>
    <row r="99" spans="12:16" x14ac:dyDescent="0.25">
      <c r="L99" s="58" t="s">
        <v>152</v>
      </c>
      <c r="M99" s="50"/>
      <c r="N99" s="50"/>
      <c r="O99" s="50"/>
      <c r="P99" s="50"/>
    </row>
    <row r="100" spans="12:16" x14ac:dyDescent="0.25">
      <c r="L100" s="58" t="s">
        <v>153</v>
      </c>
      <c r="M100" s="50"/>
      <c r="N100" s="50"/>
      <c r="O100" s="50"/>
      <c r="P100" s="50"/>
    </row>
    <row r="101" spans="12:16" x14ac:dyDescent="0.25">
      <c r="L101" s="58" t="s">
        <v>154</v>
      </c>
      <c r="M101" s="50"/>
      <c r="N101" s="50"/>
      <c r="O101" s="50"/>
      <c r="P101" s="50"/>
    </row>
    <row r="102" spans="12:16" x14ac:dyDescent="0.25">
      <c r="L102" s="58" t="s">
        <v>155</v>
      </c>
      <c r="M102" s="50"/>
      <c r="N102" s="50"/>
      <c r="O102" s="50"/>
      <c r="P102" s="50"/>
    </row>
    <row r="103" spans="12:16" x14ac:dyDescent="0.25">
      <c r="L103" s="58" t="s">
        <v>156</v>
      </c>
      <c r="M103" s="50"/>
      <c r="N103" s="50"/>
      <c r="O103" s="50"/>
      <c r="P103" s="50"/>
    </row>
    <row r="104" spans="12:16" x14ac:dyDescent="0.25">
      <c r="L104" s="58" t="s">
        <v>157</v>
      </c>
      <c r="M104" s="50"/>
      <c r="N104" s="50"/>
      <c r="O104" s="50"/>
      <c r="P104" s="50"/>
    </row>
    <row r="105" spans="12:16" x14ac:dyDescent="0.25">
      <c r="L105" s="58" t="s">
        <v>158</v>
      </c>
      <c r="M105" s="50"/>
      <c r="N105" s="50"/>
      <c r="O105" s="50"/>
      <c r="P105" s="50"/>
    </row>
    <row r="106" spans="12:16" x14ac:dyDescent="0.25">
      <c r="L106" s="58" t="s">
        <v>159</v>
      </c>
      <c r="M106" s="50"/>
      <c r="N106" s="50"/>
      <c r="O106" s="50"/>
      <c r="P106" s="50"/>
    </row>
    <row r="107" spans="12:16" x14ac:dyDescent="0.25">
      <c r="L107" s="58" t="s">
        <v>160</v>
      </c>
      <c r="M107" s="50"/>
      <c r="N107" s="50"/>
      <c r="O107" s="50"/>
      <c r="P107" s="50"/>
    </row>
    <row r="108" spans="12:16" x14ac:dyDescent="0.25">
      <c r="L108" s="58" t="s">
        <v>161</v>
      </c>
      <c r="M108" s="50"/>
      <c r="N108" s="50"/>
      <c r="O108" s="50"/>
      <c r="P108" s="50"/>
    </row>
    <row r="109" spans="12:16" x14ac:dyDescent="0.25">
      <c r="L109" s="58" t="s">
        <v>162</v>
      </c>
      <c r="M109" s="50"/>
      <c r="N109" s="50"/>
      <c r="O109" s="50"/>
      <c r="P109" s="50"/>
    </row>
    <row r="110" spans="12:16" x14ac:dyDescent="0.25">
      <c r="L110" s="58" t="s">
        <v>163</v>
      </c>
      <c r="M110" s="50"/>
      <c r="N110" s="50"/>
      <c r="O110" s="50"/>
      <c r="P110" s="50"/>
    </row>
    <row r="111" spans="12:16" x14ac:dyDescent="0.25">
      <c r="L111" s="58" t="s">
        <v>164</v>
      </c>
      <c r="M111" s="50"/>
      <c r="N111" s="50"/>
      <c r="O111" s="50"/>
      <c r="P111" s="50"/>
    </row>
    <row r="112" spans="12:16" x14ac:dyDescent="0.25">
      <c r="L112" s="58" t="s">
        <v>165</v>
      </c>
      <c r="M112" s="50"/>
      <c r="N112" s="50"/>
      <c r="O112" s="50"/>
      <c r="P112" s="50"/>
    </row>
    <row r="113" spans="12:16" x14ac:dyDescent="0.25">
      <c r="L113" s="58" t="s">
        <v>166</v>
      </c>
      <c r="M113" s="50"/>
      <c r="N113" s="50"/>
      <c r="O113" s="50"/>
      <c r="P113" s="50"/>
    </row>
    <row r="114" spans="12:16" x14ac:dyDescent="0.25">
      <c r="L114" s="58" t="s">
        <v>167</v>
      </c>
      <c r="M114" s="50"/>
      <c r="N114" s="50"/>
      <c r="O114" s="50"/>
      <c r="P114" s="50"/>
    </row>
    <row r="115" spans="12:16" x14ac:dyDescent="0.25">
      <c r="L115" s="58" t="s">
        <v>168</v>
      </c>
      <c r="M115" s="50"/>
      <c r="N115" s="50"/>
      <c r="O115" s="50"/>
      <c r="P115" s="50"/>
    </row>
    <row r="116" spans="12:16" x14ac:dyDescent="0.25">
      <c r="L116" s="58" t="s">
        <v>169</v>
      </c>
      <c r="M116" s="50"/>
      <c r="N116" s="50"/>
      <c r="O116" s="50"/>
      <c r="P116" s="50"/>
    </row>
    <row r="117" spans="12:16" x14ac:dyDescent="0.25">
      <c r="L117" s="58" t="s">
        <v>170</v>
      </c>
      <c r="M117" s="50"/>
      <c r="N117" s="50"/>
      <c r="O117" s="50"/>
      <c r="P117" s="50"/>
    </row>
    <row r="118" spans="12:16" x14ac:dyDescent="0.25">
      <c r="L118" s="58" t="s">
        <v>171</v>
      </c>
      <c r="M118" s="50"/>
      <c r="N118" s="50"/>
      <c r="O118" s="50"/>
      <c r="P118" s="50"/>
    </row>
    <row r="119" spans="12:16" x14ac:dyDescent="0.25">
      <c r="L119" s="58" t="s">
        <v>172</v>
      </c>
      <c r="M119" s="50"/>
      <c r="N119" s="50"/>
      <c r="O119" s="50"/>
      <c r="P119" s="50"/>
    </row>
    <row r="120" spans="12:16" x14ac:dyDescent="0.25">
      <c r="L120" s="58" t="s">
        <v>173</v>
      </c>
      <c r="M120" s="50"/>
      <c r="N120" s="50"/>
      <c r="O120" s="50"/>
      <c r="P120" s="50"/>
    </row>
    <row r="121" spans="12:16" x14ac:dyDescent="0.25">
      <c r="L121" s="58" t="s">
        <v>174</v>
      </c>
      <c r="M121" s="50"/>
      <c r="N121" s="50"/>
      <c r="O121" s="50"/>
      <c r="P121" s="50"/>
    </row>
    <row r="122" spans="12:16" x14ac:dyDescent="0.25">
      <c r="L122" s="58" t="s">
        <v>175</v>
      </c>
      <c r="M122" s="50"/>
      <c r="N122" s="50"/>
      <c r="O122" s="50"/>
      <c r="P122" s="50"/>
    </row>
    <row r="123" spans="12:16" x14ac:dyDescent="0.25">
      <c r="L123" s="58" t="s">
        <v>176</v>
      </c>
      <c r="M123" s="50"/>
      <c r="N123" s="50"/>
      <c r="O123" s="50"/>
      <c r="P123" s="50"/>
    </row>
    <row r="124" spans="12:16" x14ac:dyDescent="0.25">
      <c r="L124" s="58" t="s">
        <v>177</v>
      </c>
      <c r="M124" s="50"/>
      <c r="N124" s="50"/>
      <c r="O124" s="50"/>
      <c r="P124" s="50"/>
    </row>
    <row r="125" spans="12:16" x14ac:dyDescent="0.25">
      <c r="L125" s="58" t="s">
        <v>178</v>
      </c>
      <c r="M125" s="50"/>
      <c r="N125" s="50"/>
      <c r="O125" s="50"/>
      <c r="P125" s="50"/>
    </row>
    <row r="126" spans="12:16" x14ac:dyDescent="0.25">
      <c r="L126" s="58" t="s">
        <v>179</v>
      </c>
      <c r="M126" s="50"/>
      <c r="N126" s="50"/>
      <c r="O126" s="50"/>
      <c r="P126" s="50"/>
    </row>
    <row r="127" spans="12:16" x14ac:dyDescent="0.25">
      <c r="L127" s="58" t="s">
        <v>180</v>
      </c>
      <c r="M127" s="50"/>
      <c r="N127" s="50"/>
      <c r="O127" s="50"/>
      <c r="P127" s="50"/>
    </row>
    <row r="128" spans="12:16" x14ac:dyDescent="0.25">
      <c r="L128" s="58" t="s">
        <v>181</v>
      </c>
      <c r="M128" s="50"/>
      <c r="N128" s="50"/>
      <c r="O128" s="50"/>
      <c r="P128" s="50"/>
    </row>
    <row r="129" spans="12:16" x14ac:dyDescent="0.25">
      <c r="L129" s="58" t="s">
        <v>182</v>
      </c>
      <c r="M129" s="50"/>
      <c r="N129" s="50"/>
      <c r="O129" s="50"/>
      <c r="P129" s="50"/>
    </row>
    <row r="130" spans="12:16" x14ac:dyDescent="0.25">
      <c r="L130" s="58" t="s">
        <v>183</v>
      </c>
      <c r="M130" s="50"/>
      <c r="N130" s="50"/>
      <c r="O130" s="50"/>
      <c r="P130" s="50"/>
    </row>
    <row r="131" spans="12:16" x14ac:dyDescent="0.25">
      <c r="L131" s="58" t="s">
        <v>184</v>
      </c>
      <c r="M131" s="50"/>
      <c r="N131" s="50"/>
      <c r="O131" s="50"/>
      <c r="P131" s="50"/>
    </row>
    <row r="132" spans="12:16" x14ac:dyDescent="0.25">
      <c r="L132" s="58" t="s">
        <v>185</v>
      </c>
      <c r="M132" s="50"/>
      <c r="N132" s="50"/>
      <c r="O132" s="50"/>
      <c r="P132" s="50"/>
    </row>
    <row r="133" spans="12:16" x14ac:dyDescent="0.25">
      <c r="L133" s="58" t="s">
        <v>186</v>
      </c>
      <c r="M133" s="50"/>
      <c r="N133" s="50"/>
      <c r="O133" s="50"/>
      <c r="P133" s="50"/>
    </row>
    <row r="134" spans="12:16" x14ac:dyDescent="0.25">
      <c r="L134" s="58" t="s">
        <v>187</v>
      </c>
      <c r="M134" s="50"/>
      <c r="N134" s="50"/>
      <c r="O134" s="50"/>
      <c r="P134" s="50"/>
    </row>
    <row r="135" spans="12:16" x14ac:dyDescent="0.25">
      <c r="L135" s="58" t="s">
        <v>188</v>
      </c>
      <c r="M135" s="50"/>
      <c r="N135" s="50"/>
      <c r="O135" s="50"/>
      <c r="P135" s="50"/>
    </row>
    <row r="136" spans="12:16" x14ac:dyDescent="0.25">
      <c r="L136" s="58" t="s">
        <v>189</v>
      </c>
      <c r="M136" s="50"/>
      <c r="N136" s="50"/>
      <c r="O136" s="50"/>
      <c r="P136" s="50"/>
    </row>
    <row r="137" spans="12:16" x14ac:dyDescent="0.25">
      <c r="L137" s="58" t="s">
        <v>190</v>
      </c>
      <c r="M137" s="50"/>
      <c r="N137" s="50"/>
      <c r="O137" s="50"/>
      <c r="P137" s="50"/>
    </row>
    <row r="138" spans="12:16" x14ac:dyDescent="0.25">
      <c r="L138" s="58" t="s">
        <v>191</v>
      </c>
      <c r="M138" s="50"/>
      <c r="N138" s="50"/>
      <c r="O138" s="50"/>
      <c r="P138" s="50"/>
    </row>
    <row r="139" spans="12:16" x14ac:dyDescent="0.25">
      <c r="L139" s="58" t="s">
        <v>192</v>
      </c>
      <c r="M139" s="50"/>
      <c r="N139" s="50"/>
      <c r="O139" s="50"/>
      <c r="P139" s="50"/>
    </row>
    <row r="140" spans="12:16" x14ac:dyDescent="0.25">
      <c r="L140" s="58" t="s">
        <v>193</v>
      </c>
      <c r="M140" s="50"/>
      <c r="N140" s="50"/>
      <c r="O140" s="50"/>
      <c r="P140" s="50"/>
    </row>
    <row r="141" spans="12:16" x14ac:dyDescent="0.25">
      <c r="L141" s="60" t="s">
        <v>194</v>
      </c>
      <c r="M141" s="50"/>
      <c r="N141" s="50"/>
      <c r="O141" s="50"/>
      <c r="P141" s="50"/>
    </row>
    <row r="142" spans="12:16" x14ac:dyDescent="0.25">
      <c r="L142" s="60" t="s">
        <v>195</v>
      </c>
      <c r="M142" s="50"/>
      <c r="N142" s="50"/>
      <c r="O142" s="50"/>
      <c r="P142" s="50"/>
    </row>
    <row r="143" spans="12:16" x14ac:dyDescent="0.25">
      <c r="L143" s="58" t="s">
        <v>196</v>
      </c>
      <c r="M143" s="50"/>
      <c r="N143" s="50"/>
      <c r="O143" s="50"/>
      <c r="P143" s="50"/>
    </row>
    <row r="144" spans="12:16" x14ac:dyDescent="0.25">
      <c r="L144" s="58" t="s">
        <v>197</v>
      </c>
      <c r="M144" s="50"/>
      <c r="N144" s="50"/>
      <c r="O144" s="50"/>
      <c r="P144" s="50"/>
    </row>
    <row r="145" spans="12:16" x14ac:dyDescent="0.25">
      <c r="L145" s="58" t="s">
        <v>198</v>
      </c>
      <c r="M145" s="50"/>
      <c r="N145" s="50"/>
      <c r="O145" s="50"/>
      <c r="P145" s="50"/>
    </row>
    <row r="146" spans="12:16" x14ac:dyDescent="0.25">
      <c r="L146" s="58" t="s">
        <v>199</v>
      </c>
      <c r="M146" s="50"/>
      <c r="N146" s="50"/>
      <c r="O146" s="50"/>
      <c r="P146" s="50"/>
    </row>
    <row r="147" spans="12:16" x14ac:dyDescent="0.25">
      <c r="L147" s="58" t="s">
        <v>200</v>
      </c>
      <c r="M147" s="50"/>
      <c r="N147" s="50"/>
      <c r="O147" s="50"/>
      <c r="P147" s="50"/>
    </row>
    <row r="148" spans="12:16" x14ac:dyDescent="0.25">
      <c r="L148" s="58" t="s">
        <v>201</v>
      </c>
      <c r="M148" s="50"/>
      <c r="N148" s="50"/>
      <c r="O148" s="50"/>
      <c r="P148" s="50"/>
    </row>
    <row r="149" spans="12:16" x14ac:dyDescent="0.25">
      <c r="L149" s="58" t="s">
        <v>202</v>
      </c>
      <c r="M149" s="50"/>
      <c r="N149" s="50"/>
      <c r="O149" s="50"/>
      <c r="P149" s="50"/>
    </row>
    <row r="150" spans="12:16" x14ac:dyDescent="0.25">
      <c r="L150" s="58" t="s">
        <v>203</v>
      </c>
      <c r="M150" s="50"/>
      <c r="N150" s="50"/>
      <c r="O150" s="50"/>
      <c r="P150" s="50"/>
    </row>
  </sheetData>
  <mergeCells count="10">
    <mergeCell ref="B2:G2"/>
    <mergeCell ref="B16:G16"/>
    <mergeCell ref="B25:G25"/>
    <mergeCell ref="D34:D36"/>
    <mergeCell ref="D58:D60"/>
    <mergeCell ref="D68:D70"/>
    <mergeCell ref="D74:D76"/>
    <mergeCell ref="D80:D82"/>
    <mergeCell ref="D44:D46"/>
    <mergeCell ref="B49:G49"/>
  </mergeCells>
  <dataValidations count="8">
    <dataValidation type="list" allowBlank="1" showInputMessage="1" showErrorMessage="1" sqref="B11:B13" xr:uid="{5FEB7208-9EC2-4939-A7BD-9E91958F93F6}">
      <formula1>ListaTipoCarpinteriaMarcoVentanaVerical</formula1>
    </dataValidation>
    <dataValidation type="list" allowBlank="1" showInputMessage="1" showErrorMessage="1" sqref="B6:B7" xr:uid="{53FCF665-9F0D-412C-8F3F-800FD426CDE3}">
      <formula1>ListaTipoVidrioPoli</formula1>
    </dataValidation>
    <dataValidation type="list" allowBlank="1" showInputMessage="1" showErrorMessage="1" sqref="B13" xr:uid="{AC6D5DB7-2EE4-42F9-83E1-1FEEB3DC80D3}">
      <formula1>TIPO_DE_CARPINTERÍA_DEL_MARCO__DE_VENTANA__VERTICAL</formula1>
    </dataValidation>
    <dataValidation type="list" allowBlank="1" showInputMessage="1" showErrorMessage="1" sqref="B8" xr:uid="{486D5F31-C1C3-4912-A6ED-02C2E4D113CD}">
      <formula1>#REF!</formula1>
    </dataValidation>
    <dataValidation type="list" allowBlank="1" showInputMessage="1" showErrorMessage="1" sqref="B20:B22" xr:uid="{1E0C1029-CDF0-4A9C-AEC3-8B7B1BDEC845}">
      <formula1>$P$3:$P$16</formula1>
    </dataValidation>
    <dataValidation type="list" allowBlank="1" showInputMessage="1" showErrorMessage="1" sqref="B35:B36 B45:B46 B59:B60 B69:B70 B75:B76 B81:B82" xr:uid="{6EF2AC55-C7FE-4D15-B407-A91643C74DA7}">
      <formula1>ListaTipoMaterialesVarios</formula1>
    </dataValidation>
    <dataValidation type="list" allowBlank="1" showInputMessage="1" showErrorMessage="1" sqref="B34 B44 B58 B68 B74 B80" xr:uid="{C32974EB-1068-48B3-9F9A-27DDC2FBA4F3}">
      <formula1>$L$32:$L$150</formula1>
    </dataValidation>
    <dataValidation type="list" allowBlank="1" showInputMessage="1" showErrorMessage="1" sqref="B41 B65" xr:uid="{369EF2F5-B47E-4843-ADFE-7BF04F15575E}">
      <formula1>ListaResistenciaCamaraAire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24E2-3D24-45F0-8014-12546FA36896}">
  <dimension ref="A2:G53"/>
  <sheetViews>
    <sheetView workbookViewId="0">
      <selection activeCell="G21" sqref="G21"/>
    </sheetView>
  </sheetViews>
  <sheetFormatPr baseColWidth="10" defaultRowHeight="15" x14ac:dyDescent="0.25"/>
  <cols>
    <col min="1" max="1" width="6.28515625" bestFit="1" customWidth="1"/>
    <col min="2" max="2" width="57.42578125" bestFit="1" customWidth="1"/>
    <col min="3" max="3" width="12.28515625" customWidth="1"/>
    <col min="4" max="4" width="9.7109375" bestFit="1" customWidth="1"/>
  </cols>
  <sheetData>
    <row r="2" spans="1:7" ht="21" x14ac:dyDescent="0.3">
      <c r="A2" s="33" t="s">
        <v>272</v>
      </c>
      <c r="B2" s="82" t="s">
        <v>271</v>
      </c>
      <c r="C2" s="82"/>
      <c r="D2" s="82"/>
      <c r="E2" s="82"/>
      <c r="F2" s="82"/>
      <c r="G2" s="82"/>
    </row>
    <row r="3" spans="1:7" x14ac:dyDescent="0.25">
      <c r="B3" s="64"/>
      <c r="C3" s="64"/>
      <c r="D3" s="64"/>
      <c r="E3" s="64"/>
      <c r="F3" s="64"/>
      <c r="G3" s="64"/>
    </row>
    <row r="4" spans="1:7" ht="18.75" x14ac:dyDescent="0.3">
      <c r="B4" s="68" t="s">
        <v>247</v>
      </c>
      <c r="C4" s="64"/>
      <c r="D4" s="64"/>
      <c r="E4" s="64"/>
      <c r="F4" s="64"/>
      <c r="G4" s="64"/>
    </row>
    <row r="5" spans="1:7" ht="30" x14ac:dyDescent="0.25">
      <c r="B5" s="4" t="s">
        <v>1</v>
      </c>
      <c r="C5" s="4" t="s">
        <v>248</v>
      </c>
      <c r="D5" s="64"/>
      <c r="E5" s="64"/>
      <c r="F5" s="64"/>
      <c r="G5" s="64"/>
    </row>
    <row r="6" spans="1:7" x14ac:dyDescent="0.25">
      <c r="B6" s="65" t="s">
        <v>80</v>
      </c>
      <c r="C6" s="66">
        <v>0.11</v>
      </c>
      <c r="D6" s="64"/>
      <c r="E6" s="64"/>
      <c r="F6" s="64"/>
      <c r="G6" s="64"/>
    </row>
    <row r="7" spans="1:7" x14ac:dyDescent="0.25">
      <c r="B7" s="65" t="s">
        <v>81</v>
      </c>
      <c r="C7" s="66">
        <v>0.06</v>
      </c>
      <c r="D7" s="64"/>
      <c r="E7" s="64"/>
      <c r="F7" s="64"/>
      <c r="G7" s="64"/>
    </row>
    <row r="8" spans="1:7" x14ac:dyDescent="0.25">
      <c r="B8" s="64"/>
      <c r="C8" s="64"/>
      <c r="D8" s="64"/>
      <c r="E8" s="64"/>
      <c r="F8" s="64"/>
      <c r="G8" s="64"/>
    </row>
    <row r="9" spans="1:7" ht="18.75" x14ac:dyDescent="0.3">
      <c r="B9" s="68" t="s">
        <v>273</v>
      </c>
      <c r="C9" s="64"/>
      <c r="D9" s="64"/>
      <c r="E9" s="64"/>
      <c r="F9" s="64"/>
      <c r="G9" s="64"/>
    </row>
    <row r="10" spans="1:7" x14ac:dyDescent="0.25">
      <c r="B10" s="38" t="s">
        <v>1</v>
      </c>
      <c r="C10" s="38" t="s">
        <v>77</v>
      </c>
      <c r="D10" s="5" t="s">
        <v>12</v>
      </c>
      <c r="E10" s="64"/>
      <c r="F10" s="64"/>
      <c r="G10" s="64"/>
    </row>
    <row r="11" spans="1:7" x14ac:dyDescent="0.25">
      <c r="B11" s="75" t="s">
        <v>270</v>
      </c>
      <c r="C11" s="48">
        <v>0.44</v>
      </c>
      <c r="D11" s="79">
        <f>1.2*2.1</f>
        <v>2.52</v>
      </c>
      <c r="E11" s="64"/>
      <c r="F11" s="64"/>
      <c r="G11" s="64"/>
    </row>
    <row r="12" spans="1:7" x14ac:dyDescent="0.25">
      <c r="B12" s="75" t="s">
        <v>88</v>
      </c>
      <c r="C12" s="48">
        <v>0.44</v>
      </c>
      <c r="D12" s="80"/>
      <c r="E12" s="64"/>
      <c r="F12" s="64"/>
      <c r="G12" s="64"/>
    </row>
    <row r="13" spans="1:7" x14ac:dyDescent="0.25">
      <c r="B13" s="75" t="s">
        <v>114</v>
      </c>
      <c r="C13" s="48">
        <v>0.44</v>
      </c>
      <c r="D13" s="81"/>
      <c r="E13" s="64"/>
      <c r="F13" s="64"/>
      <c r="G13" s="64"/>
    </row>
    <row r="14" spans="1:7" x14ac:dyDescent="0.25">
      <c r="B14" s="64"/>
      <c r="C14" s="64"/>
      <c r="D14" s="64"/>
      <c r="E14" s="64"/>
      <c r="F14" s="64"/>
      <c r="G14" s="64"/>
    </row>
    <row r="15" spans="1:7" ht="18.75" x14ac:dyDescent="0.3">
      <c r="B15" s="68" t="s">
        <v>274</v>
      </c>
      <c r="C15" s="64"/>
      <c r="D15" s="64"/>
      <c r="E15" s="64"/>
      <c r="F15" s="64"/>
      <c r="G15" s="64"/>
    </row>
    <row r="16" spans="1:7" ht="15.75" x14ac:dyDescent="0.25">
      <c r="B16" s="67" t="s">
        <v>205</v>
      </c>
      <c r="E16" s="64"/>
      <c r="F16" s="64"/>
      <c r="G16" s="64"/>
    </row>
    <row r="17" spans="1:7" x14ac:dyDescent="0.25">
      <c r="B17" s="38" t="s">
        <v>1</v>
      </c>
    </row>
    <row r="18" spans="1:7" x14ac:dyDescent="0.25">
      <c r="B18" s="76" t="s">
        <v>208</v>
      </c>
    </row>
    <row r="19" spans="1:7" ht="15.75" x14ac:dyDescent="0.25">
      <c r="B19" s="67" t="s">
        <v>251</v>
      </c>
    </row>
    <row r="20" spans="1:7" x14ac:dyDescent="0.25">
      <c r="B20" s="38" t="s">
        <v>1</v>
      </c>
      <c r="C20" s="38" t="s">
        <v>77</v>
      </c>
      <c r="D20" s="5" t="s">
        <v>12</v>
      </c>
    </row>
    <row r="21" spans="1:7" x14ac:dyDescent="0.25">
      <c r="B21" s="75" t="s">
        <v>270</v>
      </c>
      <c r="C21" s="48">
        <v>0.44</v>
      </c>
      <c r="D21" s="79">
        <f>1.2*2.1</f>
        <v>2.52</v>
      </c>
    </row>
    <row r="22" spans="1:7" x14ac:dyDescent="0.25">
      <c r="B22" s="75" t="s">
        <v>88</v>
      </c>
      <c r="C22" s="48">
        <v>0.44</v>
      </c>
      <c r="D22" s="80"/>
    </row>
    <row r="23" spans="1:7" x14ac:dyDescent="0.25">
      <c r="B23" s="75" t="s">
        <v>91</v>
      </c>
      <c r="C23" s="48">
        <v>0.44</v>
      </c>
      <c r="D23" s="81"/>
    </row>
    <row r="26" spans="1:7" ht="21" x14ac:dyDescent="0.3">
      <c r="A26" s="33" t="s">
        <v>275</v>
      </c>
      <c r="B26" s="82" t="s">
        <v>276</v>
      </c>
      <c r="C26" s="82"/>
      <c r="D26" s="82"/>
      <c r="E26" s="82"/>
      <c r="F26" s="82"/>
      <c r="G26" s="82"/>
    </row>
    <row r="27" spans="1:7" x14ac:dyDescent="0.25">
      <c r="B27" s="64"/>
      <c r="C27" s="64"/>
      <c r="D27" s="64"/>
      <c r="E27" s="64"/>
      <c r="F27" s="64"/>
      <c r="G27" s="64"/>
    </row>
    <row r="28" spans="1:7" ht="18.75" x14ac:dyDescent="0.3">
      <c r="B28" s="68" t="s">
        <v>247</v>
      </c>
      <c r="C28" s="64"/>
      <c r="D28" s="64"/>
      <c r="E28" s="64"/>
      <c r="F28" s="64"/>
      <c r="G28" s="64"/>
    </row>
    <row r="29" spans="1:7" ht="30" x14ac:dyDescent="0.25">
      <c r="B29" s="4" t="s">
        <v>1</v>
      </c>
      <c r="C29" s="4" t="s">
        <v>248</v>
      </c>
      <c r="D29" s="64"/>
      <c r="E29" s="64"/>
      <c r="F29" s="64"/>
      <c r="G29" s="64"/>
    </row>
    <row r="30" spans="1:7" x14ac:dyDescent="0.25">
      <c r="B30" s="65" t="s">
        <v>80</v>
      </c>
      <c r="C30" s="66">
        <v>0.11</v>
      </c>
      <c r="D30" s="64"/>
      <c r="E30" s="64"/>
      <c r="F30" s="64"/>
      <c r="G30" s="64"/>
    </row>
    <row r="31" spans="1:7" x14ac:dyDescent="0.25">
      <c r="B31" s="65" t="s">
        <v>81</v>
      </c>
      <c r="C31" s="66">
        <v>0.06</v>
      </c>
      <c r="D31" s="64"/>
      <c r="E31" s="64"/>
      <c r="F31" s="64"/>
      <c r="G31" s="64"/>
    </row>
    <row r="33" spans="1:7" ht="18.75" x14ac:dyDescent="0.3">
      <c r="B33" s="68" t="s">
        <v>274</v>
      </c>
      <c r="C33" s="64"/>
      <c r="D33" s="64"/>
    </row>
    <row r="34" spans="1:7" ht="15.75" x14ac:dyDescent="0.25">
      <c r="B34" s="67" t="s">
        <v>205</v>
      </c>
    </row>
    <row r="35" spans="1:7" x14ac:dyDescent="0.25">
      <c r="B35" s="38" t="s">
        <v>1</v>
      </c>
    </row>
    <row r="36" spans="1:7" x14ac:dyDescent="0.25">
      <c r="B36" s="76" t="s">
        <v>208</v>
      </c>
    </row>
    <row r="37" spans="1:7" ht="15.75" x14ac:dyDescent="0.25">
      <c r="B37" s="67" t="s">
        <v>251</v>
      </c>
    </row>
    <row r="38" spans="1:7" x14ac:dyDescent="0.25">
      <c r="B38" s="38" t="s">
        <v>1</v>
      </c>
      <c r="C38" s="38" t="s">
        <v>77</v>
      </c>
      <c r="D38" s="5" t="s">
        <v>12</v>
      </c>
    </row>
    <row r="39" spans="1:7" x14ac:dyDescent="0.25">
      <c r="B39" s="75" t="s">
        <v>270</v>
      </c>
      <c r="C39" s="48">
        <v>0.44</v>
      </c>
      <c r="D39" s="79">
        <f>1.2*2.1</f>
        <v>2.52</v>
      </c>
    </row>
    <row r="40" spans="1:7" x14ac:dyDescent="0.25">
      <c r="B40" s="75" t="s">
        <v>88</v>
      </c>
      <c r="C40" s="48">
        <v>0.44</v>
      </c>
      <c r="D40" s="80"/>
    </row>
    <row r="41" spans="1:7" x14ac:dyDescent="0.25">
      <c r="B41" s="75" t="s">
        <v>91</v>
      </c>
      <c r="C41" s="48">
        <v>0.44</v>
      </c>
      <c r="D41" s="81"/>
    </row>
    <row r="44" spans="1:7" ht="21" x14ac:dyDescent="0.3">
      <c r="A44" s="33" t="s">
        <v>277</v>
      </c>
      <c r="B44" s="82" t="s">
        <v>278</v>
      </c>
      <c r="C44" s="82"/>
      <c r="D44" s="82"/>
      <c r="E44" s="82"/>
      <c r="F44" s="82"/>
      <c r="G44" s="82"/>
    </row>
    <row r="46" spans="1:7" ht="15.75" x14ac:dyDescent="0.25">
      <c r="B46" s="67" t="s">
        <v>205</v>
      </c>
    </row>
    <row r="47" spans="1:7" x14ac:dyDescent="0.25">
      <c r="B47" s="38" t="s">
        <v>1</v>
      </c>
    </row>
    <row r="48" spans="1:7" x14ac:dyDescent="0.25">
      <c r="B48" s="76" t="s">
        <v>208</v>
      </c>
    </row>
    <row r="49" spans="2:4" ht="15.75" x14ac:dyDescent="0.25">
      <c r="B49" s="67" t="s">
        <v>251</v>
      </c>
    </row>
    <row r="50" spans="2:4" x14ac:dyDescent="0.25">
      <c r="B50" s="38" t="s">
        <v>1</v>
      </c>
      <c r="C50" s="38" t="s">
        <v>77</v>
      </c>
      <c r="D50" s="5" t="s">
        <v>12</v>
      </c>
    </row>
    <row r="51" spans="2:4" x14ac:dyDescent="0.25">
      <c r="B51" s="75" t="s">
        <v>270</v>
      </c>
      <c r="C51" s="48">
        <v>0.44</v>
      </c>
      <c r="D51" s="79">
        <f>1.2*2.1</f>
        <v>2.52</v>
      </c>
    </row>
    <row r="52" spans="2:4" x14ac:dyDescent="0.25">
      <c r="B52" s="75" t="s">
        <v>90</v>
      </c>
      <c r="C52" s="48">
        <v>0.44</v>
      </c>
      <c r="D52" s="80"/>
    </row>
    <row r="53" spans="2:4" x14ac:dyDescent="0.25">
      <c r="B53" s="75" t="s">
        <v>91</v>
      </c>
      <c r="C53" s="48">
        <v>0.44</v>
      </c>
      <c r="D53" s="81"/>
    </row>
  </sheetData>
  <mergeCells count="7">
    <mergeCell ref="D51:D53"/>
    <mergeCell ref="B2:G2"/>
    <mergeCell ref="D11:D13"/>
    <mergeCell ref="D21:D23"/>
    <mergeCell ref="B26:G26"/>
    <mergeCell ref="D39:D41"/>
    <mergeCell ref="B44:G44"/>
  </mergeCells>
  <dataValidations count="3">
    <dataValidation type="list" allowBlank="1" showInputMessage="1" showErrorMessage="1" sqref="B18 B36 B48" xr:uid="{4A12035C-D6E0-45A8-8A06-1E9AB3510D3A}">
      <formula1>ListaResistenciaCamaraAire</formula1>
    </dataValidation>
    <dataValidation type="list" allowBlank="1" showInputMessage="1" showErrorMessage="1" sqref="B11 B21 B39 B51" xr:uid="{B9688BAB-6748-4B33-ABC3-D5636974A161}">
      <formula1>$L$32:$L$150</formula1>
    </dataValidation>
    <dataValidation type="list" allowBlank="1" showInputMessage="1" showErrorMessage="1" sqref="B12:B13 B22:B23 B40:B41 B52:B53" xr:uid="{29099B45-12FB-43AE-8411-8FF989678B37}">
      <formula1>ListaTipoMaterialesVarios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84" t="s">
        <v>76</v>
      </c>
      <c r="C6" s="85"/>
      <c r="D6" s="32">
        <v>7</v>
      </c>
      <c r="J6" s="31" t="s">
        <v>75</v>
      </c>
      <c r="L6" s="30" t="s">
        <v>74</v>
      </c>
    </row>
    <row r="7" spans="2:12" ht="15.75" thickBot="1" x14ac:dyDescent="0.3">
      <c r="B7" s="86" t="s">
        <v>73</v>
      </c>
      <c r="C7" s="87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B4:F20"/>
  <sheetViews>
    <sheetView tabSelected="1" workbookViewId="0">
      <selection activeCell="C19" sqref="C19"/>
    </sheetView>
  </sheetViews>
  <sheetFormatPr baseColWidth="10" defaultRowHeight="15" x14ac:dyDescent="0.25"/>
  <cols>
    <col min="2" max="2" width="21.140625" customWidth="1"/>
    <col min="5" max="5" width="35.7109375" customWidth="1"/>
  </cols>
  <sheetData>
    <row r="4" spans="2:6" x14ac:dyDescent="0.25">
      <c r="B4" s="88" t="s">
        <v>279</v>
      </c>
      <c r="C4" s="89"/>
      <c r="E4" s="88" t="s">
        <v>287</v>
      </c>
      <c r="F4" s="89"/>
    </row>
    <row r="5" spans="2:6" x14ac:dyDescent="0.25">
      <c r="B5" s="90" t="s">
        <v>280</v>
      </c>
      <c r="C5" s="91"/>
      <c r="E5" s="95" t="s">
        <v>288</v>
      </c>
      <c r="F5" s="99">
        <v>4</v>
      </c>
    </row>
    <row r="6" spans="2:6" x14ac:dyDescent="0.25">
      <c r="B6" s="92"/>
      <c r="C6" s="93">
        <v>1</v>
      </c>
      <c r="E6" s="95" t="s">
        <v>289</v>
      </c>
      <c r="F6" s="99">
        <v>0.2</v>
      </c>
    </row>
    <row r="7" spans="2:6" x14ac:dyDescent="0.25">
      <c r="B7" s="94"/>
      <c r="C7" s="94"/>
      <c r="E7" s="95" t="s">
        <v>290</v>
      </c>
      <c r="F7" s="99">
        <v>0.7</v>
      </c>
    </row>
    <row r="8" spans="2:6" x14ac:dyDescent="0.25">
      <c r="B8" s="88" t="s">
        <v>281</v>
      </c>
      <c r="C8" s="89"/>
      <c r="E8" s="100"/>
      <c r="F8" s="101"/>
    </row>
    <row r="9" spans="2:6" x14ac:dyDescent="0.25">
      <c r="B9" s="90" t="s">
        <v>282</v>
      </c>
      <c r="C9" s="91"/>
      <c r="E9" s="94"/>
      <c r="F9" s="94"/>
    </row>
    <row r="10" spans="2:6" x14ac:dyDescent="0.25">
      <c r="B10" s="92"/>
      <c r="C10" s="93">
        <v>2</v>
      </c>
      <c r="E10" s="102" t="s">
        <v>291</v>
      </c>
      <c r="F10" s="102"/>
    </row>
    <row r="11" spans="2:6" x14ac:dyDescent="0.25">
      <c r="B11" s="94"/>
      <c r="C11" s="94"/>
      <c r="E11" s="95" t="s">
        <v>292</v>
      </c>
      <c r="F11" s="103">
        <v>6</v>
      </c>
    </row>
    <row r="12" spans="2:6" x14ac:dyDescent="0.25">
      <c r="B12" s="88" t="s">
        <v>283</v>
      </c>
      <c r="C12" s="89"/>
      <c r="E12" s="95" t="s">
        <v>293</v>
      </c>
      <c r="F12" s="103">
        <v>8</v>
      </c>
    </row>
    <row r="13" spans="2:6" x14ac:dyDescent="0.25">
      <c r="B13" s="95" t="s">
        <v>284</v>
      </c>
      <c r="C13" s="96">
        <v>5.5</v>
      </c>
      <c r="E13" s="94"/>
      <c r="F13" s="94"/>
    </row>
    <row r="14" spans="2:6" x14ac:dyDescent="0.25">
      <c r="B14" s="95" t="s">
        <v>285</v>
      </c>
      <c r="C14" s="97">
        <v>2</v>
      </c>
      <c r="E14" s="104" t="s">
        <v>294</v>
      </c>
      <c r="F14" s="105">
        <v>0.5</v>
      </c>
    </row>
    <row r="15" spans="2:6" x14ac:dyDescent="0.25">
      <c r="B15" s="95" t="s">
        <v>286</v>
      </c>
      <c r="C15" s="98">
        <v>0.8</v>
      </c>
      <c r="E15" s="104" t="s">
        <v>295</v>
      </c>
      <c r="F15" s="106">
        <v>0.2</v>
      </c>
    </row>
    <row r="16" spans="2:6" x14ac:dyDescent="0.25">
      <c r="B16" s="94"/>
      <c r="C16" s="94"/>
      <c r="E16" s="104" t="s">
        <v>296</v>
      </c>
      <c r="F16" s="105">
        <v>0.7</v>
      </c>
    </row>
    <row r="17" spans="2:6" x14ac:dyDescent="0.25">
      <c r="B17" s="88" t="str">
        <f>IF(C10=1,"","Ventana tipo (b)")</f>
        <v>Ventana tipo (b)</v>
      </c>
      <c r="C17" s="89"/>
      <c r="E17" s="104" t="s">
        <v>297</v>
      </c>
      <c r="F17" s="107">
        <v>0.8</v>
      </c>
    </row>
    <row r="18" spans="2:6" x14ac:dyDescent="0.25">
      <c r="B18" s="95" t="str">
        <f>IF(C10=1,"","L1: ancho [m]=")</f>
        <v>L1: ancho [m]=</v>
      </c>
      <c r="C18" s="96">
        <v>4.5</v>
      </c>
      <c r="E18" s="104" t="s">
        <v>298</v>
      </c>
      <c r="F18" s="106">
        <v>0.1</v>
      </c>
    </row>
    <row r="19" spans="2:6" x14ac:dyDescent="0.25">
      <c r="B19" s="95" t="str">
        <f>IF(C10=1,"","H1: alto [m]=")</f>
        <v>H1: alto [m]=</v>
      </c>
      <c r="C19" s="97">
        <v>0.6</v>
      </c>
      <c r="E19" s="104" t="s">
        <v>299</v>
      </c>
      <c r="F19" s="106">
        <v>0.02</v>
      </c>
    </row>
    <row r="20" spans="2:6" x14ac:dyDescent="0.25">
      <c r="B20" s="95" t="str">
        <f>IF(C10=1,"","Z1: alféizar [m]=")</f>
        <v>Z1: alféizar [m]=</v>
      </c>
      <c r="C20" s="98">
        <v>2.2000000000000002</v>
      </c>
      <c r="E20" s="108" t="s">
        <v>300</v>
      </c>
      <c r="F20" s="106">
        <v>0.85</v>
      </c>
    </row>
  </sheetData>
  <mergeCells count="8">
    <mergeCell ref="E4:F4"/>
    <mergeCell ref="E10:F10"/>
    <mergeCell ref="B4:C4"/>
    <mergeCell ref="B5:C5"/>
    <mergeCell ref="B8:C8"/>
    <mergeCell ref="B9:C9"/>
    <mergeCell ref="B12:C12"/>
    <mergeCell ref="B17:C17"/>
  </mergeCells>
  <dataValidations count="3">
    <dataValidation type="whole" allowBlank="1" showInputMessage="1" showErrorMessage="1" sqref="C6" xr:uid="{0422A868-B710-447C-9916-240F48F21084}">
      <formula1>1</formula1>
      <formula2>2</formula2>
    </dataValidation>
    <dataValidation type="whole" allowBlank="1" showInputMessage="1" showErrorMessage="1" error="sólo para 1 ó 2 ventanas" sqref="C10" xr:uid="{3D07A15E-54E6-4E53-A1F1-20483E4D643E}">
      <formula1>1</formula1>
      <formula2>2</formula2>
    </dataValidation>
    <dataValidation type="custom" allowBlank="1" showInputMessage="1" showErrorMessage="1" sqref="F14" xr:uid="{C54F6871-4C55-438C-AB04-D617430A397A}">
      <formula1>0.5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8</vt:i4>
      </vt:variant>
    </vt:vector>
  </HeadingPairs>
  <TitlesOfParts>
    <vt:vector size="15" baseType="lpstr">
      <vt:lpstr>Form-Envolvente-1</vt:lpstr>
      <vt:lpstr>Form-Envolvente-2</vt:lpstr>
      <vt:lpstr>Form-Envolvente-3</vt:lpstr>
      <vt:lpstr>Form-Envolvente-4</vt:lpstr>
      <vt:lpstr>Form-Condensadores</vt:lpstr>
      <vt:lpstr>Form-Luminico</vt:lpstr>
      <vt:lpstr>Form-Solar</vt:lpstr>
      <vt:lpstr>'Form-Envolvente-2'!ListaResistenciaCamaraAire</vt:lpstr>
      <vt:lpstr>ListaResistenciaCamaraAire</vt:lpstr>
      <vt:lpstr>'Form-Envolvente-2'!ListaTipoCarpinteriaMarcoVentanaVerical</vt:lpstr>
      <vt:lpstr>ListaTipoCarpinteriaMarcoVentanaVerical</vt:lpstr>
      <vt:lpstr>'Form-Envolvente-2'!ListaTipoMaterialesVarios</vt:lpstr>
      <vt:lpstr>ListaTipoMaterialesVarios</vt:lpstr>
      <vt:lpstr>'Form-Envolvente-2'!ListaTipoVidrioPoli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USER</cp:lastModifiedBy>
  <dcterms:created xsi:type="dcterms:W3CDTF">2022-05-12T15:59:44Z</dcterms:created>
  <dcterms:modified xsi:type="dcterms:W3CDTF">2022-06-20T23:54:02Z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