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EB70B4DA-7B91-4307-BF21-6DB02E5F9161}" xr6:coauthVersionLast="45" xr6:coauthVersionMax="47" xr10:uidLastSave="{00000000-0000-0000-0000-000000000000}"/>
  <bookViews>
    <workbookView xWindow="2430" yWindow="67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<sst xmlns="http://schemas.openxmlformats.org/spreadsheetml/2006/main" count="1027" uniqueCount="302">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</sst>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100" t="s">
        <v>14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8"/>
      <c r="O38" s="43" t="s">
        <v>110</v>
      </c>
    </row>
    <row r="39" spans="2:15" x14ac:dyDescent="0.25">
      <c r="B39" s="35" t="s">
        <v>101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8"/>
      <c r="O46" s="43" t="s">
        <v>117</v>
      </c>
    </row>
    <row r="47" spans="2:15" x14ac:dyDescent="0.25">
      <c r="B47" s="35" t="s">
        <v>89</v>
      </c>
      <c r="C47" s="49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8"/>
      <c r="O58" s="43" t="s">
        <v>129</v>
      </c>
    </row>
    <row r="59" spans="2:15" x14ac:dyDescent="0.25">
      <c r="B59" s="35" t="s">
        <v>89</v>
      </c>
      <c r="C59" s="45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8"/>
      <c r="O70" s="43" t="s">
        <v>141</v>
      </c>
    </row>
    <row r="71" spans="2:15" x14ac:dyDescent="0.25">
      <c r="B71" s="35" t="s">
        <v>88</v>
      </c>
      <c r="C71" s="45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25">
      <c r="A142" s="78">
        <v>1.3</v>
      </c>
      <c r="B142" s="100" t="s">
        <v>269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7">
        <f>1.2*2.1</f>
        <v>2.52</v>
      </c>
    </row>
    <row r="153" spans="2:4" x14ac:dyDescent="0.25">
      <c r="B153" s="35" t="s">
        <v>90</v>
      </c>
      <c r="C153" s="48">
        <v>0.44</v>
      </c>
      <c r="D153" s="98"/>
    </row>
    <row r="154" spans="2:4" x14ac:dyDescent="0.25">
      <c r="B154" s="35" t="s">
        <v>101</v>
      </c>
      <c r="C154" s="48">
        <v>0.44</v>
      </c>
      <c r="D154" s="99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101" t="s">
        <v>268</v>
      </c>
      <c r="B1" s="101"/>
      <c r="C1" s="101"/>
      <c r="D1" s="101"/>
      <c r="E1" s="101"/>
      <c r="F1" s="101"/>
      <c r="G1" s="101"/>
    </row>
    <row r="2" spans="1:17" ht="39.75" customHeight="1" x14ac:dyDescent="0.35">
      <c r="A2" s="78" t="s">
        <v>267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100" t="s">
        <v>265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8"/>
      <c r="O38" s="43" t="s">
        <v>110</v>
      </c>
    </row>
    <row r="39" spans="2:15" x14ac:dyDescent="0.25">
      <c r="B39" s="35" t="s">
        <v>270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8"/>
      <c r="O46" s="43" t="s">
        <v>117</v>
      </c>
    </row>
    <row r="47" spans="2:15" x14ac:dyDescent="0.25">
      <c r="B47" s="35" t="s">
        <v>89</v>
      </c>
      <c r="C47" s="48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8"/>
      <c r="O58" s="43" t="s">
        <v>129</v>
      </c>
    </row>
    <row r="59" spans="2:15" x14ac:dyDescent="0.25">
      <c r="B59" s="35" t="s">
        <v>89</v>
      </c>
      <c r="C59" s="48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8"/>
      <c r="O70" s="43" t="s">
        <v>141</v>
      </c>
    </row>
    <row r="71" spans="2:15" x14ac:dyDescent="0.25">
      <c r="B71" s="35" t="s">
        <v>88</v>
      </c>
      <c r="C71" s="48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35">
      <c r="A142" s="1" t="s">
        <v>258</v>
      </c>
      <c r="B142" s="100" t="s">
        <v>257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7">
        <f>1.2*2.1</f>
        <v>2.52</v>
      </c>
    </row>
    <row r="153" spans="2:8" x14ac:dyDescent="0.25">
      <c r="B153" s="35" t="s">
        <v>90</v>
      </c>
      <c r="C153" s="48">
        <v>0.44</v>
      </c>
      <c r="D153" s="98"/>
    </row>
    <row r="154" spans="2:8" x14ac:dyDescent="0.25">
      <c r="B154" s="35" t="s">
        <v>101</v>
      </c>
      <c r="C154" s="48">
        <v>0.44</v>
      </c>
      <c r="D154" s="99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100" t="s">
        <v>225</v>
      </c>
      <c r="C2" s="100"/>
      <c r="D2" s="100"/>
      <c r="E2" s="100"/>
      <c r="F2" s="100"/>
      <c r="G2" s="100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100" t="s">
        <v>243</v>
      </c>
      <c r="C16" s="100"/>
      <c r="D16" s="100"/>
      <c r="E16" s="100"/>
      <c r="F16" s="100"/>
      <c r="G16" s="100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100" t="s">
        <v>245</v>
      </c>
      <c r="C25" s="100"/>
      <c r="D25" s="100"/>
      <c r="E25" s="100"/>
      <c r="F25" s="100"/>
      <c r="G25" s="100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7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8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99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7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8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99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100" t="s">
        <v>254</v>
      </c>
      <c r="C49" s="100"/>
      <c r="D49" s="100"/>
      <c r="E49" s="100"/>
      <c r="F49" s="100"/>
      <c r="G49" s="100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7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8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99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7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8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99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7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8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99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7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8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99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100" t="s">
        <v>271</v>
      </c>
      <c r="C2" s="100"/>
      <c r="D2" s="100"/>
      <c r="E2" s="100"/>
      <c r="F2" s="100"/>
      <c r="G2" s="100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7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8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99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7">
        <f>1.2*2.1</f>
        <v>2.52</v>
      </c>
    </row>
    <row r="22" spans="1:7" x14ac:dyDescent="0.25">
      <c r="B22" s="75" t="s">
        <v>88</v>
      </c>
      <c r="C22" s="48">
        <v>0.44</v>
      </c>
      <c r="D22" s="98"/>
    </row>
    <row r="23" spans="1:7" x14ac:dyDescent="0.25">
      <c r="B23" s="75" t="s">
        <v>91</v>
      </c>
      <c r="C23" s="48">
        <v>0.44</v>
      </c>
      <c r="D23" s="99"/>
    </row>
    <row r="26" spans="1:7" ht="21" x14ac:dyDescent="0.3">
      <c r="A26" s="33" t="s">
        <v>275</v>
      </c>
      <c r="B26" s="100" t="s">
        <v>276</v>
      </c>
      <c r="C26" s="100"/>
      <c r="D26" s="100"/>
      <c r="E26" s="100"/>
      <c r="F26" s="100"/>
      <c r="G26" s="100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7">
        <f>1.2*2.1</f>
        <v>2.52</v>
      </c>
    </row>
    <row r="40" spans="1:7" x14ac:dyDescent="0.25">
      <c r="B40" s="75" t="s">
        <v>88</v>
      </c>
      <c r="C40" s="48">
        <v>0.44</v>
      </c>
      <c r="D40" s="98"/>
    </row>
    <row r="41" spans="1:7" x14ac:dyDescent="0.25">
      <c r="B41" s="75" t="s">
        <v>91</v>
      </c>
      <c r="C41" s="48">
        <v>0.44</v>
      </c>
      <c r="D41" s="99"/>
    </row>
    <row r="44" spans="1:7" ht="21" x14ac:dyDescent="0.3">
      <c r="A44" s="33" t="s">
        <v>277</v>
      </c>
      <c r="B44" s="100" t="s">
        <v>278</v>
      </c>
      <c r="C44" s="100"/>
      <c r="D44" s="100"/>
      <c r="E44" s="100"/>
      <c r="F44" s="100"/>
      <c r="G44" s="100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7">
        <f>1.2*2.1</f>
        <v>2.52</v>
      </c>
    </row>
    <row r="52" spans="2:4" x14ac:dyDescent="0.25">
      <c r="B52" s="75" t="s">
        <v>90</v>
      </c>
      <c r="C52" s="48">
        <v>0.44</v>
      </c>
      <c r="D52" s="98"/>
    </row>
    <row r="53" spans="2:4" x14ac:dyDescent="0.25">
      <c r="B53" s="75" t="s">
        <v>91</v>
      </c>
      <c r="C53" s="48">
        <v>0.44</v>
      </c>
      <c r="D53" s="99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2" t="s">
        <v>76</v>
      </c>
      <c r="C6" s="10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4" t="s">
        <v>73</v>
      </c>
      <c r="C7" s="10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0"/>
  <sheetViews>
    <sheetView tabSelected="1" topLeftCell="B1" workbookViewId="0">
      <selection activeCell="D8" sqref="D8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6" t="s">
        <v>279</v>
      </c>
      <c r="C4" s="107"/>
      <c r="D4" s="16"/>
      <c r="E4" s="106" t="s">
        <v>287</v>
      </c>
      <c r="F4" s="107"/>
      <c r="H4" s="95" t="s">
        <v>301</v>
      </c>
      <c r="I4" s="96">
        <v>12026</v>
      </c>
    </row>
    <row r="5" spans="2:9" x14ac:dyDescent="0.25">
      <c r="B5" s="109" t="s">
        <v>280</v>
      </c>
      <c r="C5" s="110"/>
      <c r="E5" s="82" t="s">
        <v>288</v>
      </c>
      <c r="F5" s="86">
        <v>4</v>
      </c>
    </row>
    <row r="6" spans="2:9" x14ac:dyDescent="0.25">
      <c r="B6" s="79"/>
      <c r="C6" s="80">
        <v>1</v>
      </c>
      <c r="E6" s="82" t="s">
        <v>289</v>
      </c>
      <c r="F6" s="86">
        <v>0.2</v>
      </c>
    </row>
    <row r="7" spans="2:9" x14ac:dyDescent="0.25">
      <c r="B7" s="81"/>
      <c r="C7" s="81"/>
      <c r="E7" s="82" t="s">
        <v>290</v>
      </c>
      <c r="F7" s="86">
        <v>0.7</v>
      </c>
    </row>
    <row r="8" spans="2:9" x14ac:dyDescent="0.25">
      <c r="B8" s="106" t="s">
        <v>281</v>
      </c>
      <c r="C8" s="107"/>
      <c r="E8" s="87"/>
      <c r="F8" s="88"/>
    </row>
    <row r="9" spans="2:9" x14ac:dyDescent="0.25">
      <c r="B9" s="109" t="s">
        <v>282</v>
      </c>
      <c r="C9" s="110"/>
      <c r="E9" s="81"/>
      <c r="F9" s="81"/>
    </row>
    <row r="10" spans="2:9" x14ac:dyDescent="0.25">
      <c r="B10" s="79"/>
      <c r="C10" s="80">
        <v>2</v>
      </c>
      <c r="E10" s="108" t="s">
        <v>291</v>
      </c>
      <c r="F10" s="108"/>
    </row>
    <row r="11" spans="2:9" x14ac:dyDescent="0.25">
      <c r="B11" s="81"/>
      <c r="C11" s="81"/>
      <c r="E11" s="82" t="s">
        <v>292</v>
      </c>
      <c r="F11" s="89">
        <v>6</v>
      </c>
    </row>
    <row r="12" spans="2:9" x14ac:dyDescent="0.25">
      <c r="B12" s="106" t="s">
        <v>283</v>
      </c>
      <c r="C12" s="107"/>
      <c r="E12" s="82" t="s">
        <v>293</v>
      </c>
      <c r="F12" s="89">
        <v>8</v>
      </c>
    </row>
    <row r="13" spans="2:9" x14ac:dyDescent="0.25">
      <c r="B13" s="82" t="s">
        <v>284</v>
      </c>
      <c r="C13" s="83">
        <v>5.5</v>
      </c>
      <c r="E13" s="81"/>
      <c r="F13" s="81"/>
    </row>
    <row r="14" spans="2:9" x14ac:dyDescent="0.25">
      <c r="B14" s="82" t="s">
        <v>285</v>
      </c>
      <c r="C14" s="84">
        <v>2</v>
      </c>
      <c r="E14" s="90" t="s">
        <v>294</v>
      </c>
      <c r="F14" s="91">
        <v>0.5</v>
      </c>
    </row>
    <row r="15" spans="2:9" x14ac:dyDescent="0.25">
      <c r="B15" s="82" t="s">
        <v>286</v>
      </c>
      <c r="C15" s="85">
        <v>0.8</v>
      </c>
      <c r="E15" s="90" t="s">
        <v>295</v>
      </c>
      <c r="F15" s="92">
        <v>0.2</v>
      </c>
    </row>
    <row r="16" spans="2:9" x14ac:dyDescent="0.25">
      <c r="B16" s="81"/>
      <c r="C16" s="81"/>
      <c r="E16" s="90" t="s">
        <v>296</v>
      </c>
      <c r="F16" s="91">
        <v>0.7</v>
      </c>
    </row>
    <row r="17" spans="2:6" x14ac:dyDescent="0.25">
      <c r="B17" s="106" t="str">
        <f>IF(C10=1,"","Ventana tipo (b)")</f>
        <v>Ventana tipo (b)</v>
      </c>
      <c r="C17" s="107"/>
      <c r="E17" s="90" t="s">
        <v>297</v>
      </c>
      <c r="F17" s="93">
        <v>0.8</v>
      </c>
    </row>
    <row r="18" spans="2:6" x14ac:dyDescent="0.25">
      <c r="B18" s="82" t="str">
        <f>IF(C10=1,"","L1: ancho [m]=")</f>
        <v>L1: ancho [m]=</v>
      </c>
      <c r="C18" s="83">
        <v>4.5</v>
      </c>
      <c r="E18" s="90" t="s">
        <v>298</v>
      </c>
      <c r="F18" s="92">
        <v>0.1</v>
      </c>
    </row>
    <row r="19" spans="2:6" x14ac:dyDescent="0.25">
      <c r="B19" s="82" t="str">
        <f>IF(C10=1,"","H1: alto [m]=")</f>
        <v>H1: alto [m]=</v>
      </c>
      <c r="C19" s="84">
        <v>0.6</v>
      </c>
      <c r="E19" s="90" t="s">
        <v>299</v>
      </c>
      <c r="F19" s="92">
        <v>0.02</v>
      </c>
    </row>
    <row r="20" spans="2:6" x14ac:dyDescent="0.25">
      <c r="B20" s="82" t="str">
        <f>IF(C10=1,"","Z1: alféizar [m]=")</f>
        <v>Z1: alféizar [m]=</v>
      </c>
      <c r="C20" s="85">
        <v>2.2000000000000002</v>
      </c>
      <c r="E20" s="94" t="s">
        <v>300</v>
      </c>
      <c r="F20" s="92">
        <v>0.85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